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 primeiro" sheetId="1" state="visible" r:id="rId1"/>
    <sheet name="Apólices" sheetId="2" state="visible" r:id="rId2"/>
    <sheet name="Exemplos" sheetId="3" state="visible" r:id="rId3"/>
    <sheet name="Parcelas e comissões" sheetId="4" state="visible" r:id="rId4"/>
    <sheet name="Vencimentos" sheetId="5" state="visible" r:id="rId5"/>
    <sheet name="Resumo" sheetId="6" state="visible" r:id="rId6"/>
    <sheet name="Listas" sheetId="7" state="visible" r:id="rId7"/>
  </sheets>
  <definedNames>
    <definedName name="_xlnm._FilterDatabase" localSheetId="1" hidden="1">'Apólices'!$A$1:$T$5001</definedName>
    <definedName name="_xlnm._FilterDatabase" localSheetId="3" hidden="1">'Parcelas e comissões'!$A$1:$J$5001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MM/YYYY"/>
  </numFmts>
  <fonts count="13">
    <font>
      <name val="Calibri"/>
      <family val="2"/>
      <color theme="1"/>
      <sz val="11"/>
      <scheme val="minor"/>
    </font>
    <font>
      <b val="1"/>
      <color rgb="0000735E"/>
      <sz val="18"/>
    </font>
    <font>
      <color rgb="00525252"/>
      <sz val="11"/>
    </font>
    <font>
      <b val="1"/>
      <color rgb="001A1A1A"/>
      <sz val="12"/>
    </font>
    <font>
      <b val="1"/>
      <color rgb="001A1A1A"/>
      <sz val="13"/>
    </font>
    <font>
      <b val="1"/>
      <color rgb="0000735E"/>
      <sz val="10"/>
    </font>
    <font>
      <color rgb="00525252"/>
      <sz val="10"/>
    </font>
    <font>
      <b val="1"/>
      <color rgb="00FFFFFF"/>
      <sz val="11"/>
    </font>
    <font>
      <i val="1"/>
      <color rgb="00525252"/>
      <sz val="9"/>
    </font>
    <font>
      <b val="1"/>
      <color rgb="0000735E"/>
      <sz val="16"/>
    </font>
    <font>
      <color rgb="001A1A1A"/>
      <sz val="10"/>
    </font>
    <font>
      <b val="1"/>
      <color rgb="0000735E"/>
      <sz val="12"/>
    </font>
    <font>
      <b val="1"/>
      <color rgb="00525252"/>
      <sz val="10"/>
    </font>
  </fonts>
  <fills count="5">
    <fill>
      <patternFill/>
    </fill>
    <fill>
      <patternFill patternType="gray125"/>
    </fill>
    <fill>
      <patternFill patternType="solid">
        <fgColor rgb="00E0FFF8"/>
      </patternFill>
    </fill>
    <fill>
      <patternFill patternType="solid">
        <fgColor rgb="0000735E"/>
      </patternFill>
    </fill>
    <fill>
      <patternFill patternType="solid">
        <fgColor rgb="00FFE1E1"/>
        <bgColor rgb="00FFE1E1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3" borderId="1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0" fontId="8" fillId="2" borderId="0" applyAlignment="1" pivotButton="0" quotePrefix="0" xfId="0">
      <alignment vertical="top" wrapText="1"/>
    </xf>
    <xf numFmtId="49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2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0" fontId="3" fillId="0" borderId="0" pivotButton="0" quotePrefix="0" xfId="0"/>
    <xf numFmtId="49" fontId="0" fillId="0" borderId="1" pivotButton="0" quotePrefix="0" xfId="0"/>
    <xf numFmtId="1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4" fontId="0" fillId="4" borderId="1" pivotButton="0" quotePrefix="0" xfId="0"/>
    <xf numFmtId="0" fontId="8" fillId="0" borderId="0" pivotButton="0" quotePrefix="0" xfId="0"/>
    <xf numFmtId="4" fontId="0" fillId="0" borderId="0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2" borderId="0" pivotButton="0" quotePrefix="0" xfId="0"/>
    <xf numFmtId="0" fontId="11" fillId="0" borderId="1" pivotButton="0" quotePrefix="0" xfId="0"/>
    <xf numFmtId="4" fontId="11" fillId="0" borderId="1" pivotButton="0" quotePrefix="0" xfId="0"/>
    <xf numFmtId="0" fontId="12" fillId="0" borderId="0" pivotButton="0" quotePrefix="0" xfId="0"/>
    <xf numFmtId="166" fontId="11" fillId="0" borderId="1" pivotButton="0" quotePrefix="0" xfId="0"/>
    <xf numFmtId="0" fontId="7" fillId="3" borderId="0" pivotButton="0" quotePrefix="0" xfId="0"/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FE1E1"/>
          <bgColor rgb="00FFE1E1"/>
        </patternFill>
      </fill>
    </dxf>
    <dxf>
      <fill>
        <patternFill patternType="solid">
          <fgColor rgb="00FFF4CE"/>
          <bgColor rgb="00FFF4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88" customWidth="1" min="3" max="3"/>
  </cols>
  <sheetData>
    <row r="2">
      <c r="B2" s="1" t="inlineStr">
        <is>
          <t>Planilha de controle de seguros</t>
        </is>
      </c>
    </row>
    <row r="3">
      <c r="B3" s="2" t="inlineStr">
        <is>
          <t>Modelo gratuito do Insurance OS — insurance-os.com.br</t>
        </is>
      </c>
    </row>
    <row r="5">
      <c r="B5" s="3" t="inlineStr">
        <is>
          <t>Como usar</t>
        </is>
      </c>
    </row>
    <row r="6">
      <c r="B6" s="4" t="inlineStr">
        <is>
          <t>1. Preencha a aba Apólices</t>
        </is>
      </c>
      <c r="C6" s="5" t="inlineStr">
        <is>
          <t>Uma linha por apólice. A aba Exemplos mostra três casos preenchidos e o que vai em cada coluna.</t>
        </is>
      </c>
    </row>
    <row r="7">
      <c r="B7" s="4" t="inlineStr">
        <is>
          <t>2. Lance as parcelas</t>
        </is>
      </c>
      <c r="C7" s="5" t="inlineStr">
        <is>
          <t>Na aba Parcelas e comissões, uma linha por parcela. O percentual vem da aba Apólices; o valor esperado e a diferença saem das fórmulas.</t>
        </is>
      </c>
    </row>
    <row r="8">
      <c r="B8" s="4" t="inlineStr">
        <is>
          <t>3. Acompanhe Vencimentos e Resumo</t>
        </is>
      </c>
      <c r="C8" s="5" t="inlineStr">
        <is>
          <t>As duas abas se calculam sozinhas a partir das outras. Nada avisa por e-mail: é preciso abrir o arquivo.</t>
        </is>
      </c>
    </row>
    <row r="9">
      <c r="B9" s="4" t="inlineStr">
        <is>
          <t>4. Quando quiser sair da planilha</t>
        </is>
      </c>
      <c r="C9" s="5" t="inlineStr">
        <is>
          <t>Com a aba Apólices aberta, use Arquivo &gt; Salvar como &gt; CSV UTF-8. É o formato que o Insurance OS importa.</t>
        </is>
      </c>
    </row>
    <row r="11">
      <c r="B11" s="3" t="inlineStr">
        <is>
          <t>As cinco colunas obrigatórias</t>
        </is>
      </c>
    </row>
    <row r="12">
      <c r="B12" s="4" t="inlineStr">
        <is>
          <t>Número da apólice</t>
        </is>
      </c>
      <c r="C12" s="5" t="inlineStr">
        <is>
          <t>O número emitido pela seguradora. Número repetido no arquivo ou já cadastrado impede a importação.</t>
        </is>
      </c>
    </row>
    <row r="13">
      <c r="B13" s="4" t="inlineStr">
        <is>
          <t>Cliente, Documento do cliente e Tipo de documento cliente</t>
        </is>
      </c>
      <c r="C13" s="5" t="inlineStr">
        <is>
          <t>Nome, CPF ou CNPJ só com números, e o tipo. O documento é a chave que liga a apólice ao cliente.</t>
        </is>
      </c>
    </row>
    <row r="14">
      <c r="B14" s="4" t="inlineStr">
        <is>
          <t>Prêmio total</t>
        </is>
      </c>
      <c r="C14" s="5" t="inlineStr">
        <is>
          <t>O valor total da apólice, como número: 1200,00.</t>
        </is>
      </c>
    </row>
    <row r="16">
      <c r="B16" s="3" t="inlineStr">
        <is>
          <t>O que as colunas opcionais fazem no sistema</t>
        </is>
      </c>
    </row>
    <row r="17">
      <c r="B17" s="4" t="inlineStr">
        <is>
          <t>Início e Fim da vigência</t>
        </is>
      </c>
      <c r="C17" s="5" t="inlineStr">
        <is>
          <t>O aviso de vencimento só vale para apólice ativa com Fim da vigência. O sistema recalcula a situação pelas datas todo dia: sem Início da vigência, a apólice fica Pendente e não gera aviso.</t>
        </is>
      </c>
    </row>
    <row r="18">
      <c r="B18" s="4" t="inlineStr">
        <is>
          <t>Vencimento da primeira parcela</t>
        </is>
      </c>
      <c r="C18" s="5" t="inlineStr">
        <is>
          <t>As parcelas são geradas a partir dela (sem ela, do Início da vigência ou da Emissão). Sem nenhuma dessas datas, a apólice entra sem financeiro.</t>
        </is>
      </c>
    </row>
    <row r="19">
      <c r="B19" s="4" t="inlineStr">
        <is>
          <t>Percentual de comissão</t>
        </is>
      </c>
      <c r="C19" s="5" t="inlineStr">
        <is>
          <t>Sem ele, as parcelas entram sem comissão.</t>
        </is>
      </c>
    </row>
    <row r="20">
      <c r="B20" s="4" t="inlineStr">
        <is>
          <t>Seguradora e Ramo</t>
        </is>
      </c>
      <c r="C20" s="5" t="inlineStr">
        <is>
          <t>Nome igual ao de um cadastro do sistema é reaproveitado; nome diferente cria um cadastro novo. As listas trazem os nomes que o Insurance OS já traz cadastrados.</t>
        </is>
      </c>
    </row>
    <row r="21">
      <c r="B21" s="4" t="inlineStr">
        <is>
          <t>CNPJ da seguradora</t>
        </is>
      </c>
      <c r="C21" s="5" t="inlineStr">
        <is>
          <t>A fórmula preenche sozinha para as seguradoras da aba Listas. Seguradora que você acrescentar à lista precisa do CNPJ ao lado.</t>
        </is>
      </c>
    </row>
    <row r="23">
      <c r="B23" s="3" t="inlineStr">
        <is>
          <t>Regras que evitam retrabalho</t>
        </is>
      </c>
    </row>
    <row r="24">
      <c r="B24" s="4" t="inlineStr">
        <is>
          <t>Não renomeie os cabeçalhos</t>
        </is>
      </c>
      <c r="C24" s="5" t="inlineStr">
        <is>
          <t>São os nomes que o importador entende. Colunas que você criar ficam na planilha; a importação ignora o que não reconhece.</t>
        </is>
      </c>
    </row>
    <row r="25">
      <c r="B25" s="4" t="inlineStr">
        <is>
          <t>Formato</t>
        </is>
      </c>
      <c r="C25" s="5" t="inlineStr">
        <is>
          <t>Datas em dd/mm/aaaa. Prêmio e percentual como número, sem R$ e sem %. Documento e telefone já vêm formatados como texto.</t>
        </is>
      </c>
    </row>
    <row r="26">
      <c r="B26" s="4" t="inlineStr">
        <is>
          <t>Tamanho do arquivo</t>
        </is>
      </c>
      <c r="C26" s="5" t="inlineStr">
        <is>
          <t>Até 5.000 linhas e 2 MB por importação. Carteiras maiores entram em partes.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5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14" customWidth="1" min="4" max="4"/>
    <col width="26" customWidth="1" min="5" max="5"/>
    <col width="16" customWidth="1" min="6" max="6"/>
    <col width="34" customWidth="1" min="7" max="7"/>
    <col width="18" customWidth="1" min="8" max="8"/>
    <col width="26" customWidth="1" min="9" max="9"/>
    <col width="13" customWidth="1" min="10" max="10"/>
    <col width="13" customWidth="1" min="11" max="11"/>
    <col width="13" customWidth="1" min="12" max="12"/>
    <col width="14" customWidth="1" min="13" max="13"/>
    <col width="14" customWidth="1" min="14" max="14"/>
    <col width="11" customWidth="1" min="15" max="15"/>
    <col width="15" customWidth="1" min="16" max="16"/>
    <col width="12" customWidth="1" min="17" max="17"/>
    <col width="12" customWidth="1" min="18" max="18"/>
    <col width="26" customWidth="1" min="19" max="19"/>
    <col width="30" customWidth="1" min="20" max="20"/>
  </cols>
  <sheetData>
    <row r="1" ht="32" customHeight="1">
      <c r="A1" s="6" t="inlineStr">
        <is>
          <t>Número da apólice</t>
        </is>
      </c>
      <c r="B1" s="6" t="inlineStr">
        <is>
          <t>Cliente</t>
        </is>
      </c>
      <c r="C1" s="6" t="inlineStr">
        <is>
          <t>Documento do cliente</t>
        </is>
      </c>
      <c r="D1" s="6" t="inlineStr">
        <is>
          <t>Tipo de documento cliente</t>
        </is>
      </c>
      <c r="E1" s="6" t="inlineStr">
        <is>
          <t>E-mail cliente</t>
        </is>
      </c>
      <c r="F1" s="6" t="inlineStr">
        <is>
          <t>Telefone cliente</t>
        </is>
      </c>
      <c r="G1" s="6" t="inlineStr">
        <is>
          <t>Seguradora</t>
        </is>
      </c>
      <c r="H1" s="6" t="inlineStr">
        <is>
          <t>CNPJ da seguradora</t>
        </is>
      </c>
      <c r="I1" s="6" t="inlineStr">
        <is>
          <t>Ramo</t>
        </is>
      </c>
      <c r="J1" s="6" t="inlineStr">
        <is>
          <t>Emissão</t>
        </is>
      </c>
      <c r="K1" s="6" t="inlineStr">
        <is>
          <t>Início da vigência</t>
        </is>
      </c>
      <c r="L1" s="6" t="inlineStr">
        <is>
          <t>Fim da vigência</t>
        </is>
      </c>
      <c r="M1" s="6" t="inlineStr">
        <is>
          <t>Prêmio total</t>
        </is>
      </c>
      <c r="N1" s="6" t="inlineStr">
        <is>
          <t>Forma de pagamento</t>
        </is>
      </c>
      <c r="O1" s="6" t="inlineStr">
        <is>
          <t>Número de parcelas</t>
        </is>
      </c>
      <c r="P1" s="6" t="inlineStr">
        <is>
          <t>Vencimento da primeira parcela</t>
        </is>
      </c>
      <c r="Q1" s="6" t="inlineStr">
        <is>
          <t>Percentual de comissão</t>
        </is>
      </c>
      <c r="R1" s="6" t="inlineStr">
        <is>
          <t>Situação</t>
        </is>
      </c>
      <c r="S1" s="6" t="inlineStr">
        <is>
          <t>Descrição</t>
        </is>
      </c>
      <c r="T1" s="6" t="inlineStr">
        <is>
          <t>Observações</t>
        </is>
      </c>
    </row>
    <row r="2">
      <c r="A2" s="7" t="n"/>
      <c r="C2" s="7" t="n"/>
      <c r="F2" s="7" t="n"/>
      <c r="H2" s="7">
        <f>IF($G2="","",IFERROR(INDEX(Listas!$B$2:$B$51,MATCH($G2,Listas!$A$2:$A$51,0))&amp;"",""))</f>
        <v/>
      </c>
      <c r="J2" s="8" t="n"/>
      <c r="K2" s="8" t="n"/>
      <c r="L2" s="8" t="n"/>
      <c r="M2" s="9" t="n"/>
      <c r="O2" s="10" t="n"/>
      <c r="P2" s="8" t="n"/>
    </row>
    <row r="3">
      <c r="A3" s="7" t="n"/>
      <c r="C3" s="7" t="n"/>
      <c r="F3" s="7" t="n"/>
      <c r="H3" s="7">
        <f>IF($G3="","",IFERROR(INDEX(Listas!$B$2:$B$51,MATCH($G3,Listas!$A$2:$A$51,0))&amp;"",""))</f>
        <v/>
      </c>
      <c r="J3" s="8" t="n"/>
      <c r="K3" s="8" t="n"/>
      <c r="L3" s="8" t="n"/>
      <c r="M3" s="9" t="n"/>
      <c r="O3" s="10" t="n"/>
      <c r="P3" s="8" t="n"/>
    </row>
    <row r="4">
      <c r="A4" s="7" t="n"/>
      <c r="C4" s="7" t="n"/>
      <c r="F4" s="7" t="n"/>
      <c r="H4" s="7">
        <f>IF($G4="","",IFERROR(INDEX(Listas!$B$2:$B$51,MATCH($G4,Listas!$A$2:$A$51,0))&amp;"",""))</f>
        <v/>
      </c>
      <c r="J4" s="8" t="n"/>
      <c r="K4" s="8" t="n"/>
      <c r="L4" s="8" t="n"/>
      <c r="M4" s="9" t="n"/>
      <c r="O4" s="10" t="n"/>
      <c r="P4" s="8" t="n"/>
    </row>
    <row r="5">
      <c r="A5" s="7" t="n"/>
      <c r="C5" s="7" t="n"/>
      <c r="F5" s="7" t="n"/>
      <c r="H5" s="7">
        <f>IF($G5="","",IFERROR(INDEX(Listas!$B$2:$B$51,MATCH($G5,Listas!$A$2:$A$51,0))&amp;"",""))</f>
        <v/>
      </c>
      <c r="J5" s="8" t="n"/>
      <c r="K5" s="8" t="n"/>
      <c r="L5" s="8" t="n"/>
      <c r="M5" s="9" t="n"/>
      <c r="O5" s="10" t="n"/>
      <c r="P5" s="8" t="n"/>
    </row>
    <row r="6">
      <c r="A6" s="7" t="n"/>
      <c r="C6" s="7" t="n"/>
      <c r="F6" s="7" t="n"/>
      <c r="H6" s="7">
        <f>IF($G6="","",IFERROR(INDEX(Listas!$B$2:$B$51,MATCH($G6,Listas!$A$2:$A$51,0))&amp;"",""))</f>
        <v/>
      </c>
      <c r="J6" s="8" t="n"/>
      <c r="K6" s="8" t="n"/>
      <c r="L6" s="8" t="n"/>
      <c r="M6" s="9" t="n"/>
      <c r="O6" s="10" t="n"/>
      <c r="P6" s="8" t="n"/>
    </row>
    <row r="7">
      <c r="A7" s="7" t="n"/>
      <c r="C7" s="7" t="n"/>
      <c r="F7" s="7" t="n"/>
      <c r="H7" s="7">
        <f>IF($G7="","",IFERROR(INDEX(Listas!$B$2:$B$51,MATCH($G7,Listas!$A$2:$A$51,0))&amp;"",""))</f>
        <v/>
      </c>
      <c r="J7" s="8" t="n"/>
      <c r="K7" s="8" t="n"/>
      <c r="L7" s="8" t="n"/>
      <c r="M7" s="9" t="n"/>
      <c r="O7" s="10" t="n"/>
      <c r="P7" s="8" t="n"/>
    </row>
    <row r="8">
      <c r="A8" s="7" t="n"/>
      <c r="C8" s="7" t="n"/>
      <c r="F8" s="7" t="n"/>
      <c r="H8" s="7">
        <f>IF($G8="","",IFERROR(INDEX(Listas!$B$2:$B$51,MATCH($G8,Listas!$A$2:$A$51,0))&amp;"",""))</f>
        <v/>
      </c>
      <c r="J8" s="8" t="n"/>
      <c r="K8" s="8" t="n"/>
      <c r="L8" s="8" t="n"/>
      <c r="M8" s="9" t="n"/>
      <c r="O8" s="10" t="n"/>
      <c r="P8" s="8" t="n"/>
    </row>
    <row r="9">
      <c r="A9" s="7" t="n"/>
      <c r="C9" s="7" t="n"/>
      <c r="F9" s="7" t="n"/>
      <c r="H9" s="7">
        <f>IF($G9="","",IFERROR(INDEX(Listas!$B$2:$B$51,MATCH($G9,Listas!$A$2:$A$51,0))&amp;"",""))</f>
        <v/>
      </c>
      <c r="J9" s="8" t="n"/>
      <c r="K9" s="8" t="n"/>
      <c r="L9" s="8" t="n"/>
      <c r="M9" s="9" t="n"/>
      <c r="O9" s="10" t="n"/>
      <c r="P9" s="8" t="n"/>
    </row>
    <row r="10">
      <c r="A10" s="7" t="n"/>
      <c r="C10" s="7" t="n"/>
      <c r="F10" s="7" t="n"/>
      <c r="H10" s="7">
        <f>IF($G10="","",IFERROR(INDEX(Listas!$B$2:$B$51,MATCH($G10,Listas!$A$2:$A$51,0))&amp;"",""))</f>
        <v/>
      </c>
      <c r="J10" s="8" t="n"/>
      <c r="K10" s="8" t="n"/>
      <c r="L10" s="8" t="n"/>
      <c r="M10" s="9" t="n"/>
      <c r="O10" s="10" t="n"/>
      <c r="P10" s="8" t="n"/>
    </row>
    <row r="11">
      <c r="A11" s="7" t="n"/>
      <c r="C11" s="7" t="n"/>
      <c r="F11" s="7" t="n"/>
      <c r="H11" s="7">
        <f>IF($G11="","",IFERROR(INDEX(Listas!$B$2:$B$51,MATCH($G11,Listas!$A$2:$A$51,0))&amp;"",""))</f>
        <v/>
      </c>
      <c r="J11" s="8" t="n"/>
      <c r="K11" s="8" t="n"/>
      <c r="L11" s="8" t="n"/>
      <c r="M11" s="9" t="n"/>
      <c r="O11" s="10" t="n"/>
      <c r="P11" s="8" t="n"/>
    </row>
    <row r="12">
      <c r="A12" s="7" t="n"/>
      <c r="C12" s="7" t="n"/>
      <c r="F12" s="7" t="n"/>
      <c r="H12" s="7">
        <f>IF($G12="","",IFERROR(INDEX(Listas!$B$2:$B$51,MATCH($G12,Listas!$A$2:$A$51,0))&amp;"",""))</f>
        <v/>
      </c>
      <c r="J12" s="8" t="n"/>
      <c r="K12" s="8" t="n"/>
      <c r="L12" s="8" t="n"/>
      <c r="M12" s="9" t="n"/>
      <c r="O12" s="10" t="n"/>
      <c r="P12" s="8" t="n"/>
    </row>
    <row r="13">
      <c r="A13" s="7" t="n"/>
      <c r="C13" s="7" t="n"/>
      <c r="F13" s="7" t="n"/>
      <c r="H13" s="7">
        <f>IF($G13="","",IFERROR(INDEX(Listas!$B$2:$B$51,MATCH($G13,Listas!$A$2:$A$51,0))&amp;"",""))</f>
        <v/>
      </c>
      <c r="J13" s="8" t="n"/>
      <c r="K13" s="8" t="n"/>
      <c r="L13" s="8" t="n"/>
      <c r="M13" s="9" t="n"/>
      <c r="O13" s="10" t="n"/>
      <c r="P13" s="8" t="n"/>
    </row>
    <row r="14">
      <c r="A14" s="7" t="n"/>
      <c r="C14" s="7" t="n"/>
      <c r="F14" s="7" t="n"/>
      <c r="H14" s="7">
        <f>IF($G14="","",IFERROR(INDEX(Listas!$B$2:$B$51,MATCH($G14,Listas!$A$2:$A$51,0))&amp;"",""))</f>
        <v/>
      </c>
      <c r="J14" s="8" t="n"/>
      <c r="K14" s="8" t="n"/>
      <c r="L14" s="8" t="n"/>
      <c r="M14" s="9" t="n"/>
      <c r="O14" s="10" t="n"/>
      <c r="P14" s="8" t="n"/>
    </row>
    <row r="15">
      <c r="A15" s="7" t="n"/>
      <c r="C15" s="7" t="n"/>
      <c r="F15" s="7" t="n"/>
      <c r="H15" s="7">
        <f>IF($G15="","",IFERROR(INDEX(Listas!$B$2:$B$51,MATCH($G15,Listas!$A$2:$A$51,0))&amp;"",""))</f>
        <v/>
      </c>
      <c r="J15" s="8" t="n"/>
      <c r="K15" s="8" t="n"/>
      <c r="L15" s="8" t="n"/>
      <c r="M15" s="9" t="n"/>
      <c r="O15" s="10" t="n"/>
      <c r="P15" s="8" t="n"/>
    </row>
    <row r="16">
      <c r="A16" s="7" t="n"/>
      <c r="C16" s="7" t="n"/>
      <c r="F16" s="7" t="n"/>
      <c r="H16" s="7">
        <f>IF($G16="","",IFERROR(INDEX(Listas!$B$2:$B$51,MATCH($G16,Listas!$A$2:$A$51,0))&amp;"",""))</f>
        <v/>
      </c>
      <c r="J16" s="8" t="n"/>
      <c r="K16" s="8" t="n"/>
      <c r="L16" s="8" t="n"/>
      <c r="M16" s="9" t="n"/>
      <c r="O16" s="10" t="n"/>
      <c r="P16" s="8" t="n"/>
    </row>
    <row r="17">
      <c r="A17" s="7" t="n"/>
      <c r="C17" s="7" t="n"/>
      <c r="F17" s="7" t="n"/>
      <c r="H17" s="7">
        <f>IF($G17="","",IFERROR(INDEX(Listas!$B$2:$B$51,MATCH($G17,Listas!$A$2:$A$51,0))&amp;"",""))</f>
        <v/>
      </c>
      <c r="J17" s="8" t="n"/>
      <c r="K17" s="8" t="n"/>
      <c r="L17" s="8" t="n"/>
      <c r="M17" s="9" t="n"/>
      <c r="O17" s="10" t="n"/>
      <c r="P17" s="8" t="n"/>
    </row>
    <row r="18">
      <c r="A18" s="7" t="n"/>
      <c r="C18" s="7" t="n"/>
      <c r="F18" s="7" t="n"/>
      <c r="H18" s="7">
        <f>IF($G18="","",IFERROR(INDEX(Listas!$B$2:$B$51,MATCH($G18,Listas!$A$2:$A$51,0))&amp;"",""))</f>
        <v/>
      </c>
      <c r="J18" s="8" t="n"/>
      <c r="K18" s="8" t="n"/>
      <c r="L18" s="8" t="n"/>
      <c r="M18" s="9" t="n"/>
      <c r="O18" s="10" t="n"/>
      <c r="P18" s="8" t="n"/>
    </row>
    <row r="19">
      <c r="A19" s="7" t="n"/>
      <c r="C19" s="7" t="n"/>
      <c r="F19" s="7" t="n"/>
      <c r="H19" s="7">
        <f>IF($G19="","",IFERROR(INDEX(Listas!$B$2:$B$51,MATCH($G19,Listas!$A$2:$A$51,0))&amp;"",""))</f>
        <v/>
      </c>
      <c r="J19" s="8" t="n"/>
      <c r="K19" s="8" t="n"/>
      <c r="L19" s="8" t="n"/>
      <c r="M19" s="9" t="n"/>
      <c r="O19" s="10" t="n"/>
      <c r="P19" s="8" t="n"/>
    </row>
    <row r="20">
      <c r="A20" s="7" t="n"/>
      <c r="C20" s="7" t="n"/>
      <c r="F20" s="7" t="n"/>
      <c r="H20" s="7">
        <f>IF($G20="","",IFERROR(INDEX(Listas!$B$2:$B$51,MATCH($G20,Listas!$A$2:$A$51,0))&amp;"",""))</f>
        <v/>
      </c>
      <c r="J20" s="8" t="n"/>
      <c r="K20" s="8" t="n"/>
      <c r="L20" s="8" t="n"/>
      <c r="M20" s="9" t="n"/>
      <c r="O20" s="10" t="n"/>
      <c r="P20" s="8" t="n"/>
    </row>
    <row r="21">
      <c r="A21" s="7" t="n"/>
      <c r="C21" s="7" t="n"/>
      <c r="F21" s="7" t="n"/>
      <c r="H21" s="7">
        <f>IF($G21="","",IFERROR(INDEX(Listas!$B$2:$B$51,MATCH($G21,Listas!$A$2:$A$51,0))&amp;"",""))</f>
        <v/>
      </c>
      <c r="J21" s="8" t="n"/>
      <c r="K21" s="8" t="n"/>
      <c r="L21" s="8" t="n"/>
      <c r="M21" s="9" t="n"/>
      <c r="O21" s="10" t="n"/>
      <c r="P21" s="8" t="n"/>
    </row>
    <row r="22">
      <c r="A22" s="7" t="n"/>
      <c r="C22" s="7" t="n"/>
      <c r="F22" s="7" t="n"/>
      <c r="H22" s="7">
        <f>IF($G22="","",IFERROR(INDEX(Listas!$B$2:$B$51,MATCH($G22,Listas!$A$2:$A$51,0))&amp;"",""))</f>
        <v/>
      </c>
      <c r="J22" s="8" t="n"/>
      <c r="K22" s="8" t="n"/>
      <c r="L22" s="8" t="n"/>
      <c r="M22" s="9" t="n"/>
      <c r="O22" s="10" t="n"/>
      <c r="P22" s="8" t="n"/>
    </row>
    <row r="23">
      <c r="A23" s="7" t="n"/>
      <c r="C23" s="7" t="n"/>
      <c r="F23" s="7" t="n"/>
      <c r="H23" s="7">
        <f>IF($G23="","",IFERROR(INDEX(Listas!$B$2:$B$51,MATCH($G23,Listas!$A$2:$A$51,0))&amp;"",""))</f>
        <v/>
      </c>
      <c r="J23" s="8" t="n"/>
      <c r="K23" s="8" t="n"/>
      <c r="L23" s="8" t="n"/>
      <c r="M23" s="9" t="n"/>
      <c r="O23" s="10" t="n"/>
      <c r="P23" s="8" t="n"/>
    </row>
    <row r="24">
      <c r="A24" s="7" t="n"/>
      <c r="C24" s="7" t="n"/>
      <c r="F24" s="7" t="n"/>
      <c r="H24" s="7">
        <f>IF($G24="","",IFERROR(INDEX(Listas!$B$2:$B$51,MATCH($G24,Listas!$A$2:$A$51,0))&amp;"",""))</f>
        <v/>
      </c>
      <c r="J24" s="8" t="n"/>
      <c r="K24" s="8" t="n"/>
      <c r="L24" s="8" t="n"/>
      <c r="M24" s="9" t="n"/>
      <c r="O24" s="10" t="n"/>
      <c r="P24" s="8" t="n"/>
    </row>
    <row r="25">
      <c r="A25" s="7" t="n"/>
      <c r="C25" s="7" t="n"/>
      <c r="F25" s="7" t="n"/>
      <c r="H25" s="7">
        <f>IF($G25="","",IFERROR(INDEX(Listas!$B$2:$B$51,MATCH($G25,Listas!$A$2:$A$51,0))&amp;"",""))</f>
        <v/>
      </c>
      <c r="J25" s="8" t="n"/>
      <c r="K25" s="8" t="n"/>
      <c r="L25" s="8" t="n"/>
      <c r="M25" s="9" t="n"/>
      <c r="O25" s="10" t="n"/>
      <c r="P25" s="8" t="n"/>
    </row>
    <row r="26">
      <c r="A26" s="7" t="n"/>
      <c r="C26" s="7" t="n"/>
      <c r="F26" s="7" t="n"/>
      <c r="H26" s="7">
        <f>IF($G26="","",IFERROR(INDEX(Listas!$B$2:$B$51,MATCH($G26,Listas!$A$2:$A$51,0))&amp;"",""))</f>
        <v/>
      </c>
      <c r="J26" s="8" t="n"/>
      <c r="K26" s="8" t="n"/>
      <c r="L26" s="8" t="n"/>
      <c r="M26" s="9" t="n"/>
      <c r="O26" s="10" t="n"/>
      <c r="P26" s="8" t="n"/>
    </row>
    <row r="27">
      <c r="A27" s="7" t="n"/>
      <c r="C27" s="7" t="n"/>
      <c r="F27" s="7" t="n"/>
      <c r="H27" s="7">
        <f>IF($G27="","",IFERROR(INDEX(Listas!$B$2:$B$51,MATCH($G27,Listas!$A$2:$A$51,0))&amp;"",""))</f>
        <v/>
      </c>
      <c r="J27" s="8" t="n"/>
      <c r="K27" s="8" t="n"/>
      <c r="L27" s="8" t="n"/>
      <c r="M27" s="9" t="n"/>
      <c r="O27" s="10" t="n"/>
      <c r="P27" s="8" t="n"/>
    </row>
    <row r="28">
      <c r="A28" s="7" t="n"/>
      <c r="C28" s="7" t="n"/>
      <c r="F28" s="7" t="n"/>
      <c r="H28" s="7">
        <f>IF($G28="","",IFERROR(INDEX(Listas!$B$2:$B$51,MATCH($G28,Listas!$A$2:$A$51,0))&amp;"",""))</f>
        <v/>
      </c>
      <c r="J28" s="8" t="n"/>
      <c r="K28" s="8" t="n"/>
      <c r="L28" s="8" t="n"/>
      <c r="M28" s="9" t="n"/>
      <c r="O28" s="10" t="n"/>
      <c r="P28" s="8" t="n"/>
    </row>
    <row r="29">
      <c r="A29" s="7" t="n"/>
      <c r="C29" s="7" t="n"/>
      <c r="F29" s="7" t="n"/>
      <c r="H29" s="7">
        <f>IF($G29="","",IFERROR(INDEX(Listas!$B$2:$B$51,MATCH($G29,Listas!$A$2:$A$51,0))&amp;"",""))</f>
        <v/>
      </c>
      <c r="J29" s="8" t="n"/>
      <c r="K29" s="8" t="n"/>
      <c r="L29" s="8" t="n"/>
      <c r="M29" s="9" t="n"/>
      <c r="O29" s="10" t="n"/>
      <c r="P29" s="8" t="n"/>
    </row>
    <row r="30">
      <c r="A30" s="7" t="n"/>
      <c r="C30" s="7" t="n"/>
      <c r="F30" s="7" t="n"/>
      <c r="H30" s="7">
        <f>IF($G30="","",IFERROR(INDEX(Listas!$B$2:$B$51,MATCH($G30,Listas!$A$2:$A$51,0))&amp;"",""))</f>
        <v/>
      </c>
      <c r="J30" s="8" t="n"/>
      <c r="K30" s="8" t="n"/>
      <c r="L30" s="8" t="n"/>
      <c r="M30" s="9" t="n"/>
      <c r="O30" s="10" t="n"/>
      <c r="P30" s="8" t="n"/>
    </row>
    <row r="31">
      <c r="A31" s="7" t="n"/>
      <c r="C31" s="7" t="n"/>
      <c r="F31" s="7" t="n"/>
      <c r="H31" s="7">
        <f>IF($G31="","",IFERROR(INDEX(Listas!$B$2:$B$51,MATCH($G31,Listas!$A$2:$A$51,0))&amp;"",""))</f>
        <v/>
      </c>
      <c r="J31" s="8" t="n"/>
      <c r="K31" s="8" t="n"/>
      <c r="L31" s="8" t="n"/>
      <c r="M31" s="9" t="n"/>
      <c r="O31" s="10" t="n"/>
      <c r="P31" s="8" t="n"/>
    </row>
    <row r="32">
      <c r="A32" s="7" t="n"/>
      <c r="C32" s="7" t="n"/>
      <c r="F32" s="7" t="n"/>
      <c r="H32" s="7">
        <f>IF($G32="","",IFERROR(INDEX(Listas!$B$2:$B$51,MATCH($G32,Listas!$A$2:$A$51,0))&amp;"",""))</f>
        <v/>
      </c>
      <c r="J32" s="8" t="n"/>
      <c r="K32" s="8" t="n"/>
      <c r="L32" s="8" t="n"/>
      <c r="M32" s="9" t="n"/>
      <c r="O32" s="10" t="n"/>
      <c r="P32" s="8" t="n"/>
    </row>
    <row r="33">
      <c r="A33" s="7" t="n"/>
      <c r="C33" s="7" t="n"/>
      <c r="F33" s="7" t="n"/>
      <c r="H33" s="7">
        <f>IF($G33="","",IFERROR(INDEX(Listas!$B$2:$B$51,MATCH($G33,Listas!$A$2:$A$51,0))&amp;"",""))</f>
        <v/>
      </c>
      <c r="J33" s="8" t="n"/>
      <c r="K33" s="8" t="n"/>
      <c r="L33" s="8" t="n"/>
      <c r="M33" s="9" t="n"/>
      <c r="O33" s="10" t="n"/>
      <c r="P33" s="8" t="n"/>
    </row>
    <row r="34">
      <c r="A34" s="7" t="n"/>
      <c r="C34" s="7" t="n"/>
      <c r="F34" s="7" t="n"/>
      <c r="H34" s="7">
        <f>IF($G34="","",IFERROR(INDEX(Listas!$B$2:$B$51,MATCH($G34,Listas!$A$2:$A$51,0))&amp;"",""))</f>
        <v/>
      </c>
      <c r="J34" s="8" t="n"/>
      <c r="K34" s="8" t="n"/>
      <c r="L34" s="8" t="n"/>
      <c r="M34" s="9" t="n"/>
      <c r="O34" s="10" t="n"/>
      <c r="P34" s="8" t="n"/>
    </row>
    <row r="35">
      <c r="A35" s="7" t="n"/>
      <c r="C35" s="7" t="n"/>
      <c r="F35" s="7" t="n"/>
      <c r="H35" s="7">
        <f>IF($G35="","",IFERROR(INDEX(Listas!$B$2:$B$51,MATCH($G35,Listas!$A$2:$A$51,0))&amp;"",""))</f>
        <v/>
      </c>
      <c r="J35" s="8" t="n"/>
      <c r="K35" s="8" t="n"/>
      <c r="L35" s="8" t="n"/>
      <c r="M35" s="9" t="n"/>
      <c r="O35" s="10" t="n"/>
      <c r="P35" s="8" t="n"/>
    </row>
    <row r="36">
      <c r="A36" s="7" t="n"/>
      <c r="C36" s="7" t="n"/>
      <c r="F36" s="7" t="n"/>
      <c r="H36" s="7">
        <f>IF($G36="","",IFERROR(INDEX(Listas!$B$2:$B$51,MATCH($G36,Listas!$A$2:$A$51,0))&amp;"",""))</f>
        <v/>
      </c>
      <c r="J36" s="8" t="n"/>
      <c r="K36" s="8" t="n"/>
      <c r="L36" s="8" t="n"/>
      <c r="M36" s="9" t="n"/>
      <c r="O36" s="10" t="n"/>
      <c r="P36" s="8" t="n"/>
    </row>
    <row r="37">
      <c r="A37" s="7" t="n"/>
      <c r="C37" s="7" t="n"/>
      <c r="F37" s="7" t="n"/>
      <c r="H37" s="7">
        <f>IF($G37="","",IFERROR(INDEX(Listas!$B$2:$B$51,MATCH($G37,Listas!$A$2:$A$51,0))&amp;"",""))</f>
        <v/>
      </c>
      <c r="J37" s="8" t="n"/>
      <c r="K37" s="8" t="n"/>
      <c r="L37" s="8" t="n"/>
      <c r="M37" s="9" t="n"/>
      <c r="O37" s="10" t="n"/>
      <c r="P37" s="8" t="n"/>
    </row>
    <row r="38">
      <c r="A38" s="7" t="n"/>
      <c r="C38" s="7" t="n"/>
      <c r="F38" s="7" t="n"/>
      <c r="H38" s="7">
        <f>IF($G38="","",IFERROR(INDEX(Listas!$B$2:$B$51,MATCH($G38,Listas!$A$2:$A$51,0))&amp;"",""))</f>
        <v/>
      </c>
      <c r="J38" s="8" t="n"/>
      <c r="K38" s="8" t="n"/>
      <c r="L38" s="8" t="n"/>
      <c r="M38" s="9" t="n"/>
      <c r="O38" s="10" t="n"/>
      <c r="P38" s="8" t="n"/>
    </row>
    <row r="39">
      <c r="A39" s="7" t="n"/>
      <c r="C39" s="7" t="n"/>
      <c r="F39" s="7" t="n"/>
      <c r="H39" s="7">
        <f>IF($G39="","",IFERROR(INDEX(Listas!$B$2:$B$51,MATCH($G39,Listas!$A$2:$A$51,0))&amp;"",""))</f>
        <v/>
      </c>
      <c r="J39" s="8" t="n"/>
      <c r="K39" s="8" t="n"/>
      <c r="L39" s="8" t="n"/>
      <c r="M39" s="9" t="n"/>
      <c r="O39" s="10" t="n"/>
      <c r="P39" s="8" t="n"/>
    </row>
    <row r="40">
      <c r="A40" s="7" t="n"/>
      <c r="C40" s="7" t="n"/>
      <c r="F40" s="7" t="n"/>
      <c r="H40" s="7">
        <f>IF($G40="","",IFERROR(INDEX(Listas!$B$2:$B$51,MATCH($G40,Listas!$A$2:$A$51,0))&amp;"",""))</f>
        <v/>
      </c>
      <c r="J40" s="8" t="n"/>
      <c r="K40" s="8" t="n"/>
      <c r="L40" s="8" t="n"/>
      <c r="M40" s="9" t="n"/>
      <c r="O40" s="10" t="n"/>
      <c r="P40" s="8" t="n"/>
    </row>
    <row r="41">
      <c r="A41" s="7" t="n"/>
      <c r="C41" s="7" t="n"/>
      <c r="F41" s="7" t="n"/>
      <c r="H41" s="7">
        <f>IF($G41="","",IFERROR(INDEX(Listas!$B$2:$B$51,MATCH($G41,Listas!$A$2:$A$51,0))&amp;"",""))</f>
        <v/>
      </c>
      <c r="J41" s="8" t="n"/>
      <c r="K41" s="8" t="n"/>
      <c r="L41" s="8" t="n"/>
      <c r="M41" s="9" t="n"/>
      <c r="O41" s="10" t="n"/>
      <c r="P41" s="8" t="n"/>
    </row>
    <row r="42">
      <c r="A42" s="7" t="n"/>
      <c r="C42" s="7" t="n"/>
      <c r="F42" s="7" t="n"/>
      <c r="H42" s="7">
        <f>IF($G42="","",IFERROR(INDEX(Listas!$B$2:$B$51,MATCH($G42,Listas!$A$2:$A$51,0))&amp;"",""))</f>
        <v/>
      </c>
      <c r="J42" s="8" t="n"/>
      <c r="K42" s="8" t="n"/>
      <c r="L42" s="8" t="n"/>
      <c r="M42" s="9" t="n"/>
      <c r="O42" s="10" t="n"/>
      <c r="P42" s="8" t="n"/>
    </row>
    <row r="43">
      <c r="A43" s="7" t="n"/>
      <c r="C43" s="7" t="n"/>
      <c r="F43" s="7" t="n"/>
      <c r="H43" s="7">
        <f>IF($G43="","",IFERROR(INDEX(Listas!$B$2:$B$51,MATCH($G43,Listas!$A$2:$A$51,0))&amp;"",""))</f>
        <v/>
      </c>
      <c r="J43" s="8" t="n"/>
      <c r="K43" s="8" t="n"/>
      <c r="L43" s="8" t="n"/>
      <c r="M43" s="9" t="n"/>
      <c r="O43" s="10" t="n"/>
      <c r="P43" s="8" t="n"/>
    </row>
    <row r="44">
      <c r="A44" s="7" t="n"/>
      <c r="C44" s="7" t="n"/>
      <c r="F44" s="7" t="n"/>
      <c r="H44" s="7">
        <f>IF($G44="","",IFERROR(INDEX(Listas!$B$2:$B$51,MATCH($G44,Listas!$A$2:$A$51,0))&amp;"",""))</f>
        <v/>
      </c>
      <c r="J44" s="8" t="n"/>
      <c r="K44" s="8" t="n"/>
      <c r="L44" s="8" t="n"/>
      <c r="M44" s="9" t="n"/>
      <c r="O44" s="10" t="n"/>
      <c r="P44" s="8" t="n"/>
    </row>
    <row r="45">
      <c r="A45" s="7" t="n"/>
      <c r="C45" s="7" t="n"/>
      <c r="F45" s="7" t="n"/>
      <c r="H45" s="7">
        <f>IF($G45="","",IFERROR(INDEX(Listas!$B$2:$B$51,MATCH($G45,Listas!$A$2:$A$51,0))&amp;"",""))</f>
        <v/>
      </c>
      <c r="J45" s="8" t="n"/>
      <c r="K45" s="8" t="n"/>
      <c r="L45" s="8" t="n"/>
      <c r="M45" s="9" t="n"/>
      <c r="O45" s="10" t="n"/>
      <c r="P45" s="8" t="n"/>
    </row>
    <row r="46">
      <c r="A46" s="7" t="n"/>
      <c r="C46" s="7" t="n"/>
      <c r="F46" s="7" t="n"/>
      <c r="H46" s="7">
        <f>IF($G46="","",IFERROR(INDEX(Listas!$B$2:$B$51,MATCH($G46,Listas!$A$2:$A$51,0))&amp;"",""))</f>
        <v/>
      </c>
      <c r="J46" s="8" t="n"/>
      <c r="K46" s="8" t="n"/>
      <c r="L46" s="8" t="n"/>
      <c r="M46" s="9" t="n"/>
      <c r="O46" s="10" t="n"/>
      <c r="P46" s="8" t="n"/>
    </row>
    <row r="47">
      <c r="A47" s="7" t="n"/>
      <c r="C47" s="7" t="n"/>
      <c r="F47" s="7" t="n"/>
      <c r="H47" s="7">
        <f>IF($G47="","",IFERROR(INDEX(Listas!$B$2:$B$51,MATCH($G47,Listas!$A$2:$A$51,0))&amp;"",""))</f>
        <v/>
      </c>
      <c r="J47" s="8" t="n"/>
      <c r="K47" s="8" t="n"/>
      <c r="L47" s="8" t="n"/>
      <c r="M47" s="9" t="n"/>
      <c r="O47" s="10" t="n"/>
      <c r="P47" s="8" t="n"/>
    </row>
    <row r="48">
      <c r="A48" s="7" t="n"/>
      <c r="C48" s="7" t="n"/>
      <c r="F48" s="7" t="n"/>
      <c r="H48" s="7">
        <f>IF($G48="","",IFERROR(INDEX(Listas!$B$2:$B$51,MATCH($G48,Listas!$A$2:$A$51,0))&amp;"",""))</f>
        <v/>
      </c>
      <c r="J48" s="8" t="n"/>
      <c r="K48" s="8" t="n"/>
      <c r="L48" s="8" t="n"/>
      <c r="M48" s="9" t="n"/>
      <c r="O48" s="10" t="n"/>
      <c r="P48" s="8" t="n"/>
    </row>
    <row r="49">
      <c r="A49" s="7" t="n"/>
      <c r="C49" s="7" t="n"/>
      <c r="F49" s="7" t="n"/>
      <c r="H49" s="7">
        <f>IF($G49="","",IFERROR(INDEX(Listas!$B$2:$B$51,MATCH($G49,Listas!$A$2:$A$51,0))&amp;"",""))</f>
        <v/>
      </c>
      <c r="J49" s="8" t="n"/>
      <c r="K49" s="8" t="n"/>
      <c r="L49" s="8" t="n"/>
      <c r="M49" s="9" t="n"/>
      <c r="O49" s="10" t="n"/>
      <c r="P49" s="8" t="n"/>
    </row>
    <row r="50">
      <c r="A50" s="7" t="n"/>
      <c r="C50" s="7" t="n"/>
      <c r="F50" s="7" t="n"/>
      <c r="H50" s="7">
        <f>IF($G50="","",IFERROR(INDEX(Listas!$B$2:$B$51,MATCH($G50,Listas!$A$2:$A$51,0))&amp;"",""))</f>
        <v/>
      </c>
      <c r="J50" s="8" t="n"/>
      <c r="K50" s="8" t="n"/>
      <c r="L50" s="8" t="n"/>
      <c r="M50" s="9" t="n"/>
      <c r="O50" s="10" t="n"/>
      <c r="P50" s="8" t="n"/>
    </row>
    <row r="51">
      <c r="A51" s="7" t="n"/>
      <c r="C51" s="7" t="n"/>
      <c r="F51" s="7" t="n"/>
      <c r="H51" s="7">
        <f>IF($G51="","",IFERROR(INDEX(Listas!$B$2:$B$51,MATCH($G51,Listas!$A$2:$A$51,0))&amp;"",""))</f>
        <v/>
      </c>
      <c r="J51" s="8" t="n"/>
      <c r="K51" s="8" t="n"/>
      <c r="L51" s="8" t="n"/>
      <c r="M51" s="9" t="n"/>
      <c r="O51" s="10" t="n"/>
      <c r="P51" s="8" t="n"/>
    </row>
    <row r="52">
      <c r="A52" s="7" t="n"/>
      <c r="C52" s="7" t="n"/>
      <c r="F52" s="7" t="n"/>
      <c r="H52" s="7">
        <f>IF($G52="","",IFERROR(INDEX(Listas!$B$2:$B$51,MATCH($G52,Listas!$A$2:$A$51,0))&amp;"",""))</f>
        <v/>
      </c>
      <c r="J52" s="8" t="n"/>
      <c r="K52" s="8" t="n"/>
      <c r="L52" s="8" t="n"/>
      <c r="M52" s="9" t="n"/>
      <c r="O52" s="10" t="n"/>
      <c r="P52" s="8" t="n"/>
    </row>
    <row r="53">
      <c r="A53" s="7" t="n"/>
      <c r="C53" s="7" t="n"/>
      <c r="F53" s="7" t="n"/>
      <c r="H53" s="7">
        <f>IF($G53="","",IFERROR(INDEX(Listas!$B$2:$B$51,MATCH($G53,Listas!$A$2:$A$51,0))&amp;"",""))</f>
        <v/>
      </c>
      <c r="J53" s="8" t="n"/>
      <c r="K53" s="8" t="n"/>
      <c r="L53" s="8" t="n"/>
      <c r="M53" s="9" t="n"/>
      <c r="O53" s="10" t="n"/>
      <c r="P53" s="8" t="n"/>
    </row>
    <row r="54">
      <c r="A54" s="7" t="n"/>
      <c r="C54" s="7" t="n"/>
      <c r="F54" s="7" t="n"/>
      <c r="H54" s="7">
        <f>IF($G54="","",IFERROR(INDEX(Listas!$B$2:$B$51,MATCH($G54,Listas!$A$2:$A$51,0))&amp;"",""))</f>
        <v/>
      </c>
      <c r="J54" s="8" t="n"/>
      <c r="K54" s="8" t="n"/>
      <c r="L54" s="8" t="n"/>
      <c r="M54" s="9" t="n"/>
      <c r="O54" s="10" t="n"/>
      <c r="P54" s="8" t="n"/>
    </row>
    <row r="55">
      <c r="A55" s="7" t="n"/>
      <c r="C55" s="7" t="n"/>
      <c r="F55" s="7" t="n"/>
      <c r="H55" s="7">
        <f>IF($G55="","",IFERROR(INDEX(Listas!$B$2:$B$51,MATCH($G55,Listas!$A$2:$A$51,0))&amp;"",""))</f>
        <v/>
      </c>
      <c r="J55" s="8" t="n"/>
      <c r="K55" s="8" t="n"/>
      <c r="L55" s="8" t="n"/>
      <c r="M55" s="9" t="n"/>
      <c r="O55" s="10" t="n"/>
      <c r="P55" s="8" t="n"/>
    </row>
    <row r="56">
      <c r="A56" s="7" t="n"/>
      <c r="C56" s="7" t="n"/>
      <c r="F56" s="7" t="n"/>
      <c r="H56" s="7">
        <f>IF($G56="","",IFERROR(INDEX(Listas!$B$2:$B$51,MATCH($G56,Listas!$A$2:$A$51,0))&amp;"",""))</f>
        <v/>
      </c>
      <c r="J56" s="8" t="n"/>
      <c r="K56" s="8" t="n"/>
      <c r="L56" s="8" t="n"/>
      <c r="M56" s="9" t="n"/>
      <c r="O56" s="10" t="n"/>
      <c r="P56" s="8" t="n"/>
    </row>
    <row r="57">
      <c r="A57" s="7" t="n"/>
      <c r="C57" s="7" t="n"/>
      <c r="F57" s="7" t="n"/>
      <c r="H57" s="7">
        <f>IF($G57="","",IFERROR(INDEX(Listas!$B$2:$B$51,MATCH($G57,Listas!$A$2:$A$51,0))&amp;"",""))</f>
        <v/>
      </c>
      <c r="J57" s="8" t="n"/>
      <c r="K57" s="8" t="n"/>
      <c r="L57" s="8" t="n"/>
      <c r="M57" s="9" t="n"/>
      <c r="O57" s="10" t="n"/>
      <c r="P57" s="8" t="n"/>
    </row>
    <row r="58">
      <c r="A58" s="7" t="n"/>
      <c r="C58" s="7" t="n"/>
      <c r="F58" s="7" t="n"/>
      <c r="H58" s="7">
        <f>IF($G58="","",IFERROR(INDEX(Listas!$B$2:$B$51,MATCH($G58,Listas!$A$2:$A$51,0))&amp;"",""))</f>
        <v/>
      </c>
      <c r="J58" s="8" t="n"/>
      <c r="K58" s="8" t="n"/>
      <c r="L58" s="8" t="n"/>
      <c r="M58" s="9" t="n"/>
      <c r="O58" s="10" t="n"/>
      <c r="P58" s="8" t="n"/>
    </row>
    <row r="59">
      <c r="A59" s="7" t="n"/>
      <c r="C59" s="7" t="n"/>
      <c r="F59" s="7" t="n"/>
      <c r="H59" s="7">
        <f>IF($G59="","",IFERROR(INDEX(Listas!$B$2:$B$51,MATCH($G59,Listas!$A$2:$A$51,0))&amp;"",""))</f>
        <v/>
      </c>
      <c r="J59" s="8" t="n"/>
      <c r="K59" s="8" t="n"/>
      <c r="L59" s="8" t="n"/>
      <c r="M59" s="9" t="n"/>
      <c r="O59" s="10" t="n"/>
      <c r="P59" s="8" t="n"/>
    </row>
    <row r="60">
      <c r="A60" s="7" t="n"/>
      <c r="C60" s="7" t="n"/>
      <c r="F60" s="7" t="n"/>
      <c r="H60" s="7">
        <f>IF($G60="","",IFERROR(INDEX(Listas!$B$2:$B$51,MATCH($G60,Listas!$A$2:$A$51,0))&amp;"",""))</f>
        <v/>
      </c>
      <c r="J60" s="8" t="n"/>
      <c r="K60" s="8" t="n"/>
      <c r="L60" s="8" t="n"/>
      <c r="M60" s="9" t="n"/>
      <c r="O60" s="10" t="n"/>
      <c r="P60" s="8" t="n"/>
    </row>
    <row r="61">
      <c r="A61" s="7" t="n"/>
      <c r="C61" s="7" t="n"/>
      <c r="F61" s="7" t="n"/>
      <c r="H61" s="7">
        <f>IF($G61="","",IFERROR(INDEX(Listas!$B$2:$B$51,MATCH($G61,Listas!$A$2:$A$51,0))&amp;"",""))</f>
        <v/>
      </c>
      <c r="J61" s="8" t="n"/>
      <c r="K61" s="8" t="n"/>
      <c r="L61" s="8" t="n"/>
      <c r="M61" s="9" t="n"/>
      <c r="O61" s="10" t="n"/>
      <c r="P61" s="8" t="n"/>
    </row>
    <row r="62">
      <c r="A62" s="7" t="n"/>
      <c r="C62" s="7" t="n"/>
      <c r="F62" s="7" t="n"/>
      <c r="H62" s="7">
        <f>IF($G62="","",IFERROR(INDEX(Listas!$B$2:$B$51,MATCH($G62,Listas!$A$2:$A$51,0))&amp;"",""))</f>
        <v/>
      </c>
      <c r="J62" s="8" t="n"/>
      <c r="K62" s="8" t="n"/>
      <c r="L62" s="8" t="n"/>
      <c r="M62" s="9" t="n"/>
      <c r="O62" s="10" t="n"/>
      <c r="P62" s="8" t="n"/>
    </row>
    <row r="63">
      <c r="A63" s="7" t="n"/>
      <c r="C63" s="7" t="n"/>
      <c r="F63" s="7" t="n"/>
      <c r="H63" s="7">
        <f>IF($G63="","",IFERROR(INDEX(Listas!$B$2:$B$51,MATCH($G63,Listas!$A$2:$A$51,0))&amp;"",""))</f>
        <v/>
      </c>
      <c r="J63" s="8" t="n"/>
      <c r="K63" s="8" t="n"/>
      <c r="L63" s="8" t="n"/>
      <c r="M63" s="9" t="n"/>
      <c r="O63" s="10" t="n"/>
      <c r="P63" s="8" t="n"/>
    </row>
    <row r="64">
      <c r="A64" s="7" t="n"/>
      <c r="C64" s="7" t="n"/>
      <c r="F64" s="7" t="n"/>
      <c r="H64" s="7">
        <f>IF($G64="","",IFERROR(INDEX(Listas!$B$2:$B$51,MATCH($G64,Listas!$A$2:$A$51,0))&amp;"",""))</f>
        <v/>
      </c>
      <c r="J64" s="8" t="n"/>
      <c r="K64" s="8" t="n"/>
      <c r="L64" s="8" t="n"/>
      <c r="M64" s="9" t="n"/>
      <c r="O64" s="10" t="n"/>
      <c r="P64" s="8" t="n"/>
    </row>
    <row r="65">
      <c r="A65" s="7" t="n"/>
      <c r="C65" s="7" t="n"/>
      <c r="F65" s="7" t="n"/>
      <c r="H65" s="7">
        <f>IF($G65="","",IFERROR(INDEX(Listas!$B$2:$B$51,MATCH($G65,Listas!$A$2:$A$51,0))&amp;"",""))</f>
        <v/>
      </c>
      <c r="J65" s="8" t="n"/>
      <c r="K65" s="8" t="n"/>
      <c r="L65" s="8" t="n"/>
      <c r="M65" s="9" t="n"/>
      <c r="O65" s="10" t="n"/>
      <c r="P65" s="8" t="n"/>
    </row>
    <row r="66">
      <c r="A66" s="7" t="n"/>
      <c r="C66" s="7" t="n"/>
      <c r="F66" s="7" t="n"/>
      <c r="H66" s="7">
        <f>IF($G66="","",IFERROR(INDEX(Listas!$B$2:$B$51,MATCH($G66,Listas!$A$2:$A$51,0))&amp;"",""))</f>
        <v/>
      </c>
      <c r="J66" s="8" t="n"/>
      <c r="K66" s="8" t="n"/>
      <c r="L66" s="8" t="n"/>
      <c r="M66" s="9" t="n"/>
      <c r="O66" s="10" t="n"/>
      <c r="P66" s="8" t="n"/>
    </row>
    <row r="67">
      <c r="A67" s="7" t="n"/>
      <c r="C67" s="7" t="n"/>
      <c r="F67" s="7" t="n"/>
      <c r="H67" s="7">
        <f>IF($G67="","",IFERROR(INDEX(Listas!$B$2:$B$51,MATCH($G67,Listas!$A$2:$A$51,0))&amp;"",""))</f>
        <v/>
      </c>
      <c r="J67" s="8" t="n"/>
      <c r="K67" s="8" t="n"/>
      <c r="L67" s="8" t="n"/>
      <c r="M67" s="9" t="n"/>
      <c r="O67" s="10" t="n"/>
      <c r="P67" s="8" t="n"/>
    </row>
    <row r="68">
      <c r="A68" s="7" t="n"/>
      <c r="C68" s="7" t="n"/>
      <c r="F68" s="7" t="n"/>
      <c r="H68" s="7">
        <f>IF($G68="","",IFERROR(INDEX(Listas!$B$2:$B$51,MATCH($G68,Listas!$A$2:$A$51,0))&amp;"",""))</f>
        <v/>
      </c>
      <c r="J68" s="8" t="n"/>
      <c r="K68" s="8" t="n"/>
      <c r="L68" s="8" t="n"/>
      <c r="M68" s="9" t="n"/>
      <c r="O68" s="10" t="n"/>
      <c r="P68" s="8" t="n"/>
    </row>
    <row r="69">
      <c r="A69" s="7" t="n"/>
      <c r="C69" s="7" t="n"/>
      <c r="F69" s="7" t="n"/>
      <c r="H69" s="7">
        <f>IF($G69="","",IFERROR(INDEX(Listas!$B$2:$B$51,MATCH($G69,Listas!$A$2:$A$51,0))&amp;"",""))</f>
        <v/>
      </c>
      <c r="J69" s="8" t="n"/>
      <c r="K69" s="8" t="n"/>
      <c r="L69" s="8" t="n"/>
      <c r="M69" s="9" t="n"/>
      <c r="O69" s="10" t="n"/>
      <c r="P69" s="8" t="n"/>
    </row>
    <row r="70">
      <c r="A70" s="7" t="n"/>
      <c r="C70" s="7" t="n"/>
      <c r="F70" s="7" t="n"/>
      <c r="H70" s="7">
        <f>IF($G70="","",IFERROR(INDEX(Listas!$B$2:$B$51,MATCH($G70,Listas!$A$2:$A$51,0))&amp;"",""))</f>
        <v/>
      </c>
      <c r="J70" s="8" t="n"/>
      <c r="K70" s="8" t="n"/>
      <c r="L70" s="8" t="n"/>
      <c r="M70" s="9" t="n"/>
      <c r="O70" s="10" t="n"/>
      <c r="P70" s="8" t="n"/>
    </row>
    <row r="71">
      <c r="A71" s="7" t="n"/>
      <c r="C71" s="7" t="n"/>
      <c r="F71" s="7" t="n"/>
      <c r="H71" s="7">
        <f>IF($G71="","",IFERROR(INDEX(Listas!$B$2:$B$51,MATCH($G71,Listas!$A$2:$A$51,0))&amp;"",""))</f>
        <v/>
      </c>
      <c r="J71" s="8" t="n"/>
      <c r="K71" s="8" t="n"/>
      <c r="L71" s="8" t="n"/>
      <c r="M71" s="9" t="n"/>
      <c r="O71" s="10" t="n"/>
      <c r="P71" s="8" t="n"/>
    </row>
    <row r="72">
      <c r="A72" s="7" t="n"/>
      <c r="C72" s="7" t="n"/>
      <c r="F72" s="7" t="n"/>
      <c r="H72" s="7">
        <f>IF($G72="","",IFERROR(INDEX(Listas!$B$2:$B$51,MATCH($G72,Listas!$A$2:$A$51,0))&amp;"",""))</f>
        <v/>
      </c>
      <c r="J72" s="8" t="n"/>
      <c r="K72" s="8" t="n"/>
      <c r="L72" s="8" t="n"/>
      <c r="M72" s="9" t="n"/>
      <c r="O72" s="10" t="n"/>
      <c r="P72" s="8" t="n"/>
    </row>
    <row r="73">
      <c r="A73" s="7" t="n"/>
      <c r="C73" s="7" t="n"/>
      <c r="F73" s="7" t="n"/>
      <c r="H73" s="7">
        <f>IF($G73="","",IFERROR(INDEX(Listas!$B$2:$B$51,MATCH($G73,Listas!$A$2:$A$51,0))&amp;"",""))</f>
        <v/>
      </c>
      <c r="J73" s="8" t="n"/>
      <c r="K73" s="8" t="n"/>
      <c r="L73" s="8" t="n"/>
      <c r="M73" s="9" t="n"/>
      <c r="O73" s="10" t="n"/>
      <c r="P73" s="8" t="n"/>
    </row>
    <row r="74">
      <c r="A74" s="7" t="n"/>
      <c r="C74" s="7" t="n"/>
      <c r="F74" s="7" t="n"/>
      <c r="H74" s="7">
        <f>IF($G74="","",IFERROR(INDEX(Listas!$B$2:$B$51,MATCH($G74,Listas!$A$2:$A$51,0))&amp;"",""))</f>
        <v/>
      </c>
      <c r="J74" s="8" t="n"/>
      <c r="K74" s="8" t="n"/>
      <c r="L74" s="8" t="n"/>
      <c r="M74" s="9" t="n"/>
      <c r="O74" s="10" t="n"/>
      <c r="P74" s="8" t="n"/>
    </row>
    <row r="75">
      <c r="A75" s="7" t="n"/>
      <c r="C75" s="7" t="n"/>
      <c r="F75" s="7" t="n"/>
      <c r="H75" s="7">
        <f>IF($G75="","",IFERROR(INDEX(Listas!$B$2:$B$51,MATCH($G75,Listas!$A$2:$A$51,0))&amp;"",""))</f>
        <v/>
      </c>
      <c r="J75" s="8" t="n"/>
      <c r="K75" s="8" t="n"/>
      <c r="L75" s="8" t="n"/>
      <c r="M75" s="9" t="n"/>
      <c r="O75" s="10" t="n"/>
      <c r="P75" s="8" t="n"/>
    </row>
    <row r="76">
      <c r="A76" s="7" t="n"/>
      <c r="C76" s="7" t="n"/>
      <c r="F76" s="7" t="n"/>
      <c r="H76" s="7">
        <f>IF($G76="","",IFERROR(INDEX(Listas!$B$2:$B$51,MATCH($G76,Listas!$A$2:$A$51,0))&amp;"",""))</f>
        <v/>
      </c>
      <c r="J76" s="8" t="n"/>
      <c r="K76" s="8" t="n"/>
      <c r="L76" s="8" t="n"/>
      <c r="M76" s="9" t="n"/>
      <c r="O76" s="10" t="n"/>
      <c r="P76" s="8" t="n"/>
    </row>
    <row r="77">
      <c r="A77" s="7" t="n"/>
      <c r="C77" s="7" t="n"/>
      <c r="F77" s="7" t="n"/>
      <c r="H77" s="7">
        <f>IF($G77="","",IFERROR(INDEX(Listas!$B$2:$B$51,MATCH($G77,Listas!$A$2:$A$51,0))&amp;"",""))</f>
        <v/>
      </c>
      <c r="J77" s="8" t="n"/>
      <c r="K77" s="8" t="n"/>
      <c r="L77" s="8" t="n"/>
      <c r="M77" s="9" t="n"/>
      <c r="O77" s="10" t="n"/>
      <c r="P77" s="8" t="n"/>
    </row>
    <row r="78">
      <c r="A78" s="7" t="n"/>
      <c r="C78" s="7" t="n"/>
      <c r="F78" s="7" t="n"/>
      <c r="H78" s="7">
        <f>IF($G78="","",IFERROR(INDEX(Listas!$B$2:$B$51,MATCH($G78,Listas!$A$2:$A$51,0))&amp;"",""))</f>
        <v/>
      </c>
      <c r="J78" s="8" t="n"/>
      <c r="K78" s="8" t="n"/>
      <c r="L78" s="8" t="n"/>
      <c r="M78" s="9" t="n"/>
      <c r="O78" s="10" t="n"/>
      <c r="P78" s="8" t="n"/>
    </row>
    <row r="79">
      <c r="A79" s="7" t="n"/>
      <c r="C79" s="7" t="n"/>
      <c r="F79" s="7" t="n"/>
      <c r="H79" s="7">
        <f>IF($G79="","",IFERROR(INDEX(Listas!$B$2:$B$51,MATCH($G79,Listas!$A$2:$A$51,0))&amp;"",""))</f>
        <v/>
      </c>
      <c r="J79" s="8" t="n"/>
      <c r="K79" s="8" t="n"/>
      <c r="L79" s="8" t="n"/>
      <c r="M79" s="9" t="n"/>
      <c r="O79" s="10" t="n"/>
      <c r="P79" s="8" t="n"/>
    </row>
    <row r="80">
      <c r="A80" s="7" t="n"/>
      <c r="C80" s="7" t="n"/>
      <c r="F80" s="7" t="n"/>
      <c r="H80" s="7">
        <f>IF($G80="","",IFERROR(INDEX(Listas!$B$2:$B$51,MATCH($G80,Listas!$A$2:$A$51,0))&amp;"",""))</f>
        <v/>
      </c>
      <c r="J80" s="8" t="n"/>
      <c r="K80" s="8" t="n"/>
      <c r="L80" s="8" t="n"/>
      <c r="M80" s="9" t="n"/>
      <c r="O80" s="10" t="n"/>
      <c r="P80" s="8" t="n"/>
    </row>
    <row r="81">
      <c r="A81" s="7" t="n"/>
      <c r="C81" s="7" t="n"/>
      <c r="F81" s="7" t="n"/>
      <c r="H81" s="7">
        <f>IF($G81="","",IFERROR(INDEX(Listas!$B$2:$B$51,MATCH($G81,Listas!$A$2:$A$51,0))&amp;"",""))</f>
        <v/>
      </c>
      <c r="J81" s="8" t="n"/>
      <c r="K81" s="8" t="n"/>
      <c r="L81" s="8" t="n"/>
      <c r="M81" s="9" t="n"/>
      <c r="O81" s="10" t="n"/>
      <c r="P81" s="8" t="n"/>
    </row>
    <row r="82">
      <c r="A82" s="7" t="n"/>
      <c r="C82" s="7" t="n"/>
      <c r="F82" s="7" t="n"/>
      <c r="H82" s="7">
        <f>IF($G82="","",IFERROR(INDEX(Listas!$B$2:$B$51,MATCH($G82,Listas!$A$2:$A$51,0))&amp;"",""))</f>
        <v/>
      </c>
      <c r="J82" s="8" t="n"/>
      <c r="K82" s="8" t="n"/>
      <c r="L82" s="8" t="n"/>
      <c r="M82" s="9" t="n"/>
      <c r="O82" s="10" t="n"/>
      <c r="P82" s="8" t="n"/>
    </row>
    <row r="83">
      <c r="A83" s="7" t="n"/>
      <c r="C83" s="7" t="n"/>
      <c r="F83" s="7" t="n"/>
      <c r="H83" s="7">
        <f>IF($G83="","",IFERROR(INDEX(Listas!$B$2:$B$51,MATCH($G83,Listas!$A$2:$A$51,0))&amp;"",""))</f>
        <v/>
      </c>
      <c r="J83" s="8" t="n"/>
      <c r="K83" s="8" t="n"/>
      <c r="L83" s="8" t="n"/>
      <c r="M83" s="9" t="n"/>
      <c r="O83" s="10" t="n"/>
      <c r="P83" s="8" t="n"/>
    </row>
    <row r="84">
      <c r="A84" s="7" t="n"/>
      <c r="C84" s="7" t="n"/>
      <c r="F84" s="7" t="n"/>
      <c r="H84" s="7">
        <f>IF($G84="","",IFERROR(INDEX(Listas!$B$2:$B$51,MATCH($G84,Listas!$A$2:$A$51,0))&amp;"",""))</f>
        <v/>
      </c>
      <c r="J84" s="8" t="n"/>
      <c r="K84" s="8" t="n"/>
      <c r="L84" s="8" t="n"/>
      <c r="M84" s="9" t="n"/>
      <c r="O84" s="10" t="n"/>
      <c r="P84" s="8" t="n"/>
    </row>
    <row r="85">
      <c r="A85" s="7" t="n"/>
      <c r="C85" s="7" t="n"/>
      <c r="F85" s="7" t="n"/>
      <c r="H85" s="7">
        <f>IF($G85="","",IFERROR(INDEX(Listas!$B$2:$B$51,MATCH($G85,Listas!$A$2:$A$51,0))&amp;"",""))</f>
        <v/>
      </c>
      <c r="J85" s="8" t="n"/>
      <c r="K85" s="8" t="n"/>
      <c r="L85" s="8" t="n"/>
      <c r="M85" s="9" t="n"/>
      <c r="O85" s="10" t="n"/>
      <c r="P85" s="8" t="n"/>
    </row>
    <row r="86">
      <c r="A86" s="7" t="n"/>
      <c r="C86" s="7" t="n"/>
      <c r="F86" s="7" t="n"/>
      <c r="H86" s="7">
        <f>IF($G86="","",IFERROR(INDEX(Listas!$B$2:$B$51,MATCH($G86,Listas!$A$2:$A$51,0))&amp;"",""))</f>
        <v/>
      </c>
      <c r="J86" s="8" t="n"/>
      <c r="K86" s="8" t="n"/>
      <c r="L86" s="8" t="n"/>
      <c r="M86" s="9" t="n"/>
      <c r="O86" s="10" t="n"/>
      <c r="P86" s="8" t="n"/>
    </row>
    <row r="87">
      <c r="A87" s="7" t="n"/>
      <c r="C87" s="7" t="n"/>
      <c r="F87" s="7" t="n"/>
      <c r="H87" s="7">
        <f>IF($G87="","",IFERROR(INDEX(Listas!$B$2:$B$51,MATCH($G87,Listas!$A$2:$A$51,0))&amp;"",""))</f>
        <v/>
      </c>
      <c r="J87" s="8" t="n"/>
      <c r="K87" s="8" t="n"/>
      <c r="L87" s="8" t="n"/>
      <c r="M87" s="9" t="n"/>
      <c r="O87" s="10" t="n"/>
      <c r="P87" s="8" t="n"/>
    </row>
    <row r="88">
      <c r="A88" s="7" t="n"/>
      <c r="C88" s="7" t="n"/>
      <c r="F88" s="7" t="n"/>
      <c r="H88" s="7">
        <f>IF($G88="","",IFERROR(INDEX(Listas!$B$2:$B$51,MATCH($G88,Listas!$A$2:$A$51,0))&amp;"",""))</f>
        <v/>
      </c>
      <c r="J88" s="8" t="n"/>
      <c r="K88" s="8" t="n"/>
      <c r="L88" s="8" t="n"/>
      <c r="M88" s="9" t="n"/>
      <c r="O88" s="10" t="n"/>
      <c r="P88" s="8" t="n"/>
    </row>
    <row r="89">
      <c r="A89" s="7" t="n"/>
      <c r="C89" s="7" t="n"/>
      <c r="F89" s="7" t="n"/>
      <c r="H89" s="7">
        <f>IF($G89="","",IFERROR(INDEX(Listas!$B$2:$B$51,MATCH($G89,Listas!$A$2:$A$51,0))&amp;"",""))</f>
        <v/>
      </c>
      <c r="J89" s="8" t="n"/>
      <c r="K89" s="8" t="n"/>
      <c r="L89" s="8" t="n"/>
      <c r="M89" s="9" t="n"/>
      <c r="O89" s="10" t="n"/>
      <c r="P89" s="8" t="n"/>
    </row>
    <row r="90">
      <c r="A90" s="7" t="n"/>
      <c r="C90" s="7" t="n"/>
      <c r="F90" s="7" t="n"/>
      <c r="H90" s="7">
        <f>IF($G90="","",IFERROR(INDEX(Listas!$B$2:$B$51,MATCH($G90,Listas!$A$2:$A$51,0))&amp;"",""))</f>
        <v/>
      </c>
      <c r="J90" s="8" t="n"/>
      <c r="K90" s="8" t="n"/>
      <c r="L90" s="8" t="n"/>
      <c r="M90" s="9" t="n"/>
      <c r="O90" s="10" t="n"/>
      <c r="P90" s="8" t="n"/>
    </row>
    <row r="91">
      <c r="A91" s="7" t="n"/>
      <c r="C91" s="7" t="n"/>
      <c r="F91" s="7" t="n"/>
      <c r="H91" s="7">
        <f>IF($G91="","",IFERROR(INDEX(Listas!$B$2:$B$51,MATCH($G91,Listas!$A$2:$A$51,0))&amp;"",""))</f>
        <v/>
      </c>
      <c r="J91" s="8" t="n"/>
      <c r="K91" s="8" t="n"/>
      <c r="L91" s="8" t="n"/>
      <c r="M91" s="9" t="n"/>
      <c r="O91" s="10" t="n"/>
      <c r="P91" s="8" t="n"/>
    </row>
    <row r="92">
      <c r="A92" s="7" t="n"/>
      <c r="C92" s="7" t="n"/>
      <c r="F92" s="7" t="n"/>
      <c r="H92" s="7">
        <f>IF($G92="","",IFERROR(INDEX(Listas!$B$2:$B$51,MATCH($G92,Listas!$A$2:$A$51,0))&amp;"",""))</f>
        <v/>
      </c>
      <c r="J92" s="8" t="n"/>
      <c r="K92" s="8" t="n"/>
      <c r="L92" s="8" t="n"/>
      <c r="M92" s="9" t="n"/>
      <c r="O92" s="10" t="n"/>
      <c r="P92" s="8" t="n"/>
    </row>
    <row r="93">
      <c r="A93" s="7" t="n"/>
      <c r="C93" s="7" t="n"/>
      <c r="F93" s="7" t="n"/>
      <c r="H93" s="7">
        <f>IF($G93="","",IFERROR(INDEX(Listas!$B$2:$B$51,MATCH($G93,Listas!$A$2:$A$51,0))&amp;"",""))</f>
        <v/>
      </c>
      <c r="J93" s="8" t="n"/>
      <c r="K93" s="8" t="n"/>
      <c r="L93" s="8" t="n"/>
      <c r="M93" s="9" t="n"/>
      <c r="O93" s="10" t="n"/>
      <c r="P93" s="8" t="n"/>
    </row>
    <row r="94">
      <c r="A94" s="7" t="n"/>
      <c r="C94" s="7" t="n"/>
      <c r="F94" s="7" t="n"/>
      <c r="H94" s="7">
        <f>IF($G94="","",IFERROR(INDEX(Listas!$B$2:$B$51,MATCH($G94,Listas!$A$2:$A$51,0))&amp;"",""))</f>
        <v/>
      </c>
      <c r="J94" s="8" t="n"/>
      <c r="K94" s="8" t="n"/>
      <c r="L94" s="8" t="n"/>
      <c r="M94" s="9" t="n"/>
      <c r="O94" s="10" t="n"/>
      <c r="P94" s="8" t="n"/>
    </row>
    <row r="95">
      <c r="A95" s="7" t="n"/>
      <c r="C95" s="7" t="n"/>
      <c r="F95" s="7" t="n"/>
      <c r="H95" s="7">
        <f>IF($G95="","",IFERROR(INDEX(Listas!$B$2:$B$51,MATCH($G95,Listas!$A$2:$A$51,0))&amp;"",""))</f>
        <v/>
      </c>
      <c r="J95" s="8" t="n"/>
      <c r="K95" s="8" t="n"/>
      <c r="L95" s="8" t="n"/>
      <c r="M95" s="9" t="n"/>
      <c r="O95" s="10" t="n"/>
      <c r="P95" s="8" t="n"/>
    </row>
    <row r="96">
      <c r="A96" s="7" t="n"/>
      <c r="C96" s="7" t="n"/>
      <c r="F96" s="7" t="n"/>
      <c r="H96" s="7">
        <f>IF($G96="","",IFERROR(INDEX(Listas!$B$2:$B$51,MATCH($G96,Listas!$A$2:$A$51,0))&amp;"",""))</f>
        <v/>
      </c>
      <c r="J96" s="8" t="n"/>
      <c r="K96" s="8" t="n"/>
      <c r="L96" s="8" t="n"/>
      <c r="M96" s="9" t="n"/>
      <c r="O96" s="10" t="n"/>
      <c r="P96" s="8" t="n"/>
    </row>
    <row r="97">
      <c r="A97" s="7" t="n"/>
      <c r="C97" s="7" t="n"/>
      <c r="F97" s="7" t="n"/>
      <c r="H97" s="7">
        <f>IF($G97="","",IFERROR(INDEX(Listas!$B$2:$B$51,MATCH($G97,Listas!$A$2:$A$51,0))&amp;"",""))</f>
        <v/>
      </c>
      <c r="J97" s="8" t="n"/>
      <c r="K97" s="8" t="n"/>
      <c r="L97" s="8" t="n"/>
      <c r="M97" s="9" t="n"/>
      <c r="O97" s="10" t="n"/>
      <c r="P97" s="8" t="n"/>
    </row>
    <row r="98">
      <c r="A98" s="7" t="n"/>
      <c r="C98" s="7" t="n"/>
      <c r="F98" s="7" t="n"/>
      <c r="H98" s="7">
        <f>IF($G98="","",IFERROR(INDEX(Listas!$B$2:$B$51,MATCH($G98,Listas!$A$2:$A$51,0))&amp;"",""))</f>
        <v/>
      </c>
      <c r="J98" s="8" t="n"/>
      <c r="K98" s="8" t="n"/>
      <c r="L98" s="8" t="n"/>
      <c r="M98" s="9" t="n"/>
      <c r="O98" s="10" t="n"/>
      <c r="P98" s="8" t="n"/>
    </row>
    <row r="99">
      <c r="A99" s="7" t="n"/>
      <c r="C99" s="7" t="n"/>
      <c r="F99" s="7" t="n"/>
      <c r="H99" s="7">
        <f>IF($G99="","",IFERROR(INDEX(Listas!$B$2:$B$51,MATCH($G99,Listas!$A$2:$A$51,0))&amp;"",""))</f>
        <v/>
      </c>
      <c r="J99" s="8" t="n"/>
      <c r="K99" s="8" t="n"/>
      <c r="L99" s="8" t="n"/>
      <c r="M99" s="9" t="n"/>
      <c r="O99" s="10" t="n"/>
      <c r="P99" s="8" t="n"/>
    </row>
    <row r="100">
      <c r="A100" s="7" t="n"/>
      <c r="C100" s="7" t="n"/>
      <c r="F100" s="7" t="n"/>
      <c r="H100" s="7">
        <f>IF($G100="","",IFERROR(INDEX(Listas!$B$2:$B$51,MATCH($G100,Listas!$A$2:$A$51,0))&amp;"",""))</f>
        <v/>
      </c>
      <c r="J100" s="8" t="n"/>
      <c r="K100" s="8" t="n"/>
      <c r="L100" s="8" t="n"/>
      <c r="M100" s="9" t="n"/>
      <c r="O100" s="10" t="n"/>
      <c r="P100" s="8" t="n"/>
    </row>
    <row r="101">
      <c r="A101" s="7" t="n"/>
      <c r="C101" s="7" t="n"/>
      <c r="F101" s="7" t="n"/>
      <c r="H101" s="7">
        <f>IF($G101="","",IFERROR(INDEX(Listas!$B$2:$B$51,MATCH($G101,Listas!$A$2:$A$51,0))&amp;"",""))</f>
        <v/>
      </c>
      <c r="J101" s="8" t="n"/>
      <c r="K101" s="8" t="n"/>
      <c r="L101" s="8" t="n"/>
      <c r="M101" s="9" t="n"/>
      <c r="O101" s="10" t="n"/>
      <c r="P101" s="8" t="n"/>
    </row>
    <row r="102">
      <c r="A102" s="7" t="n"/>
      <c r="C102" s="7" t="n"/>
      <c r="F102" s="7" t="n"/>
      <c r="H102" s="7">
        <f>IF($G102="","",IFERROR(INDEX(Listas!$B$2:$B$51,MATCH($G102,Listas!$A$2:$A$51,0))&amp;"",""))</f>
        <v/>
      </c>
      <c r="J102" s="8" t="n"/>
      <c r="K102" s="8" t="n"/>
      <c r="L102" s="8" t="n"/>
      <c r="M102" s="9" t="n"/>
      <c r="O102" s="10" t="n"/>
      <c r="P102" s="8" t="n"/>
    </row>
    <row r="103">
      <c r="A103" s="7" t="n"/>
      <c r="C103" s="7" t="n"/>
      <c r="F103" s="7" t="n"/>
      <c r="H103" s="7">
        <f>IF($G103="","",IFERROR(INDEX(Listas!$B$2:$B$51,MATCH($G103,Listas!$A$2:$A$51,0))&amp;"",""))</f>
        <v/>
      </c>
      <c r="J103" s="8" t="n"/>
      <c r="K103" s="8" t="n"/>
      <c r="L103" s="8" t="n"/>
      <c r="M103" s="9" t="n"/>
      <c r="O103" s="10" t="n"/>
      <c r="P103" s="8" t="n"/>
    </row>
    <row r="104">
      <c r="A104" s="7" t="n"/>
      <c r="C104" s="7" t="n"/>
      <c r="F104" s="7" t="n"/>
      <c r="H104" s="7">
        <f>IF($G104="","",IFERROR(INDEX(Listas!$B$2:$B$51,MATCH($G104,Listas!$A$2:$A$51,0))&amp;"",""))</f>
        <v/>
      </c>
      <c r="J104" s="8" t="n"/>
      <c r="K104" s="8" t="n"/>
      <c r="L104" s="8" t="n"/>
      <c r="M104" s="9" t="n"/>
      <c r="O104" s="10" t="n"/>
      <c r="P104" s="8" t="n"/>
    </row>
    <row r="105">
      <c r="A105" s="7" t="n"/>
      <c r="C105" s="7" t="n"/>
      <c r="F105" s="7" t="n"/>
      <c r="H105" s="7">
        <f>IF($G105="","",IFERROR(INDEX(Listas!$B$2:$B$51,MATCH($G105,Listas!$A$2:$A$51,0))&amp;"",""))</f>
        <v/>
      </c>
      <c r="J105" s="8" t="n"/>
      <c r="K105" s="8" t="n"/>
      <c r="L105" s="8" t="n"/>
      <c r="M105" s="9" t="n"/>
      <c r="O105" s="10" t="n"/>
      <c r="P105" s="8" t="n"/>
    </row>
    <row r="106">
      <c r="A106" s="7" t="n"/>
      <c r="C106" s="7" t="n"/>
      <c r="F106" s="7" t="n"/>
      <c r="H106" s="7">
        <f>IF($G106="","",IFERROR(INDEX(Listas!$B$2:$B$51,MATCH($G106,Listas!$A$2:$A$51,0))&amp;"",""))</f>
        <v/>
      </c>
      <c r="J106" s="8" t="n"/>
      <c r="K106" s="8" t="n"/>
      <c r="L106" s="8" t="n"/>
      <c r="M106" s="9" t="n"/>
      <c r="O106" s="10" t="n"/>
      <c r="P106" s="8" t="n"/>
    </row>
    <row r="107">
      <c r="A107" s="7" t="n"/>
      <c r="C107" s="7" t="n"/>
      <c r="F107" s="7" t="n"/>
      <c r="H107" s="7">
        <f>IF($G107="","",IFERROR(INDEX(Listas!$B$2:$B$51,MATCH($G107,Listas!$A$2:$A$51,0))&amp;"",""))</f>
        <v/>
      </c>
      <c r="J107" s="8" t="n"/>
      <c r="K107" s="8" t="n"/>
      <c r="L107" s="8" t="n"/>
      <c r="M107" s="9" t="n"/>
      <c r="O107" s="10" t="n"/>
      <c r="P107" s="8" t="n"/>
    </row>
    <row r="108">
      <c r="A108" s="7" t="n"/>
      <c r="C108" s="7" t="n"/>
      <c r="F108" s="7" t="n"/>
      <c r="H108" s="7">
        <f>IF($G108="","",IFERROR(INDEX(Listas!$B$2:$B$51,MATCH($G108,Listas!$A$2:$A$51,0))&amp;"",""))</f>
        <v/>
      </c>
      <c r="J108" s="8" t="n"/>
      <c r="K108" s="8" t="n"/>
      <c r="L108" s="8" t="n"/>
      <c r="M108" s="9" t="n"/>
      <c r="O108" s="10" t="n"/>
      <c r="P108" s="8" t="n"/>
    </row>
    <row r="109">
      <c r="A109" s="7" t="n"/>
      <c r="C109" s="7" t="n"/>
      <c r="F109" s="7" t="n"/>
      <c r="H109" s="7">
        <f>IF($G109="","",IFERROR(INDEX(Listas!$B$2:$B$51,MATCH($G109,Listas!$A$2:$A$51,0))&amp;"",""))</f>
        <v/>
      </c>
      <c r="J109" s="8" t="n"/>
      <c r="K109" s="8" t="n"/>
      <c r="L109" s="8" t="n"/>
      <c r="M109" s="9" t="n"/>
      <c r="O109" s="10" t="n"/>
      <c r="P109" s="8" t="n"/>
    </row>
    <row r="110">
      <c r="A110" s="7" t="n"/>
      <c r="C110" s="7" t="n"/>
      <c r="F110" s="7" t="n"/>
      <c r="H110" s="7">
        <f>IF($G110="","",IFERROR(INDEX(Listas!$B$2:$B$51,MATCH($G110,Listas!$A$2:$A$51,0))&amp;"",""))</f>
        <v/>
      </c>
      <c r="J110" s="8" t="n"/>
      <c r="K110" s="8" t="n"/>
      <c r="L110" s="8" t="n"/>
      <c r="M110" s="9" t="n"/>
      <c r="O110" s="10" t="n"/>
      <c r="P110" s="8" t="n"/>
    </row>
    <row r="111">
      <c r="A111" s="7" t="n"/>
      <c r="C111" s="7" t="n"/>
      <c r="F111" s="7" t="n"/>
      <c r="H111" s="7">
        <f>IF($G111="","",IFERROR(INDEX(Listas!$B$2:$B$51,MATCH($G111,Listas!$A$2:$A$51,0))&amp;"",""))</f>
        <v/>
      </c>
      <c r="J111" s="8" t="n"/>
      <c r="K111" s="8" t="n"/>
      <c r="L111" s="8" t="n"/>
      <c r="M111" s="9" t="n"/>
      <c r="O111" s="10" t="n"/>
      <c r="P111" s="8" t="n"/>
    </row>
    <row r="112">
      <c r="A112" s="7" t="n"/>
      <c r="C112" s="7" t="n"/>
      <c r="F112" s="7" t="n"/>
      <c r="H112" s="7">
        <f>IF($G112="","",IFERROR(INDEX(Listas!$B$2:$B$51,MATCH($G112,Listas!$A$2:$A$51,0))&amp;"",""))</f>
        <v/>
      </c>
      <c r="J112" s="8" t="n"/>
      <c r="K112" s="8" t="n"/>
      <c r="L112" s="8" t="n"/>
      <c r="M112" s="9" t="n"/>
      <c r="O112" s="10" t="n"/>
      <c r="P112" s="8" t="n"/>
    </row>
    <row r="113">
      <c r="A113" s="7" t="n"/>
      <c r="C113" s="7" t="n"/>
      <c r="F113" s="7" t="n"/>
      <c r="H113" s="7">
        <f>IF($G113="","",IFERROR(INDEX(Listas!$B$2:$B$51,MATCH($G113,Listas!$A$2:$A$51,0))&amp;"",""))</f>
        <v/>
      </c>
      <c r="J113" s="8" t="n"/>
      <c r="K113" s="8" t="n"/>
      <c r="L113" s="8" t="n"/>
      <c r="M113" s="9" t="n"/>
      <c r="O113" s="10" t="n"/>
      <c r="P113" s="8" t="n"/>
    </row>
    <row r="114">
      <c r="A114" s="7" t="n"/>
      <c r="C114" s="7" t="n"/>
      <c r="F114" s="7" t="n"/>
      <c r="H114" s="7">
        <f>IF($G114="","",IFERROR(INDEX(Listas!$B$2:$B$51,MATCH($G114,Listas!$A$2:$A$51,0))&amp;"",""))</f>
        <v/>
      </c>
      <c r="J114" s="8" t="n"/>
      <c r="K114" s="8" t="n"/>
      <c r="L114" s="8" t="n"/>
      <c r="M114" s="9" t="n"/>
      <c r="O114" s="10" t="n"/>
      <c r="P114" s="8" t="n"/>
    </row>
    <row r="115">
      <c r="A115" s="7" t="n"/>
      <c r="C115" s="7" t="n"/>
      <c r="F115" s="7" t="n"/>
      <c r="H115" s="7">
        <f>IF($G115="","",IFERROR(INDEX(Listas!$B$2:$B$51,MATCH($G115,Listas!$A$2:$A$51,0))&amp;"",""))</f>
        <v/>
      </c>
      <c r="J115" s="8" t="n"/>
      <c r="K115" s="8" t="n"/>
      <c r="L115" s="8" t="n"/>
      <c r="M115" s="9" t="n"/>
      <c r="O115" s="10" t="n"/>
      <c r="P115" s="8" t="n"/>
    </row>
    <row r="116">
      <c r="A116" s="7" t="n"/>
      <c r="C116" s="7" t="n"/>
      <c r="F116" s="7" t="n"/>
      <c r="H116" s="7">
        <f>IF($G116="","",IFERROR(INDEX(Listas!$B$2:$B$51,MATCH($G116,Listas!$A$2:$A$51,0))&amp;"",""))</f>
        <v/>
      </c>
      <c r="J116" s="8" t="n"/>
      <c r="K116" s="8" t="n"/>
      <c r="L116" s="8" t="n"/>
      <c r="M116" s="9" t="n"/>
      <c r="O116" s="10" t="n"/>
      <c r="P116" s="8" t="n"/>
    </row>
    <row r="117">
      <c r="A117" s="7" t="n"/>
      <c r="C117" s="7" t="n"/>
      <c r="F117" s="7" t="n"/>
      <c r="H117" s="7">
        <f>IF($G117="","",IFERROR(INDEX(Listas!$B$2:$B$51,MATCH($G117,Listas!$A$2:$A$51,0))&amp;"",""))</f>
        <v/>
      </c>
      <c r="J117" s="8" t="n"/>
      <c r="K117" s="8" t="n"/>
      <c r="L117" s="8" t="n"/>
      <c r="M117" s="9" t="n"/>
      <c r="O117" s="10" t="n"/>
      <c r="P117" s="8" t="n"/>
    </row>
    <row r="118">
      <c r="A118" s="7" t="n"/>
      <c r="C118" s="7" t="n"/>
      <c r="F118" s="7" t="n"/>
      <c r="H118" s="7">
        <f>IF($G118="","",IFERROR(INDEX(Listas!$B$2:$B$51,MATCH($G118,Listas!$A$2:$A$51,0))&amp;"",""))</f>
        <v/>
      </c>
      <c r="J118" s="8" t="n"/>
      <c r="K118" s="8" t="n"/>
      <c r="L118" s="8" t="n"/>
      <c r="M118" s="9" t="n"/>
      <c r="O118" s="10" t="n"/>
      <c r="P118" s="8" t="n"/>
    </row>
    <row r="119">
      <c r="A119" s="7" t="n"/>
      <c r="C119" s="7" t="n"/>
      <c r="F119" s="7" t="n"/>
      <c r="H119" s="7">
        <f>IF($G119="","",IFERROR(INDEX(Listas!$B$2:$B$51,MATCH($G119,Listas!$A$2:$A$51,0))&amp;"",""))</f>
        <v/>
      </c>
      <c r="J119" s="8" t="n"/>
      <c r="K119" s="8" t="n"/>
      <c r="L119" s="8" t="n"/>
      <c r="M119" s="9" t="n"/>
      <c r="O119" s="10" t="n"/>
      <c r="P119" s="8" t="n"/>
    </row>
    <row r="120">
      <c r="A120" s="7" t="n"/>
      <c r="C120" s="7" t="n"/>
      <c r="F120" s="7" t="n"/>
      <c r="H120" s="7">
        <f>IF($G120="","",IFERROR(INDEX(Listas!$B$2:$B$51,MATCH($G120,Listas!$A$2:$A$51,0))&amp;"",""))</f>
        <v/>
      </c>
      <c r="J120" s="8" t="n"/>
      <c r="K120" s="8" t="n"/>
      <c r="L120" s="8" t="n"/>
      <c r="M120" s="9" t="n"/>
      <c r="O120" s="10" t="n"/>
      <c r="P120" s="8" t="n"/>
    </row>
    <row r="121">
      <c r="A121" s="7" t="n"/>
      <c r="C121" s="7" t="n"/>
      <c r="F121" s="7" t="n"/>
      <c r="H121" s="7">
        <f>IF($G121="","",IFERROR(INDEX(Listas!$B$2:$B$51,MATCH($G121,Listas!$A$2:$A$51,0))&amp;"",""))</f>
        <v/>
      </c>
      <c r="J121" s="8" t="n"/>
      <c r="K121" s="8" t="n"/>
      <c r="L121" s="8" t="n"/>
      <c r="M121" s="9" t="n"/>
      <c r="O121" s="10" t="n"/>
      <c r="P121" s="8" t="n"/>
    </row>
    <row r="122">
      <c r="A122" s="7" t="n"/>
      <c r="C122" s="7" t="n"/>
      <c r="F122" s="7" t="n"/>
      <c r="H122" s="7">
        <f>IF($G122="","",IFERROR(INDEX(Listas!$B$2:$B$51,MATCH($G122,Listas!$A$2:$A$51,0))&amp;"",""))</f>
        <v/>
      </c>
      <c r="J122" s="8" t="n"/>
      <c r="K122" s="8" t="n"/>
      <c r="L122" s="8" t="n"/>
      <c r="M122" s="9" t="n"/>
      <c r="O122" s="10" t="n"/>
      <c r="P122" s="8" t="n"/>
    </row>
    <row r="123">
      <c r="A123" s="7" t="n"/>
      <c r="C123" s="7" t="n"/>
      <c r="F123" s="7" t="n"/>
      <c r="H123" s="7">
        <f>IF($G123="","",IFERROR(INDEX(Listas!$B$2:$B$51,MATCH($G123,Listas!$A$2:$A$51,0))&amp;"",""))</f>
        <v/>
      </c>
      <c r="J123" s="8" t="n"/>
      <c r="K123" s="8" t="n"/>
      <c r="L123" s="8" t="n"/>
      <c r="M123" s="9" t="n"/>
      <c r="O123" s="10" t="n"/>
      <c r="P123" s="8" t="n"/>
    </row>
    <row r="124">
      <c r="A124" s="7" t="n"/>
      <c r="C124" s="7" t="n"/>
      <c r="F124" s="7" t="n"/>
      <c r="H124" s="7">
        <f>IF($G124="","",IFERROR(INDEX(Listas!$B$2:$B$51,MATCH($G124,Listas!$A$2:$A$51,0))&amp;"",""))</f>
        <v/>
      </c>
      <c r="J124" s="8" t="n"/>
      <c r="K124" s="8" t="n"/>
      <c r="L124" s="8" t="n"/>
      <c r="M124" s="9" t="n"/>
      <c r="O124" s="10" t="n"/>
      <c r="P124" s="8" t="n"/>
    </row>
    <row r="125">
      <c r="A125" s="7" t="n"/>
      <c r="C125" s="7" t="n"/>
      <c r="F125" s="7" t="n"/>
      <c r="H125" s="7">
        <f>IF($G125="","",IFERROR(INDEX(Listas!$B$2:$B$51,MATCH($G125,Listas!$A$2:$A$51,0))&amp;"",""))</f>
        <v/>
      </c>
      <c r="J125" s="8" t="n"/>
      <c r="K125" s="8" t="n"/>
      <c r="L125" s="8" t="n"/>
      <c r="M125" s="9" t="n"/>
      <c r="O125" s="10" t="n"/>
      <c r="P125" s="8" t="n"/>
    </row>
    <row r="126">
      <c r="A126" s="7" t="n"/>
      <c r="C126" s="7" t="n"/>
      <c r="F126" s="7" t="n"/>
      <c r="H126" s="7">
        <f>IF($G126="","",IFERROR(INDEX(Listas!$B$2:$B$51,MATCH($G126,Listas!$A$2:$A$51,0))&amp;"",""))</f>
        <v/>
      </c>
      <c r="J126" s="8" t="n"/>
      <c r="K126" s="8" t="n"/>
      <c r="L126" s="8" t="n"/>
      <c r="M126" s="9" t="n"/>
      <c r="O126" s="10" t="n"/>
      <c r="P126" s="8" t="n"/>
    </row>
    <row r="127">
      <c r="A127" s="7" t="n"/>
      <c r="C127" s="7" t="n"/>
      <c r="F127" s="7" t="n"/>
      <c r="H127" s="7">
        <f>IF($G127="","",IFERROR(INDEX(Listas!$B$2:$B$51,MATCH($G127,Listas!$A$2:$A$51,0))&amp;"",""))</f>
        <v/>
      </c>
      <c r="J127" s="8" t="n"/>
      <c r="K127" s="8" t="n"/>
      <c r="L127" s="8" t="n"/>
      <c r="M127" s="9" t="n"/>
      <c r="O127" s="10" t="n"/>
      <c r="P127" s="8" t="n"/>
    </row>
    <row r="128">
      <c r="A128" s="7" t="n"/>
      <c r="C128" s="7" t="n"/>
      <c r="F128" s="7" t="n"/>
      <c r="H128" s="7">
        <f>IF($G128="","",IFERROR(INDEX(Listas!$B$2:$B$51,MATCH($G128,Listas!$A$2:$A$51,0))&amp;"",""))</f>
        <v/>
      </c>
      <c r="J128" s="8" t="n"/>
      <c r="K128" s="8" t="n"/>
      <c r="L128" s="8" t="n"/>
      <c r="M128" s="9" t="n"/>
      <c r="O128" s="10" t="n"/>
      <c r="P128" s="8" t="n"/>
    </row>
    <row r="129">
      <c r="A129" s="7" t="n"/>
      <c r="C129" s="7" t="n"/>
      <c r="F129" s="7" t="n"/>
      <c r="H129" s="7">
        <f>IF($G129="","",IFERROR(INDEX(Listas!$B$2:$B$51,MATCH($G129,Listas!$A$2:$A$51,0))&amp;"",""))</f>
        <v/>
      </c>
      <c r="J129" s="8" t="n"/>
      <c r="K129" s="8" t="n"/>
      <c r="L129" s="8" t="n"/>
      <c r="M129" s="9" t="n"/>
      <c r="O129" s="10" t="n"/>
      <c r="P129" s="8" t="n"/>
    </row>
    <row r="130">
      <c r="A130" s="7" t="n"/>
      <c r="C130" s="7" t="n"/>
      <c r="F130" s="7" t="n"/>
      <c r="H130" s="7">
        <f>IF($G130="","",IFERROR(INDEX(Listas!$B$2:$B$51,MATCH($G130,Listas!$A$2:$A$51,0))&amp;"",""))</f>
        <v/>
      </c>
      <c r="J130" s="8" t="n"/>
      <c r="K130" s="8" t="n"/>
      <c r="L130" s="8" t="n"/>
      <c r="M130" s="9" t="n"/>
      <c r="O130" s="10" t="n"/>
      <c r="P130" s="8" t="n"/>
    </row>
    <row r="131">
      <c r="A131" s="7" t="n"/>
      <c r="C131" s="7" t="n"/>
      <c r="F131" s="7" t="n"/>
      <c r="H131" s="7">
        <f>IF($G131="","",IFERROR(INDEX(Listas!$B$2:$B$51,MATCH($G131,Listas!$A$2:$A$51,0))&amp;"",""))</f>
        <v/>
      </c>
      <c r="J131" s="8" t="n"/>
      <c r="K131" s="8" t="n"/>
      <c r="L131" s="8" t="n"/>
      <c r="M131" s="9" t="n"/>
      <c r="O131" s="10" t="n"/>
      <c r="P131" s="8" t="n"/>
    </row>
    <row r="132">
      <c r="A132" s="7" t="n"/>
      <c r="C132" s="7" t="n"/>
      <c r="F132" s="7" t="n"/>
      <c r="H132" s="7">
        <f>IF($G132="","",IFERROR(INDEX(Listas!$B$2:$B$51,MATCH($G132,Listas!$A$2:$A$51,0))&amp;"",""))</f>
        <v/>
      </c>
      <c r="J132" s="8" t="n"/>
      <c r="K132" s="8" t="n"/>
      <c r="L132" s="8" t="n"/>
      <c r="M132" s="9" t="n"/>
      <c r="O132" s="10" t="n"/>
      <c r="P132" s="8" t="n"/>
    </row>
    <row r="133">
      <c r="A133" s="7" t="n"/>
      <c r="C133" s="7" t="n"/>
      <c r="F133" s="7" t="n"/>
      <c r="H133" s="7">
        <f>IF($G133="","",IFERROR(INDEX(Listas!$B$2:$B$51,MATCH($G133,Listas!$A$2:$A$51,0))&amp;"",""))</f>
        <v/>
      </c>
      <c r="J133" s="8" t="n"/>
      <c r="K133" s="8" t="n"/>
      <c r="L133" s="8" t="n"/>
      <c r="M133" s="9" t="n"/>
      <c r="O133" s="10" t="n"/>
      <c r="P133" s="8" t="n"/>
    </row>
    <row r="134">
      <c r="A134" s="7" t="n"/>
      <c r="C134" s="7" t="n"/>
      <c r="F134" s="7" t="n"/>
      <c r="H134" s="7">
        <f>IF($G134="","",IFERROR(INDEX(Listas!$B$2:$B$51,MATCH($G134,Listas!$A$2:$A$51,0))&amp;"",""))</f>
        <v/>
      </c>
      <c r="J134" s="8" t="n"/>
      <c r="K134" s="8" t="n"/>
      <c r="L134" s="8" t="n"/>
      <c r="M134" s="9" t="n"/>
      <c r="O134" s="10" t="n"/>
      <c r="P134" s="8" t="n"/>
    </row>
    <row r="135">
      <c r="A135" s="7" t="n"/>
      <c r="C135" s="7" t="n"/>
      <c r="F135" s="7" t="n"/>
      <c r="H135" s="7">
        <f>IF($G135="","",IFERROR(INDEX(Listas!$B$2:$B$51,MATCH($G135,Listas!$A$2:$A$51,0))&amp;"",""))</f>
        <v/>
      </c>
      <c r="J135" s="8" t="n"/>
      <c r="K135" s="8" t="n"/>
      <c r="L135" s="8" t="n"/>
      <c r="M135" s="9" t="n"/>
      <c r="O135" s="10" t="n"/>
      <c r="P135" s="8" t="n"/>
    </row>
    <row r="136">
      <c r="A136" s="7" t="n"/>
      <c r="C136" s="7" t="n"/>
      <c r="F136" s="7" t="n"/>
      <c r="H136" s="7">
        <f>IF($G136="","",IFERROR(INDEX(Listas!$B$2:$B$51,MATCH($G136,Listas!$A$2:$A$51,0))&amp;"",""))</f>
        <v/>
      </c>
      <c r="J136" s="8" t="n"/>
      <c r="K136" s="8" t="n"/>
      <c r="L136" s="8" t="n"/>
      <c r="M136" s="9" t="n"/>
      <c r="O136" s="10" t="n"/>
      <c r="P136" s="8" t="n"/>
    </row>
    <row r="137">
      <c r="A137" s="7" t="n"/>
      <c r="C137" s="7" t="n"/>
      <c r="F137" s="7" t="n"/>
      <c r="H137" s="7">
        <f>IF($G137="","",IFERROR(INDEX(Listas!$B$2:$B$51,MATCH($G137,Listas!$A$2:$A$51,0))&amp;"",""))</f>
        <v/>
      </c>
      <c r="J137" s="8" t="n"/>
      <c r="K137" s="8" t="n"/>
      <c r="L137" s="8" t="n"/>
      <c r="M137" s="9" t="n"/>
      <c r="O137" s="10" t="n"/>
      <c r="P137" s="8" t="n"/>
    </row>
    <row r="138">
      <c r="A138" s="7" t="n"/>
      <c r="C138" s="7" t="n"/>
      <c r="F138" s="7" t="n"/>
      <c r="H138" s="7">
        <f>IF($G138="","",IFERROR(INDEX(Listas!$B$2:$B$51,MATCH($G138,Listas!$A$2:$A$51,0))&amp;"",""))</f>
        <v/>
      </c>
      <c r="J138" s="8" t="n"/>
      <c r="K138" s="8" t="n"/>
      <c r="L138" s="8" t="n"/>
      <c r="M138" s="9" t="n"/>
      <c r="O138" s="10" t="n"/>
      <c r="P138" s="8" t="n"/>
    </row>
    <row r="139">
      <c r="A139" s="7" t="n"/>
      <c r="C139" s="7" t="n"/>
      <c r="F139" s="7" t="n"/>
      <c r="H139" s="7">
        <f>IF($G139="","",IFERROR(INDEX(Listas!$B$2:$B$51,MATCH($G139,Listas!$A$2:$A$51,0))&amp;"",""))</f>
        <v/>
      </c>
      <c r="J139" s="8" t="n"/>
      <c r="K139" s="8" t="n"/>
      <c r="L139" s="8" t="n"/>
      <c r="M139" s="9" t="n"/>
      <c r="O139" s="10" t="n"/>
      <c r="P139" s="8" t="n"/>
    </row>
    <row r="140">
      <c r="A140" s="7" t="n"/>
      <c r="C140" s="7" t="n"/>
      <c r="F140" s="7" t="n"/>
      <c r="H140" s="7">
        <f>IF($G140="","",IFERROR(INDEX(Listas!$B$2:$B$51,MATCH($G140,Listas!$A$2:$A$51,0))&amp;"",""))</f>
        <v/>
      </c>
      <c r="J140" s="8" t="n"/>
      <c r="K140" s="8" t="n"/>
      <c r="L140" s="8" t="n"/>
      <c r="M140" s="9" t="n"/>
      <c r="O140" s="10" t="n"/>
      <c r="P140" s="8" t="n"/>
    </row>
    <row r="141">
      <c r="A141" s="7" t="n"/>
      <c r="C141" s="7" t="n"/>
      <c r="F141" s="7" t="n"/>
      <c r="H141" s="7">
        <f>IF($G141="","",IFERROR(INDEX(Listas!$B$2:$B$51,MATCH($G141,Listas!$A$2:$A$51,0))&amp;"",""))</f>
        <v/>
      </c>
      <c r="J141" s="8" t="n"/>
      <c r="K141" s="8" t="n"/>
      <c r="L141" s="8" t="n"/>
      <c r="M141" s="9" t="n"/>
      <c r="O141" s="10" t="n"/>
      <c r="P141" s="8" t="n"/>
    </row>
    <row r="142">
      <c r="A142" s="7" t="n"/>
      <c r="C142" s="7" t="n"/>
      <c r="F142" s="7" t="n"/>
      <c r="H142" s="7">
        <f>IF($G142="","",IFERROR(INDEX(Listas!$B$2:$B$51,MATCH($G142,Listas!$A$2:$A$51,0))&amp;"",""))</f>
        <v/>
      </c>
      <c r="J142" s="8" t="n"/>
      <c r="K142" s="8" t="n"/>
      <c r="L142" s="8" t="n"/>
      <c r="M142" s="9" t="n"/>
      <c r="O142" s="10" t="n"/>
      <c r="P142" s="8" t="n"/>
    </row>
    <row r="143">
      <c r="A143" s="7" t="n"/>
      <c r="C143" s="7" t="n"/>
      <c r="F143" s="7" t="n"/>
      <c r="H143" s="7">
        <f>IF($G143="","",IFERROR(INDEX(Listas!$B$2:$B$51,MATCH($G143,Listas!$A$2:$A$51,0))&amp;"",""))</f>
        <v/>
      </c>
      <c r="J143" s="8" t="n"/>
      <c r="K143" s="8" t="n"/>
      <c r="L143" s="8" t="n"/>
      <c r="M143" s="9" t="n"/>
      <c r="O143" s="10" t="n"/>
      <c r="P143" s="8" t="n"/>
    </row>
    <row r="144">
      <c r="A144" s="7" t="n"/>
      <c r="C144" s="7" t="n"/>
      <c r="F144" s="7" t="n"/>
      <c r="H144" s="7">
        <f>IF($G144="","",IFERROR(INDEX(Listas!$B$2:$B$51,MATCH($G144,Listas!$A$2:$A$51,0))&amp;"",""))</f>
        <v/>
      </c>
      <c r="J144" s="8" t="n"/>
      <c r="K144" s="8" t="n"/>
      <c r="L144" s="8" t="n"/>
      <c r="M144" s="9" t="n"/>
      <c r="O144" s="10" t="n"/>
      <c r="P144" s="8" t="n"/>
    </row>
    <row r="145">
      <c r="A145" s="7" t="n"/>
      <c r="C145" s="7" t="n"/>
      <c r="F145" s="7" t="n"/>
      <c r="H145" s="7">
        <f>IF($G145="","",IFERROR(INDEX(Listas!$B$2:$B$51,MATCH($G145,Listas!$A$2:$A$51,0))&amp;"",""))</f>
        <v/>
      </c>
      <c r="J145" s="8" t="n"/>
      <c r="K145" s="8" t="n"/>
      <c r="L145" s="8" t="n"/>
      <c r="M145" s="9" t="n"/>
      <c r="O145" s="10" t="n"/>
      <c r="P145" s="8" t="n"/>
    </row>
    <row r="146">
      <c r="A146" s="7" t="n"/>
      <c r="C146" s="7" t="n"/>
      <c r="F146" s="7" t="n"/>
      <c r="H146" s="7">
        <f>IF($G146="","",IFERROR(INDEX(Listas!$B$2:$B$51,MATCH($G146,Listas!$A$2:$A$51,0))&amp;"",""))</f>
        <v/>
      </c>
      <c r="J146" s="8" t="n"/>
      <c r="K146" s="8" t="n"/>
      <c r="L146" s="8" t="n"/>
      <c r="M146" s="9" t="n"/>
      <c r="O146" s="10" t="n"/>
      <c r="P146" s="8" t="n"/>
    </row>
    <row r="147">
      <c r="A147" s="7" t="n"/>
      <c r="C147" s="7" t="n"/>
      <c r="F147" s="7" t="n"/>
      <c r="H147" s="7">
        <f>IF($G147="","",IFERROR(INDEX(Listas!$B$2:$B$51,MATCH($G147,Listas!$A$2:$A$51,0))&amp;"",""))</f>
        <v/>
      </c>
      <c r="J147" s="8" t="n"/>
      <c r="K147" s="8" t="n"/>
      <c r="L147" s="8" t="n"/>
      <c r="M147" s="9" t="n"/>
      <c r="O147" s="10" t="n"/>
      <c r="P147" s="8" t="n"/>
    </row>
    <row r="148">
      <c r="A148" s="7" t="n"/>
      <c r="C148" s="7" t="n"/>
      <c r="F148" s="7" t="n"/>
      <c r="H148" s="7">
        <f>IF($G148="","",IFERROR(INDEX(Listas!$B$2:$B$51,MATCH($G148,Listas!$A$2:$A$51,0))&amp;"",""))</f>
        <v/>
      </c>
      <c r="J148" s="8" t="n"/>
      <c r="K148" s="8" t="n"/>
      <c r="L148" s="8" t="n"/>
      <c r="M148" s="9" t="n"/>
      <c r="O148" s="10" t="n"/>
      <c r="P148" s="8" t="n"/>
    </row>
    <row r="149">
      <c r="A149" s="7" t="n"/>
      <c r="C149" s="7" t="n"/>
      <c r="F149" s="7" t="n"/>
      <c r="H149" s="7">
        <f>IF($G149="","",IFERROR(INDEX(Listas!$B$2:$B$51,MATCH($G149,Listas!$A$2:$A$51,0))&amp;"",""))</f>
        <v/>
      </c>
      <c r="J149" s="8" t="n"/>
      <c r="K149" s="8" t="n"/>
      <c r="L149" s="8" t="n"/>
      <c r="M149" s="9" t="n"/>
      <c r="O149" s="10" t="n"/>
      <c r="P149" s="8" t="n"/>
    </row>
    <row r="150">
      <c r="A150" s="7" t="n"/>
      <c r="C150" s="7" t="n"/>
      <c r="F150" s="7" t="n"/>
      <c r="H150" s="7">
        <f>IF($G150="","",IFERROR(INDEX(Listas!$B$2:$B$51,MATCH($G150,Listas!$A$2:$A$51,0))&amp;"",""))</f>
        <v/>
      </c>
      <c r="J150" s="8" t="n"/>
      <c r="K150" s="8" t="n"/>
      <c r="L150" s="8" t="n"/>
      <c r="M150" s="9" t="n"/>
      <c r="O150" s="10" t="n"/>
      <c r="P150" s="8" t="n"/>
    </row>
    <row r="151">
      <c r="A151" s="7" t="n"/>
      <c r="C151" s="7" t="n"/>
      <c r="F151" s="7" t="n"/>
      <c r="H151" s="7">
        <f>IF($G151="","",IFERROR(INDEX(Listas!$B$2:$B$51,MATCH($G151,Listas!$A$2:$A$51,0))&amp;"",""))</f>
        <v/>
      </c>
      <c r="J151" s="8" t="n"/>
      <c r="K151" s="8" t="n"/>
      <c r="L151" s="8" t="n"/>
      <c r="M151" s="9" t="n"/>
      <c r="O151" s="10" t="n"/>
      <c r="P151" s="8" t="n"/>
    </row>
    <row r="152">
      <c r="A152" s="7" t="n"/>
      <c r="C152" s="7" t="n"/>
      <c r="F152" s="7" t="n"/>
      <c r="H152" s="7">
        <f>IF($G152="","",IFERROR(INDEX(Listas!$B$2:$B$51,MATCH($G152,Listas!$A$2:$A$51,0))&amp;"",""))</f>
        <v/>
      </c>
      <c r="J152" s="8" t="n"/>
      <c r="K152" s="8" t="n"/>
      <c r="L152" s="8" t="n"/>
      <c r="M152" s="9" t="n"/>
      <c r="O152" s="10" t="n"/>
      <c r="P152" s="8" t="n"/>
    </row>
    <row r="153">
      <c r="A153" s="7" t="n"/>
      <c r="C153" s="7" t="n"/>
      <c r="F153" s="7" t="n"/>
      <c r="H153" s="7">
        <f>IF($G153="","",IFERROR(INDEX(Listas!$B$2:$B$51,MATCH($G153,Listas!$A$2:$A$51,0))&amp;"",""))</f>
        <v/>
      </c>
      <c r="J153" s="8" t="n"/>
      <c r="K153" s="8" t="n"/>
      <c r="L153" s="8" t="n"/>
      <c r="M153" s="9" t="n"/>
      <c r="O153" s="10" t="n"/>
      <c r="P153" s="8" t="n"/>
    </row>
    <row r="154">
      <c r="A154" s="7" t="n"/>
      <c r="C154" s="7" t="n"/>
      <c r="F154" s="7" t="n"/>
      <c r="H154" s="7">
        <f>IF($G154="","",IFERROR(INDEX(Listas!$B$2:$B$51,MATCH($G154,Listas!$A$2:$A$51,0))&amp;"",""))</f>
        <v/>
      </c>
      <c r="J154" s="8" t="n"/>
      <c r="K154" s="8" t="n"/>
      <c r="L154" s="8" t="n"/>
      <c r="M154" s="9" t="n"/>
      <c r="O154" s="10" t="n"/>
      <c r="P154" s="8" t="n"/>
    </row>
    <row r="155">
      <c r="A155" s="7" t="n"/>
      <c r="C155" s="7" t="n"/>
      <c r="F155" s="7" t="n"/>
      <c r="H155" s="7">
        <f>IF($G155="","",IFERROR(INDEX(Listas!$B$2:$B$51,MATCH($G155,Listas!$A$2:$A$51,0))&amp;"",""))</f>
        <v/>
      </c>
      <c r="J155" s="8" t="n"/>
      <c r="K155" s="8" t="n"/>
      <c r="L155" s="8" t="n"/>
      <c r="M155" s="9" t="n"/>
      <c r="O155" s="10" t="n"/>
      <c r="P155" s="8" t="n"/>
    </row>
    <row r="156">
      <c r="A156" s="7" t="n"/>
      <c r="C156" s="7" t="n"/>
      <c r="F156" s="7" t="n"/>
      <c r="H156" s="7">
        <f>IF($G156="","",IFERROR(INDEX(Listas!$B$2:$B$51,MATCH($G156,Listas!$A$2:$A$51,0))&amp;"",""))</f>
        <v/>
      </c>
      <c r="J156" s="8" t="n"/>
      <c r="K156" s="8" t="n"/>
      <c r="L156" s="8" t="n"/>
      <c r="M156" s="9" t="n"/>
      <c r="O156" s="10" t="n"/>
      <c r="P156" s="8" t="n"/>
    </row>
    <row r="157">
      <c r="A157" s="7" t="n"/>
      <c r="C157" s="7" t="n"/>
      <c r="F157" s="7" t="n"/>
      <c r="H157" s="7">
        <f>IF($G157="","",IFERROR(INDEX(Listas!$B$2:$B$51,MATCH($G157,Listas!$A$2:$A$51,0))&amp;"",""))</f>
        <v/>
      </c>
      <c r="J157" s="8" t="n"/>
      <c r="K157" s="8" t="n"/>
      <c r="L157" s="8" t="n"/>
      <c r="M157" s="9" t="n"/>
      <c r="O157" s="10" t="n"/>
      <c r="P157" s="8" t="n"/>
    </row>
    <row r="158">
      <c r="A158" s="7" t="n"/>
      <c r="C158" s="7" t="n"/>
      <c r="F158" s="7" t="n"/>
      <c r="H158" s="7">
        <f>IF($G158="","",IFERROR(INDEX(Listas!$B$2:$B$51,MATCH($G158,Listas!$A$2:$A$51,0))&amp;"",""))</f>
        <v/>
      </c>
      <c r="J158" s="8" t="n"/>
      <c r="K158" s="8" t="n"/>
      <c r="L158" s="8" t="n"/>
      <c r="M158" s="9" t="n"/>
      <c r="O158" s="10" t="n"/>
      <c r="P158" s="8" t="n"/>
    </row>
    <row r="159">
      <c r="A159" s="7" t="n"/>
      <c r="C159" s="7" t="n"/>
      <c r="F159" s="7" t="n"/>
      <c r="H159" s="7">
        <f>IF($G159="","",IFERROR(INDEX(Listas!$B$2:$B$51,MATCH($G159,Listas!$A$2:$A$51,0))&amp;"",""))</f>
        <v/>
      </c>
      <c r="J159" s="8" t="n"/>
      <c r="K159" s="8" t="n"/>
      <c r="L159" s="8" t="n"/>
      <c r="M159" s="9" t="n"/>
      <c r="O159" s="10" t="n"/>
      <c r="P159" s="8" t="n"/>
    </row>
    <row r="160">
      <c r="A160" s="7" t="n"/>
      <c r="C160" s="7" t="n"/>
      <c r="F160" s="7" t="n"/>
      <c r="H160" s="7">
        <f>IF($G160="","",IFERROR(INDEX(Listas!$B$2:$B$51,MATCH($G160,Listas!$A$2:$A$51,0))&amp;"",""))</f>
        <v/>
      </c>
      <c r="J160" s="8" t="n"/>
      <c r="K160" s="8" t="n"/>
      <c r="L160" s="8" t="n"/>
      <c r="M160" s="9" t="n"/>
      <c r="O160" s="10" t="n"/>
      <c r="P160" s="8" t="n"/>
    </row>
    <row r="161">
      <c r="A161" s="7" t="n"/>
      <c r="C161" s="7" t="n"/>
      <c r="F161" s="7" t="n"/>
      <c r="H161" s="7">
        <f>IF($G161="","",IFERROR(INDEX(Listas!$B$2:$B$51,MATCH($G161,Listas!$A$2:$A$51,0))&amp;"",""))</f>
        <v/>
      </c>
      <c r="J161" s="8" t="n"/>
      <c r="K161" s="8" t="n"/>
      <c r="L161" s="8" t="n"/>
      <c r="M161" s="9" t="n"/>
      <c r="O161" s="10" t="n"/>
      <c r="P161" s="8" t="n"/>
    </row>
    <row r="162">
      <c r="A162" s="7" t="n"/>
      <c r="C162" s="7" t="n"/>
      <c r="F162" s="7" t="n"/>
      <c r="H162" s="7">
        <f>IF($G162="","",IFERROR(INDEX(Listas!$B$2:$B$51,MATCH($G162,Listas!$A$2:$A$51,0))&amp;"",""))</f>
        <v/>
      </c>
      <c r="J162" s="8" t="n"/>
      <c r="K162" s="8" t="n"/>
      <c r="L162" s="8" t="n"/>
      <c r="M162" s="9" t="n"/>
      <c r="O162" s="10" t="n"/>
      <c r="P162" s="8" t="n"/>
    </row>
    <row r="163">
      <c r="A163" s="7" t="n"/>
      <c r="C163" s="7" t="n"/>
      <c r="F163" s="7" t="n"/>
      <c r="H163" s="7">
        <f>IF($G163="","",IFERROR(INDEX(Listas!$B$2:$B$51,MATCH($G163,Listas!$A$2:$A$51,0))&amp;"",""))</f>
        <v/>
      </c>
      <c r="J163" s="8" t="n"/>
      <c r="K163" s="8" t="n"/>
      <c r="L163" s="8" t="n"/>
      <c r="M163" s="9" t="n"/>
      <c r="O163" s="10" t="n"/>
      <c r="P163" s="8" t="n"/>
    </row>
    <row r="164">
      <c r="A164" s="7" t="n"/>
      <c r="C164" s="7" t="n"/>
      <c r="F164" s="7" t="n"/>
      <c r="H164" s="7">
        <f>IF($G164="","",IFERROR(INDEX(Listas!$B$2:$B$51,MATCH($G164,Listas!$A$2:$A$51,0))&amp;"",""))</f>
        <v/>
      </c>
      <c r="J164" s="8" t="n"/>
      <c r="K164" s="8" t="n"/>
      <c r="L164" s="8" t="n"/>
      <c r="M164" s="9" t="n"/>
      <c r="O164" s="10" t="n"/>
      <c r="P164" s="8" t="n"/>
    </row>
    <row r="165">
      <c r="A165" s="7" t="n"/>
      <c r="C165" s="7" t="n"/>
      <c r="F165" s="7" t="n"/>
      <c r="H165" s="7">
        <f>IF($G165="","",IFERROR(INDEX(Listas!$B$2:$B$51,MATCH($G165,Listas!$A$2:$A$51,0))&amp;"",""))</f>
        <v/>
      </c>
      <c r="J165" s="8" t="n"/>
      <c r="K165" s="8" t="n"/>
      <c r="L165" s="8" t="n"/>
      <c r="M165" s="9" t="n"/>
      <c r="O165" s="10" t="n"/>
      <c r="P165" s="8" t="n"/>
    </row>
    <row r="166">
      <c r="A166" s="7" t="n"/>
      <c r="C166" s="7" t="n"/>
      <c r="F166" s="7" t="n"/>
      <c r="H166" s="7">
        <f>IF($G166="","",IFERROR(INDEX(Listas!$B$2:$B$51,MATCH($G166,Listas!$A$2:$A$51,0))&amp;"",""))</f>
        <v/>
      </c>
      <c r="J166" s="8" t="n"/>
      <c r="K166" s="8" t="n"/>
      <c r="L166" s="8" t="n"/>
      <c r="M166" s="9" t="n"/>
      <c r="O166" s="10" t="n"/>
      <c r="P166" s="8" t="n"/>
    </row>
    <row r="167">
      <c r="A167" s="7" t="n"/>
      <c r="C167" s="7" t="n"/>
      <c r="F167" s="7" t="n"/>
      <c r="H167" s="7">
        <f>IF($G167="","",IFERROR(INDEX(Listas!$B$2:$B$51,MATCH($G167,Listas!$A$2:$A$51,0))&amp;"",""))</f>
        <v/>
      </c>
      <c r="J167" s="8" t="n"/>
      <c r="K167" s="8" t="n"/>
      <c r="L167" s="8" t="n"/>
      <c r="M167" s="9" t="n"/>
      <c r="O167" s="10" t="n"/>
      <c r="P167" s="8" t="n"/>
    </row>
    <row r="168">
      <c r="A168" s="7" t="n"/>
      <c r="C168" s="7" t="n"/>
      <c r="F168" s="7" t="n"/>
      <c r="H168" s="7">
        <f>IF($G168="","",IFERROR(INDEX(Listas!$B$2:$B$51,MATCH($G168,Listas!$A$2:$A$51,0))&amp;"",""))</f>
        <v/>
      </c>
      <c r="J168" s="8" t="n"/>
      <c r="K168" s="8" t="n"/>
      <c r="L168" s="8" t="n"/>
      <c r="M168" s="9" t="n"/>
      <c r="O168" s="10" t="n"/>
      <c r="P168" s="8" t="n"/>
    </row>
    <row r="169">
      <c r="A169" s="7" t="n"/>
      <c r="C169" s="7" t="n"/>
      <c r="F169" s="7" t="n"/>
      <c r="H169" s="7">
        <f>IF($G169="","",IFERROR(INDEX(Listas!$B$2:$B$51,MATCH($G169,Listas!$A$2:$A$51,0))&amp;"",""))</f>
        <v/>
      </c>
      <c r="J169" s="8" t="n"/>
      <c r="K169" s="8" t="n"/>
      <c r="L169" s="8" t="n"/>
      <c r="M169" s="9" t="n"/>
      <c r="O169" s="10" t="n"/>
      <c r="P169" s="8" t="n"/>
    </row>
    <row r="170">
      <c r="A170" s="7" t="n"/>
      <c r="C170" s="7" t="n"/>
      <c r="F170" s="7" t="n"/>
      <c r="H170" s="7">
        <f>IF($G170="","",IFERROR(INDEX(Listas!$B$2:$B$51,MATCH($G170,Listas!$A$2:$A$51,0))&amp;"",""))</f>
        <v/>
      </c>
      <c r="J170" s="8" t="n"/>
      <c r="K170" s="8" t="n"/>
      <c r="L170" s="8" t="n"/>
      <c r="M170" s="9" t="n"/>
      <c r="O170" s="10" t="n"/>
      <c r="P170" s="8" t="n"/>
    </row>
    <row r="171">
      <c r="A171" s="7" t="n"/>
      <c r="C171" s="7" t="n"/>
      <c r="F171" s="7" t="n"/>
      <c r="H171" s="7">
        <f>IF($G171="","",IFERROR(INDEX(Listas!$B$2:$B$51,MATCH($G171,Listas!$A$2:$A$51,0))&amp;"",""))</f>
        <v/>
      </c>
      <c r="J171" s="8" t="n"/>
      <c r="K171" s="8" t="n"/>
      <c r="L171" s="8" t="n"/>
      <c r="M171" s="9" t="n"/>
      <c r="O171" s="10" t="n"/>
      <c r="P171" s="8" t="n"/>
    </row>
    <row r="172">
      <c r="A172" s="7" t="n"/>
      <c r="C172" s="7" t="n"/>
      <c r="F172" s="7" t="n"/>
      <c r="H172" s="7">
        <f>IF($G172="","",IFERROR(INDEX(Listas!$B$2:$B$51,MATCH($G172,Listas!$A$2:$A$51,0))&amp;"",""))</f>
        <v/>
      </c>
      <c r="J172" s="8" t="n"/>
      <c r="K172" s="8" t="n"/>
      <c r="L172" s="8" t="n"/>
      <c r="M172" s="9" t="n"/>
      <c r="O172" s="10" t="n"/>
      <c r="P172" s="8" t="n"/>
    </row>
    <row r="173">
      <c r="A173" s="7" t="n"/>
      <c r="C173" s="7" t="n"/>
      <c r="F173" s="7" t="n"/>
      <c r="H173" s="7">
        <f>IF($G173="","",IFERROR(INDEX(Listas!$B$2:$B$51,MATCH($G173,Listas!$A$2:$A$51,0))&amp;"",""))</f>
        <v/>
      </c>
      <c r="J173" s="8" t="n"/>
      <c r="K173" s="8" t="n"/>
      <c r="L173" s="8" t="n"/>
      <c r="M173" s="9" t="n"/>
      <c r="O173" s="10" t="n"/>
      <c r="P173" s="8" t="n"/>
    </row>
    <row r="174">
      <c r="A174" s="7" t="n"/>
      <c r="C174" s="7" t="n"/>
      <c r="F174" s="7" t="n"/>
      <c r="H174" s="7">
        <f>IF($G174="","",IFERROR(INDEX(Listas!$B$2:$B$51,MATCH($G174,Listas!$A$2:$A$51,0))&amp;"",""))</f>
        <v/>
      </c>
      <c r="J174" s="8" t="n"/>
      <c r="K174" s="8" t="n"/>
      <c r="L174" s="8" t="n"/>
      <c r="M174" s="9" t="n"/>
      <c r="O174" s="10" t="n"/>
      <c r="P174" s="8" t="n"/>
    </row>
    <row r="175">
      <c r="A175" s="7" t="n"/>
      <c r="C175" s="7" t="n"/>
      <c r="F175" s="7" t="n"/>
      <c r="H175" s="7">
        <f>IF($G175="","",IFERROR(INDEX(Listas!$B$2:$B$51,MATCH($G175,Listas!$A$2:$A$51,0))&amp;"",""))</f>
        <v/>
      </c>
      <c r="J175" s="8" t="n"/>
      <c r="K175" s="8" t="n"/>
      <c r="L175" s="8" t="n"/>
      <c r="M175" s="9" t="n"/>
      <c r="O175" s="10" t="n"/>
      <c r="P175" s="8" t="n"/>
    </row>
    <row r="176">
      <c r="A176" s="7" t="n"/>
      <c r="C176" s="7" t="n"/>
      <c r="F176" s="7" t="n"/>
      <c r="H176" s="7">
        <f>IF($G176="","",IFERROR(INDEX(Listas!$B$2:$B$51,MATCH($G176,Listas!$A$2:$A$51,0))&amp;"",""))</f>
        <v/>
      </c>
      <c r="J176" s="8" t="n"/>
      <c r="K176" s="8" t="n"/>
      <c r="L176" s="8" t="n"/>
      <c r="M176" s="9" t="n"/>
      <c r="O176" s="10" t="n"/>
      <c r="P176" s="8" t="n"/>
    </row>
    <row r="177">
      <c r="A177" s="7" t="n"/>
      <c r="C177" s="7" t="n"/>
      <c r="F177" s="7" t="n"/>
      <c r="H177" s="7">
        <f>IF($G177="","",IFERROR(INDEX(Listas!$B$2:$B$51,MATCH($G177,Listas!$A$2:$A$51,0))&amp;"",""))</f>
        <v/>
      </c>
      <c r="J177" s="8" t="n"/>
      <c r="K177" s="8" t="n"/>
      <c r="L177" s="8" t="n"/>
      <c r="M177" s="9" t="n"/>
      <c r="O177" s="10" t="n"/>
      <c r="P177" s="8" t="n"/>
    </row>
    <row r="178">
      <c r="A178" s="7" t="n"/>
      <c r="C178" s="7" t="n"/>
      <c r="F178" s="7" t="n"/>
      <c r="H178" s="7">
        <f>IF($G178="","",IFERROR(INDEX(Listas!$B$2:$B$51,MATCH($G178,Listas!$A$2:$A$51,0))&amp;"",""))</f>
        <v/>
      </c>
      <c r="J178" s="8" t="n"/>
      <c r="K178" s="8" t="n"/>
      <c r="L178" s="8" t="n"/>
      <c r="M178" s="9" t="n"/>
      <c r="O178" s="10" t="n"/>
      <c r="P178" s="8" t="n"/>
    </row>
    <row r="179">
      <c r="A179" s="7" t="n"/>
      <c r="C179" s="7" t="n"/>
      <c r="F179" s="7" t="n"/>
      <c r="H179" s="7">
        <f>IF($G179="","",IFERROR(INDEX(Listas!$B$2:$B$51,MATCH($G179,Listas!$A$2:$A$51,0))&amp;"",""))</f>
        <v/>
      </c>
      <c r="J179" s="8" t="n"/>
      <c r="K179" s="8" t="n"/>
      <c r="L179" s="8" t="n"/>
      <c r="M179" s="9" t="n"/>
      <c r="O179" s="10" t="n"/>
      <c r="P179" s="8" t="n"/>
    </row>
    <row r="180">
      <c r="A180" s="7" t="n"/>
      <c r="C180" s="7" t="n"/>
      <c r="F180" s="7" t="n"/>
      <c r="H180" s="7">
        <f>IF($G180="","",IFERROR(INDEX(Listas!$B$2:$B$51,MATCH($G180,Listas!$A$2:$A$51,0))&amp;"",""))</f>
        <v/>
      </c>
      <c r="J180" s="8" t="n"/>
      <c r="K180" s="8" t="n"/>
      <c r="L180" s="8" t="n"/>
      <c r="M180" s="9" t="n"/>
      <c r="O180" s="10" t="n"/>
      <c r="P180" s="8" t="n"/>
    </row>
    <row r="181">
      <c r="A181" s="7" t="n"/>
      <c r="C181" s="7" t="n"/>
      <c r="F181" s="7" t="n"/>
      <c r="H181" s="7">
        <f>IF($G181="","",IFERROR(INDEX(Listas!$B$2:$B$51,MATCH($G181,Listas!$A$2:$A$51,0))&amp;"",""))</f>
        <v/>
      </c>
      <c r="J181" s="8" t="n"/>
      <c r="K181" s="8" t="n"/>
      <c r="L181" s="8" t="n"/>
      <c r="M181" s="9" t="n"/>
      <c r="O181" s="10" t="n"/>
      <c r="P181" s="8" t="n"/>
    </row>
    <row r="182">
      <c r="A182" s="7" t="n"/>
      <c r="C182" s="7" t="n"/>
      <c r="F182" s="7" t="n"/>
      <c r="H182" s="7">
        <f>IF($G182="","",IFERROR(INDEX(Listas!$B$2:$B$51,MATCH($G182,Listas!$A$2:$A$51,0))&amp;"",""))</f>
        <v/>
      </c>
      <c r="J182" s="8" t="n"/>
      <c r="K182" s="8" t="n"/>
      <c r="L182" s="8" t="n"/>
      <c r="M182" s="9" t="n"/>
      <c r="O182" s="10" t="n"/>
      <c r="P182" s="8" t="n"/>
    </row>
    <row r="183">
      <c r="A183" s="7" t="n"/>
      <c r="C183" s="7" t="n"/>
      <c r="F183" s="7" t="n"/>
      <c r="H183" s="7">
        <f>IF($G183="","",IFERROR(INDEX(Listas!$B$2:$B$51,MATCH($G183,Listas!$A$2:$A$51,0))&amp;"",""))</f>
        <v/>
      </c>
      <c r="J183" s="8" t="n"/>
      <c r="K183" s="8" t="n"/>
      <c r="L183" s="8" t="n"/>
      <c r="M183" s="9" t="n"/>
      <c r="O183" s="10" t="n"/>
      <c r="P183" s="8" t="n"/>
    </row>
    <row r="184">
      <c r="A184" s="7" t="n"/>
      <c r="C184" s="7" t="n"/>
      <c r="F184" s="7" t="n"/>
      <c r="H184" s="7">
        <f>IF($G184="","",IFERROR(INDEX(Listas!$B$2:$B$51,MATCH($G184,Listas!$A$2:$A$51,0))&amp;"",""))</f>
        <v/>
      </c>
      <c r="J184" s="8" t="n"/>
      <c r="K184" s="8" t="n"/>
      <c r="L184" s="8" t="n"/>
      <c r="M184" s="9" t="n"/>
      <c r="O184" s="10" t="n"/>
      <c r="P184" s="8" t="n"/>
    </row>
    <row r="185">
      <c r="A185" s="7" t="n"/>
      <c r="C185" s="7" t="n"/>
      <c r="F185" s="7" t="n"/>
      <c r="H185" s="7">
        <f>IF($G185="","",IFERROR(INDEX(Listas!$B$2:$B$51,MATCH($G185,Listas!$A$2:$A$51,0))&amp;"",""))</f>
        <v/>
      </c>
      <c r="J185" s="8" t="n"/>
      <c r="K185" s="8" t="n"/>
      <c r="L185" s="8" t="n"/>
      <c r="M185" s="9" t="n"/>
      <c r="O185" s="10" t="n"/>
      <c r="P185" s="8" t="n"/>
    </row>
    <row r="186">
      <c r="A186" s="7" t="n"/>
      <c r="C186" s="7" t="n"/>
      <c r="F186" s="7" t="n"/>
      <c r="H186" s="7">
        <f>IF($G186="","",IFERROR(INDEX(Listas!$B$2:$B$51,MATCH($G186,Listas!$A$2:$A$51,0))&amp;"",""))</f>
        <v/>
      </c>
      <c r="J186" s="8" t="n"/>
      <c r="K186" s="8" t="n"/>
      <c r="L186" s="8" t="n"/>
      <c r="M186" s="9" t="n"/>
      <c r="O186" s="10" t="n"/>
      <c r="P186" s="8" t="n"/>
    </row>
    <row r="187">
      <c r="A187" s="7" t="n"/>
      <c r="C187" s="7" t="n"/>
      <c r="F187" s="7" t="n"/>
      <c r="H187" s="7">
        <f>IF($G187="","",IFERROR(INDEX(Listas!$B$2:$B$51,MATCH($G187,Listas!$A$2:$A$51,0))&amp;"",""))</f>
        <v/>
      </c>
      <c r="J187" s="8" t="n"/>
      <c r="K187" s="8" t="n"/>
      <c r="L187" s="8" t="n"/>
      <c r="M187" s="9" t="n"/>
      <c r="O187" s="10" t="n"/>
      <c r="P187" s="8" t="n"/>
    </row>
    <row r="188">
      <c r="A188" s="7" t="n"/>
      <c r="C188" s="7" t="n"/>
      <c r="F188" s="7" t="n"/>
      <c r="H188" s="7">
        <f>IF($G188="","",IFERROR(INDEX(Listas!$B$2:$B$51,MATCH($G188,Listas!$A$2:$A$51,0))&amp;"",""))</f>
        <v/>
      </c>
      <c r="J188" s="8" t="n"/>
      <c r="K188" s="8" t="n"/>
      <c r="L188" s="8" t="n"/>
      <c r="M188" s="9" t="n"/>
      <c r="O188" s="10" t="n"/>
      <c r="P188" s="8" t="n"/>
    </row>
    <row r="189">
      <c r="A189" s="7" t="n"/>
      <c r="C189" s="7" t="n"/>
      <c r="F189" s="7" t="n"/>
      <c r="H189" s="7">
        <f>IF($G189="","",IFERROR(INDEX(Listas!$B$2:$B$51,MATCH($G189,Listas!$A$2:$A$51,0))&amp;"",""))</f>
        <v/>
      </c>
      <c r="J189" s="8" t="n"/>
      <c r="K189" s="8" t="n"/>
      <c r="L189" s="8" t="n"/>
      <c r="M189" s="9" t="n"/>
      <c r="O189" s="10" t="n"/>
      <c r="P189" s="8" t="n"/>
    </row>
    <row r="190">
      <c r="A190" s="7" t="n"/>
      <c r="C190" s="7" t="n"/>
      <c r="F190" s="7" t="n"/>
      <c r="H190" s="7">
        <f>IF($G190="","",IFERROR(INDEX(Listas!$B$2:$B$51,MATCH($G190,Listas!$A$2:$A$51,0))&amp;"",""))</f>
        <v/>
      </c>
      <c r="J190" s="8" t="n"/>
      <c r="K190" s="8" t="n"/>
      <c r="L190" s="8" t="n"/>
      <c r="M190" s="9" t="n"/>
      <c r="O190" s="10" t="n"/>
      <c r="P190" s="8" t="n"/>
    </row>
    <row r="191">
      <c r="A191" s="7" t="n"/>
      <c r="C191" s="7" t="n"/>
      <c r="F191" s="7" t="n"/>
      <c r="H191" s="7">
        <f>IF($G191="","",IFERROR(INDEX(Listas!$B$2:$B$51,MATCH($G191,Listas!$A$2:$A$51,0))&amp;"",""))</f>
        <v/>
      </c>
      <c r="J191" s="8" t="n"/>
      <c r="K191" s="8" t="n"/>
      <c r="L191" s="8" t="n"/>
      <c r="M191" s="9" t="n"/>
      <c r="O191" s="10" t="n"/>
      <c r="P191" s="8" t="n"/>
    </row>
    <row r="192">
      <c r="A192" s="7" t="n"/>
      <c r="C192" s="7" t="n"/>
      <c r="F192" s="7" t="n"/>
      <c r="H192" s="7">
        <f>IF($G192="","",IFERROR(INDEX(Listas!$B$2:$B$51,MATCH($G192,Listas!$A$2:$A$51,0))&amp;"",""))</f>
        <v/>
      </c>
      <c r="J192" s="8" t="n"/>
      <c r="K192" s="8" t="n"/>
      <c r="L192" s="8" t="n"/>
      <c r="M192" s="9" t="n"/>
      <c r="O192" s="10" t="n"/>
      <c r="P192" s="8" t="n"/>
    </row>
    <row r="193">
      <c r="A193" s="7" t="n"/>
      <c r="C193" s="7" t="n"/>
      <c r="F193" s="7" t="n"/>
      <c r="H193" s="7">
        <f>IF($G193="","",IFERROR(INDEX(Listas!$B$2:$B$51,MATCH($G193,Listas!$A$2:$A$51,0))&amp;"",""))</f>
        <v/>
      </c>
      <c r="J193" s="8" t="n"/>
      <c r="K193" s="8" t="n"/>
      <c r="L193" s="8" t="n"/>
      <c r="M193" s="9" t="n"/>
      <c r="O193" s="10" t="n"/>
      <c r="P193" s="8" t="n"/>
    </row>
    <row r="194">
      <c r="A194" s="7" t="n"/>
      <c r="C194" s="7" t="n"/>
      <c r="F194" s="7" t="n"/>
      <c r="H194" s="7">
        <f>IF($G194="","",IFERROR(INDEX(Listas!$B$2:$B$51,MATCH($G194,Listas!$A$2:$A$51,0))&amp;"",""))</f>
        <v/>
      </c>
      <c r="J194" s="8" t="n"/>
      <c r="K194" s="8" t="n"/>
      <c r="L194" s="8" t="n"/>
      <c r="M194" s="9" t="n"/>
      <c r="O194" s="10" t="n"/>
      <c r="P194" s="8" t="n"/>
    </row>
    <row r="195">
      <c r="A195" s="7" t="n"/>
      <c r="C195" s="7" t="n"/>
      <c r="F195" s="7" t="n"/>
      <c r="H195" s="7">
        <f>IF($G195="","",IFERROR(INDEX(Listas!$B$2:$B$51,MATCH($G195,Listas!$A$2:$A$51,0))&amp;"",""))</f>
        <v/>
      </c>
      <c r="J195" s="8" t="n"/>
      <c r="K195" s="8" t="n"/>
      <c r="L195" s="8" t="n"/>
      <c r="M195" s="9" t="n"/>
      <c r="O195" s="10" t="n"/>
      <c r="P195" s="8" t="n"/>
    </row>
    <row r="196">
      <c r="A196" s="7" t="n"/>
      <c r="C196" s="7" t="n"/>
      <c r="F196" s="7" t="n"/>
      <c r="H196" s="7">
        <f>IF($G196="","",IFERROR(INDEX(Listas!$B$2:$B$51,MATCH($G196,Listas!$A$2:$A$51,0))&amp;"",""))</f>
        <v/>
      </c>
      <c r="J196" s="8" t="n"/>
      <c r="K196" s="8" t="n"/>
      <c r="L196" s="8" t="n"/>
      <c r="M196" s="9" t="n"/>
      <c r="O196" s="10" t="n"/>
      <c r="P196" s="8" t="n"/>
    </row>
    <row r="197">
      <c r="A197" s="7" t="n"/>
      <c r="C197" s="7" t="n"/>
      <c r="F197" s="7" t="n"/>
      <c r="H197" s="7">
        <f>IF($G197="","",IFERROR(INDEX(Listas!$B$2:$B$51,MATCH($G197,Listas!$A$2:$A$51,0))&amp;"",""))</f>
        <v/>
      </c>
      <c r="J197" s="8" t="n"/>
      <c r="K197" s="8" t="n"/>
      <c r="L197" s="8" t="n"/>
      <c r="M197" s="9" t="n"/>
      <c r="O197" s="10" t="n"/>
      <c r="P197" s="8" t="n"/>
    </row>
    <row r="198">
      <c r="A198" s="7" t="n"/>
      <c r="C198" s="7" t="n"/>
      <c r="F198" s="7" t="n"/>
      <c r="H198" s="7">
        <f>IF($G198="","",IFERROR(INDEX(Listas!$B$2:$B$51,MATCH($G198,Listas!$A$2:$A$51,0))&amp;"",""))</f>
        <v/>
      </c>
      <c r="J198" s="8" t="n"/>
      <c r="K198" s="8" t="n"/>
      <c r="L198" s="8" t="n"/>
      <c r="M198" s="9" t="n"/>
      <c r="O198" s="10" t="n"/>
      <c r="P198" s="8" t="n"/>
    </row>
    <row r="199">
      <c r="A199" s="7" t="n"/>
      <c r="C199" s="7" t="n"/>
      <c r="F199" s="7" t="n"/>
      <c r="H199" s="7">
        <f>IF($G199="","",IFERROR(INDEX(Listas!$B$2:$B$51,MATCH($G199,Listas!$A$2:$A$51,0))&amp;"",""))</f>
        <v/>
      </c>
      <c r="J199" s="8" t="n"/>
      <c r="K199" s="8" t="n"/>
      <c r="L199" s="8" t="n"/>
      <c r="M199" s="9" t="n"/>
      <c r="O199" s="10" t="n"/>
      <c r="P199" s="8" t="n"/>
    </row>
    <row r="200">
      <c r="A200" s="7" t="n"/>
      <c r="C200" s="7" t="n"/>
      <c r="F200" s="7" t="n"/>
      <c r="H200" s="7">
        <f>IF($G200="","",IFERROR(INDEX(Listas!$B$2:$B$51,MATCH($G200,Listas!$A$2:$A$51,0))&amp;"",""))</f>
        <v/>
      </c>
      <c r="J200" s="8" t="n"/>
      <c r="K200" s="8" t="n"/>
      <c r="L200" s="8" t="n"/>
      <c r="M200" s="9" t="n"/>
      <c r="O200" s="10" t="n"/>
      <c r="P200" s="8" t="n"/>
    </row>
    <row r="201">
      <c r="A201" s="7" t="n"/>
      <c r="C201" s="7" t="n"/>
      <c r="F201" s="7" t="n"/>
      <c r="H201" s="7">
        <f>IF($G201="","",IFERROR(INDEX(Listas!$B$2:$B$51,MATCH($G201,Listas!$A$2:$A$51,0))&amp;"",""))</f>
        <v/>
      </c>
      <c r="J201" s="8" t="n"/>
      <c r="K201" s="8" t="n"/>
      <c r="L201" s="8" t="n"/>
      <c r="M201" s="9" t="n"/>
      <c r="O201" s="10" t="n"/>
      <c r="P201" s="8" t="n"/>
    </row>
    <row r="202">
      <c r="A202" s="7" t="n"/>
      <c r="C202" s="7" t="n"/>
      <c r="F202" s="7" t="n"/>
      <c r="H202" s="7">
        <f>IF($G202="","",IFERROR(INDEX(Listas!$B$2:$B$51,MATCH($G202,Listas!$A$2:$A$51,0))&amp;"",""))</f>
        <v/>
      </c>
      <c r="J202" s="8" t="n"/>
      <c r="K202" s="8" t="n"/>
      <c r="L202" s="8" t="n"/>
      <c r="M202" s="9" t="n"/>
      <c r="O202" s="10" t="n"/>
      <c r="P202" s="8" t="n"/>
    </row>
    <row r="203">
      <c r="A203" s="7" t="n"/>
      <c r="C203" s="7" t="n"/>
      <c r="F203" s="7" t="n"/>
      <c r="H203" s="7">
        <f>IF($G203="","",IFERROR(INDEX(Listas!$B$2:$B$51,MATCH($G203,Listas!$A$2:$A$51,0))&amp;"",""))</f>
        <v/>
      </c>
      <c r="J203" s="8" t="n"/>
      <c r="K203" s="8" t="n"/>
      <c r="L203" s="8" t="n"/>
      <c r="M203" s="9" t="n"/>
      <c r="O203" s="10" t="n"/>
      <c r="P203" s="8" t="n"/>
    </row>
    <row r="204">
      <c r="A204" s="7" t="n"/>
      <c r="C204" s="7" t="n"/>
      <c r="F204" s="7" t="n"/>
      <c r="H204" s="7">
        <f>IF($G204="","",IFERROR(INDEX(Listas!$B$2:$B$51,MATCH($G204,Listas!$A$2:$A$51,0))&amp;"",""))</f>
        <v/>
      </c>
      <c r="J204" s="8" t="n"/>
      <c r="K204" s="8" t="n"/>
      <c r="L204" s="8" t="n"/>
      <c r="M204" s="9" t="n"/>
      <c r="O204" s="10" t="n"/>
      <c r="P204" s="8" t="n"/>
    </row>
    <row r="205">
      <c r="A205" s="7" t="n"/>
      <c r="C205" s="7" t="n"/>
      <c r="F205" s="7" t="n"/>
      <c r="H205" s="7">
        <f>IF($G205="","",IFERROR(INDEX(Listas!$B$2:$B$51,MATCH($G205,Listas!$A$2:$A$51,0))&amp;"",""))</f>
        <v/>
      </c>
      <c r="J205" s="8" t="n"/>
      <c r="K205" s="8" t="n"/>
      <c r="L205" s="8" t="n"/>
      <c r="M205" s="9" t="n"/>
      <c r="O205" s="10" t="n"/>
      <c r="P205" s="8" t="n"/>
    </row>
    <row r="206">
      <c r="A206" s="7" t="n"/>
      <c r="C206" s="7" t="n"/>
      <c r="F206" s="7" t="n"/>
      <c r="H206" s="7">
        <f>IF($G206="","",IFERROR(INDEX(Listas!$B$2:$B$51,MATCH($G206,Listas!$A$2:$A$51,0))&amp;"",""))</f>
        <v/>
      </c>
      <c r="J206" s="8" t="n"/>
      <c r="K206" s="8" t="n"/>
      <c r="L206" s="8" t="n"/>
      <c r="M206" s="9" t="n"/>
      <c r="O206" s="10" t="n"/>
      <c r="P206" s="8" t="n"/>
    </row>
    <row r="207">
      <c r="A207" s="7" t="n"/>
      <c r="C207" s="7" t="n"/>
      <c r="F207" s="7" t="n"/>
      <c r="H207" s="7">
        <f>IF($G207="","",IFERROR(INDEX(Listas!$B$2:$B$51,MATCH($G207,Listas!$A$2:$A$51,0))&amp;"",""))</f>
        <v/>
      </c>
      <c r="J207" s="8" t="n"/>
      <c r="K207" s="8" t="n"/>
      <c r="L207" s="8" t="n"/>
      <c r="M207" s="9" t="n"/>
      <c r="O207" s="10" t="n"/>
      <c r="P207" s="8" t="n"/>
    </row>
    <row r="208">
      <c r="A208" s="7" t="n"/>
      <c r="C208" s="7" t="n"/>
      <c r="F208" s="7" t="n"/>
      <c r="H208" s="7">
        <f>IF($G208="","",IFERROR(INDEX(Listas!$B$2:$B$51,MATCH($G208,Listas!$A$2:$A$51,0))&amp;"",""))</f>
        <v/>
      </c>
      <c r="J208" s="8" t="n"/>
      <c r="K208" s="8" t="n"/>
      <c r="L208" s="8" t="n"/>
      <c r="M208" s="9" t="n"/>
      <c r="O208" s="10" t="n"/>
      <c r="P208" s="8" t="n"/>
    </row>
    <row r="209">
      <c r="A209" s="7" t="n"/>
      <c r="C209" s="7" t="n"/>
      <c r="F209" s="7" t="n"/>
      <c r="H209" s="7">
        <f>IF($G209="","",IFERROR(INDEX(Listas!$B$2:$B$51,MATCH($G209,Listas!$A$2:$A$51,0))&amp;"",""))</f>
        <v/>
      </c>
      <c r="J209" s="8" t="n"/>
      <c r="K209" s="8" t="n"/>
      <c r="L209" s="8" t="n"/>
      <c r="M209" s="9" t="n"/>
      <c r="O209" s="10" t="n"/>
      <c r="P209" s="8" t="n"/>
    </row>
    <row r="210">
      <c r="A210" s="7" t="n"/>
      <c r="C210" s="7" t="n"/>
      <c r="F210" s="7" t="n"/>
      <c r="H210" s="7">
        <f>IF($G210="","",IFERROR(INDEX(Listas!$B$2:$B$51,MATCH($G210,Listas!$A$2:$A$51,0))&amp;"",""))</f>
        <v/>
      </c>
      <c r="J210" s="8" t="n"/>
      <c r="K210" s="8" t="n"/>
      <c r="L210" s="8" t="n"/>
      <c r="M210" s="9" t="n"/>
      <c r="O210" s="10" t="n"/>
      <c r="P210" s="8" t="n"/>
    </row>
    <row r="211">
      <c r="A211" s="7" t="n"/>
      <c r="C211" s="7" t="n"/>
      <c r="F211" s="7" t="n"/>
      <c r="H211" s="7">
        <f>IF($G211="","",IFERROR(INDEX(Listas!$B$2:$B$51,MATCH($G211,Listas!$A$2:$A$51,0))&amp;"",""))</f>
        <v/>
      </c>
      <c r="J211" s="8" t="n"/>
      <c r="K211" s="8" t="n"/>
      <c r="L211" s="8" t="n"/>
      <c r="M211" s="9" t="n"/>
      <c r="O211" s="10" t="n"/>
      <c r="P211" s="8" t="n"/>
    </row>
    <row r="212">
      <c r="A212" s="7" t="n"/>
      <c r="C212" s="7" t="n"/>
      <c r="F212" s="7" t="n"/>
      <c r="H212" s="7">
        <f>IF($G212="","",IFERROR(INDEX(Listas!$B$2:$B$51,MATCH($G212,Listas!$A$2:$A$51,0))&amp;"",""))</f>
        <v/>
      </c>
      <c r="J212" s="8" t="n"/>
      <c r="K212" s="8" t="n"/>
      <c r="L212" s="8" t="n"/>
      <c r="M212" s="9" t="n"/>
      <c r="O212" s="10" t="n"/>
      <c r="P212" s="8" t="n"/>
    </row>
    <row r="213">
      <c r="A213" s="7" t="n"/>
      <c r="C213" s="7" t="n"/>
      <c r="F213" s="7" t="n"/>
      <c r="H213" s="7">
        <f>IF($G213="","",IFERROR(INDEX(Listas!$B$2:$B$51,MATCH($G213,Listas!$A$2:$A$51,0))&amp;"",""))</f>
        <v/>
      </c>
      <c r="J213" s="8" t="n"/>
      <c r="K213" s="8" t="n"/>
      <c r="L213" s="8" t="n"/>
      <c r="M213" s="9" t="n"/>
      <c r="O213" s="10" t="n"/>
      <c r="P213" s="8" t="n"/>
    </row>
    <row r="214">
      <c r="A214" s="7" t="n"/>
      <c r="C214" s="7" t="n"/>
      <c r="F214" s="7" t="n"/>
      <c r="H214" s="7">
        <f>IF($G214="","",IFERROR(INDEX(Listas!$B$2:$B$51,MATCH($G214,Listas!$A$2:$A$51,0))&amp;"",""))</f>
        <v/>
      </c>
      <c r="J214" s="8" t="n"/>
      <c r="K214" s="8" t="n"/>
      <c r="L214" s="8" t="n"/>
      <c r="M214" s="9" t="n"/>
      <c r="O214" s="10" t="n"/>
      <c r="P214" s="8" t="n"/>
    </row>
    <row r="215">
      <c r="A215" s="7" t="n"/>
      <c r="C215" s="7" t="n"/>
      <c r="F215" s="7" t="n"/>
      <c r="H215" s="7">
        <f>IF($G215="","",IFERROR(INDEX(Listas!$B$2:$B$51,MATCH($G215,Listas!$A$2:$A$51,0))&amp;"",""))</f>
        <v/>
      </c>
      <c r="J215" s="8" t="n"/>
      <c r="K215" s="8" t="n"/>
      <c r="L215" s="8" t="n"/>
      <c r="M215" s="9" t="n"/>
      <c r="O215" s="10" t="n"/>
      <c r="P215" s="8" t="n"/>
    </row>
    <row r="216">
      <c r="A216" s="7" t="n"/>
      <c r="C216" s="7" t="n"/>
      <c r="F216" s="7" t="n"/>
      <c r="H216" s="7">
        <f>IF($G216="","",IFERROR(INDEX(Listas!$B$2:$B$51,MATCH($G216,Listas!$A$2:$A$51,0))&amp;"",""))</f>
        <v/>
      </c>
      <c r="J216" s="8" t="n"/>
      <c r="K216" s="8" t="n"/>
      <c r="L216" s="8" t="n"/>
      <c r="M216" s="9" t="n"/>
      <c r="O216" s="10" t="n"/>
      <c r="P216" s="8" t="n"/>
    </row>
    <row r="217">
      <c r="A217" s="7" t="n"/>
      <c r="C217" s="7" t="n"/>
      <c r="F217" s="7" t="n"/>
      <c r="H217" s="7">
        <f>IF($G217="","",IFERROR(INDEX(Listas!$B$2:$B$51,MATCH($G217,Listas!$A$2:$A$51,0))&amp;"",""))</f>
        <v/>
      </c>
      <c r="J217" s="8" t="n"/>
      <c r="K217" s="8" t="n"/>
      <c r="L217" s="8" t="n"/>
      <c r="M217" s="9" t="n"/>
      <c r="O217" s="10" t="n"/>
      <c r="P217" s="8" t="n"/>
    </row>
    <row r="218">
      <c r="A218" s="7" t="n"/>
      <c r="C218" s="7" t="n"/>
      <c r="F218" s="7" t="n"/>
      <c r="H218" s="7">
        <f>IF($G218="","",IFERROR(INDEX(Listas!$B$2:$B$51,MATCH($G218,Listas!$A$2:$A$51,0))&amp;"",""))</f>
        <v/>
      </c>
      <c r="J218" s="8" t="n"/>
      <c r="K218" s="8" t="n"/>
      <c r="L218" s="8" t="n"/>
      <c r="M218" s="9" t="n"/>
      <c r="O218" s="10" t="n"/>
      <c r="P218" s="8" t="n"/>
    </row>
    <row r="219">
      <c r="A219" s="7" t="n"/>
      <c r="C219" s="7" t="n"/>
      <c r="F219" s="7" t="n"/>
      <c r="H219" s="7">
        <f>IF($G219="","",IFERROR(INDEX(Listas!$B$2:$B$51,MATCH($G219,Listas!$A$2:$A$51,0))&amp;"",""))</f>
        <v/>
      </c>
      <c r="J219" s="8" t="n"/>
      <c r="K219" s="8" t="n"/>
      <c r="L219" s="8" t="n"/>
      <c r="M219" s="9" t="n"/>
      <c r="O219" s="10" t="n"/>
      <c r="P219" s="8" t="n"/>
    </row>
    <row r="220">
      <c r="A220" s="7" t="n"/>
      <c r="C220" s="7" t="n"/>
      <c r="F220" s="7" t="n"/>
      <c r="H220" s="7">
        <f>IF($G220="","",IFERROR(INDEX(Listas!$B$2:$B$51,MATCH($G220,Listas!$A$2:$A$51,0))&amp;"",""))</f>
        <v/>
      </c>
      <c r="J220" s="8" t="n"/>
      <c r="K220" s="8" t="n"/>
      <c r="L220" s="8" t="n"/>
      <c r="M220" s="9" t="n"/>
      <c r="O220" s="10" t="n"/>
      <c r="P220" s="8" t="n"/>
    </row>
    <row r="221">
      <c r="A221" s="7" t="n"/>
      <c r="C221" s="7" t="n"/>
      <c r="F221" s="7" t="n"/>
      <c r="H221" s="7">
        <f>IF($G221="","",IFERROR(INDEX(Listas!$B$2:$B$51,MATCH($G221,Listas!$A$2:$A$51,0))&amp;"",""))</f>
        <v/>
      </c>
      <c r="J221" s="8" t="n"/>
      <c r="K221" s="8" t="n"/>
      <c r="L221" s="8" t="n"/>
      <c r="M221" s="9" t="n"/>
      <c r="O221" s="10" t="n"/>
      <c r="P221" s="8" t="n"/>
    </row>
    <row r="222">
      <c r="A222" s="7" t="n"/>
      <c r="C222" s="7" t="n"/>
      <c r="F222" s="7" t="n"/>
      <c r="H222" s="7">
        <f>IF($G222="","",IFERROR(INDEX(Listas!$B$2:$B$51,MATCH($G222,Listas!$A$2:$A$51,0))&amp;"",""))</f>
        <v/>
      </c>
      <c r="J222" s="8" t="n"/>
      <c r="K222" s="8" t="n"/>
      <c r="L222" s="8" t="n"/>
      <c r="M222" s="9" t="n"/>
      <c r="O222" s="10" t="n"/>
      <c r="P222" s="8" t="n"/>
    </row>
    <row r="223">
      <c r="A223" s="7" t="n"/>
      <c r="C223" s="7" t="n"/>
      <c r="F223" s="7" t="n"/>
      <c r="H223" s="7">
        <f>IF($G223="","",IFERROR(INDEX(Listas!$B$2:$B$51,MATCH($G223,Listas!$A$2:$A$51,0))&amp;"",""))</f>
        <v/>
      </c>
      <c r="J223" s="8" t="n"/>
      <c r="K223" s="8" t="n"/>
      <c r="L223" s="8" t="n"/>
      <c r="M223" s="9" t="n"/>
      <c r="O223" s="10" t="n"/>
      <c r="P223" s="8" t="n"/>
    </row>
    <row r="224">
      <c r="A224" s="7" t="n"/>
      <c r="C224" s="7" t="n"/>
      <c r="F224" s="7" t="n"/>
      <c r="H224" s="7">
        <f>IF($G224="","",IFERROR(INDEX(Listas!$B$2:$B$51,MATCH($G224,Listas!$A$2:$A$51,0))&amp;"",""))</f>
        <v/>
      </c>
      <c r="J224" s="8" t="n"/>
      <c r="K224" s="8" t="n"/>
      <c r="L224" s="8" t="n"/>
      <c r="M224" s="9" t="n"/>
      <c r="O224" s="10" t="n"/>
      <c r="P224" s="8" t="n"/>
    </row>
    <row r="225">
      <c r="A225" s="7" t="n"/>
      <c r="C225" s="7" t="n"/>
      <c r="F225" s="7" t="n"/>
      <c r="H225" s="7">
        <f>IF($G225="","",IFERROR(INDEX(Listas!$B$2:$B$51,MATCH($G225,Listas!$A$2:$A$51,0))&amp;"",""))</f>
        <v/>
      </c>
      <c r="J225" s="8" t="n"/>
      <c r="K225" s="8" t="n"/>
      <c r="L225" s="8" t="n"/>
      <c r="M225" s="9" t="n"/>
      <c r="O225" s="10" t="n"/>
      <c r="P225" s="8" t="n"/>
    </row>
    <row r="226">
      <c r="A226" s="7" t="n"/>
      <c r="C226" s="7" t="n"/>
      <c r="F226" s="7" t="n"/>
      <c r="H226" s="7">
        <f>IF($G226="","",IFERROR(INDEX(Listas!$B$2:$B$51,MATCH($G226,Listas!$A$2:$A$51,0))&amp;"",""))</f>
        <v/>
      </c>
      <c r="J226" s="8" t="n"/>
      <c r="K226" s="8" t="n"/>
      <c r="L226" s="8" t="n"/>
      <c r="M226" s="9" t="n"/>
      <c r="O226" s="10" t="n"/>
      <c r="P226" s="8" t="n"/>
    </row>
    <row r="227">
      <c r="A227" s="7" t="n"/>
      <c r="C227" s="7" t="n"/>
      <c r="F227" s="7" t="n"/>
      <c r="H227" s="7">
        <f>IF($G227="","",IFERROR(INDEX(Listas!$B$2:$B$51,MATCH($G227,Listas!$A$2:$A$51,0))&amp;"",""))</f>
        <v/>
      </c>
      <c r="J227" s="8" t="n"/>
      <c r="K227" s="8" t="n"/>
      <c r="L227" s="8" t="n"/>
      <c r="M227" s="9" t="n"/>
      <c r="O227" s="10" t="n"/>
      <c r="P227" s="8" t="n"/>
    </row>
    <row r="228">
      <c r="A228" s="7" t="n"/>
      <c r="C228" s="7" t="n"/>
      <c r="F228" s="7" t="n"/>
      <c r="H228" s="7">
        <f>IF($G228="","",IFERROR(INDEX(Listas!$B$2:$B$51,MATCH($G228,Listas!$A$2:$A$51,0))&amp;"",""))</f>
        <v/>
      </c>
      <c r="J228" s="8" t="n"/>
      <c r="K228" s="8" t="n"/>
      <c r="L228" s="8" t="n"/>
      <c r="M228" s="9" t="n"/>
      <c r="O228" s="10" t="n"/>
      <c r="P228" s="8" t="n"/>
    </row>
    <row r="229">
      <c r="A229" s="7" t="n"/>
      <c r="C229" s="7" t="n"/>
      <c r="F229" s="7" t="n"/>
      <c r="H229" s="7">
        <f>IF($G229="","",IFERROR(INDEX(Listas!$B$2:$B$51,MATCH($G229,Listas!$A$2:$A$51,0))&amp;"",""))</f>
        <v/>
      </c>
      <c r="J229" s="8" t="n"/>
      <c r="K229" s="8" t="n"/>
      <c r="L229" s="8" t="n"/>
      <c r="M229" s="9" t="n"/>
      <c r="O229" s="10" t="n"/>
      <c r="P229" s="8" t="n"/>
    </row>
    <row r="230">
      <c r="A230" s="7" t="n"/>
      <c r="C230" s="7" t="n"/>
      <c r="F230" s="7" t="n"/>
      <c r="H230" s="7">
        <f>IF($G230="","",IFERROR(INDEX(Listas!$B$2:$B$51,MATCH($G230,Listas!$A$2:$A$51,0))&amp;"",""))</f>
        <v/>
      </c>
      <c r="J230" s="8" t="n"/>
      <c r="K230" s="8" t="n"/>
      <c r="L230" s="8" t="n"/>
      <c r="M230" s="9" t="n"/>
      <c r="O230" s="10" t="n"/>
      <c r="P230" s="8" t="n"/>
    </row>
    <row r="231">
      <c r="A231" s="7" t="n"/>
      <c r="C231" s="7" t="n"/>
      <c r="F231" s="7" t="n"/>
      <c r="H231" s="7">
        <f>IF($G231="","",IFERROR(INDEX(Listas!$B$2:$B$51,MATCH($G231,Listas!$A$2:$A$51,0))&amp;"",""))</f>
        <v/>
      </c>
      <c r="J231" s="8" t="n"/>
      <c r="K231" s="8" t="n"/>
      <c r="L231" s="8" t="n"/>
      <c r="M231" s="9" t="n"/>
      <c r="O231" s="10" t="n"/>
      <c r="P231" s="8" t="n"/>
    </row>
    <row r="232">
      <c r="A232" s="7" t="n"/>
      <c r="C232" s="7" t="n"/>
      <c r="F232" s="7" t="n"/>
      <c r="H232" s="7">
        <f>IF($G232="","",IFERROR(INDEX(Listas!$B$2:$B$51,MATCH($G232,Listas!$A$2:$A$51,0))&amp;"",""))</f>
        <v/>
      </c>
      <c r="J232" s="8" t="n"/>
      <c r="K232" s="8" t="n"/>
      <c r="L232" s="8" t="n"/>
      <c r="M232" s="9" t="n"/>
      <c r="O232" s="10" t="n"/>
      <c r="P232" s="8" t="n"/>
    </row>
    <row r="233">
      <c r="A233" s="7" t="n"/>
      <c r="C233" s="7" t="n"/>
      <c r="F233" s="7" t="n"/>
      <c r="H233" s="7">
        <f>IF($G233="","",IFERROR(INDEX(Listas!$B$2:$B$51,MATCH($G233,Listas!$A$2:$A$51,0))&amp;"",""))</f>
        <v/>
      </c>
      <c r="J233" s="8" t="n"/>
      <c r="K233" s="8" t="n"/>
      <c r="L233" s="8" t="n"/>
      <c r="M233" s="9" t="n"/>
      <c r="O233" s="10" t="n"/>
      <c r="P233" s="8" t="n"/>
    </row>
    <row r="234">
      <c r="A234" s="7" t="n"/>
      <c r="C234" s="7" t="n"/>
      <c r="F234" s="7" t="n"/>
      <c r="H234" s="7">
        <f>IF($G234="","",IFERROR(INDEX(Listas!$B$2:$B$51,MATCH($G234,Listas!$A$2:$A$51,0))&amp;"",""))</f>
        <v/>
      </c>
      <c r="J234" s="8" t="n"/>
      <c r="K234" s="8" t="n"/>
      <c r="L234" s="8" t="n"/>
      <c r="M234" s="9" t="n"/>
      <c r="O234" s="10" t="n"/>
      <c r="P234" s="8" t="n"/>
    </row>
    <row r="235">
      <c r="A235" s="7" t="n"/>
      <c r="C235" s="7" t="n"/>
      <c r="F235" s="7" t="n"/>
      <c r="H235" s="7">
        <f>IF($G235="","",IFERROR(INDEX(Listas!$B$2:$B$51,MATCH($G235,Listas!$A$2:$A$51,0))&amp;"",""))</f>
        <v/>
      </c>
      <c r="J235" s="8" t="n"/>
      <c r="K235" s="8" t="n"/>
      <c r="L235" s="8" t="n"/>
      <c r="M235" s="9" t="n"/>
      <c r="O235" s="10" t="n"/>
      <c r="P235" s="8" t="n"/>
    </row>
    <row r="236">
      <c r="A236" s="7" t="n"/>
      <c r="C236" s="7" t="n"/>
      <c r="F236" s="7" t="n"/>
      <c r="H236" s="7">
        <f>IF($G236="","",IFERROR(INDEX(Listas!$B$2:$B$51,MATCH($G236,Listas!$A$2:$A$51,0))&amp;"",""))</f>
        <v/>
      </c>
      <c r="J236" s="8" t="n"/>
      <c r="K236" s="8" t="n"/>
      <c r="L236" s="8" t="n"/>
      <c r="M236" s="9" t="n"/>
      <c r="O236" s="10" t="n"/>
      <c r="P236" s="8" t="n"/>
    </row>
    <row r="237">
      <c r="A237" s="7" t="n"/>
      <c r="C237" s="7" t="n"/>
      <c r="F237" s="7" t="n"/>
      <c r="H237" s="7">
        <f>IF($G237="","",IFERROR(INDEX(Listas!$B$2:$B$51,MATCH($G237,Listas!$A$2:$A$51,0))&amp;"",""))</f>
        <v/>
      </c>
      <c r="J237" s="8" t="n"/>
      <c r="K237" s="8" t="n"/>
      <c r="L237" s="8" t="n"/>
      <c r="M237" s="9" t="n"/>
      <c r="O237" s="10" t="n"/>
      <c r="P237" s="8" t="n"/>
    </row>
    <row r="238">
      <c r="A238" s="7" t="n"/>
      <c r="C238" s="7" t="n"/>
      <c r="F238" s="7" t="n"/>
      <c r="H238" s="7">
        <f>IF($G238="","",IFERROR(INDEX(Listas!$B$2:$B$51,MATCH($G238,Listas!$A$2:$A$51,0))&amp;"",""))</f>
        <v/>
      </c>
      <c r="J238" s="8" t="n"/>
      <c r="K238" s="8" t="n"/>
      <c r="L238" s="8" t="n"/>
      <c r="M238" s="9" t="n"/>
      <c r="O238" s="10" t="n"/>
      <c r="P238" s="8" t="n"/>
    </row>
    <row r="239">
      <c r="A239" s="7" t="n"/>
      <c r="C239" s="7" t="n"/>
      <c r="F239" s="7" t="n"/>
      <c r="H239" s="7">
        <f>IF($G239="","",IFERROR(INDEX(Listas!$B$2:$B$51,MATCH($G239,Listas!$A$2:$A$51,0))&amp;"",""))</f>
        <v/>
      </c>
      <c r="J239" s="8" t="n"/>
      <c r="K239" s="8" t="n"/>
      <c r="L239" s="8" t="n"/>
      <c r="M239" s="9" t="n"/>
      <c r="O239" s="10" t="n"/>
      <c r="P239" s="8" t="n"/>
    </row>
    <row r="240">
      <c r="A240" s="7" t="n"/>
      <c r="C240" s="7" t="n"/>
      <c r="F240" s="7" t="n"/>
      <c r="H240" s="7">
        <f>IF($G240="","",IFERROR(INDEX(Listas!$B$2:$B$51,MATCH($G240,Listas!$A$2:$A$51,0))&amp;"",""))</f>
        <v/>
      </c>
      <c r="J240" s="8" t="n"/>
      <c r="K240" s="8" t="n"/>
      <c r="L240" s="8" t="n"/>
      <c r="M240" s="9" t="n"/>
      <c r="O240" s="10" t="n"/>
      <c r="P240" s="8" t="n"/>
    </row>
    <row r="241">
      <c r="A241" s="7" t="n"/>
      <c r="C241" s="7" t="n"/>
      <c r="F241" s="7" t="n"/>
      <c r="H241" s="7">
        <f>IF($G241="","",IFERROR(INDEX(Listas!$B$2:$B$51,MATCH($G241,Listas!$A$2:$A$51,0))&amp;"",""))</f>
        <v/>
      </c>
      <c r="J241" s="8" t="n"/>
      <c r="K241" s="8" t="n"/>
      <c r="L241" s="8" t="n"/>
      <c r="M241" s="9" t="n"/>
      <c r="O241" s="10" t="n"/>
      <c r="P241" s="8" t="n"/>
    </row>
    <row r="242">
      <c r="A242" s="7" t="n"/>
      <c r="C242" s="7" t="n"/>
      <c r="F242" s="7" t="n"/>
      <c r="H242" s="7">
        <f>IF($G242="","",IFERROR(INDEX(Listas!$B$2:$B$51,MATCH($G242,Listas!$A$2:$A$51,0))&amp;"",""))</f>
        <v/>
      </c>
      <c r="J242" s="8" t="n"/>
      <c r="K242" s="8" t="n"/>
      <c r="L242" s="8" t="n"/>
      <c r="M242" s="9" t="n"/>
      <c r="O242" s="10" t="n"/>
      <c r="P242" s="8" t="n"/>
    </row>
    <row r="243">
      <c r="A243" s="7" t="n"/>
      <c r="C243" s="7" t="n"/>
      <c r="F243" s="7" t="n"/>
      <c r="H243" s="7">
        <f>IF($G243="","",IFERROR(INDEX(Listas!$B$2:$B$51,MATCH($G243,Listas!$A$2:$A$51,0))&amp;"",""))</f>
        <v/>
      </c>
      <c r="J243" s="8" t="n"/>
      <c r="K243" s="8" t="n"/>
      <c r="L243" s="8" t="n"/>
      <c r="M243" s="9" t="n"/>
      <c r="O243" s="10" t="n"/>
      <c r="P243" s="8" t="n"/>
    </row>
    <row r="244">
      <c r="A244" s="7" t="n"/>
      <c r="C244" s="7" t="n"/>
      <c r="F244" s="7" t="n"/>
      <c r="H244" s="7">
        <f>IF($G244="","",IFERROR(INDEX(Listas!$B$2:$B$51,MATCH($G244,Listas!$A$2:$A$51,0))&amp;"",""))</f>
        <v/>
      </c>
      <c r="J244" s="8" t="n"/>
      <c r="K244" s="8" t="n"/>
      <c r="L244" s="8" t="n"/>
      <c r="M244" s="9" t="n"/>
      <c r="O244" s="10" t="n"/>
      <c r="P244" s="8" t="n"/>
    </row>
    <row r="245">
      <c r="A245" s="7" t="n"/>
      <c r="C245" s="7" t="n"/>
      <c r="F245" s="7" t="n"/>
      <c r="H245" s="7">
        <f>IF($G245="","",IFERROR(INDEX(Listas!$B$2:$B$51,MATCH($G245,Listas!$A$2:$A$51,0))&amp;"",""))</f>
        <v/>
      </c>
      <c r="J245" s="8" t="n"/>
      <c r="K245" s="8" t="n"/>
      <c r="L245" s="8" t="n"/>
      <c r="M245" s="9" t="n"/>
      <c r="O245" s="10" t="n"/>
      <c r="P245" s="8" t="n"/>
    </row>
    <row r="246">
      <c r="A246" s="7" t="n"/>
      <c r="C246" s="7" t="n"/>
      <c r="F246" s="7" t="n"/>
      <c r="H246" s="7">
        <f>IF($G246="","",IFERROR(INDEX(Listas!$B$2:$B$51,MATCH($G246,Listas!$A$2:$A$51,0))&amp;"",""))</f>
        <v/>
      </c>
      <c r="J246" s="8" t="n"/>
      <c r="K246" s="8" t="n"/>
      <c r="L246" s="8" t="n"/>
      <c r="M246" s="9" t="n"/>
      <c r="O246" s="10" t="n"/>
      <c r="P246" s="8" t="n"/>
    </row>
    <row r="247">
      <c r="A247" s="7" t="n"/>
      <c r="C247" s="7" t="n"/>
      <c r="F247" s="7" t="n"/>
      <c r="H247" s="7">
        <f>IF($G247="","",IFERROR(INDEX(Listas!$B$2:$B$51,MATCH($G247,Listas!$A$2:$A$51,0))&amp;"",""))</f>
        <v/>
      </c>
      <c r="J247" s="8" t="n"/>
      <c r="K247" s="8" t="n"/>
      <c r="L247" s="8" t="n"/>
      <c r="M247" s="9" t="n"/>
      <c r="O247" s="10" t="n"/>
      <c r="P247" s="8" t="n"/>
    </row>
    <row r="248">
      <c r="A248" s="7" t="n"/>
      <c r="C248" s="7" t="n"/>
      <c r="F248" s="7" t="n"/>
      <c r="H248" s="7">
        <f>IF($G248="","",IFERROR(INDEX(Listas!$B$2:$B$51,MATCH($G248,Listas!$A$2:$A$51,0))&amp;"",""))</f>
        <v/>
      </c>
      <c r="J248" s="8" t="n"/>
      <c r="K248" s="8" t="n"/>
      <c r="L248" s="8" t="n"/>
      <c r="M248" s="9" t="n"/>
      <c r="O248" s="10" t="n"/>
      <c r="P248" s="8" t="n"/>
    </row>
    <row r="249">
      <c r="A249" s="7" t="n"/>
      <c r="C249" s="7" t="n"/>
      <c r="F249" s="7" t="n"/>
      <c r="H249" s="7">
        <f>IF($G249="","",IFERROR(INDEX(Listas!$B$2:$B$51,MATCH($G249,Listas!$A$2:$A$51,0))&amp;"",""))</f>
        <v/>
      </c>
      <c r="J249" s="8" t="n"/>
      <c r="K249" s="8" t="n"/>
      <c r="L249" s="8" t="n"/>
      <c r="M249" s="9" t="n"/>
      <c r="O249" s="10" t="n"/>
      <c r="P249" s="8" t="n"/>
    </row>
    <row r="250">
      <c r="A250" s="7" t="n"/>
      <c r="C250" s="7" t="n"/>
      <c r="F250" s="7" t="n"/>
      <c r="H250" s="7">
        <f>IF($G250="","",IFERROR(INDEX(Listas!$B$2:$B$51,MATCH($G250,Listas!$A$2:$A$51,0))&amp;"",""))</f>
        <v/>
      </c>
      <c r="J250" s="8" t="n"/>
      <c r="K250" s="8" t="n"/>
      <c r="L250" s="8" t="n"/>
      <c r="M250" s="9" t="n"/>
      <c r="O250" s="10" t="n"/>
      <c r="P250" s="8" t="n"/>
    </row>
    <row r="251">
      <c r="A251" s="7" t="n"/>
      <c r="C251" s="7" t="n"/>
      <c r="F251" s="7" t="n"/>
      <c r="H251" s="7">
        <f>IF($G251="","",IFERROR(INDEX(Listas!$B$2:$B$51,MATCH($G251,Listas!$A$2:$A$51,0))&amp;"",""))</f>
        <v/>
      </c>
      <c r="J251" s="8" t="n"/>
      <c r="K251" s="8" t="n"/>
      <c r="L251" s="8" t="n"/>
      <c r="M251" s="9" t="n"/>
      <c r="O251" s="10" t="n"/>
      <c r="P251" s="8" t="n"/>
    </row>
    <row r="252">
      <c r="A252" s="7" t="n"/>
      <c r="C252" s="7" t="n"/>
      <c r="F252" s="7" t="n"/>
      <c r="H252" s="7">
        <f>IF($G252="","",IFERROR(INDEX(Listas!$B$2:$B$51,MATCH($G252,Listas!$A$2:$A$51,0))&amp;"",""))</f>
        <v/>
      </c>
      <c r="J252" s="8" t="n"/>
      <c r="K252" s="8" t="n"/>
      <c r="L252" s="8" t="n"/>
      <c r="M252" s="9" t="n"/>
      <c r="O252" s="10" t="n"/>
      <c r="P252" s="8" t="n"/>
    </row>
    <row r="253">
      <c r="A253" s="7" t="n"/>
      <c r="C253" s="7" t="n"/>
      <c r="F253" s="7" t="n"/>
      <c r="H253" s="7">
        <f>IF($G253="","",IFERROR(INDEX(Listas!$B$2:$B$51,MATCH($G253,Listas!$A$2:$A$51,0))&amp;"",""))</f>
        <v/>
      </c>
      <c r="J253" s="8" t="n"/>
      <c r="K253" s="8" t="n"/>
      <c r="L253" s="8" t="n"/>
      <c r="M253" s="9" t="n"/>
      <c r="O253" s="10" t="n"/>
      <c r="P253" s="8" t="n"/>
    </row>
    <row r="254">
      <c r="A254" s="7" t="n"/>
      <c r="C254" s="7" t="n"/>
      <c r="F254" s="7" t="n"/>
      <c r="H254" s="7">
        <f>IF($G254="","",IFERROR(INDEX(Listas!$B$2:$B$51,MATCH($G254,Listas!$A$2:$A$51,0))&amp;"",""))</f>
        <v/>
      </c>
      <c r="J254" s="8" t="n"/>
      <c r="K254" s="8" t="n"/>
      <c r="L254" s="8" t="n"/>
      <c r="M254" s="9" t="n"/>
      <c r="O254" s="10" t="n"/>
      <c r="P254" s="8" t="n"/>
    </row>
    <row r="255">
      <c r="A255" s="7" t="n"/>
      <c r="C255" s="7" t="n"/>
      <c r="F255" s="7" t="n"/>
      <c r="H255" s="7">
        <f>IF($G255="","",IFERROR(INDEX(Listas!$B$2:$B$51,MATCH($G255,Listas!$A$2:$A$51,0))&amp;"",""))</f>
        <v/>
      </c>
      <c r="J255" s="8" t="n"/>
      <c r="K255" s="8" t="n"/>
      <c r="L255" s="8" t="n"/>
      <c r="M255" s="9" t="n"/>
      <c r="O255" s="10" t="n"/>
      <c r="P255" s="8" t="n"/>
    </row>
    <row r="256">
      <c r="A256" s="7" t="n"/>
      <c r="C256" s="7" t="n"/>
      <c r="F256" s="7" t="n"/>
      <c r="H256" s="7">
        <f>IF($G256="","",IFERROR(INDEX(Listas!$B$2:$B$51,MATCH($G256,Listas!$A$2:$A$51,0))&amp;"",""))</f>
        <v/>
      </c>
      <c r="J256" s="8" t="n"/>
      <c r="K256" s="8" t="n"/>
      <c r="L256" s="8" t="n"/>
      <c r="M256" s="9" t="n"/>
      <c r="O256" s="10" t="n"/>
      <c r="P256" s="8" t="n"/>
    </row>
    <row r="257">
      <c r="A257" s="7" t="n"/>
      <c r="C257" s="7" t="n"/>
      <c r="F257" s="7" t="n"/>
      <c r="H257" s="7">
        <f>IF($G257="","",IFERROR(INDEX(Listas!$B$2:$B$51,MATCH($G257,Listas!$A$2:$A$51,0))&amp;"",""))</f>
        <v/>
      </c>
      <c r="J257" s="8" t="n"/>
      <c r="K257" s="8" t="n"/>
      <c r="L257" s="8" t="n"/>
      <c r="M257" s="9" t="n"/>
      <c r="O257" s="10" t="n"/>
      <c r="P257" s="8" t="n"/>
    </row>
    <row r="258">
      <c r="A258" s="7" t="n"/>
      <c r="C258" s="7" t="n"/>
      <c r="F258" s="7" t="n"/>
      <c r="H258" s="7">
        <f>IF($G258="","",IFERROR(INDEX(Listas!$B$2:$B$51,MATCH($G258,Listas!$A$2:$A$51,0))&amp;"",""))</f>
        <v/>
      </c>
      <c r="J258" s="8" t="n"/>
      <c r="K258" s="8" t="n"/>
      <c r="L258" s="8" t="n"/>
      <c r="M258" s="9" t="n"/>
      <c r="O258" s="10" t="n"/>
      <c r="P258" s="8" t="n"/>
    </row>
    <row r="259">
      <c r="A259" s="7" t="n"/>
      <c r="C259" s="7" t="n"/>
      <c r="F259" s="7" t="n"/>
      <c r="H259" s="7">
        <f>IF($G259="","",IFERROR(INDEX(Listas!$B$2:$B$51,MATCH($G259,Listas!$A$2:$A$51,0))&amp;"",""))</f>
        <v/>
      </c>
      <c r="J259" s="8" t="n"/>
      <c r="K259" s="8" t="n"/>
      <c r="L259" s="8" t="n"/>
      <c r="M259" s="9" t="n"/>
      <c r="O259" s="10" t="n"/>
      <c r="P259" s="8" t="n"/>
    </row>
    <row r="260">
      <c r="A260" s="7" t="n"/>
      <c r="C260" s="7" t="n"/>
      <c r="F260" s="7" t="n"/>
      <c r="H260" s="7">
        <f>IF($G260="","",IFERROR(INDEX(Listas!$B$2:$B$51,MATCH($G260,Listas!$A$2:$A$51,0))&amp;"",""))</f>
        <v/>
      </c>
      <c r="J260" s="8" t="n"/>
      <c r="K260" s="8" t="n"/>
      <c r="L260" s="8" t="n"/>
      <c r="M260" s="9" t="n"/>
      <c r="O260" s="10" t="n"/>
      <c r="P260" s="8" t="n"/>
    </row>
    <row r="261">
      <c r="A261" s="7" t="n"/>
      <c r="C261" s="7" t="n"/>
      <c r="F261" s="7" t="n"/>
      <c r="H261" s="7">
        <f>IF($G261="","",IFERROR(INDEX(Listas!$B$2:$B$51,MATCH($G261,Listas!$A$2:$A$51,0))&amp;"",""))</f>
        <v/>
      </c>
      <c r="J261" s="8" t="n"/>
      <c r="K261" s="8" t="n"/>
      <c r="L261" s="8" t="n"/>
      <c r="M261" s="9" t="n"/>
      <c r="O261" s="10" t="n"/>
      <c r="P261" s="8" t="n"/>
    </row>
    <row r="262">
      <c r="A262" s="7" t="n"/>
      <c r="C262" s="7" t="n"/>
      <c r="F262" s="7" t="n"/>
      <c r="H262" s="7">
        <f>IF($G262="","",IFERROR(INDEX(Listas!$B$2:$B$51,MATCH($G262,Listas!$A$2:$A$51,0))&amp;"",""))</f>
        <v/>
      </c>
      <c r="J262" s="8" t="n"/>
      <c r="K262" s="8" t="n"/>
      <c r="L262" s="8" t="n"/>
      <c r="M262" s="9" t="n"/>
      <c r="O262" s="10" t="n"/>
      <c r="P262" s="8" t="n"/>
    </row>
    <row r="263">
      <c r="A263" s="7" t="n"/>
      <c r="C263" s="7" t="n"/>
      <c r="F263" s="7" t="n"/>
      <c r="H263" s="7">
        <f>IF($G263="","",IFERROR(INDEX(Listas!$B$2:$B$51,MATCH($G263,Listas!$A$2:$A$51,0))&amp;"",""))</f>
        <v/>
      </c>
      <c r="J263" s="8" t="n"/>
      <c r="K263" s="8" t="n"/>
      <c r="L263" s="8" t="n"/>
      <c r="M263" s="9" t="n"/>
      <c r="O263" s="10" t="n"/>
      <c r="P263" s="8" t="n"/>
    </row>
    <row r="264">
      <c r="A264" s="7" t="n"/>
      <c r="C264" s="7" t="n"/>
      <c r="F264" s="7" t="n"/>
      <c r="H264" s="7">
        <f>IF($G264="","",IFERROR(INDEX(Listas!$B$2:$B$51,MATCH($G264,Listas!$A$2:$A$51,0))&amp;"",""))</f>
        <v/>
      </c>
      <c r="J264" s="8" t="n"/>
      <c r="K264" s="8" t="n"/>
      <c r="L264" s="8" t="n"/>
      <c r="M264" s="9" t="n"/>
      <c r="O264" s="10" t="n"/>
      <c r="P264" s="8" t="n"/>
    </row>
    <row r="265">
      <c r="A265" s="7" t="n"/>
      <c r="C265" s="7" t="n"/>
      <c r="F265" s="7" t="n"/>
      <c r="H265" s="7">
        <f>IF($G265="","",IFERROR(INDEX(Listas!$B$2:$B$51,MATCH($G265,Listas!$A$2:$A$51,0))&amp;"",""))</f>
        <v/>
      </c>
      <c r="J265" s="8" t="n"/>
      <c r="K265" s="8" t="n"/>
      <c r="L265" s="8" t="n"/>
      <c r="M265" s="9" t="n"/>
      <c r="O265" s="10" t="n"/>
      <c r="P265" s="8" t="n"/>
    </row>
    <row r="266">
      <c r="A266" s="7" t="n"/>
      <c r="C266" s="7" t="n"/>
      <c r="F266" s="7" t="n"/>
      <c r="H266" s="7">
        <f>IF($G266="","",IFERROR(INDEX(Listas!$B$2:$B$51,MATCH($G266,Listas!$A$2:$A$51,0))&amp;"",""))</f>
        <v/>
      </c>
      <c r="J266" s="8" t="n"/>
      <c r="K266" s="8" t="n"/>
      <c r="L266" s="8" t="n"/>
      <c r="M266" s="9" t="n"/>
      <c r="O266" s="10" t="n"/>
      <c r="P266" s="8" t="n"/>
    </row>
    <row r="267">
      <c r="A267" s="7" t="n"/>
      <c r="C267" s="7" t="n"/>
      <c r="F267" s="7" t="n"/>
      <c r="H267" s="7">
        <f>IF($G267="","",IFERROR(INDEX(Listas!$B$2:$B$51,MATCH($G267,Listas!$A$2:$A$51,0))&amp;"",""))</f>
        <v/>
      </c>
      <c r="J267" s="8" t="n"/>
      <c r="K267" s="8" t="n"/>
      <c r="L267" s="8" t="n"/>
      <c r="M267" s="9" t="n"/>
      <c r="O267" s="10" t="n"/>
      <c r="P267" s="8" t="n"/>
    </row>
    <row r="268">
      <c r="A268" s="7" t="n"/>
      <c r="C268" s="7" t="n"/>
      <c r="F268" s="7" t="n"/>
      <c r="H268" s="7">
        <f>IF($G268="","",IFERROR(INDEX(Listas!$B$2:$B$51,MATCH($G268,Listas!$A$2:$A$51,0))&amp;"",""))</f>
        <v/>
      </c>
      <c r="J268" s="8" t="n"/>
      <c r="K268" s="8" t="n"/>
      <c r="L268" s="8" t="n"/>
      <c r="M268" s="9" t="n"/>
      <c r="O268" s="10" t="n"/>
      <c r="P268" s="8" t="n"/>
    </row>
    <row r="269">
      <c r="A269" s="7" t="n"/>
      <c r="C269" s="7" t="n"/>
      <c r="F269" s="7" t="n"/>
      <c r="H269" s="7">
        <f>IF($G269="","",IFERROR(INDEX(Listas!$B$2:$B$51,MATCH($G269,Listas!$A$2:$A$51,0))&amp;"",""))</f>
        <v/>
      </c>
      <c r="J269" s="8" t="n"/>
      <c r="K269" s="8" t="n"/>
      <c r="L269" s="8" t="n"/>
      <c r="M269" s="9" t="n"/>
      <c r="O269" s="10" t="n"/>
      <c r="P269" s="8" t="n"/>
    </row>
    <row r="270">
      <c r="A270" s="7" t="n"/>
      <c r="C270" s="7" t="n"/>
      <c r="F270" s="7" t="n"/>
      <c r="H270" s="7">
        <f>IF($G270="","",IFERROR(INDEX(Listas!$B$2:$B$51,MATCH($G270,Listas!$A$2:$A$51,0))&amp;"",""))</f>
        <v/>
      </c>
      <c r="J270" s="8" t="n"/>
      <c r="K270" s="8" t="n"/>
      <c r="L270" s="8" t="n"/>
      <c r="M270" s="9" t="n"/>
      <c r="O270" s="10" t="n"/>
      <c r="P270" s="8" t="n"/>
    </row>
    <row r="271">
      <c r="A271" s="7" t="n"/>
      <c r="C271" s="7" t="n"/>
      <c r="F271" s="7" t="n"/>
      <c r="H271" s="7">
        <f>IF($G271="","",IFERROR(INDEX(Listas!$B$2:$B$51,MATCH($G271,Listas!$A$2:$A$51,0))&amp;"",""))</f>
        <v/>
      </c>
      <c r="J271" s="8" t="n"/>
      <c r="K271" s="8" t="n"/>
      <c r="L271" s="8" t="n"/>
      <c r="M271" s="9" t="n"/>
      <c r="O271" s="10" t="n"/>
      <c r="P271" s="8" t="n"/>
    </row>
    <row r="272">
      <c r="A272" s="7" t="n"/>
      <c r="C272" s="7" t="n"/>
      <c r="F272" s="7" t="n"/>
      <c r="H272" s="7">
        <f>IF($G272="","",IFERROR(INDEX(Listas!$B$2:$B$51,MATCH($G272,Listas!$A$2:$A$51,0))&amp;"",""))</f>
        <v/>
      </c>
      <c r="J272" s="8" t="n"/>
      <c r="K272" s="8" t="n"/>
      <c r="L272" s="8" t="n"/>
      <c r="M272" s="9" t="n"/>
      <c r="O272" s="10" t="n"/>
      <c r="P272" s="8" t="n"/>
    </row>
    <row r="273">
      <c r="A273" s="7" t="n"/>
      <c r="C273" s="7" t="n"/>
      <c r="F273" s="7" t="n"/>
      <c r="H273" s="7">
        <f>IF($G273="","",IFERROR(INDEX(Listas!$B$2:$B$51,MATCH($G273,Listas!$A$2:$A$51,0))&amp;"",""))</f>
        <v/>
      </c>
      <c r="J273" s="8" t="n"/>
      <c r="K273" s="8" t="n"/>
      <c r="L273" s="8" t="n"/>
      <c r="M273" s="9" t="n"/>
      <c r="O273" s="10" t="n"/>
      <c r="P273" s="8" t="n"/>
    </row>
    <row r="274">
      <c r="A274" s="7" t="n"/>
      <c r="C274" s="7" t="n"/>
      <c r="F274" s="7" t="n"/>
      <c r="H274" s="7">
        <f>IF($G274="","",IFERROR(INDEX(Listas!$B$2:$B$51,MATCH($G274,Listas!$A$2:$A$51,0))&amp;"",""))</f>
        <v/>
      </c>
      <c r="J274" s="8" t="n"/>
      <c r="K274" s="8" t="n"/>
      <c r="L274" s="8" t="n"/>
      <c r="M274" s="9" t="n"/>
      <c r="O274" s="10" t="n"/>
      <c r="P274" s="8" t="n"/>
    </row>
    <row r="275">
      <c r="A275" s="7" t="n"/>
      <c r="C275" s="7" t="n"/>
      <c r="F275" s="7" t="n"/>
      <c r="H275" s="7">
        <f>IF($G275="","",IFERROR(INDEX(Listas!$B$2:$B$51,MATCH($G275,Listas!$A$2:$A$51,0))&amp;"",""))</f>
        <v/>
      </c>
      <c r="J275" s="8" t="n"/>
      <c r="K275" s="8" t="n"/>
      <c r="L275" s="8" t="n"/>
      <c r="M275" s="9" t="n"/>
      <c r="O275" s="10" t="n"/>
      <c r="P275" s="8" t="n"/>
    </row>
    <row r="276">
      <c r="A276" s="7" t="n"/>
      <c r="C276" s="7" t="n"/>
      <c r="F276" s="7" t="n"/>
      <c r="H276" s="7">
        <f>IF($G276="","",IFERROR(INDEX(Listas!$B$2:$B$51,MATCH($G276,Listas!$A$2:$A$51,0))&amp;"",""))</f>
        <v/>
      </c>
      <c r="J276" s="8" t="n"/>
      <c r="K276" s="8" t="n"/>
      <c r="L276" s="8" t="n"/>
      <c r="M276" s="9" t="n"/>
      <c r="O276" s="10" t="n"/>
      <c r="P276" s="8" t="n"/>
    </row>
    <row r="277">
      <c r="A277" s="7" t="n"/>
      <c r="C277" s="7" t="n"/>
      <c r="F277" s="7" t="n"/>
      <c r="H277" s="7">
        <f>IF($G277="","",IFERROR(INDEX(Listas!$B$2:$B$51,MATCH($G277,Listas!$A$2:$A$51,0))&amp;"",""))</f>
        <v/>
      </c>
      <c r="J277" s="8" t="n"/>
      <c r="K277" s="8" t="n"/>
      <c r="L277" s="8" t="n"/>
      <c r="M277" s="9" t="n"/>
      <c r="O277" s="10" t="n"/>
      <c r="P277" s="8" t="n"/>
    </row>
    <row r="278">
      <c r="A278" s="7" t="n"/>
      <c r="C278" s="7" t="n"/>
      <c r="F278" s="7" t="n"/>
      <c r="H278" s="7">
        <f>IF($G278="","",IFERROR(INDEX(Listas!$B$2:$B$51,MATCH($G278,Listas!$A$2:$A$51,0))&amp;"",""))</f>
        <v/>
      </c>
      <c r="J278" s="8" t="n"/>
      <c r="K278" s="8" t="n"/>
      <c r="L278" s="8" t="n"/>
      <c r="M278" s="9" t="n"/>
      <c r="O278" s="10" t="n"/>
      <c r="P278" s="8" t="n"/>
    </row>
    <row r="279">
      <c r="A279" s="7" t="n"/>
      <c r="C279" s="7" t="n"/>
      <c r="F279" s="7" t="n"/>
      <c r="H279" s="7">
        <f>IF($G279="","",IFERROR(INDEX(Listas!$B$2:$B$51,MATCH($G279,Listas!$A$2:$A$51,0))&amp;"",""))</f>
        <v/>
      </c>
      <c r="J279" s="8" t="n"/>
      <c r="K279" s="8" t="n"/>
      <c r="L279" s="8" t="n"/>
      <c r="M279" s="9" t="n"/>
      <c r="O279" s="10" t="n"/>
      <c r="P279" s="8" t="n"/>
    </row>
    <row r="280">
      <c r="A280" s="7" t="n"/>
      <c r="C280" s="7" t="n"/>
      <c r="F280" s="7" t="n"/>
      <c r="H280" s="7">
        <f>IF($G280="","",IFERROR(INDEX(Listas!$B$2:$B$51,MATCH($G280,Listas!$A$2:$A$51,0))&amp;"",""))</f>
        <v/>
      </c>
      <c r="J280" s="8" t="n"/>
      <c r="K280" s="8" t="n"/>
      <c r="L280" s="8" t="n"/>
      <c r="M280" s="9" t="n"/>
      <c r="O280" s="10" t="n"/>
      <c r="P280" s="8" t="n"/>
    </row>
    <row r="281">
      <c r="A281" s="7" t="n"/>
      <c r="C281" s="7" t="n"/>
      <c r="F281" s="7" t="n"/>
      <c r="H281" s="7">
        <f>IF($G281="","",IFERROR(INDEX(Listas!$B$2:$B$51,MATCH($G281,Listas!$A$2:$A$51,0))&amp;"",""))</f>
        <v/>
      </c>
      <c r="J281" s="8" t="n"/>
      <c r="K281" s="8" t="n"/>
      <c r="L281" s="8" t="n"/>
      <c r="M281" s="9" t="n"/>
      <c r="O281" s="10" t="n"/>
      <c r="P281" s="8" t="n"/>
    </row>
    <row r="282">
      <c r="A282" s="7" t="n"/>
      <c r="C282" s="7" t="n"/>
      <c r="F282" s="7" t="n"/>
      <c r="H282" s="7">
        <f>IF($G282="","",IFERROR(INDEX(Listas!$B$2:$B$51,MATCH($G282,Listas!$A$2:$A$51,0))&amp;"",""))</f>
        <v/>
      </c>
      <c r="J282" s="8" t="n"/>
      <c r="K282" s="8" t="n"/>
      <c r="L282" s="8" t="n"/>
      <c r="M282" s="9" t="n"/>
      <c r="O282" s="10" t="n"/>
      <c r="P282" s="8" t="n"/>
    </row>
    <row r="283">
      <c r="A283" s="7" t="n"/>
      <c r="C283" s="7" t="n"/>
      <c r="F283" s="7" t="n"/>
      <c r="H283" s="7">
        <f>IF($G283="","",IFERROR(INDEX(Listas!$B$2:$B$51,MATCH($G283,Listas!$A$2:$A$51,0))&amp;"",""))</f>
        <v/>
      </c>
      <c r="J283" s="8" t="n"/>
      <c r="K283" s="8" t="n"/>
      <c r="L283" s="8" t="n"/>
      <c r="M283" s="9" t="n"/>
      <c r="O283" s="10" t="n"/>
      <c r="P283" s="8" t="n"/>
    </row>
    <row r="284">
      <c r="A284" s="7" t="n"/>
      <c r="C284" s="7" t="n"/>
      <c r="F284" s="7" t="n"/>
      <c r="H284" s="7">
        <f>IF($G284="","",IFERROR(INDEX(Listas!$B$2:$B$51,MATCH($G284,Listas!$A$2:$A$51,0))&amp;"",""))</f>
        <v/>
      </c>
      <c r="J284" s="8" t="n"/>
      <c r="K284" s="8" t="n"/>
      <c r="L284" s="8" t="n"/>
      <c r="M284" s="9" t="n"/>
      <c r="O284" s="10" t="n"/>
      <c r="P284" s="8" t="n"/>
    </row>
    <row r="285">
      <c r="A285" s="7" t="n"/>
      <c r="C285" s="7" t="n"/>
      <c r="F285" s="7" t="n"/>
      <c r="H285" s="7">
        <f>IF($G285="","",IFERROR(INDEX(Listas!$B$2:$B$51,MATCH($G285,Listas!$A$2:$A$51,0))&amp;"",""))</f>
        <v/>
      </c>
      <c r="J285" s="8" t="n"/>
      <c r="K285" s="8" t="n"/>
      <c r="L285" s="8" t="n"/>
      <c r="M285" s="9" t="n"/>
      <c r="O285" s="10" t="n"/>
      <c r="P285" s="8" t="n"/>
    </row>
    <row r="286">
      <c r="A286" s="7" t="n"/>
      <c r="C286" s="7" t="n"/>
      <c r="F286" s="7" t="n"/>
      <c r="H286" s="7">
        <f>IF($G286="","",IFERROR(INDEX(Listas!$B$2:$B$51,MATCH($G286,Listas!$A$2:$A$51,0))&amp;"",""))</f>
        <v/>
      </c>
      <c r="J286" s="8" t="n"/>
      <c r="K286" s="8" t="n"/>
      <c r="L286" s="8" t="n"/>
      <c r="M286" s="9" t="n"/>
      <c r="O286" s="10" t="n"/>
      <c r="P286" s="8" t="n"/>
    </row>
    <row r="287">
      <c r="A287" s="7" t="n"/>
      <c r="C287" s="7" t="n"/>
      <c r="F287" s="7" t="n"/>
      <c r="H287" s="7">
        <f>IF($G287="","",IFERROR(INDEX(Listas!$B$2:$B$51,MATCH($G287,Listas!$A$2:$A$51,0))&amp;"",""))</f>
        <v/>
      </c>
      <c r="J287" s="8" t="n"/>
      <c r="K287" s="8" t="n"/>
      <c r="L287" s="8" t="n"/>
      <c r="M287" s="9" t="n"/>
      <c r="O287" s="10" t="n"/>
      <c r="P287" s="8" t="n"/>
    </row>
    <row r="288">
      <c r="A288" s="7" t="n"/>
      <c r="C288" s="7" t="n"/>
      <c r="F288" s="7" t="n"/>
      <c r="H288" s="7">
        <f>IF($G288="","",IFERROR(INDEX(Listas!$B$2:$B$51,MATCH($G288,Listas!$A$2:$A$51,0))&amp;"",""))</f>
        <v/>
      </c>
      <c r="J288" s="8" t="n"/>
      <c r="K288" s="8" t="n"/>
      <c r="L288" s="8" t="n"/>
      <c r="M288" s="9" t="n"/>
      <c r="O288" s="10" t="n"/>
      <c r="P288" s="8" t="n"/>
    </row>
    <row r="289">
      <c r="A289" s="7" t="n"/>
      <c r="C289" s="7" t="n"/>
      <c r="F289" s="7" t="n"/>
      <c r="H289" s="7">
        <f>IF($G289="","",IFERROR(INDEX(Listas!$B$2:$B$51,MATCH($G289,Listas!$A$2:$A$51,0))&amp;"",""))</f>
        <v/>
      </c>
      <c r="J289" s="8" t="n"/>
      <c r="K289" s="8" t="n"/>
      <c r="L289" s="8" t="n"/>
      <c r="M289" s="9" t="n"/>
      <c r="O289" s="10" t="n"/>
      <c r="P289" s="8" t="n"/>
    </row>
    <row r="290">
      <c r="A290" s="7" t="n"/>
      <c r="C290" s="7" t="n"/>
      <c r="F290" s="7" t="n"/>
      <c r="H290" s="7">
        <f>IF($G290="","",IFERROR(INDEX(Listas!$B$2:$B$51,MATCH($G290,Listas!$A$2:$A$51,0))&amp;"",""))</f>
        <v/>
      </c>
      <c r="J290" s="8" t="n"/>
      <c r="K290" s="8" t="n"/>
      <c r="L290" s="8" t="n"/>
      <c r="M290" s="9" t="n"/>
      <c r="O290" s="10" t="n"/>
      <c r="P290" s="8" t="n"/>
    </row>
    <row r="291">
      <c r="A291" s="7" t="n"/>
      <c r="C291" s="7" t="n"/>
      <c r="F291" s="7" t="n"/>
      <c r="H291" s="7">
        <f>IF($G291="","",IFERROR(INDEX(Listas!$B$2:$B$51,MATCH($G291,Listas!$A$2:$A$51,0))&amp;"",""))</f>
        <v/>
      </c>
      <c r="J291" s="8" t="n"/>
      <c r="K291" s="8" t="n"/>
      <c r="L291" s="8" t="n"/>
      <c r="M291" s="9" t="n"/>
      <c r="O291" s="10" t="n"/>
      <c r="P291" s="8" t="n"/>
    </row>
    <row r="292">
      <c r="A292" s="7" t="n"/>
      <c r="C292" s="7" t="n"/>
      <c r="F292" s="7" t="n"/>
      <c r="H292" s="7">
        <f>IF($G292="","",IFERROR(INDEX(Listas!$B$2:$B$51,MATCH($G292,Listas!$A$2:$A$51,0))&amp;"",""))</f>
        <v/>
      </c>
      <c r="J292" s="8" t="n"/>
      <c r="K292" s="8" t="n"/>
      <c r="L292" s="8" t="n"/>
      <c r="M292" s="9" t="n"/>
      <c r="O292" s="10" t="n"/>
      <c r="P292" s="8" t="n"/>
    </row>
    <row r="293">
      <c r="A293" s="7" t="n"/>
      <c r="C293" s="7" t="n"/>
      <c r="F293" s="7" t="n"/>
      <c r="H293" s="7">
        <f>IF($G293="","",IFERROR(INDEX(Listas!$B$2:$B$51,MATCH($G293,Listas!$A$2:$A$51,0))&amp;"",""))</f>
        <v/>
      </c>
      <c r="J293" s="8" t="n"/>
      <c r="K293" s="8" t="n"/>
      <c r="L293" s="8" t="n"/>
      <c r="M293" s="9" t="n"/>
      <c r="O293" s="10" t="n"/>
      <c r="P293" s="8" t="n"/>
    </row>
    <row r="294">
      <c r="A294" s="7" t="n"/>
      <c r="C294" s="7" t="n"/>
      <c r="F294" s="7" t="n"/>
      <c r="H294" s="7">
        <f>IF($G294="","",IFERROR(INDEX(Listas!$B$2:$B$51,MATCH($G294,Listas!$A$2:$A$51,0))&amp;"",""))</f>
        <v/>
      </c>
      <c r="J294" s="8" t="n"/>
      <c r="K294" s="8" t="n"/>
      <c r="L294" s="8" t="n"/>
      <c r="M294" s="9" t="n"/>
      <c r="O294" s="10" t="n"/>
      <c r="P294" s="8" t="n"/>
    </row>
    <row r="295">
      <c r="A295" s="7" t="n"/>
      <c r="C295" s="7" t="n"/>
      <c r="F295" s="7" t="n"/>
      <c r="H295" s="7">
        <f>IF($G295="","",IFERROR(INDEX(Listas!$B$2:$B$51,MATCH($G295,Listas!$A$2:$A$51,0))&amp;"",""))</f>
        <v/>
      </c>
      <c r="J295" s="8" t="n"/>
      <c r="K295" s="8" t="n"/>
      <c r="L295" s="8" t="n"/>
      <c r="M295" s="9" t="n"/>
      <c r="O295" s="10" t="n"/>
      <c r="P295" s="8" t="n"/>
    </row>
    <row r="296">
      <c r="A296" s="7" t="n"/>
      <c r="C296" s="7" t="n"/>
      <c r="F296" s="7" t="n"/>
      <c r="H296" s="7">
        <f>IF($G296="","",IFERROR(INDEX(Listas!$B$2:$B$51,MATCH($G296,Listas!$A$2:$A$51,0))&amp;"",""))</f>
        <v/>
      </c>
      <c r="J296" s="8" t="n"/>
      <c r="K296" s="8" t="n"/>
      <c r="L296" s="8" t="n"/>
      <c r="M296" s="9" t="n"/>
      <c r="O296" s="10" t="n"/>
      <c r="P296" s="8" t="n"/>
    </row>
    <row r="297">
      <c r="A297" s="7" t="n"/>
      <c r="C297" s="7" t="n"/>
      <c r="F297" s="7" t="n"/>
      <c r="H297" s="7">
        <f>IF($G297="","",IFERROR(INDEX(Listas!$B$2:$B$51,MATCH($G297,Listas!$A$2:$A$51,0))&amp;"",""))</f>
        <v/>
      </c>
      <c r="J297" s="8" t="n"/>
      <c r="K297" s="8" t="n"/>
      <c r="L297" s="8" t="n"/>
      <c r="M297" s="9" t="n"/>
      <c r="O297" s="10" t="n"/>
      <c r="P297" s="8" t="n"/>
    </row>
    <row r="298">
      <c r="A298" s="7" t="n"/>
      <c r="C298" s="7" t="n"/>
      <c r="F298" s="7" t="n"/>
      <c r="H298" s="7">
        <f>IF($G298="","",IFERROR(INDEX(Listas!$B$2:$B$51,MATCH($G298,Listas!$A$2:$A$51,0))&amp;"",""))</f>
        <v/>
      </c>
      <c r="J298" s="8" t="n"/>
      <c r="K298" s="8" t="n"/>
      <c r="L298" s="8" t="n"/>
      <c r="M298" s="9" t="n"/>
      <c r="O298" s="10" t="n"/>
      <c r="P298" s="8" t="n"/>
    </row>
    <row r="299">
      <c r="A299" s="7" t="n"/>
      <c r="C299" s="7" t="n"/>
      <c r="F299" s="7" t="n"/>
      <c r="H299" s="7">
        <f>IF($G299="","",IFERROR(INDEX(Listas!$B$2:$B$51,MATCH($G299,Listas!$A$2:$A$51,0))&amp;"",""))</f>
        <v/>
      </c>
      <c r="J299" s="8" t="n"/>
      <c r="K299" s="8" t="n"/>
      <c r="L299" s="8" t="n"/>
      <c r="M299" s="9" t="n"/>
      <c r="O299" s="10" t="n"/>
      <c r="P299" s="8" t="n"/>
    </row>
    <row r="300">
      <c r="A300" s="7" t="n"/>
      <c r="C300" s="7" t="n"/>
      <c r="F300" s="7" t="n"/>
      <c r="H300" s="7">
        <f>IF($G300="","",IFERROR(INDEX(Listas!$B$2:$B$51,MATCH($G300,Listas!$A$2:$A$51,0))&amp;"",""))</f>
        <v/>
      </c>
      <c r="J300" s="8" t="n"/>
      <c r="K300" s="8" t="n"/>
      <c r="L300" s="8" t="n"/>
      <c r="M300" s="9" t="n"/>
      <c r="O300" s="10" t="n"/>
      <c r="P300" s="8" t="n"/>
    </row>
    <row r="301">
      <c r="A301" s="7" t="n"/>
      <c r="C301" s="7" t="n"/>
      <c r="F301" s="7" t="n"/>
      <c r="H301" s="7">
        <f>IF($G301="","",IFERROR(INDEX(Listas!$B$2:$B$51,MATCH($G301,Listas!$A$2:$A$51,0))&amp;"",""))</f>
        <v/>
      </c>
      <c r="J301" s="8" t="n"/>
      <c r="K301" s="8" t="n"/>
      <c r="L301" s="8" t="n"/>
      <c r="M301" s="9" t="n"/>
      <c r="O301" s="10" t="n"/>
      <c r="P301" s="8" t="n"/>
    </row>
    <row r="302">
      <c r="A302" s="7" t="n"/>
      <c r="C302" s="7" t="n"/>
      <c r="F302" s="7" t="n"/>
      <c r="H302" s="7">
        <f>IF($G302="","",IFERROR(INDEX(Listas!$B$2:$B$51,MATCH($G302,Listas!$A$2:$A$51,0))&amp;"",""))</f>
        <v/>
      </c>
      <c r="J302" s="8" t="n"/>
      <c r="K302" s="8" t="n"/>
      <c r="L302" s="8" t="n"/>
      <c r="M302" s="9" t="n"/>
      <c r="O302" s="10" t="n"/>
      <c r="P302" s="8" t="n"/>
    </row>
    <row r="303">
      <c r="A303" s="7" t="n"/>
      <c r="C303" s="7" t="n"/>
      <c r="F303" s="7" t="n"/>
      <c r="H303" s="7">
        <f>IF($G303="","",IFERROR(INDEX(Listas!$B$2:$B$51,MATCH($G303,Listas!$A$2:$A$51,0))&amp;"",""))</f>
        <v/>
      </c>
      <c r="J303" s="8" t="n"/>
      <c r="K303" s="8" t="n"/>
      <c r="L303" s="8" t="n"/>
      <c r="M303" s="9" t="n"/>
      <c r="O303" s="10" t="n"/>
      <c r="P303" s="8" t="n"/>
    </row>
    <row r="304">
      <c r="A304" s="7" t="n"/>
      <c r="C304" s="7" t="n"/>
      <c r="F304" s="7" t="n"/>
      <c r="H304" s="7">
        <f>IF($G304="","",IFERROR(INDEX(Listas!$B$2:$B$51,MATCH($G304,Listas!$A$2:$A$51,0))&amp;"",""))</f>
        <v/>
      </c>
      <c r="J304" s="8" t="n"/>
      <c r="K304" s="8" t="n"/>
      <c r="L304" s="8" t="n"/>
      <c r="M304" s="9" t="n"/>
      <c r="O304" s="10" t="n"/>
      <c r="P304" s="8" t="n"/>
    </row>
    <row r="305">
      <c r="A305" s="7" t="n"/>
      <c r="C305" s="7" t="n"/>
      <c r="F305" s="7" t="n"/>
      <c r="H305" s="7">
        <f>IF($G305="","",IFERROR(INDEX(Listas!$B$2:$B$51,MATCH($G305,Listas!$A$2:$A$51,0))&amp;"",""))</f>
        <v/>
      </c>
      <c r="J305" s="8" t="n"/>
      <c r="K305" s="8" t="n"/>
      <c r="L305" s="8" t="n"/>
      <c r="M305" s="9" t="n"/>
      <c r="O305" s="10" t="n"/>
      <c r="P305" s="8" t="n"/>
    </row>
    <row r="306">
      <c r="A306" s="7" t="n"/>
      <c r="C306" s="7" t="n"/>
      <c r="F306" s="7" t="n"/>
      <c r="H306" s="7">
        <f>IF($G306="","",IFERROR(INDEX(Listas!$B$2:$B$51,MATCH($G306,Listas!$A$2:$A$51,0))&amp;"",""))</f>
        <v/>
      </c>
      <c r="J306" s="8" t="n"/>
      <c r="K306" s="8" t="n"/>
      <c r="L306" s="8" t="n"/>
      <c r="M306" s="9" t="n"/>
      <c r="O306" s="10" t="n"/>
      <c r="P306" s="8" t="n"/>
    </row>
    <row r="307">
      <c r="A307" s="7" t="n"/>
      <c r="C307" s="7" t="n"/>
      <c r="F307" s="7" t="n"/>
      <c r="H307" s="7">
        <f>IF($G307="","",IFERROR(INDEX(Listas!$B$2:$B$51,MATCH($G307,Listas!$A$2:$A$51,0))&amp;"",""))</f>
        <v/>
      </c>
      <c r="J307" s="8" t="n"/>
      <c r="K307" s="8" t="n"/>
      <c r="L307" s="8" t="n"/>
      <c r="M307" s="9" t="n"/>
      <c r="O307" s="10" t="n"/>
      <c r="P307" s="8" t="n"/>
    </row>
    <row r="308">
      <c r="A308" s="7" t="n"/>
      <c r="C308" s="7" t="n"/>
      <c r="F308" s="7" t="n"/>
      <c r="H308" s="7">
        <f>IF($G308="","",IFERROR(INDEX(Listas!$B$2:$B$51,MATCH($G308,Listas!$A$2:$A$51,0))&amp;"",""))</f>
        <v/>
      </c>
      <c r="J308" s="8" t="n"/>
      <c r="K308" s="8" t="n"/>
      <c r="L308" s="8" t="n"/>
      <c r="M308" s="9" t="n"/>
      <c r="O308" s="10" t="n"/>
      <c r="P308" s="8" t="n"/>
    </row>
    <row r="309">
      <c r="A309" s="7" t="n"/>
      <c r="C309" s="7" t="n"/>
      <c r="F309" s="7" t="n"/>
      <c r="H309" s="7">
        <f>IF($G309="","",IFERROR(INDEX(Listas!$B$2:$B$51,MATCH($G309,Listas!$A$2:$A$51,0))&amp;"",""))</f>
        <v/>
      </c>
      <c r="J309" s="8" t="n"/>
      <c r="K309" s="8" t="n"/>
      <c r="L309" s="8" t="n"/>
      <c r="M309" s="9" t="n"/>
      <c r="O309" s="10" t="n"/>
      <c r="P309" s="8" t="n"/>
    </row>
    <row r="310">
      <c r="A310" s="7" t="n"/>
      <c r="C310" s="7" t="n"/>
      <c r="F310" s="7" t="n"/>
      <c r="H310" s="7">
        <f>IF($G310="","",IFERROR(INDEX(Listas!$B$2:$B$51,MATCH($G310,Listas!$A$2:$A$51,0))&amp;"",""))</f>
        <v/>
      </c>
      <c r="J310" s="8" t="n"/>
      <c r="K310" s="8" t="n"/>
      <c r="L310" s="8" t="n"/>
      <c r="M310" s="9" t="n"/>
      <c r="O310" s="10" t="n"/>
      <c r="P310" s="8" t="n"/>
    </row>
    <row r="311">
      <c r="A311" s="7" t="n"/>
      <c r="C311" s="7" t="n"/>
      <c r="F311" s="7" t="n"/>
      <c r="H311" s="7">
        <f>IF($G311="","",IFERROR(INDEX(Listas!$B$2:$B$51,MATCH($G311,Listas!$A$2:$A$51,0))&amp;"",""))</f>
        <v/>
      </c>
      <c r="J311" s="8" t="n"/>
      <c r="K311" s="8" t="n"/>
      <c r="L311" s="8" t="n"/>
      <c r="M311" s="9" t="n"/>
      <c r="O311" s="10" t="n"/>
      <c r="P311" s="8" t="n"/>
    </row>
    <row r="312">
      <c r="A312" s="7" t="n"/>
      <c r="C312" s="7" t="n"/>
      <c r="F312" s="7" t="n"/>
      <c r="H312" s="7">
        <f>IF($G312="","",IFERROR(INDEX(Listas!$B$2:$B$51,MATCH($G312,Listas!$A$2:$A$51,0))&amp;"",""))</f>
        <v/>
      </c>
      <c r="J312" s="8" t="n"/>
      <c r="K312" s="8" t="n"/>
      <c r="L312" s="8" t="n"/>
      <c r="M312" s="9" t="n"/>
      <c r="O312" s="10" t="n"/>
      <c r="P312" s="8" t="n"/>
    </row>
    <row r="313">
      <c r="A313" s="7" t="n"/>
      <c r="C313" s="7" t="n"/>
      <c r="F313" s="7" t="n"/>
      <c r="H313" s="7">
        <f>IF($G313="","",IFERROR(INDEX(Listas!$B$2:$B$51,MATCH($G313,Listas!$A$2:$A$51,0))&amp;"",""))</f>
        <v/>
      </c>
      <c r="J313" s="8" t="n"/>
      <c r="K313" s="8" t="n"/>
      <c r="L313" s="8" t="n"/>
      <c r="M313" s="9" t="n"/>
      <c r="O313" s="10" t="n"/>
      <c r="P313" s="8" t="n"/>
    </row>
    <row r="314">
      <c r="A314" s="7" t="n"/>
      <c r="C314" s="7" t="n"/>
      <c r="F314" s="7" t="n"/>
      <c r="H314" s="7">
        <f>IF($G314="","",IFERROR(INDEX(Listas!$B$2:$B$51,MATCH($G314,Listas!$A$2:$A$51,0))&amp;"",""))</f>
        <v/>
      </c>
      <c r="J314" s="8" t="n"/>
      <c r="K314" s="8" t="n"/>
      <c r="L314" s="8" t="n"/>
      <c r="M314" s="9" t="n"/>
      <c r="O314" s="10" t="n"/>
      <c r="P314" s="8" t="n"/>
    </row>
    <row r="315">
      <c r="A315" s="7" t="n"/>
      <c r="C315" s="7" t="n"/>
      <c r="F315" s="7" t="n"/>
      <c r="H315" s="7">
        <f>IF($G315="","",IFERROR(INDEX(Listas!$B$2:$B$51,MATCH($G315,Listas!$A$2:$A$51,0))&amp;"",""))</f>
        <v/>
      </c>
      <c r="J315" s="8" t="n"/>
      <c r="K315" s="8" t="n"/>
      <c r="L315" s="8" t="n"/>
      <c r="M315" s="9" t="n"/>
      <c r="O315" s="10" t="n"/>
      <c r="P315" s="8" t="n"/>
    </row>
    <row r="316">
      <c r="A316" s="7" t="n"/>
      <c r="C316" s="7" t="n"/>
      <c r="F316" s="7" t="n"/>
      <c r="H316" s="7">
        <f>IF($G316="","",IFERROR(INDEX(Listas!$B$2:$B$51,MATCH($G316,Listas!$A$2:$A$51,0))&amp;"",""))</f>
        <v/>
      </c>
      <c r="J316" s="8" t="n"/>
      <c r="K316" s="8" t="n"/>
      <c r="L316" s="8" t="n"/>
      <c r="M316" s="9" t="n"/>
      <c r="O316" s="10" t="n"/>
      <c r="P316" s="8" t="n"/>
    </row>
    <row r="317">
      <c r="A317" s="7" t="n"/>
      <c r="C317" s="7" t="n"/>
      <c r="F317" s="7" t="n"/>
      <c r="H317" s="7">
        <f>IF($G317="","",IFERROR(INDEX(Listas!$B$2:$B$51,MATCH($G317,Listas!$A$2:$A$51,0))&amp;"",""))</f>
        <v/>
      </c>
      <c r="J317" s="8" t="n"/>
      <c r="K317" s="8" t="n"/>
      <c r="L317" s="8" t="n"/>
      <c r="M317" s="9" t="n"/>
      <c r="O317" s="10" t="n"/>
      <c r="P317" s="8" t="n"/>
    </row>
    <row r="318">
      <c r="A318" s="7" t="n"/>
      <c r="C318" s="7" t="n"/>
      <c r="F318" s="7" t="n"/>
      <c r="H318" s="7">
        <f>IF($G318="","",IFERROR(INDEX(Listas!$B$2:$B$51,MATCH($G318,Listas!$A$2:$A$51,0))&amp;"",""))</f>
        <v/>
      </c>
      <c r="J318" s="8" t="n"/>
      <c r="K318" s="8" t="n"/>
      <c r="L318" s="8" t="n"/>
      <c r="M318" s="9" t="n"/>
      <c r="O318" s="10" t="n"/>
      <c r="P318" s="8" t="n"/>
    </row>
    <row r="319">
      <c r="A319" s="7" t="n"/>
      <c r="C319" s="7" t="n"/>
      <c r="F319" s="7" t="n"/>
      <c r="H319" s="7">
        <f>IF($G319="","",IFERROR(INDEX(Listas!$B$2:$B$51,MATCH($G319,Listas!$A$2:$A$51,0))&amp;"",""))</f>
        <v/>
      </c>
      <c r="J319" s="8" t="n"/>
      <c r="K319" s="8" t="n"/>
      <c r="L319" s="8" t="n"/>
      <c r="M319" s="9" t="n"/>
      <c r="O319" s="10" t="n"/>
      <c r="P319" s="8" t="n"/>
    </row>
    <row r="320">
      <c r="A320" s="7" t="n"/>
      <c r="C320" s="7" t="n"/>
      <c r="F320" s="7" t="n"/>
      <c r="H320" s="7">
        <f>IF($G320="","",IFERROR(INDEX(Listas!$B$2:$B$51,MATCH($G320,Listas!$A$2:$A$51,0))&amp;"",""))</f>
        <v/>
      </c>
      <c r="J320" s="8" t="n"/>
      <c r="K320" s="8" t="n"/>
      <c r="L320" s="8" t="n"/>
      <c r="M320" s="9" t="n"/>
      <c r="O320" s="10" t="n"/>
      <c r="P320" s="8" t="n"/>
    </row>
    <row r="321">
      <c r="A321" s="7" t="n"/>
      <c r="C321" s="7" t="n"/>
      <c r="F321" s="7" t="n"/>
      <c r="H321" s="7">
        <f>IF($G321="","",IFERROR(INDEX(Listas!$B$2:$B$51,MATCH($G321,Listas!$A$2:$A$51,0))&amp;"",""))</f>
        <v/>
      </c>
      <c r="J321" s="8" t="n"/>
      <c r="K321" s="8" t="n"/>
      <c r="L321" s="8" t="n"/>
      <c r="M321" s="9" t="n"/>
      <c r="O321" s="10" t="n"/>
      <c r="P321" s="8" t="n"/>
    </row>
    <row r="322">
      <c r="A322" s="7" t="n"/>
      <c r="C322" s="7" t="n"/>
      <c r="F322" s="7" t="n"/>
      <c r="H322" s="7">
        <f>IF($G322="","",IFERROR(INDEX(Listas!$B$2:$B$51,MATCH($G322,Listas!$A$2:$A$51,0))&amp;"",""))</f>
        <v/>
      </c>
      <c r="J322" s="8" t="n"/>
      <c r="K322" s="8" t="n"/>
      <c r="L322" s="8" t="n"/>
      <c r="M322" s="9" t="n"/>
      <c r="O322" s="10" t="n"/>
      <c r="P322" s="8" t="n"/>
    </row>
    <row r="323">
      <c r="A323" s="7" t="n"/>
      <c r="C323" s="7" t="n"/>
      <c r="F323" s="7" t="n"/>
      <c r="H323" s="7">
        <f>IF($G323="","",IFERROR(INDEX(Listas!$B$2:$B$51,MATCH($G323,Listas!$A$2:$A$51,0))&amp;"",""))</f>
        <v/>
      </c>
      <c r="J323" s="8" t="n"/>
      <c r="K323" s="8" t="n"/>
      <c r="L323" s="8" t="n"/>
      <c r="M323" s="9" t="n"/>
      <c r="O323" s="10" t="n"/>
      <c r="P323" s="8" t="n"/>
    </row>
    <row r="324">
      <c r="A324" s="7" t="n"/>
      <c r="C324" s="7" t="n"/>
      <c r="F324" s="7" t="n"/>
      <c r="H324" s="7">
        <f>IF($G324="","",IFERROR(INDEX(Listas!$B$2:$B$51,MATCH($G324,Listas!$A$2:$A$51,0))&amp;"",""))</f>
        <v/>
      </c>
      <c r="J324" s="8" t="n"/>
      <c r="K324" s="8" t="n"/>
      <c r="L324" s="8" t="n"/>
      <c r="M324" s="9" t="n"/>
      <c r="O324" s="10" t="n"/>
      <c r="P324" s="8" t="n"/>
    </row>
    <row r="325">
      <c r="A325" s="7" t="n"/>
      <c r="C325" s="7" t="n"/>
      <c r="F325" s="7" t="n"/>
      <c r="H325" s="7">
        <f>IF($G325="","",IFERROR(INDEX(Listas!$B$2:$B$51,MATCH($G325,Listas!$A$2:$A$51,0))&amp;"",""))</f>
        <v/>
      </c>
      <c r="J325" s="8" t="n"/>
      <c r="K325" s="8" t="n"/>
      <c r="L325" s="8" t="n"/>
      <c r="M325" s="9" t="n"/>
      <c r="O325" s="10" t="n"/>
      <c r="P325" s="8" t="n"/>
    </row>
    <row r="326">
      <c r="A326" s="7" t="n"/>
      <c r="C326" s="7" t="n"/>
      <c r="F326" s="7" t="n"/>
      <c r="H326" s="7">
        <f>IF($G326="","",IFERROR(INDEX(Listas!$B$2:$B$51,MATCH($G326,Listas!$A$2:$A$51,0))&amp;"",""))</f>
        <v/>
      </c>
      <c r="J326" s="8" t="n"/>
      <c r="K326" s="8" t="n"/>
      <c r="L326" s="8" t="n"/>
      <c r="M326" s="9" t="n"/>
      <c r="O326" s="10" t="n"/>
      <c r="P326" s="8" t="n"/>
    </row>
    <row r="327">
      <c r="A327" s="7" t="n"/>
      <c r="C327" s="7" t="n"/>
      <c r="F327" s="7" t="n"/>
      <c r="H327" s="7">
        <f>IF($G327="","",IFERROR(INDEX(Listas!$B$2:$B$51,MATCH($G327,Listas!$A$2:$A$51,0))&amp;"",""))</f>
        <v/>
      </c>
      <c r="J327" s="8" t="n"/>
      <c r="K327" s="8" t="n"/>
      <c r="L327" s="8" t="n"/>
      <c r="M327" s="9" t="n"/>
      <c r="O327" s="10" t="n"/>
      <c r="P327" s="8" t="n"/>
    </row>
    <row r="328">
      <c r="A328" s="7" t="n"/>
      <c r="C328" s="7" t="n"/>
      <c r="F328" s="7" t="n"/>
      <c r="H328" s="7">
        <f>IF($G328="","",IFERROR(INDEX(Listas!$B$2:$B$51,MATCH($G328,Listas!$A$2:$A$51,0))&amp;"",""))</f>
        <v/>
      </c>
      <c r="J328" s="8" t="n"/>
      <c r="K328" s="8" t="n"/>
      <c r="L328" s="8" t="n"/>
      <c r="M328" s="9" t="n"/>
      <c r="O328" s="10" t="n"/>
      <c r="P328" s="8" t="n"/>
    </row>
    <row r="329">
      <c r="A329" s="7" t="n"/>
      <c r="C329" s="7" t="n"/>
      <c r="F329" s="7" t="n"/>
      <c r="H329" s="7">
        <f>IF($G329="","",IFERROR(INDEX(Listas!$B$2:$B$51,MATCH($G329,Listas!$A$2:$A$51,0))&amp;"",""))</f>
        <v/>
      </c>
      <c r="J329" s="8" t="n"/>
      <c r="K329" s="8" t="n"/>
      <c r="L329" s="8" t="n"/>
      <c r="M329" s="9" t="n"/>
      <c r="O329" s="10" t="n"/>
      <c r="P329" s="8" t="n"/>
    </row>
    <row r="330">
      <c r="A330" s="7" t="n"/>
      <c r="C330" s="7" t="n"/>
      <c r="F330" s="7" t="n"/>
      <c r="H330" s="7">
        <f>IF($G330="","",IFERROR(INDEX(Listas!$B$2:$B$51,MATCH($G330,Listas!$A$2:$A$51,0))&amp;"",""))</f>
        <v/>
      </c>
      <c r="J330" s="8" t="n"/>
      <c r="K330" s="8" t="n"/>
      <c r="L330" s="8" t="n"/>
      <c r="M330" s="9" t="n"/>
      <c r="O330" s="10" t="n"/>
      <c r="P330" s="8" t="n"/>
    </row>
    <row r="331">
      <c r="A331" s="7" t="n"/>
      <c r="C331" s="7" t="n"/>
      <c r="F331" s="7" t="n"/>
      <c r="H331" s="7">
        <f>IF($G331="","",IFERROR(INDEX(Listas!$B$2:$B$51,MATCH($G331,Listas!$A$2:$A$51,0))&amp;"",""))</f>
        <v/>
      </c>
      <c r="J331" s="8" t="n"/>
      <c r="K331" s="8" t="n"/>
      <c r="L331" s="8" t="n"/>
      <c r="M331" s="9" t="n"/>
      <c r="O331" s="10" t="n"/>
      <c r="P331" s="8" t="n"/>
    </row>
    <row r="332">
      <c r="A332" s="7" t="n"/>
      <c r="C332" s="7" t="n"/>
      <c r="F332" s="7" t="n"/>
      <c r="H332" s="7">
        <f>IF($G332="","",IFERROR(INDEX(Listas!$B$2:$B$51,MATCH($G332,Listas!$A$2:$A$51,0))&amp;"",""))</f>
        <v/>
      </c>
      <c r="J332" s="8" t="n"/>
      <c r="K332" s="8" t="n"/>
      <c r="L332" s="8" t="n"/>
      <c r="M332" s="9" t="n"/>
      <c r="O332" s="10" t="n"/>
      <c r="P332" s="8" t="n"/>
    </row>
    <row r="333">
      <c r="A333" s="7" t="n"/>
      <c r="C333" s="7" t="n"/>
      <c r="F333" s="7" t="n"/>
      <c r="H333" s="7">
        <f>IF($G333="","",IFERROR(INDEX(Listas!$B$2:$B$51,MATCH($G333,Listas!$A$2:$A$51,0))&amp;"",""))</f>
        <v/>
      </c>
      <c r="J333" s="8" t="n"/>
      <c r="K333" s="8" t="n"/>
      <c r="L333" s="8" t="n"/>
      <c r="M333" s="9" t="n"/>
      <c r="O333" s="10" t="n"/>
      <c r="P333" s="8" t="n"/>
    </row>
    <row r="334">
      <c r="A334" s="7" t="n"/>
      <c r="C334" s="7" t="n"/>
      <c r="F334" s="7" t="n"/>
      <c r="H334" s="7">
        <f>IF($G334="","",IFERROR(INDEX(Listas!$B$2:$B$51,MATCH($G334,Listas!$A$2:$A$51,0))&amp;"",""))</f>
        <v/>
      </c>
      <c r="J334" s="8" t="n"/>
      <c r="K334" s="8" t="n"/>
      <c r="L334" s="8" t="n"/>
      <c r="M334" s="9" t="n"/>
      <c r="O334" s="10" t="n"/>
      <c r="P334" s="8" t="n"/>
    </row>
    <row r="335">
      <c r="A335" s="7" t="n"/>
      <c r="C335" s="7" t="n"/>
      <c r="F335" s="7" t="n"/>
      <c r="H335" s="7">
        <f>IF($G335="","",IFERROR(INDEX(Listas!$B$2:$B$51,MATCH($G335,Listas!$A$2:$A$51,0))&amp;"",""))</f>
        <v/>
      </c>
      <c r="J335" s="8" t="n"/>
      <c r="K335" s="8" t="n"/>
      <c r="L335" s="8" t="n"/>
      <c r="M335" s="9" t="n"/>
      <c r="O335" s="10" t="n"/>
      <c r="P335" s="8" t="n"/>
    </row>
    <row r="336">
      <c r="A336" s="7" t="n"/>
      <c r="C336" s="7" t="n"/>
      <c r="F336" s="7" t="n"/>
      <c r="H336" s="7">
        <f>IF($G336="","",IFERROR(INDEX(Listas!$B$2:$B$51,MATCH($G336,Listas!$A$2:$A$51,0))&amp;"",""))</f>
        <v/>
      </c>
      <c r="J336" s="8" t="n"/>
      <c r="K336" s="8" t="n"/>
      <c r="L336" s="8" t="n"/>
      <c r="M336" s="9" t="n"/>
      <c r="O336" s="10" t="n"/>
      <c r="P336" s="8" t="n"/>
    </row>
    <row r="337">
      <c r="A337" s="7" t="n"/>
      <c r="C337" s="7" t="n"/>
      <c r="F337" s="7" t="n"/>
      <c r="H337" s="7">
        <f>IF($G337="","",IFERROR(INDEX(Listas!$B$2:$B$51,MATCH($G337,Listas!$A$2:$A$51,0))&amp;"",""))</f>
        <v/>
      </c>
      <c r="J337" s="8" t="n"/>
      <c r="K337" s="8" t="n"/>
      <c r="L337" s="8" t="n"/>
      <c r="M337" s="9" t="n"/>
      <c r="O337" s="10" t="n"/>
      <c r="P337" s="8" t="n"/>
    </row>
    <row r="338">
      <c r="A338" s="7" t="n"/>
      <c r="C338" s="7" t="n"/>
      <c r="F338" s="7" t="n"/>
      <c r="H338" s="7">
        <f>IF($G338="","",IFERROR(INDEX(Listas!$B$2:$B$51,MATCH($G338,Listas!$A$2:$A$51,0))&amp;"",""))</f>
        <v/>
      </c>
      <c r="J338" s="8" t="n"/>
      <c r="K338" s="8" t="n"/>
      <c r="L338" s="8" t="n"/>
      <c r="M338" s="9" t="n"/>
      <c r="O338" s="10" t="n"/>
      <c r="P338" s="8" t="n"/>
    </row>
    <row r="339">
      <c r="A339" s="7" t="n"/>
      <c r="C339" s="7" t="n"/>
      <c r="F339" s="7" t="n"/>
      <c r="H339" s="7">
        <f>IF($G339="","",IFERROR(INDEX(Listas!$B$2:$B$51,MATCH($G339,Listas!$A$2:$A$51,0))&amp;"",""))</f>
        <v/>
      </c>
      <c r="J339" s="8" t="n"/>
      <c r="K339" s="8" t="n"/>
      <c r="L339" s="8" t="n"/>
      <c r="M339" s="9" t="n"/>
      <c r="O339" s="10" t="n"/>
      <c r="P339" s="8" t="n"/>
    </row>
    <row r="340">
      <c r="A340" s="7" t="n"/>
      <c r="C340" s="7" t="n"/>
      <c r="F340" s="7" t="n"/>
      <c r="H340" s="7">
        <f>IF($G340="","",IFERROR(INDEX(Listas!$B$2:$B$51,MATCH($G340,Listas!$A$2:$A$51,0))&amp;"",""))</f>
        <v/>
      </c>
      <c r="J340" s="8" t="n"/>
      <c r="K340" s="8" t="n"/>
      <c r="L340" s="8" t="n"/>
      <c r="M340" s="9" t="n"/>
      <c r="O340" s="10" t="n"/>
      <c r="P340" s="8" t="n"/>
    </row>
    <row r="341">
      <c r="A341" s="7" t="n"/>
      <c r="C341" s="7" t="n"/>
      <c r="F341" s="7" t="n"/>
      <c r="H341" s="7">
        <f>IF($G341="","",IFERROR(INDEX(Listas!$B$2:$B$51,MATCH($G341,Listas!$A$2:$A$51,0))&amp;"",""))</f>
        <v/>
      </c>
      <c r="J341" s="8" t="n"/>
      <c r="K341" s="8" t="n"/>
      <c r="L341" s="8" t="n"/>
      <c r="M341" s="9" t="n"/>
      <c r="O341" s="10" t="n"/>
      <c r="P341" s="8" t="n"/>
    </row>
    <row r="342">
      <c r="A342" s="7" t="n"/>
      <c r="C342" s="7" t="n"/>
      <c r="F342" s="7" t="n"/>
      <c r="H342" s="7">
        <f>IF($G342="","",IFERROR(INDEX(Listas!$B$2:$B$51,MATCH($G342,Listas!$A$2:$A$51,0))&amp;"",""))</f>
        <v/>
      </c>
      <c r="J342" s="8" t="n"/>
      <c r="K342" s="8" t="n"/>
      <c r="L342" s="8" t="n"/>
      <c r="M342" s="9" t="n"/>
      <c r="O342" s="10" t="n"/>
      <c r="P342" s="8" t="n"/>
    </row>
    <row r="343">
      <c r="A343" s="7" t="n"/>
      <c r="C343" s="7" t="n"/>
      <c r="F343" s="7" t="n"/>
      <c r="H343" s="7">
        <f>IF($G343="","",IFERROR(INDEX(Listas!$B$2:$B$51,MATCH($G343,Listas!$A$2:$A$51,0))&amp;"",""))</f>
        <v/>
      </c>
      <c r="J343" s="8" t="n"/>
      <c r="K343" s="8" t="n"/>
      <c r="L343" s="8" t="n"/>
      <c r="M343" s="9" t="n"/>
      <c r="O343" s="10" t="n"/>
      <c r="P343" s="8" t="n"/>
    </row>
    <row r="344">
      <c r="A344" s="7" t="n"/>
      <c r="C344" s="7" t="n"/>
      <c r="F344" s="7" t="n"/>
      <c r="H344" s="7">
        <f>IF($G344="","",IFERROR(INDEX(Listas!$B$2:$B$51,MATCH($G344,Listas!$A$2:$A$51,0))&amp;"",""))</f>
        <v/>
      </c>
      <c r="J344" s="8" t="n"/>
      <c r="K344" s="8" t="n"/>
      <c r="L344" s="8" t="n"/>
      <c r="M344" s="9" t="n"/>
      <c r="O344" s="10" t="n"/>
      <c r="P344" s="8" t="n"/>
    </row>
    <row r="345">
      <c r="A345" s="7" t="n"/>
      <c r="C345" s="7" t="n"/>
      <c r="F345" s="7" t="n"/>
      <c r="H345" s="7">
        <f>IF($G345="","",IFERROR(INDEX(Listas!$B$2:$B$51,MATCH($G345,Listas!$A$2:$A$51,0))&amp;"",""))</f>
        <v/>
      </c>
      <c r="J345" s="8" t="n"/>
      <c r="K345" s="8" t="n"/>
      <c r="L345" s="8" t="n"/>
      <c r="M345" s="9" t="n"/>
      <c r="O345" s="10" t="n"/>
      <c r="P345" s="8" t="n"/>
    </row>
    <row r="346">
      <c r="A346" s="7" t="n"/>
      <c r="C346" s="7" t="n"/>
      <c r="F346" s="7" t="n"/>
      <c r="H346" s="7">
        <f>IF($G346="","",IFERROR(INDEX(Listas!$B$2:$B$51,MATCH($G346,Listas!$A$2:$A$51,0))&amp;"",""))</f>
        <v/>
      </c>
      <c r="J346" s="8" t="n"/>
      <c r="K346" s="8" t="n"/>
      <c r="L346" s="8" t="n"/>
      <c r="M346" s="9" t="n"/>
      <c r="O346" s="10" t="n"/>
      <c r="P346" s="8" t="n"/>
    </row>
    <row r="347">
      <c r="A347" s="7" t="n"/>
      <c r="C347" s="7" t="n"/>
      <c r="F347" s="7" t="n"/>
      <c r="H347" s="7">
        <f>IF($G347="","",IFERROR(INDEX(Listas!$B$2:$B$51,MATCH($G347,Listas!$A$2:$A$51,0))&amp;"",""))</f>
        <v/>
      </c>
      <c r="J347" s="8" t="n"/>
      <c r="K347" s="8" t="n"/>
      <c r="L347" s="8" t="n"/>
      <c r="M347" s="9" t="n"/>
      <c r="O347" s="10" t="n"/>
      <c r="P347" s="8" t="n"/>
    </row>
    <row r="348">
      <c r="A348" s="7" t="n"/>
      <c r="C348" s="7" t="n"/>
      <c r="F348" s="7" t="n"/>
      <c r="H348" s="7">
        <f>IF($G348="","",IFERROR(INDEX(Listas!$B$2:$B$51,MATCH($G348,Listas!$A$2:$A$51,0))&amp;"",""))</f>
        <v/>
      </c>
      <c r="J348" s="8" t="n"/>
      <c r="K348" s="8" t="n"/>
      <c r="L348" s="8" t="n"/>
      <c r="M348" s="9" t="n"/>
      <c r="O348" s="10" t="n"/>
      <c r="P348" s="8" t="n"/>
    </row>
    <row r="349">
      <c r="A349" s="7" t="n"/>
      <c r="C349" s="7" t="n"/>
      <c r="F349" s="7" t="n"/>
      <c r="H349" s="7">
        <f>IF($G349="","",IFERROR(INDEX(Listas!$B$2:$B$51,MATCH($G349,Listas!$A$2:$A$51,0))&amp;"",""))</f>
        <v/>
      </c>
      <c r="J349" s="8" t="n"/>
      <c r="K349" s="8" t="n"/>
      <c r="L349" s="8" t="n"/>
      <c r="M349" s="9" t="n"/>
      <c r="O349" s="10" t="n"/>
      <c r="P349" s="8" t="n"/>
    </row>
    <row r="350">
      <c r="A350" s="7" t="n"/>
      <c r="C350" s="7" t="n"/>
      <c r="F350" s="7" t="n"/>
      <c r="H350" s="7">
        <f>IF($G350="","",IFERROR(INDEX(Listas!$B$2:$B$51,MATCH($G350,Listas!$A$2:$A$51,0))&amp;"",""))</f>
        <v/>
      </c>
      <c r="J350" s="8" t="n"/>
      <c r="K350" s="8" t="n"/>
      <c r="L350" s="8" t="n"/>
      <c r="M350" s="9" t="n"/>
      <c r="O350" s="10" t="n"/>
      <c r="P350" s="8" t="n"/>
    </row>
    <row r="351">
      <c r="A351" s="7" t="n"/>
      <c r="C351" s="7" t="n"/>
      <c r="F351" s="7" t="n"/>
      <c r="H351" s="7">
        <f>IF($G351="","",IFERROR(INDEX(Listas!$B$2:$B$51,MATCH($G351,Listas!$A$2:$A$51,0))&amp;"",""))</f>
        <v/>
      </c>
      <c r="J351" s="8" t="n"/>
      <c r="K351" s="8" t="n"/>
      <c r="L351" s="8" t="n"/>
      <c r="M351" s="9" t="n"/>
      <c r="O351" s="10" t="n"/>
      <c r="P351" s="8" t="n"/>
    </row>
    <row r="352">
      <c r="A352" s="7" t="n"/>
      <c r="C352" s="7" t="n"/>
      <c r="F352" s="7" t="n"/>
      <c r="H352" s="7">
        <f>IF($G352="","",IFERROR(INDEX(Listas!$B$2:$B$51,MATCH($G352,Listas!$A$2:$A$51,0))&amp;"",""))</f>
        <v/>
      </c>
      <c r="J352" s="8" t="n"/>
      <c r="K352" s="8" t="n"/>
      <c r="L352" s="8" t="n"/>
      <c r="M352" s="9" t="n"/>
      <c r="O352" s="10" t="n"/>
      <c r="P352" s="8" t="n"/>
    </row>
    <row r="353">
      <c r="A353" s="7" t="n"/>
      <c r="C353" s="7" t="n"/>
      <c r="F353" s="7" t="n"/>
      <c r="H353" s="7">
        <f>IF($G353="","",IFERROR(INDEX(Listas!$B$2:$B$51,MATCH($G353,Listas!$A$2:$A$51,0))&amp;"",""))</f>
        <v/>
      </c>
      <c r="J353" s="8" t="n"/>
      <c r="K353" s="8" t="n"/>
      <c r="L353" s="8" t="n"/>
      <c r="M353" s="9" t="n"/>
      <c r="O353" s="10" t="n"/>
      <c r="P353" s="8" t="n"/>
    </row>
    <row r="354">
      <c r="A354" s="7" t="n"/>
      <c r="C354" s="7" t="n"/>
      <c r="F354" s="7" t="n"/>
      <c r="H354" s="7">
        <f>IF($G354="","",IFERROR(INDEX(Listas!$B$2:$B$51,MATCH($G354,Listas!$A$2:$A$51,0))&amp;"",""))</f>
        <v/>
      </c>
      <c r="J354" s="8" t="n"/>
      <c r="K354" s="8" t="n"/>
      <c r="L354" s="8" t="n"/>
      <c r="M354" s="9" t="n"/>
      <c r="O354" s="10" t="n"/>
      <c r="P354" s="8" t="n"/>
    </row>
    <row r="355">
      <c r="A355" s="7" t="n"/>
      <c r="C355" s="7" t="n"/>
      <c r="F355" s="7" t="n"/>
      <c r="H355" s="7">
        <f>IF($G355="","",IFERROR(INDEX(Listas!$B$2:$B$51,MATCH($G355,Listas!$A$2:$A$51,0))&amp;"",""))</f>
        <v/>
      </c>
      <c r="J355" s="8" t="n"/>
      <c r="K355" s="8" t="n"/>
      <c r="L355" s="8" t="n"/>
      <c r="M355" s="9" t="n"/>
      <c r="O355" s="10" t="n"/>
      <c r="P355" s="8" t="n"/>
    </row>
    <row r="356">
      <c r="A356" s="7" t="n"/>
      <c r="C356" s="7" t="n"/>
      <c r="F356" s="7" t="n"/>
      <c r="H356" s="7">
        <f>IF($G356="","",IFERROR(INDEX(Listas!$B$2:$B$51,MATCH($G356,Listas!$A$2:$A$51,0))&amp;"",""))</f>
        <v/>
      </c>
      <c r="J356" s="8" t="n"/>
      <c r="K356" s="8" t="n"/>
      <c r="L356" s="8" t="n"/>
      <c r="M356" s="9" t="n"/>
      <c r="O356" s="10" t="n"/>
      <c r="P356" s="8" t="n"/>
    </row>
    <row r="357">
      <c r="A357" s="7" t="n"/>
      <c r="C357" s="7" t="n"/>
      <c r="F357" s="7" t="n"/>
      <c r="H357" s="7">
        <f>IF($G357="","",IFERROR(INDEX(Listas!$B$2:$B$51,MATCH($G357,Listas!$A$2:$A$51,0))&amp;"",""))</f>
        <v/>
      </c>
      <c r="J357" s="8" t="n"/>
      <c r="K357" s="8" t="n"/>
      <c r="L357" s="8" t="n"/>
      <c r="M357" s="9" t="n"/>
      <c r="O357" s="10" t="n"/>
      <c r="P357" s="8" t="n"/>
    </row>
    <row r="358">
      <c r="A358" s="7" t="n"/>
      <c r="C358" s="7" t="n"/>
      <c r="F358" s="7" t="n"/>
      <c r="H358" s="7">
        <f>IF($G358="","",IFERROR(INDEX(Listas!$B$2:$B$51,MATCH($G358,Listas!$A$2:$A$51,0))&amp;"",""))</f>
        <v/>
      </c>
      <c r="J358" s="8" t="n"/>
      <c r="K358" s="8" t="n"/>
      <c r="L358" s="8" t="n"/>
      <c r="M358" s="9" t="n"/>
      <c r="O358" s="10" t="n"/>
      <c r="P358" s="8" t="n"/>
    </row>
    <row r="359">
      <c r="A359" s="7" t="n"/>
      <c r="C359" s="7" t="n"/>
      <c r="F359" s="7" t="n"/>
      <c r="H359" s="7">
        <f>IF($G359="","",IFERROR(INDEX(Listas!$B$2:$B$51,MATCH($G359,Listas!$A$2:$A$51,0))&amp;"",""))</f>
        <v/>
      </c>
      <c r="J359" s="8" t="n"/>
      <c r="K359" s="8" t="n"/>
      <c r="L359" s="8" t="n"/>
      <c r="M359" s="9" t="n"/>
      <c r="O359" s="10" t="n"/>
      <c r="P359" s="8" t="n"/>
    </row>
    <row r="360">
      <c r="A360" s="7" t="n"/>
      <c r="C360" s="7" t="n"/>
      <c r="F360" s="7" t="n"/>
      <c r="H360" s="7">
        <f>IF($G360="","",IFERROR(INDEX(Listas!$B$2:$B$51,MATCH($G360,Listas!$A$2:$A$51,0))&amp;"",""))</f>
        <v/>
      </c>
      <c r="J360" s="8" t="n"/>
      <c r="K360" s="8" t="n"/>
      <c r="L360" s="8" t="n"/>
      <c r="M360" s="9" t="n"/>
      <c r="O360" s="10" t="n"/>
      <c r="P360" s="8" t="n"/>
    </row>
    <row r="361">
      <c r="A361" s="7" t="n"/>
      <c r="C361" s="7" t="n"/>
      <c r="F361" s="7" t="n"/>
      <c r="H361" s="7">
        <f>IF($G361="","",IFERROR(INDEX(Listas!$B$2:$B$51,MATCH($G361,Listas!$A$2:$A$51,0))&amp;"",""))</f>
        <v/>
      </c>
      <c r="J361" s="8" t="n"/>
      <c r="K361" s="8" t="n"/>
      <c r="L361" s="8" t="n"/>
      <c r="M361" s="9" t="n"/>
      <c r="O361" s="10" t="n"/>
      <c r="P361" s="8" t="n"/>
    </row>
    <row r="362">
      <c r="A362" s="7" t="n"/>
      <c r="C362" s="7" t="n"/>
      <c r="F362" s="7" t="n"/>
      <c r="H362" s="7">
        <f>IF($G362="","",IFERROR(INDEX(Listas!$B$2:$B$51,MATCH($G362,Listas!$A$2:$A$51,0))&amp;"",""))</f>
        <v/>
      </c>
      <c r="J362" s="8" t="n"/>
      <c r="K362" s="8" t="n"/>
      <c r="L362" s="8" t="n"/>
      <c r="M362" s="9" t="n"/>
      <c r="O362" s="10" t="n"/>
      <c r="P362" s="8" t="n"/>
    </row>
    <row r="363">
      <c r="A363" s="7" t="n"/>
      <c r="C363" s="7" t="n"/>
      <c r="F363" s="7" t="n"/>
      <c r="H363" s="7">
        <f>IF($G363="","",IFERROR(INDEX(Listas!$B$2:$B$51,MATCH($G363,Listas!$A$2:$A$51,0))&amp;"",""))</f>
        <v/>
      </c>
      <c r="J363" s="8" t="n"/>
      <c r="K363" s="8" t="n"/>
      <c r="L363" s="8" t="n"/>
      <c r="M363" s="9" t="n"/>
      <c r="O363" s="10" t="n"/>
      <c r="P363" s="8" t="n"/>
    </row>
    <row r="364">
      <c r="A364" s="7" t="n"/>
      <c r="C364" s="7" t="n"/>
      <c r="F364" s="7" t="n"/>
      <c r="H364" s="7">
        <f>IF($G364="","",IFERROR(INDEX(Listas!$B$2:$B$51,MATCH($G364,Listas!$A$2:$A$51,0))&amp;"",""))</f>
        <v/>
      </c>
      <c r="J364" s="8" t="n"/>
      <c r="K364" s="8" t="n"/>
      <c r="L364" s="8" t="n"/>
      <c r="M364" s="9" t="n"/>
      <c r="O364" s="10" t="n"/>
      <c r="P364" s="8" t="n"/>
    </row>
    <row r="365">
      <c r="A365" s="7" t="n"/>
      <c r="C365" s="7" t="n"/>
      <c r="F365" s="7" t="n"/>
      <c r="H365" s="7">
        <f>IF($G365="","",IFERROR(INDEX(Listas!$B$2:$B$51,MATCH($G365,Listas!$A$2:$A$51,0))&amp;"",""))</f>
        <v/>
      </c>
      <c r="J365" s="8" t="n"/>
      <c r="K365" s="8" t="n"/>
      <c r="L365" s="8" t="n"/>
      <c r="M365" s="9" t="n"/>
      <c r="O365" s="10" t="n"/>
      <c r="P365" s="8" t="n"/>
    </row>
    <row r="366">
      <c r="A366" s="7" t="n"/>
      <c r="C366" s="7" t="n"/>
      <c r="F366" s="7" t="n"/>
      <c r="H366" s="7">
        <f>IF($G366="","",IFERROR(INDEX(Listas!$B$2:$B$51,MATCH($G366,Listas!$A$2:$A$51,0))&amp;"",""))</f>
        <v/>
      </c>
      <c r="J366" s="8" t="n"/>
      <c r="K366" s="8" t="n"/>
      <c r="L366" s="8" t="n"/>
      <c r="M366" s="9" t="n"/>
      <c r="O366" s="10" t="n"/>
      <c r="P366" s="8" t="n"/>
    </row>
    <row r="367">
      <c r="A367" s="7" t="n"/>
      <c r="C367" s="7" t="n"/>
      <c r="F367" s="7" t="n"/>
      <c r="H367" s="7">
        <f>IF($G367="","",IFERROR(INDEX(Listas!$B$2:$B$51,MATCH($G367,Listas!$A$2:$A$51,0))&amp;"",""))</f>
        <v/>
      </c>
      <c r="J367" s="8" t="n"/>
      <c r="K367" s="8" t="n"/>
      <c r="L367" s="8" t="n"/>
      <c r="M367" s="9" t="n"/>
      <c r="O367" s="10" t="n"/>
      <c r="P367" s="8" t="n"/>
    </row>
    <row r="368">
      <c r="A368" s="7" t="n"/>
      <c r="C368" s="7" t="n"/>
      <c r="F368" s="7" t="n"/>
      <c r="H368" s="7">
        <f>IF($G368="","",IFERROR(INDEX(Listas!$B$2:$B$51,MATCH($G368,Listas!$A$2:$A$51,0))&amp;"",""))</f>
        <v/>
      </c>
      <c r="J368" s="8" t="n"/>
      <c r="K368" s="8" t="n"/>
      <c r="L368" s="8" t="n"/>
      <c r="M368" s="9" t="n"/>
      <c r="O368" s="10" t="n"/>
      <c r="P368" s="8" t="n"/>
    </row>
    <row r="369">
      <c r="A369" s="7" t="n"/>
      <c r="C369" s="7" t="n"/>
      <c r="F369" s="7" t="n"/>
      <c r="H369" s="7">
        <f>IF($G369="","",IFERROR(INDEX(Listas!$B$2:$B$51,MATCH($G369,Listas!$A$2:$A$51,0))&amp;"",""))</f>
        <v/>
      </c>
      <c r="J369" s="8" t="n"/>
      <c r="K369" s="8" t="n"/>
      <c r="L369" s="8" t="n"/>
      <c r="M369" s="9" t="n"/>
      <c r="O369" s="10" t="n"/>
      <c r="P369" s="8" t="n"/>
    </row>
    <row r="370">
      <c r="A370" s="7" t="n"/>
      <c r="C370" s="7" t="n"/>
      <c r="F370" s="7" t="n"/>
      <c r="H370" s="7">
        <f>IF($G370="","",IFERROR(INDEX(Listas!$B$2:$B$51,MATCH($G370,Listas!$A$2:$A$51,0))&amp;"",""))</f>
        <v/>
      </c>
      <c r="J370" s="8" t="n"/>
      <c r="K370" s="8" t="n"/>
      <c r="L370" s="8" t="n"/>
      <c r="M370" s="9" t="n"/>
      <c r="O370" s="10" t="n"/>
      <c r="P370" s="8" t="n"/>
    </row>
    <row r="371">
      <c r="A371" s="7" t="n"/>
      <c r="C371" s="7" t="n"/>
      <c r="F371" s="7" t="n"/>
      <c r="H371" s="7">
        <f>IF($G371="","",IFERROR(INDEX(Listas!$B$2:$B$51,MATCH($G371,Listas!$A$2:$A$51,0))&amp;"",""))</f>
        <v/>
      </c>
      <c r="J371" s="8" t="n"/>
      <c r="K371" s="8" t="n"/>
      <c r="L371" s="8" t="n"/>
      <c r="M371" s="9" t="n"/>
      <c r="O371" s="10" t="n"/>
      <c r="P371" s="8" t="n"/>
    </row>
    <row r="372">
      <c r="A372" s="7" t="n"/>
      <c r="C372" s="7" t="n"/>
      <c r="F372" s="7" t="n"/>
      <c r="H372" s="7">
        <f>IF($G372="","",IFERROR(INDEX(Listas!$B$2:$B$51,MATCH($G372,Listas!$A$2:$A$51,0))&amp;"",""))</f>
        <v/>
      </c>
      <c r="J372" s="8" t="n"/>
      <c r="K372" s="8" t="n"/>
      <c r="L372" s="8" t="n"/>
      <c r="M372" s="9" t="n"/>
      <c r="O372" s="10" t="n"/>
      <c r="P372" s="8" t="n"/>
    </row>
    <row r="373">
      <c r="A373" s="7" t="n"/>
      <c r="C373" s="7" t="n"/>
      <c r="F373" s="7" t="n"/>
      <c r="H373" s="7">
        <f>IF($G373="","",IFERROR(INDEX(Listas!$B$2:$B$51,MATCH($G373,Listas!$A$2:$A$51,0))&amp;"",""))</f>
        <v/>
      </c>
      <c r="J373" s="8" t="n"/>
      <c r="K373" s="8" t="n"/>
      <c r="L373" s="8" t="n"/>
      <c r="M373" s="9" t="n"/>
      <c r="O373" s="10" t="n"/>
      <c r="P373" s="8" t="n"/>
    </row>
    <row r="374">
      <c r="A374" s="7" t="n"/>
      <c r="C374" s="7" t="n"/>
      <c r="F374" s="7" t="n"/>
      <c r="H374" s="7">
        <f>IF($G374="","",IFERROR(INDEX(Listas!$B$2:$B$51,MATCH($G374,Listas!$A$2:$A$51,0))&amp;"",""))</f>
        <v/>
      </c>
      <c r="J374" s="8" t="n"/>
      <c r="K374" s="8" t="n"/>
      <c r="L374" s="8" t="n"/>
      <c r="M374" s="9" t="n"/>
      <c r="O374" s="10" t="n"/>
      <c r="P374" s="8" t="n"/>
    </row>
    <row r="375">
      <c r="A375" s="7" t="n"/>
      <c r="C375" s="7" t="n"/>
      <c r="F375" s="7" t="n"/>
      <c r="H375" s="7">
        <f>IF($G375="","",IFERROR(INDEX(Listas!$B$2:$B$51,MATCH($G375,Listas!$A$2:$A$51,0))&amp;"",""))</f>
        <v/>
      </c>
      <c r="J375" s="8" t="n"/>
      <c r="K375" s="8" t="n"/>
      <c r="L375" s="8" t="n"/>
      <c r="M375" s="9" t="n"/>
      <c r="O375" s="10" t="n"/>
      <c r="P375" s="8" t="n"/>
    </row>
    <row r="376">
      <c r="A376" s="7" t="n"/>
      <c r="C376" s="7" t="n"/>
      <c r="F376" s="7" t="n"/>
      <c r="H376" s="7">
        <f>IF($G376="","",IFERROR(INDEX(Listas!$B$2:$B$51,MATCH($G376,Listas!$A$2:$A$51,0))&amp;"",""))</f>
        <v/>
      </c>
      <c r="J376" s="8" t="n"/>
      <c r="K376" s="8" t="n"/>
      <c r="L376" s="8" t="n"/>
      <c r="M376" s="9" t="n"/>
      <c r="O376" s="10" t="n"/>
      <c r="P376" s="8" t="n"/>
    </row>
    <row r="377">
      <c r="A377" s="7" t="n"/>
      <c r="C377" s="7" t="n"/>
      <c r="F377" s="7" t="n"/>
      <c r="H377" s="7">
        <f>IF($G377="","",IFERROR(INDEX(Listas!$B$2:$B$51,MATCH($G377,Listas!$A$2:$A$51,0))&amp;"",""))</f>
        <v/>
      </c>
      <c r="J377" s="8" t="n"/>
      <c r="K377" s="8" t="n"/>
      <c r="L377" s="8" t="n"/>
      <c r="M377" s="9" t="n"/>
      <c r="O377" s="10" t="n"/>
      <c r="P377" s="8" t="n"/>
    </row>
    <row r="378">
      <c r="A378" s="7" t="n"/>
      <c r="C378" s="7" t="n"/>
      <c r="F378" s="7" t="n"/>
      <c r="H378" s="7">
        <f>IF($G378="","",IFERROR(INDEX(Listas!$B$2:$B$51,MATCH($G378,Listas!$A$2:$A$51,0))&amp;"",""))</f>
        <v/>
      </c>
      <c r="J378" s="8" t="n"/>
      <c r="K378" s="8" t="n"/>
      <c r="L378" s="8" t="n"/>
      <c r="M378" s="9" t="n"/>
      <c r="O378" s="10" t="n"/>
      <c r="P378" s="8" t="n"/>
    </row>
    <row r="379">
      <c r="A379" s="7" t="n"/>
      <c r="C379" s="7" t="n"/>
      <c r="F379" s="7" t="n"/>
      <c r="H379" s="7">
        <f>IF($G379="","",IFERROR(INDEX(Listas!$B$2:$B$51,MATCH($G379,Listas!$A$2:$A$51,0))&amp;"",""))</f>
        <v/>
      </c>
      <c r="J379" s="8" t="n"/>
      <c r="K379" s="8" t="n"/>
      <c r="L379" s="8" t="n"/>
      <c r="M379" s="9" t="n"/>
      <c r="O379" s="10" t="n"/>
      <c r="P379" s="8" t="n"/>
    </row>
    <row r="380">
      <c r="A380" s="7" t="n"/>
      <c r="C380" s="7" t="n"/>
      <c r="F380" s="7" t="n"/>
      <c r="H380" s="7">
        <f>IF($G380="","",IFERROR(INDEX(Listas!$B$2:$B$51,MATCH($G380,Listas!$A$2:$A$51,0))&amp;"",""))</f>
        <v/>
      </c>
      <c r="J380" s="8" t="n"/>
      <c r="K380" s="8" t="n"/>
      <c r="L380" s="8" t="n"/>
      <c r="M380" s="9" t="n"/>
      <c r="O380" s="10" t="n"/>
      <c r="P380" s="8" t="n"/>
    </row>
    <row r="381">
      <c r="A381" s="7" t="n"/>
      <c r="C381" s="7" t="n"/>
      <c r="F381" s="7" t="n"/>
      <c r="H381" s="7">
        <f>IF($G381="","",IFERROR(INDEX(Listas!$B$2:$B$51,MATCH($G381,Listas!$A$2:$A$51,0))&amp;"",""))</f>
        <v/>
      </c>
      <c r="J381" s="8" t="n"/>
      <c r="K381" s="8" t="n"/>
      <c r="L381" s="8" t="n"/>
      <c r="M381" s="9" t="n"/>
      <c r="O381" s="10" t="n"/>
      <c r="P381" s="8" t="n"/>
    </row>
    <row r="382">
      <c r="A382" s="7" t="n"/>
      <c r="C382" s="7" t="n"/>
      <c r="F382" s="7" t="n"/>
      <c r="H382" s="7">
        <f>IF($G382="","",IFERROR(INDEX(Listas!$B$2:$B$51,MATCH($G382,Listas!$A$2:$A$51,0))&amp;"",""))</f>
        <v/>
      </c>
      <c r="J382" s="8" t="n"/>
      <c r="K382" s="8" t="n"/>
      <c r="L382" s="8" t="n"/>
      <c r="M382" s="9" t="n"/>
      <c r="O382" s="10" t="n"/>
      <c r="P382" s="8" t="n"/>
    </row>
    <row r="383">
      <c r="A383" s="7" t="n"/>
      <c r="C383" s="7" t="n"/>
      <c r="F383" s="7" t="n"/>
      <c r="H383" s="7">
        <f>IF($G383="","",IFERROR(INDEX(Listas!$B$2:$B$51,MATCH($G383,Listas!$A$2:$A$51,0))&amp;"",""))</f>
        <v/>
      </c>
      <c r="J383" s="8" t="n"/>
      <c r="K383" s="8" t="n"/>
      <c r="L383" s="8" t="n"/>
      <c r="M383" s="9" t="n"/>
      <c r="O383" s="10" t="n"/>
      <c r="P383" s="8" t="n"/>
    </row>
    <row r="384">
      <c r="A384" s="7" t="n"/>
      <c r="C384" s="7" t="n"/>
      <c r="F384" s="7" t="n"/>
      <c r="H384" s="7">
        <f>IF($G384="","",IFERROR(INDEX(Listas!$B$2:$B$51,MATCH($G384,Listas!$A$2:$A$51,0))&amp;"",""))</f>
        <v/>
      </c>
      <c r="J384" s="8" t="n"/>
      <c r="K384" s="8" t="n"/>
      <c r="L384" s="8" t="n"/>
      <c r="M384" s="9" t="n"/>
      <c r="O384" s="10" t="n"/>
      <c r="P384" s="8" t="n"/>
    </row>
    <row r="385">
      <c r="A385" s="7" t="n"/>
      <c r="C385" s="7" t="n"/>
      <c r="F385" s="7" t="n"/>
      <c r="H385" s="7">
        <f>IF($G385="","",IFERROR(INDEX(Listas!$B$2:$B$51,MATCH($G385,Listas!$A$2:$A$51,0))&amp;"",""))</f>
        <v/>
      </c>
      <c r="J385" s="8" t="n"/>
      <c r="K385" s="8" t="n"/>
      <c r="L385" s="8" t="n"/>
      <c r="M385" s="9" t="n"/>
      <c r="O385" s="10" t="n"/>
      <c r="P385" s="8" t="n"/>
    </row>
    <row r="386">
      <c r="A386" s="7" t="n"/>
      <c r="C386" s="7" t="n"/>
      <c r="F386" s="7" t="n"/>
      <c r="H386" s="7">
        <f>IF($G386="","",IFERROR(INDEX(Listas!$B$2:$B$51,MATCH($G386,Listas!$A$2:$A$51,0))&amp;"",""))</f>
        <v/>
      </c>
      <c r="J386" s="8" t="n"/>
      <c r="K386" s="8" t="n"/>
      <c r="L386" s="8" t="n"/>
      <c r="M386" s="9" t="n"/>
      <c r="O386" s="10" t="n"/>
      <c r="P386" s="8" t="n"/>
    </row>
    <row r="387">
      <c r="A387" s="7" t="n"/>
      <c r="C387" s="7" t="n"/>
      <c r="F387" s="7" t="n"/>
      <c r="H387" s="7">
        <f>IF($G387="","",IFERROR(INDEX(Listas!$B$2:$B$51,MATCH($G387,Listas!$A$2:$A$51,0))&amp;"",""))</f>
        <v/>
      </c>
      <c r="J387" s="8" t="n"/>
      <c r="K387" s="8" t="n"/>
      <c r="L387" s="8" t="n"/>
      <c r="M387" s="9" t="n"/>
      <c r="O387" s="10" t="n"/>
      <c r="P387" s="8" t="n"/>
    </row>
    <row r="388">
      <c r="A388" s="7" t="n"/>
      <c r="C388" s="7" t="n"/>
      <c r="F388" s="7" t="n"/>
      <c r="H388" s="7">
        <f>IF($G388="","",IFERROR(INDEX(Listas!$B$2:$B$51,MATCH($G388,Listas!$A$2:$A$51,0))&amp;"",""))</f>
        <v/>
      </c>
      <c r="J388" s="8" t="n"/>
      <c r="K388" s="8" t="n"/>
      <c r="L388" s="8" t="n"/>
      <c r="M388" s="9" t="n"/>
      <c r="O388" s="10" t="n"/>
      <c r="P388" s="8" t="n"/>
    </row>
    <row r="389">
      <c r="A389" s="7" t="n"/>
      <c r="C389" s="7" t="n"/>
      <c r="F389" s="7" t="n"/>
      <c r="H389" s="7">
        <f>IF($G389="","",IFERROR(INDEX(Listas!$B$2:$B$51,MATCH($G389,Listas!$A$2:$A$51,0))&amp;"",""))</f>
        <v/>
      </c>
      <c r="J389" s="8" t="n"/>
      <c r="K389" s="8" t="n"/>
      <c r="L389" s="8" t="n"/>
      <c r="M389" s="9" t="n"/>
      <c r="O389" s="10" t="n"/>
      <c r="P389" s="8" t="n"/>
    </row>
    <row r="390">
      <c r="A390" s="7" t="n"/>
      <c r="C390" s="7" t="n"/>
      <c r="F390" s="7" t="n"/>
      <c r="H390" s="7">
        <f>IF($G390="","",IFERROR(INDEX(Listas!$B$2:$B$51,MATCH($G390,Listas!$A$2:$A$51,0))&amp;"",""))</f>
        <v/>
      </c>
      <c r="J390" s="8" t="n"/>
      <c r="K390" s="8" t="n"/>
      <c r="L390" s="8" t="n"/>
      <c r="M390" s="9" t="n"/>
      <c r="O390" s="10" t="n"/>
      <c r="P390" s="8" t="n"/>
    </row>
    <row r="391">
      <c r="A391" s="7" t="n"/>
      <c r="C391" s="7" t="n"/>
      <c r="F391" s="7" t="n"/>
      <c r="H391" s="7">
        <f>IF($G391="","",IFERROR(INDEX(Listas!$B$2:$B$51,MATCH($G391,Listas!$A$2:$A$51,0))&amp;"",""))</f>
        <v/>
      </c>
      <c r="J391" s="8" t="n"/>
      <c r="K391" s="8" t="n"/>
      <c r="L391" s="8" t="n"/>
      <c r="M391" s="9" t="n"/>
      <c r="O391" s="10" t="n"/>
      <c r="P391" s="8" t="n"/>
    </row>
    <row r="392">
      <c r="A392" s="7" t="n"/>
      <c r="C392" s="7" t="n"/>
      <c r="F392" s="7" t="n"/>
      <c r="H392" s="7">
        <f>IF($G392="","",IFERROR(INDEX(Listas!$B$2:$B$51,MATCH($G392,Listas!$A$2:$A$51,0))&amp;"",""))</f>
        <v/>
      </c>
      <c r="J392" s="8" t="n"/>
      <c r="K392" s="8" t="n"/>
      <c r="L392" s="8" t="n"/>
      <c r="M392" s="9" t="n"/>
      <c r="O392" s="10" t="n"/>
      <c r="P392" s="8" t="n"/>
    </row>
    <row r="393">
      <c r="A393" s="7" t="n"/>
      <c r="C393" s="7" t="n"/>
      <c r="F393" s="7" t="n"/>
      <c r="H393" s="7">
        <f>IF($G393="","",IFERROR(INDEX(Listas!$B$2:$B$51,MATCH($G393,Listas!$A$2:$A$51,0))&amp;"",""))</f>
        <v/>
      </c>
      <c r="J393" s="8" t="n"/>
      <c r="K393" s="8" t="n"/>
      <c r="L393" s="8" t="n"/>
      <c r="M393" s="9" t="n"/>
      <c r="O393" s="10" t="n"/>
      <c r="P393" s="8" t="n"/>
    </row>
    <row r="394">
      <c r="A394" s="7" t="n"/>
      <c r="C394" s="7" t="n"/>
      <c r="F394" s="7" t="n"/>
      <c r="H394" s="7">
        <f>IF($G394="","",IFERROR(INDEX(Listas!$B$2:$B$51,MATCH($G394,Listas!$A$2:$A$51,0))&amp;"",""))</f>
        <v/>
      </c>
      <c r="J394" s="8" t="n"/>
      <c r="K394" s="8" t="n"/>
      <c r="L394" s="8" t="n"/>
      <c r="M394" s="9" t="n"/>
      <c r="O394" s="10" t="n"/>
      <c r="P394" s="8" t="n"/>
    </row>
    <row r="395">
      <c r="A395" s="7" t="n"/>
      <c r="C395" s="7" t="n"/>
      <c r="F395" s="7" t="n"/>
      <c r="H395" s="7">
        <f>IF($G395="","",IFERROR(INDEX(Listas!$B$2:$B$51,MATCH($G395,Listas!$A$2:$A$51,0))&amp;"",""))</f>
        <v/>
      </c>
      <c r="J395" s="8" t="n"/>
      <c r="K395" s="8" t="n"/>
      <c r="L395" s="8" t="n"/>
      <c r="M395" s="9" t="n"/>
      <c r="O395" s="10" t="n"/>
      <c r="P395" s="8" t="n"/>
    </row>
    <row r="396">
      <c r="A396" s="7" t="n"/>
      <c r="C396" s="7" t="n"/>
      <c r="F396" s="7" t="n"/>
      <c r="H396" s="7">
        <f>IF($G396="","",IFERROR(INDEX(Listas!$B$2:$B$51,MATCH($G396,Listas!$A$2:$A$51,0))&amp;"",""))</f>
        <v/>
      </c>
      <c r="J396" s="8" t="n"/>
      <c r="K396" s="8" t="n"/>
      <c r="L396" s="8" t="n"/>
      <c r="M396" s="9" t="n"/>
      <c r="O396" s="10" t="n"/>
      <c r="P396" s="8" t="n"/>
    </row>
    <row r="397">
      <c r="A397" s="7" t="n"/>
      <c r="C397" s="7" t="n"/>
      <c r="F397" s="7" t="n"/>
      <c r="H397" s="7">
        <f>IF($G397="","",IFERROR(INDEX(Listas!$B$2:$B$51,MATCH($G397,Listas!$A$2:$A$51,0))&amp;"",""))</f>
        <v/>
      </c>
      <c r="J397" s="8" t="n"/>
      <c r="K397" s="8" t="n"/>
      <c r="L397" s="8" t="n"/>
      <c r="M397" s="9" t="n"/>
      <c r="O397" s="10" t="n"/>
      <c r="P397" s="8" t="n"/>
    </row>
    <row r="398">
      <c r="A398" s="7" t="n"/>
      <c r="C398" s="7" t="n"/>
      <c r="F398" s="7" t="n"/>
      <c r="H398" s="7">
        <f>IF($G398="","",IFERROR(INDEX(Listas!$B$2:$B$51,MATCH($G398,Listas!$A$2:$A$51,0))&amp;"",""))</f>
        <v/>
      </c>
      <c r="J398" s="8" t="n"/>
      <c r="K398" s="8" t="n"/>
      <c r="L398" s="8" t="n"/>
      <c r="M398" s="9" t="n"/>
      <c r="O398" s="10" t="n"/>
      <c r="P398" s="8" t="n"/>
    </row>
    <row r="399">
      <c r="A399" s="7" t="n"/>
      <c r="C399" s="7" t="n"/>
      <c r="F399" s="7" t="n"/>
      <c r="H399" s="7">
        <f>IF($G399="","",IFERROR(INDEX(Listas!$B$2:$B$51,MATCH($G399,Listas!$A$2:$A$51,0))&amp;"",""))</f>
        <v/>
      </c>
      <c r="J399" s="8" t="n"/>
      <c r="K399" s="8" t="n"/>
      <c r="L399" s="8" t="n"/>
      <c r="M399" s="9" t="n"/>
      <c r="O399" s="10" t="n"/>
      <c r="P399" s="8" t="n"/>
    </row>
    <row r="400">
      <c r="A400" s="7" t="n"/>
      <c r="C400" s="7" t="n"/>
      <c r="F400" s="7" t="n"/>
      <c r="H400" s="7">
        <f>IF($G400="","",IFERROR(INDEX(Listas!$B$2:$B$51,MATCH($G400,Listas!$A$2:$A$51,0))&amp;"",""))</f>
        <v/>
      </c>
      <c r="J400" s="8" t="n"/>
      <c r="K400" s="8" t="n"/>
      <c r="L400" s="8" t="n"/>
      <c r="M400" s="9" t="n"/>
      <c r="O400" s="10" t="n"/>
      <c r="P400" s="8" t="n"/>
    </row>
    <row r="401">
      <c r="A401" s="7" t="n"/>
      <c r="C401" s="7" t="n"/>
      <c r="F401" s="7" t="n"/>
      <c r="H401" s="7">
        <f>IF($G401="","",IFERROR(INDEX(Listas!$B$2:$B$51,MATCH($G401,Listas!$A$2:$A$51,0))&amp;"",""))</f>
        <v/>
      </c>
      <c r="J401" s="8" t="n"/>
      <c r="K401" s="8" t="n"/>
      <c r="L401" s="8" t="n"/>
      <c r="M401" s="9" t="n"/>
      <c r="O401" s="10" t="n"/>
      <c r="P401" s="8" t="n"/>
    </row>
    <row r="402">
      <c r="A402" s="7" t="n"/>
      <c r="C402" s="7" t="n"/>
      <c r="F402" s="7" t="n"/>
      <c r="H402" s="7">
        <f>IF($G402="","",IFERROR(INDEX(Listas!$B$2:$B$51,MATCH($G402,Listas!$A$2:$A$51,0))&amp;"",""))</f>
        <v/>
      </c>
      <c r="J402" s="8" t="n"/>
      <c r="K402" s="8" t="n"/>
      <c r="L402" s="8" t="n"/>
      <c r="M402" s="9" t="n"/>
      <c r="O402" s="10" t="n"/>
      <c r="P402" s="8" t="n"/>
    </row>
    <row r="403">
      <c r="A403" s="7" t="n"/>
      <c r="C403" s="7" t="n"/>
      <c r="F403" s="7" t="n"/>
      <c r="H403" s="7">
        <f>IF($G403="","",IFERROR(INDEX(Listas!$B$2:$B$51,MATCH($G403,Listas!$A$2:$A$51,0))&amp;"",""))</f>
        <v/>
      </c>
      <c r="J403" s="8" t="n"/>
      <c r="K403" s="8" t="n"/>
      <c r="L403" s="8" t="n"/>
      <c r="M403" s="9" t="n"/>
      <c r="O403" s="10" t="n"/>
      <c r="P403" s="8" t="n"/>
    </row>
    <row r="404">
      <c r="A404" s="7" t="n"/>
      <c r="C404" s="7" t="n"/>
      <c r="F404" s="7" t="n"/>
      <c r="H404" s="7">
        <f>IF($G404="","",IFERROR(INDEX(Listas!$B$2:$B$51,MATCH($G404,Listas!$A$2:$A$51,0))&amp;"",""))</f>
        <v/>
      </c>
      <c r="J404" s="8" t="n"/>
      <c r="K404" s="8" t="n"/>
      <c r="L404" s="8" t="n"/>
      <c r="M404" s="9" t="n"/>
      <c r="O404" s="10" t="n"/>
      <c r="P404" s="8" t="n"/>
    </row>
    <row r="405">
      <c r="A405" s="7" t="n"/>
      <c r="C405" s="7" t="n"/>
      <c r="F405" s="7" t="n"/>
      <c r="H405" s="7">
        <f>IF($G405="","",IFERROR(INDEX(Listas!$B$2:$B$51,MATCH($G405,Listas!$A$2:$A$51,0))&amp;"",""))</f>
        <v/>
      </c>
      <c r="J405" s="8" t="n"/>
      <c r="K405" s="8" t="n"/>
      <c r="L405" s="8" t="n"/>
      <c r="M405" s="9" t="n"/>
      <c r="O405" s="10" t="n"/>
      <c r="P405" s="8" t="n"/>
    </row>
    <row r="406">
      <c r="A406" s="7" t="n"/>
      <c r="C406" s="7" t="n"/>
      <c r="F406" s="7" t="n"/>
      <c r="H406" s="7">
        <f>IF($G406="","",IFERROR(INDEX(Listas!$B$2:$B$51,MATCH($G406,Listas!$A$2:$A$51,0))&amp;"",""))</f>
        <v/>
      </c>
      <c r="J406" s="8" t="n"/>
      <c r="K406" s="8" t="n"/>
      <c r="L406" s="8" t="n"/>
      <c r="M406" s="9" t="n"/>
      <c r="O406" s="10" t="n"/>
      <c r="P406" s="8" t="n"/>
    </row>
    <row r="407">
      <c r="A407" s="7" t="n"/>
      <c r="C407" s="7" t="n"/>
      <c r="F407" s="7" t="n"/>
      <c r="H407" s="7">
        <f>IF($G407="","",IFERROR(INDEX(Listas!$B$2:$B$51,MATCH($G407,Listas!$A$2:$A$51,0))&amp;"",""))</f>
        <v/>
      </c>
      <c r="J407" s="8" t="n"/>
      <c r="K407" s="8" t="n"/>
      <c r="L407" s="8" t="n"/>
      <c r="M407" s="9" t="n"/>
      <c r="O407" s="10" t="n"/>
      <c r="P407" s="8" t="n"/>
    </row>
    <row r="408">
      <c r="A408" s="7" t="n"/>
      <c r="C408" s="7" t="n"/>
      <c r="F408" s="7" t="n"/>
      <c r="H408" s="7">
        <f>IF($G408="","",IFERROR(INDEX(Listas!$B$2:$B$51,MATCH($G408,Listas!$A$2:$A$51,0))&amp;"",""))</f>
        <v/>
      </c>
      <c r="J408" s="8" t="n"/>
      <c r="K408" s="8" t="n"/>
      <c r="L408" s="8" t="n"/>
      <c r="M408" s="9" t="n"/>
      <c r="O408" s="10" t="n"/>
      <c r="P408" s="8" t="n"/>
    </row>
    <row r="409">
      <c r="A409" s="7" t="n"/>
      <c r="C409" s="7" t="n"/>
      <c r="F409" s="7" t="n"/>
      <c r="H409" s="7">
        <f>IF($G409="","",IFERROR(INDEX(Listas!$B$2:$B$51,MATCH($G409,Listas!$A$2:$A$51,0))&amp;"",""))</f>
        <v/>
      </c>
      <c r="J409" s="8" t="n"/>
      <c r="K409" s="8" t="n"/>
      <c r="L409" s="8" t="n"/>
      <c r="M409" s="9" t="n"/>
      <c r="O409" s="10" t="n"/>
      <c r="P409" s="8" t="n"/>
    </row>
    <row r="410">
      <c r="A410" s="7" t="n"/>
      <c r="C410" s="7" t="n"/>
      <c r="F410" s="7" t="n"/>
      <c r="H410" s="7">
        <f>IF($G410="","",IFERROR(INDEX(Listas!$B$2:$B$51,MATCH($G410,Listas!$A$2:$A$51,0))&amp;"",""))</f>
        <v/>
      </c>
      <c r="J410" s="8" t="n"/>
      <c r="K410" s="8" t="n"/>
      <c r="L410" s="8" t="n"/>
      <c r="M410" s="9" t="n"/>
      <c r="O410" s="10" t="n"/>
      <c r="P410" s="8" t="n"/>
    </row>
    <row r="411">
      <c r="A411" s="7" t="n"/>
      <c r="C411" s="7" t="n"/>
      <c r="F411" s="7" t="n"/>
      <c r="H411" s="7">
        <f>IF($G411="","",IFERROR(INDEX(Listas!$B$2:$B$51,MATCH($G411,Listas!$A$2:$A$51,0))&amp;"",""))</f>
        <v/>
      </c>
      <c r="J411" s="8" t="n"/>
      <c r="K411" s="8" t="n"/>
      <c r="L411" s="8" t="n"/>
      <c r="M411" s="9" t="n"/>
      <c r="O411" s="10" t="n"/>
      <c r="P411" s="8" t="n"/>
    </row>
    <row r="412">
      <c r="A412" s="7" t="n"/>
      <c r="C412" s="7" t="n"/>
      <c r="F412" s="7" t="n"/>
      <c r="H412" s="7">
        <f>IF($G412="","",IFERROR(INDEX(Listas!$B$2:$B$51,MATCH($G412,Listas!$A$2:$A$51,0))&amp;"",""))</f>
        <v/>
      </c>
      <c r="J412" s="8" t="n"/>
      <c r="K412" s="8" t="n"/>
      <c r="L412" s="8" t="n"/>
      <c r="M412" s="9" t="n"/>
      <c r="O412" s="10" t="n"/>
      <c r="P412" s="8" t="n"/>
    </row>
    <row r="413">
      <c r="A413" s="7" t="n"/>
      <c r="C413" s="7" t="n"/>
      <c r="F413" s="7" t="n"/>
      <c r="H413" s="7">
        <f>IF($G413="","",IFERROR(INDEX(Listas!$B$2:$B$51,MATCH($G413,Listas!$A$2:$A$51,0))&amp;"",""))</f>
        <v/>
      </c>
      <c r="J413" s="8" t="n"/>
      <c r="K413" s="8" t="n"/>
      <c r="L413" s="8" t="n"/>
      <c r="M413" s="9" t="n"/>
      <c r="O413" s="10" t="n"/>
      <c r="P413" s="8" t="n"/>
    </row>
    <row r="414">
      <c r="A414" s="7" t="n"/>
      <c r="C414" s="7" t="n"/>
      <c r="F414" s="7" t="n"/>
      <c r="H414" s="7">
        <f>IF($G414="","",IFERROR(INDEX(Listas!$B$2:$B$51,MATCH($G414,Listas!$A$2:$A$51,0))&amp;"",""))</f>
        <v/>
      </c>
      <c r="J414" s="8" t="n"/>
      <c r="K414" s="8" t="n"/>
      <c r="L414" s="8" t="n"/>
      <c r="M414" s="9" t="n"/>
      <c r="O414" s="10" t="n"/>
      <c r="P414" s="8" t="n"/>
    </row>
    <row r="415">
      <c r="A415" s="7" t="n"/>
      <c r="C415" s="7" t="n"/>
      <c r="F415" s="7" t="n"/>
      <c r="H415" s="7">
        <f>IF($G415="","",IFERROR(INDEX(Listas!$B$2:$B$51,MATCH($G415,Listas!$A$2:$A$51,0))&amp;"",""))</f>
        <v/>
      </c>
      <c r="J415" s="8" t="n"/>
      <c r="K415" s="8" t="n"/>
      <c r="L415" s="8" t="n"/>
      <c r="M415" s="9" t="n"/>
      <c r="O415" s="10" t="n"/>
      <c r="P415" s="8" t="n"/>
    </row>
    <row r="416">
      <c r="A416" s="7" t="n"/>
      <c r="C416" s="7" t="n"/>
      <c r="F416" s="7" t="n"/>
      <c r="H416" s="7">
        <f>IF($G416="","",IFERROR(INDEX(Listas!$B$2:$B$51,MATCH($G416,Listas!$A$2:$A$51,0))&amp;"",""))</f>
        <v/>
      </c>
      <c r="J416" s="8" t="n"/>
      <c r="K416" s="8" t="n"/>
      <c r="L416" s="8" t="n"/>
      <c r="M416" s="9" t="n"/>
      <c r="O416" s="10" t="n"/>
      <c r="P416" s="8" t="n"/>
    </row>
    <row r="417">
      <c r="A417" s="7" t="n"/>
      <c r="C417" s="7" t="n"/>
      <c r="F417" s="7" t="n"/>
      <c r="H417" s="7">
        <f>IF($G417="","",IFERROR(INDEX(Listas!$B$2:$B$51,MATCH($G417,Listas!$A$2:$A$51,0))&amp;"",""))</f>
        <v/>
      </c>
      <c r="J417" s="8" t="n"/>
      <c r="K417" s="8" t="n"/>
      <c r="L417" s="8" t="n"/>
      <c r="M417" s="9" t="n"/>
      <c r="O417" s="10" t="n"/>
      <c r="P417" s="8" t="n"/>
    </row>
    <row r="418">
      <c r="A418" s="7" t="n"/>
      <c r="C418" s="7" t="n"/>
      <c r="F418" s="7" t="n"/>
      <c r="H418" s="7">
        <f>IF($G418="","",IFERROR(INDEX(Listas!$B$2:$B$51,MATCH($G418,Listas!$A$2:$A$51,0))&amp;"",""))</f>
        <v/>
      </c>
      <c r="J418" s="8" t="n"/>
      <c r="K418" s="8" t="n"/>
      <c r="L418" s="8" t="n"/>
      <c r="M418" s="9" t="n"/>
      <c r="O418" s="10" t="n"/>
      <c r="P418" s="8" t="n"/>
    </row>
    <row r="419">
      <c r="A419" s="7" t="n"/>
      <c r="C419" s="7" t="n"/>
      <c r="F419" s="7" t="n"/>
      <c r="H419" s="7">
        <f>IF($G419="","",IFERROR(INDEX(Listas!$B$2:$B$51,MATCH($G419,Listas!$A$2:$A$51,0))&amp;"",""))</f>
        <v/>
      </c>
      <c r="J419" s="8" t="n"/>
      <c r="K419" s="8" t="n"/>
      <c r="L419" s="8" t="n"/>
      <c r="M419" s="9" t="n"/>
      <c r="O419" s="10" t="n"/>
      <c r="P419" s="8" t="n"/>
    </row>
    <row r="420">
      <c r="A420" s="7" t="n"/>
      <c r="C420" s="7" t="n"/>
      <c r="F420" s="7" t="n"/>
      <c r="H420" s="7">
        <f>IF($G420="","",IFERROR(INDEX(Listas!$B$2:$B$51,MATCH($G420,Listas!$A$2:$A$51,0))&amp;"",""))</f>
        <v/>
      </c>
      <c r="J420" s="8" t="n"/>
      <c r="K420" s="8" t="n"/>
      <c r="L420" s="8" t="n"/>
      <c r="M420" s="9" t="n"/>
      <c r="O420" s="10" t="n"/>
      <c r="P420" s="8" t="n"/>
    </row>
    <row r="421">
      <c r="A421" s="7" t="n"/>
      <c r="C421" s="7" t="n"/>
      <c r="F421" s="7" t="n"/>
      <c r="H421" s="7">
        <f>IF($G421="","",IFERROR(INDEX(Listas!$B$2:$B$51,MATCH($G421,Listas!$A$2:$A$51,0))&amp;"",""))</f>
        <v/>
      </c>
      <c r="J421" s="8" t="n"/>
      <c r="K421" s="8" t="n"/>
      <c r="L421" s="8" t="n"/>
      <c r="M421" s="9" t="n"/>
      <c r="O421" s="10" t="n"/>
      <c r="P421" s="8" t="n"/>
    </row>
    <row r="422">
      <c r="A422" s="7" t="n"/>
      <c r="C422" s="7" t="n"/>
      <c r="F422" s="7" t="n"/>
      <c r="H422" s="7">
        <f>IF($G422="","",IFERROR(INDEX(Listas!$B$2:$B$51,MATCH($G422,Listas!$A$2:$A$51,0))&amp;"",""))</f>
        <v/>
      </c>
      <c r="J422" s="8" t="n"/>
      <c r="K422" s="8" t="n"/>
      <c r="L422" s="8" t="n"/>
      <c r="M422" s="9" t="n"/>
      <c r="O422" s="10" t="n"/>
      <c r="P422" s="8" t="n"/>
    </row>
    <row r="423">
      <c r="A423" s="7" t="n"/>
      <c r="C423" s="7" t="n"/>
      <c r="F423" s="7" t="n"/>
      <c r="H423" s="7">
        <f>IF($G423="","",IFERROR(INDEX(Listas!$B$2:$B$51,MATCH($G423,Listas!$A$2:$A$51,0))&amp;"",""))</f>
        <v/>
      </c>
      <c r="J423" s="8" t="n"/>
      <c r="K423" s="8" t="n"/>
      <c r="L423" s="8" t="n"/>
      <c r="M423" s="9" t="n"/>
      <c r="O423" s="10" t="n"/>
      <c r="P423" s="8" t="n"/>
    </row>
    <row r="424">
      <c r="A424" s="7" t="n"/>
      <c r="C424" s="7" t="n"/>
      <c r="F424" s="7" t="n"/>
      <c r="H424" s="7">
        <f>IF($G424="","",IFERROR(INDEX(Listas!$B$2:$B$51,MATCH($G424,Listas!$A$2:$A$51,0))&amp;"",""))</f>
        <v/>
      </c>
      <c r="J424" s="8" t="n"/>
      <c r="K424" s="8" t="n"/>
      <c r="L424" s="8" t="n"/>
      <c r="M424" s="9" t="n"/>
      <c r="O424" s="10" t="n"/>
      <c r="P424" s="8" t="n"/>
    </row>
    <row r="425">
      <c r="A425" s="7" t="n"/>
      <c r="C425" s="7" t="n"/>
      <c r="F425" s="7" t="n"/>
      <c r="H425" s="7">
        <f>IF($G425="","",IFERROR(INDEX(Listas!$B$2:$B$51,MATCH($G425,Listas!$A$2:$A$51,0))&amp;"",""))</f>
        <v/>
      </c>
      <c r="J425" s="8" t="n"/>
      <c r="K425" s="8" t="n"/>
      <c r="L425" s="8" t="n"/>
      <c r="M425" s="9" t="n"/>
      <c r="O425" s="10" t="n"/>
      <c r="P425" s="8" t="n"/>
    </row>
    <row r="426">
      <c r="A426" s="7" t="n"/>
      <c r="C426" s="7" t="n"/>
      <c r="F426" s="7" t="n"/>
      <c r="H426" s="7">
        <f>IF($G426="","",IFERROR(INDEX(Listas!$B$2:$B$51,MATCH($G426,Listas!$A$2:$A$51,0))&amp;"",""))</f>
        <v/>
      </c>
      <c r="J426" s="8" t="n"/>
      <c r="K426" s="8" t="n"/>
      <c r="L426" s="8" t="n"/>
      <c r="M426" s="9" t="n"/>
      <c r="O426" s="10" t="n"/>
      <c r="P426" s="8" t="n"/>
    </row>
    <row r="427">
      <c r="A427" s="7" t="n"/>
      <c r="C427" s="7" t="n"/>
      <c r="F427" s="7" t="n"/>
      <c r="H427" s="7">
        <f>IF($G427="","",IFERROR(INDEX(Listas!$B$2:$B$51,MATCH($G427,Listas!$A$2:$A$51,0))&amp;"",""))</f>
        <v/>
      </c>
      <c r="J427" s="8" t="n"/>
      <c r="K427" s="8" t="n"/>
      <c r="L427" s="8" t="n"/>
      <c r="M427" s="9" t="n"/>
      <c r="O427" s="10" t="n"/>
      <c r="P427" s="8" t="n"/>
    </row>
    <row r="428">
      <c r="A428" s="7" t="n"/>
      <c r="C428" s="7" t="n"/>
      <c r="F428" s="7" t="n"/>
      <c r="H428" s="7">
        <f>IF($G428="","",IFERROR(INDEX(Listas!$B$2:$B$51,MATCH($G428,Listas!$A$2:$A$51,0))&amp;"",""))</f>
        <v/>
      </c>
      <c r="J428" s="8" t="n"/>
      <c r="K428" s="8" t="n"/>
      <c r="L428" s="8" t="n"/>
      <c r="M428" s="9" t="n"/>
      <c r="O428" s="10" t="n"/>
      <c r="P428" s="8" t="n"/>
    </row>
    <row r="429">
      <c r="A429" s="7" t="n"/>
      <c r="C429" s="7" t="n"/>
      <c r="F429" s="7" t="n"/>
      <c r="H429" s="7">
        <f>IF($G429="","",IFERROR(INDEX(Listas!$B$2:$B$51,MATCH($G429,Listas!$A$2:$A$51,0))&amp;"",""))</f>
        <v/>
      </c>
      <c r="J429" s="8" t="n"/>
      <c r="K429" s="8" t="n"/>
      <c r="L429" s="8" t="n"/>
      <c r="M429" s="9" t="n"/>
      <c r="O429" s="10" t="n"/>
      <c r="P429" s="8" t="n"/>
    </row>
    <row r="430">
      <c r="A430" s="7" t="n"/>
      <c r="C430" s="7" t="n"/>
      <c r="F430" s="7" t="n"/>
      <c r="H430" s="7">
        <f>IF($G430="","",IFERROR(INDEX(Listas!$B$2:$B$51,MATCH($G430,Listas!$A$2:$A$51,0))&amp;"",""))</f>
        <v/>
      </c>
      <c r="J430" s="8" t="n"/>
      <c r="K430" s="8" t="n"/>
      <c r="L430" s="8" t="n"/>
      <c r="M430" s="9" t="n"/>
      <c r="O430" s="10" t="n"/>
      <c r="P430" s="8" t="n"/>
    </row>
    <row r="431">
      <c r="A431" s="7" t="n"/>
      <c r="C431" s="7" t="n"/>
      <c r="F431" s="7" t="n"/>
      <c r="H431" s="7">
        <f>IF($G431="","",IFERROR(INDEX(Listas!$B$2:$B$51,MATCH($G431,Listas!$A$2:$A$51,0))&amp;"",""))</f>
        <v/>
      </c>
      <c r="J431" s="8" t="n"/>
      <c r="K431" s="8" t="n"/>
      <c r="L431" s="8" t="n"/>
      <c r="M431" s="9" t="n"/>
      <c r="O431" s="10" t="n"/>
      <c r="P431" s="8" t="n"/>
    </row>
    <row r="432">
      <c r="A432" s="7" t="n"/>
      <c r="C432" s="7" t="n"/>
      <c r="F432" s="7" t="n"/>
      <c r="H432" s="7">
        <f>IF($G432="","",IFERROR(INDEX(Listas!$B$2:$B$51,MATCH($G432,Listas!$A$2:$A$51,0))&amp;"",""))</f>
        <v/>
      </c>
      <c r="J432" s="8" t="n"/>
      <c r="K432" s="8" t="n"/>
      <c r="L432" s="8" t="n"/>
      <c r="M432" s="9" t="n"/>
      <c r="O432" s="10" t="n"/>
      <c r="P432" s="8" t="n"/>
    </row>
    <row r="433">
      <c r="A433" s="7" t="n"/>
      <c r="C433" s="7" t="n"/>
      <c r="F433" s="7" t="n"/>
      <c r="H433" s="7">
        <f>IF($G433="","",IFERROR(INDEX(Listas!$B$2:$B$51,MATCH($G433,Listas!$A$2:$A$51,0))&amp;"",""))</f>
        <v/>
      </c>
      <c r="J433" s="8" t="n"/>
      <c r="K433" s="8" t="n"/>
      <c r="L433" s="8" t="n"/>
      <c r="M433" s="9" t="n"/>
      <c r="O433" s="10" t="n"/>
      <c r="P433" s="8" t="n"/>
    </row>
    <row r="434">
      <c r="A434" s="7" t="n"/>
      <c r="C434" s="7" t="n"/>
      <c r="F434" s="7" t="n"/>
      <c r="H434" s="7">
        <f>IF($G434="","",IFERROR(INDEX(Listas!$B$2:$B$51,MATCH($G434,Listas!$A$2:$A$51,0))&amp;"",""))</f>
        <v/>
      </c>
      <c r="J434" s="8" t="n"/>
      <c r="K434" s="8" t="n"/>
      <c r="L434" s="8" t="n"/>
      <c r="M434" s="9" t="n"/>
      <c r="O434" s="10" t="n"/>
      <c r="P434" s="8" t="n"/>
    </row>
    <row r="435">
      <c r="A435" s="7" t="n"/>
      <c r="C435" s="7" t="n"/>
      <c r="F435" s="7" t="n"/>
      <c r="H435" s="7">
        <f>IF($G435="","",IFERROR(INDEX(Listas!$B$2:$B$51,MATCH($G435,Listas!$A$2:$A$51,0))&amp;"",""))</f>
        <v/>
      </c>
      <c r="J435" s="8" t="n"/>
      <c r="K435" s="8" t="n"/>
      <c r="L435" s="8" t="n"/>
      <c r="M435" s="9" t="n"/>
      <c r="O435" s="10" t="n"/>
      <c r="P435" s="8" t="n"/>
    </row>
    <row r="436">
      <c r="A436" s="7" t="n"/>
      <c r="C436" s="7" t="n"/>
      <c r="F436" s="7" t="n"/>
      <c r="H436" s="7">
        <f>IF($G436="","",IFERROR(INDEX(Listas!$B$2:$B$51,MATCH($G436,Listas!$A$2:$A$51,0))&amp;"",""))</f>
        <v/>
      </c>
      <c r="J436" s="8" t="n"/>
      <c r="K436" s="8" t="n"/>
      <c r="L436" s="8" t="n"/>
      <c r="M436" s="9" t="n"/>
      <c r="O436" s="10" t="n"/>
      <c r="P436" s="8" t="n"/>
    </row>
    <row r="437">
      <c r="A437" s="7" t="n"/>
      <c r="C437" s="7" t="n"/>
      <c r="F437" s="7" t="n"/>
      <c r="H437" s="7">
        <f>IF($G437="","",IFERROR(INDEX(Listas!$B$2:$B$51,MATCH($G437,Listas!$A$2:$A$51,0))&amp;"",""))</f>
        <v/>
      </c>
      <c r="J437" s="8" t="n"/>
      <c r="K437" s="8" t="n"/>
      <c r="L437" s="8" t="n"/>
      <c r="M437" s="9" t="n"/>
      <c r="O437" s="10" t="n"/>
      <c r="P437" s="8" t="n"/>
    </row>
    <row r="438">
      <c r="A438" s="7" t="n"/>
      <c r="C438" s="7" t="n"/>
      <c r="F438" s="7" t="n"/>
      <c r="H438" s="7">
        <f>IF($G438="","",IFERROR(INDEX(Listas!$B$2:$B$51,MATCH($G438,Listas!$A$2:$A$51,0))&amp;"",""))</f>
        <v/>
      </c>
      <c r="J438" s="8" t="n"/>
      <c r="K438" s="8" t="n"/>
      <c r="L438" s="8" t="n"/>
      <c r="M438" s="9" t="n"/>
      <c r="O438" s="10" t="n"/>
      <c r="P438" s="8" t="n"/>
    </row>
    <row r="439">
      <c r="A439" s="7" t="n"/>
      <c r="C439" s="7" t="n"/>
      <c r="F439" s="7" t="n"/>
      <c r="H439" s="7">
        <f>IF($G439="","",IFERROR(INDEX(Listas!$B$2:$B$51,MATCH($G439,Listas!$A$2:$A$51,0))&amp;"",""))</f>
        <v/>
      </c>
      <c r="J439" s="8" t="n"/>
      <c r="K439" s="8" t="n"/>
      <c r="L439" s="8" t="n"/>
      <c r="M439" s="9" t="n"/>
      <c r="O439" s="10" t="n"/>
      <c r="P439" s="8" t="n"/>
    </row>
    <row r="440">
      <c r="A440" s="7" t="n"/>
      <c r="C440" s="7" t="n"/>
      <c r="F440" s="7" t="n"/>
      <c r="H440" s="7">
        <f>IF($G440="","",IFERROR(INDEX(Listas!$B$2:$B$51,MATCH($G440,Listas!$A$2:$A$51,0))&amp;"",""))</f>
        <v/>
      </c>
      <c r="J440" s="8" t="n"/>
      <c r="K440" s="8" t="n"/>
      <c r="L440" s="8" t="n"/>
      <c r="M440" s="9" t="n"/>
      <c r="O440" s="10" t="n"/>
      <c r="P440" s="8" t="n"/>
    </row>
    <row r="441">
      <c r="A441" s="7" t="n"/>
      <c r="C441" s="7" t="n"/>
      <c r="F441" s="7" t="n"/>
      <c r="H441" s="7">
        <f>IF($G441="","",IFERROR(INDEX(Listas!$B$2:$B$51,MATCH($G441,Listas!$A$2:$A$51,0))&amp;"",""))</f>
        <v/>
      </c>
      <c r="J441" s="8" t="n"/>
      <c r="K441" s="8" t="n"/>
      <c r="L441" s="8" t="n"/>
      <c r="M441" s="9" t="n"/>
      <c r="O441" s="10" t="n"/>
      <c r="P441" s="8" t="n"/>
    </row>
    <row r="442">
      <c r="A442" s="7" t="n"/>
      <c r="C442" s="7" t="n"/>
      <c r="F442" s="7" t="n"/>
      <c r="H442" s="7">
        <f>IF($G442="","",IFERROR(INDEX(Listas!$B$2:$B$51,MATCH($G442,Listas!$A$2:$A$51,0))&amp;"",""))</f>
        <v/>
      </c>
      <c r="J442" s="8" t="n"/>
      <c r="K442" s="8" t="n"/>
      <c r="L442" s="8" t="n"/>
      <c r="M442" s="9" t="n"/>
      <c r="O442" s="10" t="n"/>
      <c r="P442" s="8" t="n"/>
    </row>
    <row r="443">
      <c r="A443" s="7" t="n"/>
      <c r="C443" s="7" t="n"/>
      <c r="F443" s="7" t="n"/>
      <c r="H443" s="7">
        <f>IF($G443="","",IFERROR(INDEX(Listas!$B$2:$B$51,MATCH($G443,Listas!$A$2:$A$51,0))&amp;"",""))</f>
        <v/>
      </c>
      <c r="J443" s="8" t="n"/>
      <c r="K443" s="8" t="n"/>
      <c r="L443" s="8" t="n"/>
      <c r="M443" s="9" t="n"/>
      <c r="O443" s="10" t="n"/>
      <c r="P443" s="8" t="n"/>
    </row>
    <row r="444">
      <c r="A444" s="7" t="n"/>
      <c r="C444" s="7" t="n"/>
      <c r="F444" s="7" t="n"/>
      <c r="H444" s="7">
        <f>IF($G444="","",IFERROR(INDEX(Listas!$B$2:$B$51,MATCH($G444,Listas!$A$2:$A$51,0))&amp;"",""))</f>
        <v/>
      </c>
      <c r="J444" s="8" t="n"/>
      <c r="K444" s="8" t="n"/>
      <c r="L444" s="8" t="n"/>
      <c r="M444" s="9" t="n"/>
      <c r="O444" s="10" t="n"/>
      <c r="P444" s="8" t="n"/>
    </row>
    <row r="445">
      <c r="A445" s="7" t="n"/>
      <c r="C445" s="7" t="n"/>
      <c r="F445" s="7" t="n"/>
      <c r="H445" s="7">
        <f>IF($G445="","",IFERROR(INDEX(Listas!$B$2:$B$51,MATCH($G445,Listas!$A$2:$A$51,0))&amp;"",""))</f>
        <v/>
      </c>
      <c r="J445" s="8" t="n"/>
      <c r="K445" s="8" t="n"/>
      <c r="L445" s="8" t="n"/>
      <c r="M445" s="9" t="n"/>
      <c r="O445" s="10" t="n"/>
      <c r="P445" s="8" t="n"/>
    </row>
    <row r="446">
      <c r="A446" s="7" t="n"/>
      <c r="C446" s="7" t="n"/>
      <c r="F446" s="7" t="n"/>
      <c r="H446" s="7">
        <f>IF($G446="","",IFERROR(INDEX(Listas!$B$2:$B$51,MATCH($G446,Listas!$A$2:$A$51,0))&amp;"",""))</f>
        <v/>
      </c>
      <c r="J446" s="8" t="n"/>
      <c r="K446" s="8" t="n"/>
      <c r="L446" s="8" t="n"/>
      <c r="M446" s="9" t="n"/>
      <c r="O446" s="10" t="n"/>
      <c r="P446" s="8" t="n"/>
    </row>
    <row r="447">
      <c r="A447" s="7" t="n"/>
      <c r="C447" s="7" t="n"/>
      <c r="F447" s="7" t="n"/>
      <c r="H447" s="7">
        <f>IF($G447="","",IFERROR(INDEX(Listas!$B$2:$B$51,MATCH($G447,Listas!$A$2:$A$51,0))&amp;"",""))</f>
        <v/>
      </c>
      <c r="J447" s="8" t="n"/>
      <c r="K447" s="8" t="n"/>
      <c r="L447" s="8" t="n"/>
      <c r="M447" s="9" t="n"/>
      <c r="O447" s="10" t="n"/>
      <c r="P447" s="8" t="n"/>
    </row>
    <row r="448">
      <c r="A448" s="7" t="n"/>
      <c r="C448" s="7" t="n"/>
      <c r="F448" s="7" t="n"/>
      <c r="H448" s="7">
        <f>IF($G448="","",IFERROR(INDEX(Listas!$B$2:$B$51,MATCH($G448,Listas!$A$2:$A$51,0))&amp;"",""))</f>
        <v/>
      </c>
      <c r="J448" s="8" t="n"/>
      <c r="K448" s="8" t="n"/>
      <c r="L448" s="8" t="n"/>
      <c r="M448" s="9" t="n"/>
      <c r="O448" s="10" t="n"/>
      <c r="P448" s="8" t="n"/>
    </row>
    <row r="449">
      <c r="A449" s="7" t="n"/>
      <c r="C449" s="7" t="n"/>
      <c r="F449" s="7" t="n"/>
      <c r="H449" s="7">
        <f>IF($G449="","",IFERROR(INDEX(Listas!$B$2:$B$51,MATCH($G449,Listas!$A$2:$A$51,0))&amp;"",""))</f>
        <v/>
      </c>
      <c r="J449" s="8" t="n"/>
      <c r="K449" s="8" t="n"/>
      <c r="L449" s="8" t="n"/>
      <c r="M449" s="9" t="n"/>
      <c r="O449" s="10" t="n"/>
      <c r="P449" s="8" t="n"/>
    </row>
    <row r="450">
      <c r="A450" s="7" t="n"/>
      <c r="C450" s="7" t="n"/>
      <c r="F450" s="7" t="n"/>
      <c r="H450" s="7">
        <f>IF($G450="","",IFERROR(INDEX(Listas!$B$2:$B$51,MATCH($G450,Listas!$A$2:$A$51,0))&amp;"",""))</f>
        <v/>
      </c>
      <c r="J450" s="8" t="n"/>
      <c r="K450" s="8" t="n"/>
      <c r="L450" s="8" t="n"/>
      <c r="M450" s="9" t="n"/>
      <c r="O450" s="10" t="n"/>
      <c r="P450" s="8" t="n"/>
    </row>
    <row r="451">
      <c r="A451" s="7" t="n"/>
      <c r="C451" s="7" t="n"/>
      <c r="F451" s="7" t="n"/>
      <c r="H451" s="7">
        <f>IF($G451="","",IFERROR(INDEX(Listas!$B$2:$B$51,MATCH($G451,Listas!$A$2:$A$51,0))&amp;"",""))</f>
        <v/>
      </c>
      <c r="J451" s="8" t="n"/>
      <c r="K451" s="8" t="n"/>
      <c r="L451" s="8" t="n"/>
      <c r="M451" s="9" t="n"/>
      <c r="O451" s="10" t="n"/>
      <c r="P451" s="8" t="n"/>
    </row>
    <row r="452">
      <c r="A452" s="7" t="n"/>
      <c r="C452" s="7" t="n"/>
      <c r="F452" s="7" t="n"/>
      <c r="H452" s="7">
        <f>IF($G452="","",IFERROR(INDEX(Listas!$B$2:$B$51,MATCH($G452,Listas!$A$2:$A$51,0))&amp;"",""))</f>
        <v/>
      </c>
      <c r="J452" s="8" t="n"/>
      <c r="K452" s="8" t="n"/>
      <c r="L452" s="8" t="n"/>
      <c r="M452" s="9" t="n"/>
      <c r="O452" s="10" t="n"/>
      <c r="P452" s="8" t="n"/>
    </row>
    <row r="453">
      <c r="A453" s="7" t="n"/>
      <c r="C453" s="7" t="n"/>
      <c r="F453" s="7" t="n"/>
      <c r="H453" s="7">
        <f>IF($G453="","",IFERROR(INDEX(Listas!$B$2:$B$51,MATCH($G453,Listas!$A$2:$A$51,0))&amp;"",""))</f>
        <v/>
      </c>
      <c r="J453" s="8" t="n"/>
      <c r="K453" s="8" t="n"/>
      <c r="L453" s="8" t="n"/>
      <c r="M453" s="9" t="n"/>
      <c r="O453" s="10" t="n"/>
      <c r="P453" s="8" t="n"/>
    </row>
    <row r="454">
      <c r="A454" s="7" t="n"/>
      <c r="C454" s="7" t="n"/>
      <c r="F454" s="7" t="n"/>
      <c r="H454" s="7">
        <f>IF($G454="","",IFERROR(INDEX(Listas!$B$2:$B$51,MATCH($G454,Listas!$A$2:$A$51,0))&amp;"",""))</f>
        <v/>
      </c>
      <c r="J454" s="8" t="n"/>
      <c r="K454" s="8" t="n"/>
      <c r="L454" s="8" t="n"/>
      <c r="M454" s="9" t="n"/>
      <c r="O454" s="10" t="n"/>
      <c r="P454" s="8" t="n"/>
    </row>
    <row r="455">
      <c r="A455" s="7" t="n"/>
      <c r="C455" s="7" t="n"/>
      <c r="F455" s="7" t="n"/>
      <c r="H455" s="7">
        <f>IF($G455="","",IFERROR(INDEX(Listas!$B$2:$B$51,MATCH($G455,Listas!$A$2:$A$51,0))&amp;"",""))</f>
        <v/>
      </c>
      <c r="J455" s="8" t="n"/>
      <c r="K455" s="8" t="n"/>
      <c r="L455" s="8" t="n"/>
      <c r="M455" s="9" t="n"/>
      <c r="O455" s="10" t="n"/>
      <c r="P455" s="8" t="n"/>
    </row>
    <row r="456">
      <c r="A456" s="7" t="n"/>
      <c r="C456" s="7" t="n"/>
      <c r="F456" s="7" t="n"/>
      <c r="H456" s="7">
        <f>IF($G456="","",IFERROR(INDEX(Listas!$B$2:$B$51,MATCH($G456,Listas!$A$2:$A$51,0))&amp;"",""))</f>
        <v/>
      </c>
      <c r="J456" s="8" t="n"/>
      <c r="K456" s="8" t="n"/>
      <c r="L456" s="8" t="n"/>
      <c r="M456" s="9" t="n"/>
      <c r="O456" s="10" t="n"/>
      <c r="P456" s="8" t="n"/>
    </row>
    <row r="457">
      <c r="A457" s="7" t="n"/>
      <c r="C457" s="7" t="n"/>
      <c r="F457" s="7" t="n"/>
      <c r="H457" s="7">
        <f>IF($G457="","",IFERROR(INDEX(Listas!$B$2:$B$51,MATCH($G457,Listas!$A$2:$A$51,0))&amp;"",""))</f>
        <v/>
      </c>
      <c r="J457" s="8" t="n"/>
      <c r="K457" s="8" t="n"/>
      <c r="L457" s="8" t="n"/>
      <c r="M457" s="9" t="n"/>
      <c r="O457" s="10" t="n"/>
      <c r="P457" s="8" t="n"/>
    </row>
    <row r="458">
      <c r="A458" s="7" t="n"/>
      <c r="C458" s="7" t="n"/>
      <c r="F458" s="7" t="n"/>
      <c r="H458" s="7">
        <f>IF($G458="","",IFERROR(INDEX(Listas!$B$2:$B$51,MATCH($G458,Listas!$A$2:$A$51,0))&amp;"",""))</f>
        <v/>
      </c>
      <c r="J458" s="8" t="n"/>
      <c r="K458" s="8" t="n"/>
      <c r="L458" s="8" t="n"/>
      <c r="M458" s="9" t="n"/>
      <c r="O458" s="10" t="n"/>
      <c r="P458" s="8" t="n"/>
    </row>
    <row r="459">
      <c r="A459" s="7" t="n"/>
      <c r="C459" s="7" t="n"/>
      <c r="F459" s="7" t="n"/>
      <c r="H459" s="7">
        <f>IF($G459="","",IFERROR(INDEX(Listas!$B$2:$B$51,MATCH($G459,Listas!$A$2:$A$51,0))&amp;"",""))</f>
        <v/>
      </c>
      <c r="J459" s="8" t="n"/>
      <c r="K459" s="8" t="n"/>
      <c r="L459" s="8" t="n"/>
      <c r="M459" s="9" t="n"/>
      <c r="O459" s="10" t="n"/>
      <c r="P459" s="8" t="n"/>
    </row>
    <row r="460">
      <c r="A460" s="7" t="n"/>
      <c r="C460" s="7" t="n"/>
      <c r="F460" s="7" t="n"/>
      <c r="H460" s="7">
        <f>IF($G460="","",IFERROR(INDEX(Listas!$B$2:$B$51,MATCH($G460,Listas!$A$2:$A$51,0))&amp;"",""))</f>
        <v/>
      </c>
      <c r="J460" s="8" t="n"/>
      <c r="K460" s="8" t="n"/>
      <c r="L460" s="8" t="n"/>
      <c r="M460" s="9" t="n"/>
      <c r="O460" s="10" t="n"/>
      <c r="P460" s="8" t="n"/>
    </row>
    <row r="461">
      <c r="A461" s="7" t="n"/>
      <c r="C461" s="7" t="n"/>
      <c r="F461" s="7" t="n"/>
      <c r="H461" s="7">
        <f>IF($G461="","",IFERROR(INDEX(Listas!$B$2:$B$51,MATCH($G461,Listas!$A$2:$A$51,0))&amp;"",""))</f>
        <v/>
      </c>
      <c r="J461" s="8" t="n"/>
      <c r="K461" s="8" t="n"/>
      <c r="L461" s="8" t="n"/>
      <c r="M461" s="9" t="n"/>
      <c r="O461" s="10" t="n"/>
      <c r="P461" s="8" t="n"/>
    </row>
    <row r="462">
      <c r="A462" s="7" t="n"/>
      <c r="C462" s="7" t="n"/>
      <c r="F462" s="7" t="n"/>
      <c r="H462" s="7">
        <f>IF($G462="","",IFERROR(INDEX(Listas!$B$2:$B$51,MATCH($G462,Listas!$A$2:$A$51,0))&amp;"",""))</f>
        <v/>
      </c>
      <c r="J462" s="8" t="n"/>
      <c r="K462" s="8" t="n"/>
      <c r="L462" s="8" t="n"/>
      <c r="M462" s="9" t="n"/>
      <c r="O462" s="10" t="n"/>
      <c r="P462" s="8" t="n"/>
    </row>
    <row r="463">
      <c r="A463" s="7" t="n"/>
      <c r="C463" s="7" t="n"/>
      <c r="F463" s="7" t="n"/>
      <c r="H463" s="7">
        <f>IF($G463="","",IFERROR(INDEX(Listas!$B$2:$B$51,MATCH($G463,Listas!$A$2:$A$51,0))&amp;"",""))</f>
        <v/>
      </c>
      <c r="J463" s="8" t="n"/>
      <c r="K463" s="8" t="n"/>
      <c r="L463" s="8" t="n"/>
      <c r="M463" s="9" t="n"/>
      <c r="O463" s="10" t="n"/>
      <c r="P463" s="8" t="n"/>
    </row>
    <row r="464">
      <c r="A464" s="7" t="n"/>
      <c r="C464" s="7" t="n"/>
      <c r="F464" s="7" t="n"/>
      <c r="H464" s="7">
        <f>IF($G464="","",IFERROR(INDEX(Listas!$B$2:$B$51,MATCH($G464,Listas!$A$2:$A$51,0))&amp;"",""))</f>
        <v/>
      </c>
      <c r="J464" s="8" t="n"/>
      <c r="K464" s="8" t="n"/>
      <c r="L464" s="8" t="n"/>
      <c r="M464" s="9" t="n"/>
      <c r="O464" s="10" t="n"/>
      <c r="P464" s="8" t="n"/>
    </row>
    <row r="465">
      <c r="A465" s="7" t="n"/>
      <c r="C465" s="7" t="n"/>
      <c r="F465" s="7" t="n"/>
      <c r="H465" s="7">
        <f>IF($G465="","",IFERROR(INDEX(Listas!$B$2:$B$51,MATCH($G465,Listas!$A$2:$A$51,0))&amp;"",""))</f>
        <v/>
      </c>
      <c r="J465" s="8" t="n"/>
      <c r="K465" s="8" t="n"/>
      <c r="L465" s="8" t="n"/>
      <c r="M465" s="9" t="n"/>
      <c r="O465" s="10" t="n"/>
      <c r="P465" s="8" t="n"/>
    </row>
    <row r="466">
      <c r="A466" s="7" t="n"/>
      <c r="C466" s="7" t="n"/>
      <c r="F466" s="7" t="n"/>
      <c r="H466" s="7">
        <f>IF($G466="","",IFERROR(INDEX(Listas!$B$2:$B$51,MATCH($G466,Listas!$A$2:$A$51,0))&amp;"",""))</f>
        <v/>
      </c>
      <c r="J466" s="8" t="n"/>
      <c r="K466" s="8" t="n"/>
      <c r="L466" s="8" t="n"/>
      <c r="M466" s="9" t="n"/>
      <c r="O466" s="10" t="n"/>
      <c r="P466" s="8" t="n"/>
    </row>
    <row r="467">
      <c r="A467" s="7" t="n"/>
      <c r="C467" s="7" t="n"/>
      <c r="F467" s="7" t="n"/>
      <c r="H467" s="7">
        <f>IF($G467="","",IFERROR(INDEX(Listas!$B$2:$B$51,MATCH($G467,Listas!$A$2:$A$51,0))&amp;"",""))</f>
        <v/>
      </c>
      <c r="J467" s="8" t="n"/>
      <c r="K467" s="8" t="n"/>
      <c r="L467" s="8" t="n"/>
      <c r="M467" s="9" t="n"/>
      <c r="O467" s="10" t="n"/>
      <c r="P467" s="8" t="n"/>
    </row>
    <row r="468">
      <c r="A468" s="7" t="n"/>
      <c r="C468" s="7" t="n"/>
      <c r="F468" s="7" t="n"/>
      <c r="H468" s="7">
        <f>IF($G468="","",IFERROR(INDEX(Listas!$B$2:$B$51,MATCH($G468,Listas!$A$2:$A$51,0))&amp;"",""))</f>
        <v/>
      </c>
      <c r="J468" s="8" t="n"/>
      <c r="K468" s="8" t="n"/>
      <c r="L468" s="8" t="n"/>
      <c r="M468" s="9" t="n"/>
      <c r="O468" s="10" t="n"/>
      <c r="P468" s="8" t="n"/>
    </row>
    <row r="469">
      <c r="A469" s="7" t="n"/>
      <c r="C469" s="7" t="n"/>
      <c r="F469" s="7" t="n"/>
      <c r="H469" s="7">
        <f>IF($G469="","",IFERROR(INDEX(Listas!$B$2:$B$51,MATCH($G469,Listas!$A$2:$A$51,0))&amp;"",""))</f>
        <v/>
      </c>
      <c r="J469" s="8" t="n"/>
      <c r="K469" s="8" t="n"/>
      <c r="L469" s="8" t="n"/>
      <c r="M469" s="9" t="n"/>
      <c r="O469" s="10" t="n"/>
      <c r="P469" s="8" t="n"/>
    </row>
    <row r="470">
      <c r="A470" s="7" t="n"/>
      <c r="C470" s="7" t="n"/>
      <c r="F470" s="7" t="n"/>
      <c r="H470" s="7">
        <f>IF($G470="","",IFERROR(INDEX(Listas!$B$2:$B$51,MATCH($G470,Listas!$A$2:$A$51,0))&amp;"",""))</f>
        <v/>
      </c>
      <c r="J470" s="8" t="n"/>
      <c r="K470" s="8" t="n"/>
      <c r="L470" s="8" t="n"/>
      <c r="M470" s="9" t="n"/>
      <c r="O470" s="10" t="n"/>
      <c r="P470" s="8" t="n"/>
    </row>
    <row r="471">
      <c r="A471" s="7" t="n"/>
      <c r="C471" s="7" t="n"/>
      <c r="F471" s="7" t="n"/>
      <c r="H471" s="7">
        <f>IF($G471="","",IFERROR(INDEX(Listas!$B$2:$B$51,MATCH($G471,Listas!$A$2:$A$51,0))&amp;"",""))</f>
        <v/>
      </c>
      <c r="J471" s="8" t="n"/>
      <c r="K471" s="8" t="n"/>
      <c r="L471" s="8" t="n"/>
      <c r="M471" s="9" t="n"/>
      <c r="O471" s="10" t="n"/>
      <c r="P471" s="8" t="n"/>
    </row>
    <row r="472">
      <c r="A472" s="7" t="n"/>
      <c r="C472" s="7" t="n"/>
      <c r="F472" s="7" t="n"/>
      <c r="H472" s="7">
        <f>IF($G472="","",IFERROR(INDEX(Listas!$B$2:$B$51,MATCH($G472,Listas!$A$2:$A$51,0))&amp;"",""))</f>
        <v/>
      </c>
      <c r="J472" s="8" t="n"/>
      <c r="K472" s="8" t="n"/>
      <c r="L472" s="8" t="n"/>
      <c r="M472" s="9" t="n"/>
      <c r="O472" s="10" t="n"/>
      <c r="P472" s="8" t="n"/>
    </row>
    <row r="473">
      <c r="A473" s="7" t="n"/>
      <c r="C473" s="7" t="n"/>
      <c r="F473" s="7" t="n"/>
      <c r="H473" s="7">
        <f>IF($G473="","",IFERROR(INDEX(Listas!$B$2:$B$51,MATCH($G473,Listas!$A$2:$A$51,0))&amp;"",""))</f>
        <v/>
      </c>
      <c r="J473" s="8" t="n"/>
      <c r="K473" s="8" t="n"/>
      <c r="L473" s="8" t="n"/>
      <c r="M473" s="9" t="n"/>
      <c r="O473" s="10" t="n"/>
      <c r="P473" s="8" t="n"/>
    </row>
    <row r="474">
      <c r="A474" s="7" t="n"/>
      <c r="C474" s="7" t="n"/>
      <c r="F474" s="7" t="n"/>
      <c r="H474" s="7">
        <f>IF($G474="","",IFERROR(INDEX(Listas!$B$2:$B$51,MATCH($G474,Listas!$A$2:$A$51,0))&amp;"",""))</f>
        <v/>
      </c>
      <c r="J474" s="8" t="n"/>
      <c r="K474" s="8" t="n"/>
      <c r="L474" s="8" t="n"/>
      <c r="M474" s="9" t="n"/>
      <c r="O474" s="10" t="n"/>
      <c r="P474" s="8" t="n"/>
    </row>
    <row r="475">
      <c r="A475" s="7" t="n"/>
      <c r="C475" s="7" t="n"/>
      <c r="F475" s="7" t="n"/>
      <c r="H475" s="7">
        <f>IF($G475="","",IFERROR(INDEX(Listas!$B$2:$B$51,MATCH($G475,Listas!$A$2:$A$51,0))&amp;"",""))</f>
        <v/>
      </c>
      <c r="J475" s="8" t="n"/>
      <c r="K475" s="8" t="n"/>
      <c r="L475" s="8" t="n"/>
      <c r="M475" s="9" t="n"/>
      <c r="O475" s="10" t="n"/>
      <c r="P475" s="8" t="n"/>
    </row>
    <row r="476">
      <c r="A476" s="7" t="n"/>
      <c r="C476" s="7" t="n"/>
      <c r="F476" s="7" t="n"/>
      <c r="H476" s="7">
        <f>IF($G476="","",IFERROR(INDEX(Listas!$B$2:$B$51,MATCH($G476,Listas!$A$2:$A$51,0))&amp;"",""))</f>
        <v/>
      </c>
      <c r="J476" s="8" t="n"/>
      <c r="K476" s="8" t="n"/>
      <c r="L476" s="8" t="n"/>
      <c r="M476" s="9" t="n"/>
      <c r="O476" s="10" t="n"/>
      <c r="P476" s="8" t="n"/>
    </row>
    <row r="477">
      <c r="A477" s="7" t="n"/>
      <c r="C477" s="7" t="n"/>
      <c r="F477" s="7" t="n"/>
      <c r="H477" s="7">
        <f>IF($G477="","",IFERROR(INDEX(Listas!$B$2:$B$51,MATCH($G477,Listas!$A$2:$A$51,0))&amp;"",""))</f>
        <v/>
      </c>
      <c r="J477" s="8" t="n"/>
      <c r="K477" s="8" t="n"/>
      <c r="L477" s="8" t="n"/>
      <c r="M477" s="9" t="n"/>
      <c r="O477" s="10" t="n"/>
      <c r="P477" s="8" t="n"/>
    </row>
    <row r="478">
      <c r="A478" s="7" t="n"/>
      <c r="C478" s="7" t="n"/>
      <c r="F478" s="7" t="n"/>
      <c r="H478" s="7">
        <f>IF($G478="","",IFERROR(INDEX(Listas!$B$2:$B$51,MATCH($G478,Listas!$A$2:$A$51,0))&amp;"",""))</f>
        <v/>
      </c>
      <c r="J478" s="8" t="n"/>
      <c r="K478" s="8" t="n"/>
      <c r="L478" s="8" t="n"/>
      <c r="M478" s="9" t="n"/>
      <c r="O478" s="10" t="n"/>
      <c r="P478" s="8" t="n"/>
    </row>
    <row r="479">
      <c r="A479" s="7" t="n"/>
      <c r="C479" s="7" t="n"/>
      <c r="F479" s="7" t="n"/>
      <c r="H479" s="7">
        <f>IF($G479="","",IFERROR(INDEX(Listas!$B$2:$B$51,MATCH($G479,Listas!$A$2:$A$51,0))&amp;"",""))</f>
        <v/>
      </c>
      <c r="J479" s="8" t="n"/>
      <c r="K479" s="8" t="n"/>
      <c r="L479" s="8" t="n"/>
      <c r="M479" s="9" t="n"/>
      <c r="O479" s="10" t="n"/>
      <c r="P479" s="8" t="n"/>
    </row>
    <row r="480">
      <c r="A480" s="7" t="n"/>
      <c r="C480" s="7" t="n"/>
      <c r="F480" s="7" t="n"/>
      <c r="H480" s="7">
        <f>IF($G480="","",IFERROR(INDEX(Listas!$B$2:$B$51,MATCH($G480,Listas!$A$2:$A$51,0))&amp;"",""))</f>
        <v/>
      </c>
      <c r="J480" s="8" t="n"/>
      <c r="K480" s="8" t="n"/>
      <c r="L480" s="8" t="n"/>
      <c r="M480" s="9" t="n"/>
      <c r="O480" s="10" t="n"/>
      <c r="P480" s="8" t="n"/>
    </row>
    <row r="481">
      <c r="A481" s="7" t="n"/>
      <c r="C481" s="7" t="n"/>
      <c r="F481" s="7" t="n"/>
      <c r="H481" s="7">
        <f>IF($G481="","",IFERROR(INDEX(Listas!$B$2:$B$51,MATCH($G481,Listas!$A$2:$A$51,0))&amp;"",""))</f>
        <v/>
      </c>
      <c r="J481" s="8" t="n"/>
      <c r="K481" s="8" t="n"/>
      <c r="L481" s="8" t="n"/>
      <c r="M481" s="9" t="n"/>
      <c r="O481" s="10" t="n"/>
      <c r="P481" s="8" t="n"/>
    </row>
    <row r="482">
      <c r="A482" s="7" t="n"/>
      <c r="C482" s="7" t="n"/>
      <c r="F482" s="7" t="n"/>
      <c r="H482" s="7">
        <f>IF($G482="","",IFERROR(INDEX(Listas!$B$2:$B$51,MATCH($G482,Listas!$A$2:$A$51,0))&amp;"",""))</f>
        <v/>
      </c>
      <c r="J482" s="8" t="n"/>
      <c r="K482" s="8" t="n"/>
      <c r="L482" s="8" t="n"/>
      <c r="M482" s="9" t="n"/>
      <c r="O482" s="10" t="n"/>
      <c r="P482" s="8" t="n"/>
    </row>
    <row r="483">
      <c r="A483" s="7" t="n"/>
      <c r="C483" s="7" t="n"/>
      <c r="F483" s="7" t="n"/>
      <c r="H483" s="7">
        <f>IF($G483="","",IFERROR(INDEX(Listas!$B$2:$B$51,MATCH($G483,Listas!$A$2:$A$51,0))&amp;"",""))</f>
        <v/>
      </c>
      <c r="J483" s="8" t="n"/>
      <c r="K483" s="8" t="n"/>
      <c r="L483" s="8" t="n"/>
      <c r="M483" s="9" t="n"/>
      <c r="O483" s="10" t="n"/>
      <c r="P483" s="8" t="n"/>
    </row>
    <row r="484">
      <c r="A484" s="7" t="n"/>
      <c r="C484" s="7" t="n"/>
      <c r="F484" s="7" t="n"/>
      <c r="H484" s="7">
        <f>IF($G484="","",IFERROR(INDEX(Listas!$B$2:$B$51,MATCH($G484,Listas!$A$2:$A$51,0))&amp;"",""))</f>
        <v/>
      </c>
      <c r="J484" s="8" t="n"/>
      <c r="K484" s="8" t="n"/>
      <c r="L484" s="8" t="n"/>
      <c r="M484" s="9" t="n"/>
      <c r="O484" s="10" t="n"/>
      <c r="P484" s="8" t="n"/>
    </row>
    <row r="485">
      <c r="A485" s="7" t="n"/>
      <c r="C485" s="7" t="n"/>
      <c r="F485" s="7" t="n"/>
      <c r="H485" s="7">
        <f>IF($G485="","",IFERROR(INDEX(Listas!$B$2:$B$51,MATCH($G485,Listas!$A$2:$A$51,0))&amp;"",""))</f>
        <v/>
      </c>
      <c r="J485" s="8" t="n"/>
      <c r="K485" s="8" t="n"/>
      <c r="L485" s="8" t="n"/>
      <c r="M485" s="9" t="n"/>
      <c r="O485" s="10" t="n"/>
      <c r="P485" s="8" t="n"/>
    </row>
    <row r="486">
      <c r="A486" s="7" t="n"/>
      <c r="C486" s="7" t="n"/>
      <c r="F486" s="7" t="n"/>
      <c r="H486" s="7">
        <f>IF($G486="","",IFERROR(INDEX(Listas!$B$2:$B$51,MATCH($G486,Listas!$A$2:$A$51,0))&amp;"",""))</f>
        <v/>
      </c>
      <c r="J486" s="8" t="n"/>
      <c r="K486" s="8" t="n"/>
      <c r="L486" s="8" t="n"/>
      <c r="M486" s="9" t="n"/>
      <c r="O486" s="10" t="n"/>
      <c r="P486" s="8" t="n"/>
    </row>
    <row r="487">
      <c r="A487" s="7" t="n"/>
      <c r="C487" s="7" t="n"/>
      <c r="F487" s="7" t="n"/>
      <c r="H487" s="7">
        <f>IF($G487="","",IFERROR(INDEX(Listas!$B$2:$B$51,MATCH($G487,Listas!$A$2:$A$51,0))&amp;"",""))</f>
        <v/>
      </c>
      <c r="J487" s="8" t="n"/>
      <c r="K487" s="8" t="n"/>
      <c r="L487" s="8" t="n"/>
      <c r="M487" s="9" t="n"/>
      <c r="O487" s="10" t="n"/>
      <c r="P487" s="8" t="n"/>
    </row>
    <row r="488">
      <c r="A488" s="7" t="n"/>
      <c r="C488" s="7" t="n"/>
      <c r="F488" s="7" t="n"/>
      <c r="H488" s="7">
        <f>IF($G488="","",IFERROR(INDEX(Listas!$B$2:$B$51,MATCH($G488,Listas!$A$2:$A$51,0))&amp;"",""))</f>
        <v/>
      </c>
      <c r="J488" s="8" t="n"/>
      <c r="K488" s="8" t="n"/>
      <c r="L488" s="8" t="n"/>
      <c r="M488" s="9" t="n"/>
      <c r="O488" s="10" t="n"/>
      <c r="P488" s="8" t="n"/>
    </row>
    <row r="489">
      <c r="A489" s="7" t="n"/>
      <c r="C489" s="7" t="n"/>
      <c r="F489" s="7" t="n"/>
      <c r="H489" s="7">
        <f>IF($G489="","",IFERROR(INDEX(Listas!$B$2:$B$51,MATCH($G489,Listas!$A$2:$A$51,0))&amp;"",""))</f>
        <v/>
      </c>
      <c r="J489" s="8" t="n"/>
      <c r="K489" s="8" t="n"/>
      <c r="L489" s="8" t="n"/>
      <c r="M489" s="9" t="n"/>
      <c r="O489" s="10" t="n"/>
      <c r="P489" s="8" t="n"/>
    </row>
    <row r="490">
      <c r="A490" s="7" t="n"/>
      <c r="C490" s="7" t="n"/>
      <c r="F490" s="7" t="n"/>
      <c r="H490" s="7">
        <f>IF($G490="","",IFERROR(INDEX(Listas!$B$2:$B$51,MATCH($G490,Listas!$A$2:$A$51,0))&amp;"",""))</f>
        <v/>
      </c>
      <c r="J490" s="8" t="n"/>
      <c r="K490" s="8" t="n"/>
      <c r="L490" s="8" t="n"/>
      <c r="M490" s="9" t="n"/>
      <c r="O490" s="10" t="n"/>
      <c r="P490" s="8" t="n"/>
    </row>
    <row r="491">
      <c r="A491" s="7" t="n"/>
      <c r="C491" s="7" t="n"/>
      <c r="F491" s="7" t="n"/>
      <c r="H491" s="7">
        <f>IF($G491="","",IFERROR(INDEX(Listas!$B$2:$B$51,MATCH($G491,Listas!$A$2:$A$51,0))&amp;"",""))</f>
        <v/>
      </c>
      <c r="J491" s="8" t="n"/>
      <c r="K491" s="8" t="n"/>
      <c r="L491" s="8" t="n"/>
      <c r="M491" s="9" t="n"/>
      <c r="O491" s="10" t="n"/>
      <c r="P491" s="8" t="n"/>
    </row>
    <row r="492">
      <c r="A492" s="7" t="n"/>
      <c r="C492" s="7" t="n"/>
      <c r="F492" s="7" t="n"/>
      <c r="H492" s="7">
        <f>IF($G492="","",IFERROR(INDEX(Listas!$B$2:$B$51,MATCH($G492,Listas!$A$2:$A$51,0))&amp;"",""))</f>
        <v/>
      </c>
      <c r="J492" s="8" t="n"/>
      <c r="K492" s="8" t="n"/>
      <c r="L492" s="8" t="n"/>
      <c r="M492" s="9" t="n"/>
      <c r="O492" s="10" t="n"/>
      <c r="P492" s="8" t="n"/>
    </row>
    <row r="493">
      <c r="A493" s="7" t="n"/>
      <c r="C493" s="7" t="n"/>
      <c r="F493" s="7" t="n"/>
      <c r="H493" s="7">
        <f>IF($G493="","",IFERROR(INDEX(Listas!$B$2:$B$51,MATCH($G493,Listas!$A$2:$A$51,0))&amp;"",""))</f>
        <v/>
      </c>
      <c r="J493" s="8" t="n"/>
      <c r="K493" s="8" t="n"/>
      <c r="L493" s="8" t="n"/>
      <c r="M493" s="9" t="n"/>
      <c r="O493" s="10" t="n"/>
      <c r="P493" s="8" t="n"/>
    </row>
    <row r="494">
      <c r="A494" s="7" t="n"/>
      <c r="C494" s="7" t="n"/>
      <c r="F494" s="7" t="n"/>
      <c r="H494" s="7">
        <f>IF($G494="","",IFERROR(INDEX(Listas!$B$2:$B$51,MATCH($G494,Listas!$A$2:$A$51,0))&amp;"",""))</f>
        <v/>
      </c>
      <c r="J494" s="8" t="n"/>
      <c r="K494" s="8" t="n"/>
      <c r="L494" s="8" t="n"/>
      <c r="M494" s="9" t="n"/>
      <c r="O494" s="10" t="n"/>
      <c r="P494" s="8" t="n"/>
    </row>
    <row r="495">
      <c r="A495" s="7" t="n"/>
      <c r="C495" s="7" t="n"/>
      <c r="F495" s="7" t="n"/>
      <c r="H495" s="7">
        <f>IF($G495="","",IFERROR(INDEX(Listas!$B$2:$B$51,MATCH($G495,Listas!$A$2:$A$51,0))&amp;"",""))</f>
        <v/>
      </c>
      <c r="J495" s="8" t="n"/>
      <c r="K495" s="8" t="n"/>
      <c r="L495" s="8" t="n"/>
      <c r="M495" s="9" t="n"/>
      <c r="O495" s="10" t="n"/>
      <c r="P495" s="8" t="n"/>
    </row>
    <row r="496">
      <c r="A496" s="7" t="n"/>
      <c r="C496" s="7" t="n"/>
      <c r="F496" s="7" t="n"/>
      <c r="H496" s="7">
        <f>IF($G496="","",IFERROR(INDEX(Listas!$B$2:$B$51,MATCH($G496,Listas!$A$2:$A$51,0))&amp;"",""))</f>
        <v/>
      </c>
      <c r="J496" s="8" t="n"/>
      <c r="K496" s="8" t="n"/>
      <c r="L496" s="8" t="n"/>
      <c r="M496" s="9" t="n"/>
      <c r="O496" s="10" t="n"/>
      <c r="P496" s="8" t="n"/>
    </row>
    <row r="497">
      <c r="A497" s="7" t="n"/>
      <c r="C497" s="7" t="n"/>
      <c r="F497" s="7" t="n"/>
      <c r="H497" s="7">
        <f>IF($G497="","",IFERROR(INDEX(Listas!$B$2:$B$51,MATCH($G497,Listas!$A$2:$A$51,0))&amp;"",""))</f>
        <v/>
      </c>
      <c r="J497" s="8" t="n"/>
      <c r="K497" s="8" t="n"/>
      <c r="L497" s="8" t="n"/>
      <c r="M497" s="9" t="n"/>
      <c r="O497" s="10" t="n"/>
      <c r="P497" s="8" t="n"/>
    </row>
    <row r="498">
      <c r="A498" s="7" t="n"/>
      <c r="C498" s="7" t="n"/>
      <c r="F498" s="7" t="n"/>
      <c r="H498" s="7">
        <f>IF($G498="","",IFERROR(INDEX(Listas!$B$2:$B$51,MATCH($G498,Listas!$A$2:$A$51,0))&amp;"",""))</f>
        <v/>
      </c>
      <c r="J498" s="8" t="n"/>
      <c r="K498" s="8" t="n"/>
      <c r="L498" s="8" t="n"/>
      <c r="M498" s="9" t="n"/>
      <c r="O498" s="10" t="n"/>
      <c r="P498" s="8" t="n"/>
    </row>
    <row r="499">
      <c r="A499" s="7" t="n"/>
      <c r="C499" s="7" t="n"/>
      <c r="F499" s="7" t="n"/>
      <c r="H499" s="7">
        <f>IF($G499="","",IFERROR(INDEX(Listas!$B$2:$B$51,MATCH($G499,Listas!$A$2:$A$51,0))&amp;"",""))</f>
        <v/>
      </c>
      <c r="J499" s="8" t="n"/>
      <c r="K499" s="8" t="n"/>
      <c r="L499" s="8" t="n"/>
      <c r="M499" s="9" t="n"/>
      <c r="O499" s="10" t="n"/>
      <c r="P499" s="8" t="n"/>
    </row>
    <row r="500">
      <c r="A500" s="7" t="n"/>
      <c r="C500" s="7" t="n"/>
      <c r="F500" s="7" t="n"/>
      <c r="H500" s="7">
        <f>IF($G500="","",IFERROR(INDEX(Listas!$B$2:$B$51,MATCH($G500,Listas!$A$2:$A$51,0))&amp;"",""))</f>
        <v/>
      </c>
      <c r="J500" s="8" t="n"/>
      <c r="K500" s="8" t="n"/>
      <c r="L500" s="8" t="n"/>
      <c r="M500" s="9" t="n"/>
      <c r="O500" s="10" t="n"/>
      <c r="P500" s="8" t="n"/>
    </row>
    <row r="501">
      <c r="A501" s="7" t="n"/>
      <c r="C501" s="7" t="n"/>
      <c r="F501" s="7" t="n"/>
      <c r="H501" s="7">
        <f>IF($G501="","",IFERROR(INDEX(Listas!$B$2:$B$51,MATCH($G501,Listas!$A$2:$A$51,0))&amp;"",""))</f>
        <v/>
      </c>
      <c r="J501" s="8" t="n"/>
      <c r="K501" s="8" t="n"/>
      <c r="L501" s="8" t="n"/>
      <c r="M501" s="9" t="n"/>
      <c r="O501" s="10" t="n"/>
      <c r="P501" s="8" t="n"/>
    </row>
    <row r="502">
      <c r="A502" s="7" t="n"/>
      <c r="C502" s="7" t="n"/>
      <c r="F502" s="7" t="n"/>
      <c r="H502" s="7">
        <f>IF($G502="","",IFERROR(INDEX(Listas!$B$2:$B$51,MATCH($G502,Listas!$A$2:$A$51,0))&amp;"",""))</f>
        <v/>
      </c>
      <c r="J502" s="8" t="n"/>
      <c r="K502" s="8" t="n"/>
      <c r="L502" s="8" t="n"/>
      <c r="M502" s="9" t="n"/>
      <c r="O502" s="10" t="n"/>
      <c r="P502" s="8" t="n"/>
    </row>
    <row r="503">
      <c r="A503" s="7" t="n"/>
      <c r="C503" s="7" t="n"/>
      <c r="F503" s="7" t="n"/>
      <c r="H503" s="7">
        <f>IF($G503="","",IFERROR(INDEX(Listas!$B$2:$B$51,MATCH($G503,Listas!$A$2:$A$51,0))&amp;"",""))</f>
        <v/>
      </c>
      <c r="J503" s="8" t="n"/>
      <c r="K503" s="8" t="n"/>
      <c r="L503" s="8" t="n"/>
      <c r="M503" s="9" t="n"/>
      <c r="O503" s="10" t="n"/>
      <c r="P503" s="8" t="n"/>
    </row>
    <row r="504">
      <c r="A504" s="7" t="n"/>
      <c r="C504" s="7" t="n"/>
      <c r="F504" s="7" t="n"/>
      <c r="H504" s="7">
        <f>IF($G504="","",IFERROR(INDEX(Listas!$B$2:$B$51,MATCH($G504,Listas!$A$2:$A$51,0))&amp;"",""))</f>
        <v/>
      </c>
      <c r="J504" s="8" t="n"/>
      <c r="K504" s="8" t="n"/>
      <c r="L504" s="8" t="n"/>
      <c r="M504" s="9" t="n"/>
      <c r="O504" s="10" t="n"/>
      <c r="P504" s="8" t="n"/>
    </row>
    <row r="505">
      <c r="A505" s="7" t="n"/>
      <c r="C505" s="7" t="n"/>
      <c r="F505" s="7" t="n"/>
      <c r="H505" s="7">
        <f>IF($G505="","",IFERROR(INDEX(Listas!$B$2:$B$51,MATCH($G505,Listas!$A$2:$A$51,0))&amp;"",""))</f>
        <v/>
      </c>
      <c r="J505" s="8" t="n"/>
      <c r="K505" s="8" t="n"/>
      <c r="L505" s="8" t="n"/>
      <c r="M505" s="9" t="n"/>
      <c r="O505" s="10" t="n"/>
      <c r="P505" s="8" t="n"/>
    </row>
    <row r="506">
      <c r="A506" s="7" t="n"/>
      <c r="C506" s="7" t="n"/>
      <c r="F506" s="7" t="n"/>
      <c r="H506" s="7">
        <f>IF($G506="","",IFERROR(INDEX(Listas!$B$2:$B$51,MATCH($G506,Listas!$A$2:$A$51,0))&amp;"",""))</f>
        <v/>
      </c>
      <c r="J506" s="8" t="n"/>
      <c r="K506" s="8" t="n"/>
      <c r="L506" s="8" t="n"/>
      <c r="M506" s="9" t="n"/>
      <c r="O506" s="10" t="n"/>
      <c r="P506" s="8" t="n"/>
    </row>
    <row r="507">
      <c r="A507" s="7" t="n"/>
      <c r="C507" s="7" t="n"/>
      <c r="F507" s="7" t="n"/>
      <c r="H507" s="7">
        <f>IF($G507="","",IFERROR(INDEX(Listas!$B$2:$B$51,MATCH($G507,Listas!$A$2:$A$51,0))&amp;"",""))</f>
        <v/>
      </c>
      <c r="J507" s="8" t="n"/>
      <c r="K507" s="8" t="n"/>
      <c r="L507" s="8" t="n"/>
      <c r="M507" s="9" t="n"/>
      <c r="O507" s="10" t="n"/>
      <c r="P507" s="8" t="n"/>
    </row>
    <row r="508">
      <c r="A508" s="7" t="n"/>
      <c r="C508" s="7" t="n"/>
      <c r="F508" s="7" t="n"/>
      <c r="H508" s="7">
        <f>IF($G508="","",IFERROR(INDEX(Listas!$B$2:$B$51,MATCH($G508,Listas!$A$2:$A$51,0))&amp;"",""))</f>
        <v/>
      </c>
      <c r="J508" s="8" t="n"/>
      <c r="K508" s="8" t="n"/>
      <c r="L508" s="8" t="n"/>
      <c r="M508" s="9" t="n"/>
      <c r="O508" s="10" t="n"/>
      <c r="P508" s="8" t="n"/>
    </row>
    <row r="509">
      <c r="A509" s="7" t="n"/>
      <c r="C509" s="7" t="n"/>
      <c r="F509" s="7" t="n"/>
      <c r="H509" s="7">
        <f>IF($G509="","",IFERROR(INDEX(Listas!$B$2:$B$51,MATCH($G509,Listas!$A$2:$A$51,0))&amp;"",""))</f>
        <v/>
      </c>
      <c r="J509" s="8" t="n"/>
      <c r="K509" s="8" t="n"/>
      <c r="L509" s="8" t="n"/>
      <c r="M509" s="9" t="n"/>
      <c r="O509" s="10" t="n"/>
      <c r="P509" s="8" t="n"/>
    </row>
    <row r="510">
      <c r="A510" s="7" t="n"/>
      <c r="C510" s="7" t="n"/>
      <c r="F510" s="7" t="n"/>
      <c r="H510" s="7">
        <f>IF($G510="","",IFERROR(INDEX(Listas!$B$2:$B$51,MATCH($G510,Listas!$A$2:$A$51,0))&amp;"",""))</f>
        <v/>
      </c>
      <c r="J510" s="8" t="n"/>
      <c r="K510" s="8" t="n"/>
      <c r="L510" s="8" t="n"/>
      <c r="M510" s="9" t="n"/>
      <c r="O510" s="10" t="n"/>
      <c r="P510" s="8" t="n"/>
    </row>
    <row r="511">
      <c r="A511" s="7" t="n"/>
      <c r="C511" s="7" t="n"/>
      <c r="F511" s="7" t="n"/>
      <c r="H511" s="7">
        <f>IF($G511="","",IFERROR(INDEX(Listas!$B$2:$B$51,MATCH($G511,Listas!$A$2:$A$51,0))&amp;"",""))</f>
        <v/>
      </c>
      <c r="J511" s="8" t="n"/>
      <c r="K511" s="8" t="n"/>
      <c r="L511" s="8" t="n"/>
      <c r="M511" s="9" t="n"/>
      <c r="O511" s="10" t="n"/>
      <c r="P511" s="8" t="n"/>
    </row>
    <row r="512">
      <c r="A512" s="7" t="n"/>
      <c r="C512" s="7" t="n"/>
      <c r="F512" s="7" t="n"/>
      <c r="H512" s="7">
        <f>IF($G512="","",IFERROR(INDEX(Listas!$B$2:$B$51,MATCH($G512,Listas!$A$2:$A$51,0))&amp;"",""))</f>
        <v/>
      </c>
      <c r="J512" s="8" t="n"/>
      <c r="K512" s="8" t="n"/>
      <c r="L512" s="8" t="n"/>
      <c r="M512" s="9" t="n"/>
      <c r="O512" s="10" t="n"/>
      <c r="P512" s="8" t="n"/>
    </row>
    <row r="513">
      <c r="A513" s="7" t="n"/>
      <c r="C513" s="7" t="n"/>
      <c r="F513" s="7" t="n"/>
      <c r="H513" s="7">
        <f>IF($G513="","",IFERROR(INDEX(Listas!$B$2:$B$51,MATCH($G513,Listas!$A$2:$A$51,0))&amp;"",""))</f>
        <v/>
      </c>
      <c r="J513" s="8" t="n"/>
      <c r="K513" s="8" t="n"/>
      <c r="L513" s="8" t="n"/>
      <c r="M513" s="9" t="n"/>
      <c r="O513" s="10" t="n"/>
      <c r="P513" s="8" t="n"/>
    </row>
    <row r="514">
      <c r="A514" s="7" t="n"/>
      <c r="C514" s="7" t="n"/>
      <c r="F514" s="7" t="n"/>
      <c r="H514" s="7">
        <f>IF($G514="","",IFERROR(INDEX(Listas!$B$2:$B$51,MATCH($G514,Listas!$A$2:$A$51,0))&amp;"",""))</f>
        <v/>
      </c>
      <c r="J514" s="8" t="n"/>
      <c r="K514" s="8" t="n"/>
      <c r="L514" s="8" t="n"/>
      <c r="M514" s="9" t="n"/>
      <c r="O514" s="10" t="n"/>
      <c r="P514" s="8" t="n"/>
    </row>
    <row r="515">
      <c r="A515" s="7" t="n"/>
      <c r="C515" s="7" t="n"/>
      <c r="F515" s="7" t="n"/>
      <c r="H515" s="7">
        <f>IF($G515="","",IFERROR(INDEX(Listas!$B$2:$B$51,MATCH($G515,Listas!$A$2:$A$51,0))&amp;"",""))</f>
        <v/>
      </c>
      <c r="J515" s="8" t="n"/>
      <c r="K515" s="8" t="n"/>
      <c r="L515" s="8" t="n"/>
      <c r="M515" s="9" t="n"/>
      <c r="O515" s="10" t="n"/>
      <c r="P515" s="8" t="n"/>
    </row>
    <row r="516">
      <c r="A516" s="7" t="n"/>
      <c r="C516" s="7" t="n"/>
      <c r="F516" s="7" t="n"/>
      <c r="H516" s="7">
        <f>IF($G516="","",IFERROR(INDEX(Listas!$B$2:$B$51,MATCH($G516,Listas!$A$2:$A$51,0))&amp;"",""))</f>
        <v/>
      </c>
      <c r="J516" s="8" t="n"/>
      <c r="K516" s="8" t="n"/>
      <c r="L516" s="8" t="n"/>
      <c r="M516" s="9" t="n"/>
      <c r="O516" s="10" t="n"/>
      <c r="P516" s="8" t="n"/>
    </row>
    <row r="517">
      <c r="A517" s="7" t="n"/>
      <c r="C517" s="7" t="n"/>
      <c r="F517" s="7" t="n"/>
      <c r="H517" s="7">
        <f>IF($G517="","",IFERROR(INDEX(Listas!$B$2:$B$51,MATCH($G517,Listas!$A$2:$A$51,0))&amp;"",""))</f>
        <v/>
      </c>
      <c r="J517" s="8" t="n"/>
      <c r="K517" s="8" t="n"/>
      <c r="L517" s="8" t="n"/>
      <c r="M517" s="9" t="n"/>
      <c r="O517" s="10" t="n"/>
      <c r="P517" s="8" t="n"/>
    </row>
    <row r="518">
      <c r="A518" s="7" t="n"/>
      <c r="C518" s="7" t="n"/>
      <c r="F518" s="7" t="n"/>
      <c r="H518" s="7">
        <f>IF($G518="","",IFERROR(INDEX(Listas!$B$2:$B$51,MATCH($G518,Listas!$A$2:$A$51,0))&amp;"",""))</f>
        <v/>
      </c>
      <c r="J518" s="8" t="n"/>
      <c r="K518" s="8" t="n"/>
      <c r="L518" s="8" t="n"/>
      <c r="M518" s="9" t="n"/>
      <c r="O518" s="10" t="n"/>
      <c r="P518" s="8" t="n"/>
    </row>
    <row r="519">
      <c r="A519" s="7" t="n"/>
      <c r="C519" s="7" t="n"/>
      <c r="F519" s="7" t="n"/>
      <c r="H519" s="7">
        <f>IF($G519="","",IFERROR(INDEX(Listas!$B$2:$B$51,MATCH($G519,Listas!$A$2:$A$51,0))&amp;"",""))</f>
        <v/>
      </c>
      <c r="J519" s="8" t="n"/>
      <c r="K519" s="8" t="n"/>
      <c r="L519" s="8" t="n"/>
      <c r="M519" s="9" t="n"/>
      <c r="O519" s="10" t="n"/>
      <c r="P519" s="8" t="n"/>
    </row>
    <row r="520">
      <c r="A520" s="7" t="n"/>
      <c r="C520" s="7" t="n"/>
      <c r="F520" s="7" t="n"/>
      <c r="H520" s="7">
        <f>IF($G520="","",IFERROR(INDEX(Listas!$B$2:$B$51,MATCH($G520,Listas!$A$2:$A$51,0))&amp;"",""))</f>
        <v/>
      </c>
      <c r="J520" s="8" t="n"/>
      <c r="K520" s="8" t="n"/>
      <c r="L520" s="8" t="n"/>
      <c r="M520" s="9" t="n"/>
      <c r="O520" s="10" t="n"/>
      <c r="P520" s="8" t="n"/>
    </row>
    <row r="521">
      <c r="A521" s="7" t="n"/>
      <c r="C521" s="7" t="n"/>
      <c r="F521" s="7" t="n"/>
      <c r="H521" s="7">
        <f>IF($G521="","",IFERROR(INDEX(Listas!$B$2:$B$51,MATCH($G521,Listas!$A$2:$A$51,0))&amp;"",""))</f>
        <v/>
      </c>
      <c r="J521" s="8" t="n"/>
      <c r="K521" s="8" t="n"/>
      <c r="L521" s="8" t="n"/>
      <c r="M521" s="9" t="n"/>
      <c r="O521" s="10" t="n"/>
      <c r="P521" s="8" t="n"/>
    </row>
    <row r="522">
      <c r="A522" s="7" t="n"/>
      <c r="C522" s="7" t="n"/>
      <c r="F522" s="7" t="n"/>
      <c r="H522" s="7">
        <f>IF($G522="","",IFERROR(INDEX(Listas!$B$2:$B$51,MATCH($G522,Listas!$A$2:$A$51,0))&amp;"",""))</f>
        <v/>
      </c>
      <c r="J522" s="8" t="n"/>
      <c r="K522" s="8" t="n"/>
      <c r="L522" s="8" t="n"/>
      <c r="M522" s="9" t="n"/>
      <c r="O522" s="10" t="n"/>
      <c r="P522" s="8" t="n"/>
    </row>
    <row r="523">
      <c r="A523" s="7" t="n"/>
      <c r="C523" s="7" t="n"/>
      <c r="F523" s="7" t="n"/>
      <c r="H523" s="7">
        <f>IF($G523="","",IFERROR(INDEX(Listas!$B$2:$B$51,MATCH($G523,Listas!$A$2:$A$51,0))&amp;"",""))</f>
        <v/>
      </c>
      <c r="J523" s="8" t="n"/>
      <c r="K523" s="8" t="n"/>
      <c r="L523" s="8" t="n"/>
      <c r="M523" s="9" t="n"/>
      <c r="O523" s="10" t="n"/>
      <c r="P523" s="8" t="n"/>
    </row>
    <row r="524">
      <c r="A524" s="7" t="n"/>
      <c r="C524" s="7" t="n"/>
      <c r="F524" s="7" t="n"/>
      <c r="H524" s="7">
        <f>IF($G524="","",IFERROR(INDEX(Listas!$B$2:$B$51,MATCH($G524,Listas!$A$2:$A$51,0))&amp;"",""))</f>
        <v/>
      </c>
      <c r="J524" s="8" t="n"/>
      <c r="K524" s="8" t="n"/>
      <c r="L524" s="8" t="n"/>
      <c r="M524" s="9" t="n"/>
      <c r="O524" s="10" t="n"/>
      <c r="P524" s="8" t="n"/>
    </row>
    <row r="525">
      <c r="A525" s="7" t="n"/>
      <c r="C525" s="7" t="n"/>
      <c r="F525" s="7" t="n"/>
      <c r="H525" s="7">
        <f>IF($G525="","",IFERROR(INDEX(Listas!$B$2:$B$51,MATCH($G525,Listas!$A$2:$A$51,0))&amp;"",""))</f>
        <v/>
      </c>
      <c r="J525" s="8" t="n"/>
      <c r="K525" s="8" t="n"/>
      <c r="L525" s="8" t="n"/>
      <c r="M525" s="9" t="n"/>
      <c r="O525" s="10" t="n"/>
      <c r="P525" s="8" t="n"/>
    </row>
    <row r="526">
      <c r="A526" s="7" t="n"/>
      <c r="C526" s="7" t="n"/>
      <c r="F526" s="7" t="n"/>
      <c r="H526" s="7">
        <f>IF($G526="","",IFERROR(INDEX(Listas!$B$2:$B$51,MATCH($G526,Listas!$A$2:$A$51,0))&amp;"",""))</f>
        <v/>
      </c>
      <c r="J526" s="8" t="n"/>
      <c r="K526" s="8" t="n"/>
      <c r="L526" s="8" t="n"/>
      <c r="M526" s="9" t="n"/>
      <c r="O526" s="10" t="n"/>
      <c r="P526" s="8" t="n"/>
    </row>
    <row r="527">
      <c r="A527" s="7" t="n"/>
      <c r="C527" s="7" t="n"/>
      <c r="F527" s="7" t="n"/>
      <c r="H527" s="7">
        <f>IF($G527="","",IFERROR(INDEX(Listas!$B$2:$B$51,MATCH($G527,Listas!$A$2:$A$51,0))&amp;"",""))</f>
        <v/>
      </c>
      <c r="J527" s="8" t="n"/>
      <c r="K527" s="8" t="n"/>
      <c r="L527" s="8" t="n"/>
      <c r="M527" s="9" t="n"/>
      <c r="O527" s="10" t="n"/>
      <c r="P527" s="8" t="n"/>
    </row>
    <row r="528">
      <c r="A528" s="7" t="n"/>
      <c r="C528" s="7" t="n"/>
      <c r="F528" s="7" t="n"/>
      <c r="H528" s="7">
        <f>IF($G528="","",IFERROR(INDEX(Listas!$B$2:$B$51,MATCH($G528,Listas!$A$2:$A$51,0))&amp;"",""))</f>
        <v/>
      </c>
      <c r="J528" s="8" t="n"/>
      <c r="K528" s="8" t="n"/>
      <c r="L528" s="8" t="n"/>
      <c r="M528" s="9" t="n"/>
      <c r="O528" s="10" t="n"/>
      <c r="P528" s="8" t="n"/>
    </row>
    <row r="529">
      <c r="A529" s="7" t="n"/>
      <c r="C529" s="7" t="n"/>
      <c r="F529" s="7" t="n"/>
      <c r="H529" s="7">
        <f>IF($G529="","",IFERROR(INDEX(Listas!$B$2:$B$51,MATCH($G529,Listas!$A$2:$A$51,0))&amp;"",""))</f>
        <v/>
      </c>
      <c r="J529" s="8" t="n"/>
      <c r="K529" s="8" t="n"/>
      <c r="L529" s="8" t="n"/>
      <c r="M529" s="9" t="n"/>
      <c r="O529" s="10" t="n"/>
      <c r="P529" s="8" t="n"/>
    </row>
    <row r="530">
      <c r="A530" s="7" t="n"/>
      <c r="C530" s="7" t="n"/>
      <c r="F530" s="7" t="n"/>
      <c r="H530" s="7">
        <f>IF($G530="","",IFERROR(INDEX(Listas!$B$2:$B$51,MATCH($G530,Listas!$A$2:$A$51,0))&amp;"",""))</f>
        <v/>
      </c>
      <c r="J530" s="8" t="n"/>
      <c r="K530" s="8" t="n"/>
      <c r="L530" s="8" t="n"/>
      <c r="M530" s="9" t="n"/>
      <c r="O530" s="10" t="n"/>
      <c r="P530" s="8" t="n"/>
    </row>
    <row r="531">
      <c r="A531" s="7" t="n"/>
      <c r="C531" s="7" t="n"/>
      <c r="F531" s="7" t="n"/>
      <c r="H531" s="7">
        <f>IF($G531="","",IFERROR(INDEX(Listas!$B$2:$B$51,MATCH($G531,Listas!$A$2:$A$51,0))&amp;"",""))</f>
        <v/>
      </c>
      <c r="J531" s="8" t="n"/>
      <c r="K531" s="8" t="n"/>
      <c r="L531" s="8" t="n"/>
      <c r="M531" s="9" t="n"/>
      <c r="O531" s="10" t="n"/>
      <c r="P531" s="8" t="n"/>
    </row>
    <row r="532">
      <c r="A532" s="7" t="n"/>
      <c r="C532" s="7" t="n"/>
      <c r="F532" s="7" t="n"/>
      <c r="H532" s="7">
        <f>IF($G532="","",IFERROR(INDEX(Listas!$B$2:$B$51,MATCH($G532,Listas!$A$2:$A$51,0))&amp;"",""))</f>
        <v/>
      </c>
      <c r="J532" s="8" t="n"/>
      <c r="K532" s="8" t="n"/>
      <c r="L532" s="8" t="n"/>
      <c r="M532" s="9" t="n"/>
      <c r="O532" s="10" t="n"/>
      <c r="P532" s="8" t="n"/>
    </row>
    <row r="533">
      <c r="A533" s="7" t="n"/>
      <c r="C533" s="7" t="n"/>
      <c r="F533" s="7" t="n"/>
      <c r="H533" s="7">
        <f>IF($G533="","",IFERROR(INDEX(Listas!$B$2:$B$51,MATCH($G533,Listas!$A$2:$A$51,0))&amp;"",""))</f>
        <v/>
      </c>
      <c r="J533" s="8" t="n"/>
      <c r="K533" s="8" t="n"/>
      <c r="L533" s="8" t="n"/>
      <c r="M533" s="9" t="n"/>
      <c r="O533" s="10" t="n"/>
      <c r="P533" s="8" t="n"/>
    </row>
    <row r="534">
      <c r="A534" s="7" t="n"/>
      <c r="C534" s="7" t="n"/>
      <c r="F534" s="7" t="n"/>
      <c r="H534" s="7">
        <f>IF($G534="","",IFERROR(INDEX(Listas!$B$2:$B$51,MATCH($G534,Listas!$A$2:$A$51,0))&amp;"",""))</f>
        <v/>
      </c>
      <c r="J534" s="8" t="n"/>
      <c r="K534" s="8" t="n"/>
      <c r="L534" s="8" t="n"/>
      <c r="M534" s="9" t="n"/>
      <c r="O534" s="10" t="n"/>
      <c r="P534" s="8" t="n"/>
    </row>
    <row r="535">
      <c r="A535" s="7" t="n"/>
      <c r="C535" s="7" t="n"/>
      <c r="F535" s="7" t="n"/>
      <c r="H535" s="7">
        <f>IF($G535="","",IFERROR(INDEX(Listas!$B$2:$B$51,MATCH($G535,Listas!$A$2:$A$51,0))&amp;"",""))</f>
        <v/>
      </c>
      <c r="J535" s="8" t="n"/>
      <c r="K535" s="8" t="n"/>
      <c r="L535" s="8" t="n"/>
      <c r="M535" s="9" t="n"/>
      <c r="O535" s="10" t="n"/>
      <c r="P535" s="8" t="n"/>
    </row>
    <row r="536">
      <c r="A536" s="7" t="n"/>
      <c r="C536" s="7" t="n"/>
      <c r="F536" s="7" t="n"/>
      <c r="H536" s="7">
        <f>IF($G536="","",IFERROR(INDEX(Listas!$B$2:$B$51,MATCH($G536,Listas!$A$2:$A$51,0))&amp;"",""))</f>
        <v/>
      </c>
      <c r="J536" s="8" t="n"/>
      <c r="K536" s="8" t="n"/>
      <c r="L536" s="8" t="n"/>
      <c r="M536" s="9" t="n"/>
      <c r="O536" s="10" t="n"/>
      <c r="P536" s="8" t="n"/>
    </row>
    <row r="537">
      <c r="A537" s="7" t="n"/>
      <c r="C537" s="7" t="n"/>
      <c r="F537" s="7" t="n"/>
      <c r="H537" s="7">
        <f>IF($G537="","",IFERROR(INDEX(Listas!$B$2:$B$51,MATCH($G537,Listas!$A$2:$A$51,0))&amp;"",""))</f>
        <v/>
      </c>
      <c r="J537" s="8" t="n"/>
      <c r="K537" s="8" t="n"/>
      <c r="L537" s="8" t="n"/>
      <c r="M537" s="9" t="n"/>
      <c r="O537" s="10" t="n"/>
      <c r="P537" s="8" t="n"/>
    </row>
    <row r="538">
      <c r="A538" s="7" t="n"/>
      <c r="C538" s="7" t="n"/>
      <c r="F538" s="7" t="n"/>
      <c r="H538" s="7">
        <f>IF($G538="","",IFERROR(INDEX(Listas!$B$2:$B$51,MATCH($G538,Listas!$A$2:$A$51,0))&amp;"",""))</f>
        <v/>
      </c>
      <c r="J538" s="8" t="n"/>
      <c r="K538" s="8" t="n"/>
      <c r="L538" s="8" t="n"/>
      <c r="M538" s="9" t="n"/>
      <c r="O538" s="10" t="n"/>
      <c r="P538" s="8" t="n"/>
    </row>
    <row r="539">
      <c r="A539" s="7" t="n"/>
      <c r="C539" s="7" t="n"/>
      <c r="F539" s="7" t="n"/>
      <c r="H539" s="7">
        <f>IF($G539="","",IFERROR(INDEX(Listas!$B$2:$B$51,MATCH($G539,Listas!$A$2:$A$51,0))&amp;"",""))</f>
        <v/>
      </c>
      <c r="J539" s="8" t="n"/>
      <c r="K539" s="8" t="n"/>
      <c r="L539" s="8" t="n"/>
      <c r="M539" s="9" t="n"/>
      <c r="O539" s="10" t="n"/>
      <c r="P539" s="8" t="n"/>
    </row>
    <row r="540">
      <c r="A540" s="7" t="n"/>
      <c r="C540" s="7" t="n"/>
      <c r="F540" s="7" t="n"/>
      <c r="H540" s="7">
        <f>IF($G540="","",IFERROR(INDEX(Listas!$B$2:$B$51,MATCH($G540,Listas!$A$2:$A$51,0))&amp;"",""))</f>
        <v/>
      </c>
      <c r="J540" s="8" t="n"/>
      <c r="K540" s="8" t="n"/>
      <c r="L540" s="8" t="n"/>
      <c r="M540" s="9" t="n"/>
      <c r="O540" s="10" t="n"/>
      <c r="P540" s="8" t="n"/>
    </row>
    <row r="541">
      <c r="A541" s="7" t="n"/>
      <c r="C541" s="7" t="n"/>
      <c r="F541" s="7" t="n"/>
      <c r="H541" s="7">
        <f>IF($G541="","",IFERROR(INDEX(Listas!$B$2:$B$51,MATCH($G541,Listas!$A$2:$A$51,0))&amp;"",""))</f>
        <v/>
      </c>
      <c r="J541" s="8" t="n"/>
      <c r="K541" s="8" t="n"/>
      <c r="L541" s="8" t="n"/>
      <c r="M541" s="9" t="n"/>
      <c r="O541" s="10" t="n"/>
      <c r="P541" s="8" t="n"/>
    </row>
    <row r="542">
      <c r="A542" s="7" t="n"/>
      <c r="C542" s="7" t="n"/>
      <c r="F542" s="7" t="n"/>
      <c r="H542" s="7">
        <f>IF($G542="","",IFERROR(INDEX(Listas!$B$2:$B$51,MATCH($G542,Listas!$A$2:$A$51,0))&amp;"",""))</f>
        <v/>
      </c>
      <c r="J542" s="8" t="n"/>
      <c r="K542" s="8" t="n"/>
      <c r="L542" s="8" t="n"/>
      <c r="M542" s="9" t="n"/>
      <c r="O542" s="10" t="n"/>
      <c r="P542" s="8" t="n"/>
    </row>
    <row r="543">
      <c r="A543" s="7" t="n"/>
      <c r="C543" s="7" t="n"/>
      <c r="F543" s="7" t="n"/>
      <c r="H543" s="7">
        <f>IF($G543="","",IFERROR(INDEX(Listas!$B$2:$B$51,MATCH($G543,Listas!$A$2:$A$51,0))&amp;"",""))</f>
        <v/>
      </c>
      <c r="J543" s="8" t="n"/>
      <c r="K543" s="8" t="n"/>
      <c r="L543" s="8" t="n"/>
      <c r="M543" s="9" t="n"/>
      <c r="O543" s="10" t="n"/>
      <c r="P543" s="8" t="n"/>
    </row>
    <row r="544">
      <c r="A544" s="7" t="n"/>
      <c r="C544" s="7" t="n"/>
      <c r="F544" s="7" t="n"/>
      <c r="H544" s="7">
        <f>IF($G544="","",IFERROR(INDEX(Listas!$B$2:$B$51,MATCH($G544,Listas!$A$2:$A$51,0))&amp;"",""))</f>
        <v/>
      </c>
      <c r="J544" s="8" t="n"/>
      <c r="K544" s="8" t="n"/>
      <c r="L544" s="8" t="n"/>
      <c r="M544" s="9" t="n"/>
      <c r="O544" s="10" t="n"/>
      <c r="P544" s="8" t="n"/>
    </row>
    <row r="545">
      <c r="A545" s="7" t="n"/>
      <c r="C545" s="7" t="n"/>
      <c r="F545" s="7" t="n"/>
      <c r="H545" s="7">
        <f>IF($G545="","",IFERROR(INDEX(Listas!$B$2:$B$51,MATCH($G545,Listas!$A$2:$A$51,0))&amp;"",""))</f>
        <v/>
      </c>
      <c r="J545" s="8" t="n"/>
      <c r="K545" s="8" t="n"/>
      <c r="L545" s="8" t="n"/>
      <c r="M545" s="9" t="n"/>
      <c r="O545" s="10" t="n"/>
      <c r="P545" s="8" t="n"/>
    </row>
    <row r="546">
      <c r="A546" s="7" t="n"/>
      <c r="C546" s="7" t="n"/>
      <c r="F546" s="7" t="n"/>
      <c r="H546" s="7">
        <f>IF($G546="","",IFERROR(INDEX(Listas!$B$2:$B$51,MATCH($G546,Listas!$A$2:$A$51,0))&amp;"",""))</f>
        <v/>
      </c>
      <c r="J546" s="8" t="n"/>
      <c r="K546" s="8" t="n"/>
      <c r="L546" s="8" t="n"/>
      <c r="M546" s="9" t="n"/>
      <c r="O546" s="10" t="n"/>
      <c r="P546" s="8" t="n"/>
    </row>
    <row r="547">
      <c r="A547" s="7" t="n"/>
      <c r="C547" s="7" t="n"/>
      <c r="F547" s="7" t="n"/>
      <c r="H547" s="7">
        <f>IF($G547="","",IFERROR(INDEX(Listas!$B$2:$B$51,MATCH($G547,Listas!$A$2:$A$51,0))&amp;"",""))</f>
        <v/>
      </c>
      <c r="J547" s="8" t="n"/>
      <c r="K547" s="8" t="n"/>
      <c r="L547" s="8" t="n"/>
      <c r="M547" s="9" t="n"/>
      <c r="O547" s="10" t="n"/>
      <c r="P547" s="8" t="n"/>
    </row>
    <row r="548">
      <c r="A548" s="7" t="n"/>
      <c r="C548" s="7" t="n"/>
      <c r="F548" s="7" t="n"/>
      <c r="H548" s="7">
        <f>IF($G548="","",IFERROR(INDEX(Listas!$B$2:$B$51,MATCH($G548,Listas!$A$2:$A$51,0))&amp;"",""))</f>
        <v/>
      </c>
      <c r="J548" s="8" t="n"/>
      <c r="K548" s="8" t="n"/>
      <c r="L548" s="8" t="n"/>
      <c r="M548" s="9" t="n"/>
      <c r="O548" s="10" t="n"/>
      <c r="P548" s="8" t="n"/>
    </row>
    <row r="549">
      <c r="A549" s="7" t="n"/>
      <c r="C549" s="7" t="n"/>
      <c r="F549" s="7" t="n"/>
      <c r="H549" s="7">
        <f>IF($G549="","",IFERROR(INDEX(Listas!$B$2:$B$51,MATCH($G549,Listas!$A$2:$A$51,0))&amp;"",""))</f>
        <v/>
      </c>
      <c r="J549" s="8" t="n"/>
      <c r="K549" s="8" t="n"/>
      <c r="L549" s="8" t="n"/>
      <c r="M549" s="9" t="n"/>
      <c r="O549" s="10" t="n"/>
      <c r="P549" s="8" t="n"/>
    </row>
    <row r="550">
      <c r="A550" s="7" t="n"/>
      <c r="C550" s="7" t="n"/>
      <c r="F550" s="7" t="n"/>
      <c r="H550" s="7">
        <f>IF($G550="","",IFERROR(INDEX(Listas!$B$2:$B$51,MATCH($G550,Listas!$A$2:$A$51,0))&amp;"",""))</f>
        <v/>
      </c>
      <c r="J550" s="8" t="n"/>
      <c r="K550" s="8" t="n"/>
      <c r="L550" s="8" t="n"/>
      <c r="M550" s="9" t="n"/>
      <c r="O550" s="10" t="n"/>
      <c r="P550" s="8" t="n"/>
    </row>
    <row r="551">
      <c r="A551" s="7" t="n"/>
      <c r="C551" s="7" t="n"/>
      <c r="F551" s="7" t="n"/>
      <c r="H551" s="7">
        <f>IF($G551="","",IFERROR(INDEX(Listas!$B$2:$B$51,MATCH($G551,Listas!$A$2:$A$51,0))&amp;"",""))</f>
        <v/>
      </c>
      <c r="J551" s="8" t="n"/>
      <c r="K551" s="8" t="n"/>
      <c r="L551" s="8" t="n"/>
      <c r="M551" s="9" t="n"/>
      <c r="O551" s="10" t="n"/>
      <c r="P551" s="8" t="n"/>
    </row>
    <row r="552">
      <c r="A552" s="7" t="n"/>
      <c r="C552" s="7" t="n"/>
      <c r="F552" s="7" t="n"/>
      <c r="H552" s="7">
        <f>IF($G552="","",IFERROR(INDEX(Listas!$B$2:$B$51,MATCH($G552,Listas!$A$2:$A$51,0))&amp;"",""))</f>
        <v/>
      </c>
      <c r="J552" s="8" t="n"/>
      <c r="K552" s="8" t="n"/>
      <c r="L552" s="8" t="n"/>
      <c r="M552" s="9" t="n"/>
      <c r="O552" s="10" t="n"/>
      <c r="P552" s="8" t="n"/>
    </row>
    <row r="553">
      <c r="A553" s="7" t="n"/>
      <c r="C553" s="7" t="n"/>
      <c r="F553" s="7" t="n"/>
      <c r="H553" s="7">
        <f>IF($G553="","",IFERROR(INDEX(Listas!$B$2:$B$51,MATCH($G553,Listas!$A$2:$A$51,0))&amp;"",""))</f>
        <v/>
      </c>
      <c r="J553" s="8" t="n"/>
      <c r="K553" s="8" t="n"/>
      <c r="L553" s="8" t="n"/>
      <c r="M553" s="9" t="n"/>
      <c r="O553" s="10" t="n"/>
      <c r="P553" s="8" t="n"/>
    </row>
    <row r="554">
      <c r="A554" s="7" t="n"/>
      <c r="C554" s="7" t="n"/>
      <c r="F554" s="7" t="n"/>
      <c r="H554" s="7">
        <f>IF($G554="","",IFERROR(INDEX(Listas!$B$2:$B$51,MATCH($G554,Listas!$A$2:$A$51,0))&amp;"",""))</f>
        <v/>
      </c>
      <c r="J554" s="8" t="n"/>
      <c r="K554" s="8" t="n"/>
      <c r="L554" s="8" t="n"/>
      <c r="M554" s="9" t="n"/>
      <c r="O554" s="10" t="n"/>
      <c r="P554" s="8" t="n"/>
    </row>
    <row r="555">
      <c r="A555" s="7" t="n"/>
      <c r="C555" s="7" t="n"/>
      <c r="F555" s="7" t="n"/>
      <c r="H555" s="7">
        <f>IF($G555="","",IFERROR(INDEX(Listas!$B$2:$B$51,MATCH($G555,Listas!$A$2:$A$51,0))&amp;"",""))</f>
        <v/>
      </c>
      <c r="J555" s="8" t="n"/>
      <c r="K555" s="8" t="n"/>
      <c r="L555" s="8" t="n"/>
      <c r="M555" s="9" t="n"/>
      <c r="O555" s="10" t="n"/>
      <c r="P555" s="8" t="n"/>
    </row>
    <row r="556">
      <c r="A556" s="7" t="n"/>
      <c r="C556" s="7" t="n"/>
      <c r="F556" s="7" t="n"/>
      <c r="H556" s="7">
        <f>IF($G556="","",IFERROR(INDEX(Listas!$B$2:$B$51,MATCH($G556,Listas!$A$2:$A$51,0))&amp;"",""))</f>
        <v/>
      </c>
      <c r="J556" s="8" t="n"/>
      <c r="K556" s="8" t="n"/>
      <c r="L556" s="8" t="n"/>
      <c r="M556" s="9" t="n"/>
      <c r="O556" s="10" t="n"/>
      <c r="P556" s="8" t="n"/>
    </row>
    <row r="557">
      <c r="A557" s="7" t="n"/>
      <c r="C557" s="7" t="n"/>
      <c r="F557" s="7" t="n"/>
      <c r="H557" s="7">
        <f>IF($G557="","",IFERROR(INDEX(Listas!$B$2:$B$51,MATCH($G557,Listas!$A$2:$A$51,0))&amp;"",""))</f>
        <v/>
      </c>
      <c r="J557" s="8" t="n"/>
      <c r="K557" s="8" t="n"/>
      <c r="L557" s="8" t="n"/>
      <c r="M557" s="9" t="n"/>
      <c r="O557" s="10" t="n"/>
      <c r="P557" s="8" t="n"/>
    </row>
    <row r="558">
      <c r="A558" s="7" t="n"/>
      <c r="C558" s="7" t="n"/>
      <c r="F558" s="7" t="n"/>
      <c r="H558" s="7">
        <f>IF($G558="","",IFERROR(INDEX(Listas!$B$2:$B$51,MATCH($G558,Listas!$A$2:$A$51,0))&amp;"",""))</f>
        <v/>
      </c>
      <c r="J558" s="8" t="n"/>
      <c r="K558" s="8" t="n"/>
      <c r="L558" s="8" t="n"/>
      <c r="M558" s="9" t="n"/>
      <c r="O558" s="10" t="n"/>
      <c r="P558" s="8" t="n"/>
    </row>
    <row r="559">
      <c r="A559" s="7" t="n"/>
      <c r="C559" s="7" t="n"/>
      <c r="F559" s="7" t="n"/>
      <c r="H559" s="7">
        <f>IF($G559="","",IFERROR(INDEX(Listas!$B$2:$B$51,MATCH($G559,Listas!$A$2:$A$51,0))&amp;"",""))</f>
        <v/>
      </c>
      <c r="J559" s="8" t="n"/>
      <c r="K559" s="8" t="n"/>
      <c r="L559" s="8" t="n"/>
      <c r="M559" s="9" t="n"/>
      <c r="O559" s="10" t="n"/>
      <c r="P559" s="8" t="n"/>
    </row>
    <row r="560">
      <c r="A560" s="7" t="n"/>
      <c r="C560" s="7" t="n"/>
      <c r="F560" s="7" t="n"/>
      <c r="H560" s="7">
        <f>IF($G560="","",IFERROR(INDEX(Listas!$B$2:$B$51,MATCH($G560,Listas!$A$2:$A$51,0))&amp;"",""))</f>
        <v/>
      </c>
      <c r="J560" s="8" t="n"/>
      <c r="K560" s="8" t="n"/>
      <c r="L560" s="8" t="n"/>
      <c r="M560" s="9" t="n"/>
      <c r="O560" s="10" t="n"/>
      <c r="P560" s="8" t="n"/>
    </row>
    <row r="561">
      <c r="A561" s="7" t="n"/>
      <c r="C561" s="7" t="n"/>
      <c r="F561" s="7" t="n"/>
      <c r="H561" s="7">
        <f>IF($G561="","",IFERROR(INDEX(Listas!$B$2:$B$51,MATCH($G561,Listas!$A$2:$A$51,0))&amp;"",""))</f>
        <v/>
      </c>
      <c r="J561" s="8" t="n"/>
      <c r="K561" s="8" t="n"/>
      <c r="L561" s="8" t="n"/>
      <c r="M561" s="9" t="n"/>
      <c r="O561" s="10" t="n"/>
      <c r="P561" s="8" t="n"/>
    </row>
    <row r="562">
      <c r="A562" s="7" t="n"/>
      <c r="C562" s="7" t="n"/>
      <c r="F562" s="7" t="n"/>
      <c r="H562" s="7">
        <f>IF($G562="","",IFERROR(INDEX(Listas!$B$2:$B$51,MATCH($G562,Listas!$A$2:$A$51,0))&amp;"",""))</f>
        <v/>
      </c>
      <c r="J562" s="8" t="n"/>
      <c r="K562" s="8" t="n"/>
      <c r="L562" s="8" t="n"/>
      <c r="M562" s="9" t="n"/>
      <c r="O562" s="10" t="n"/>
      <c r="P562" s="8" t="n"/>
    </row>
    <row r="563">
      <c r="A563" s="7" t="n"/>
      <c r="C563" s="7" t="n"/>
      <c r="F563" s="7" t="n"/>
      <c r="H563" s="7">
        <f>IF($G563="","",IFERROR(INDEX(Listas!$B$2:$B$51,MATCH($G563,Listas!$A$2:$A$51,0))&amp;"",""))</f>
        <v/>
      </c>
      <c r="J563" s="8" t="n"/>
      <c r="K563" s="8" t="n"/>
      <c r="L563" s="8" t="n"/>
      <c r="M563" s="9" t="n"/>
      <c r="O563" s="10" t="n"/>
      <c r="P563" s="8" t="n"/>
    </row>
    <row r="564">
      <c r="A564" s="7" t="n"/>
      <c r="C564" s="7" t="n"/>
      <c r="F564" s="7" t="n"/>
      <c r="H564" s="7">
        <f>IF($G564="","",IFERROR(INDEX(Listas!$B$2:$B$51,MATCH($G564,Listas!$A$2:$A$51,0))&amp;"",""))</f>
        <v/>
      </c>
      <c r="J564" s="8" t="n"/>
      <c r="K564" s="8" t="n"/>
      <c r="L564" s="8" t="n"/>
      <c r="M564" s="9" t="n"/>
      <c r="O564" s="10" t="n"/>
      <c r="P564" s="8" t="n"/>
    </row>
    <row r="565">
      <c r="A565" s="7" t="n"/>
      <c r="C565" s="7" t="n"/>
      <c r="F565" s="7" t="n"/>
      <c r="H565" s="7">
        <f>IF($G565="","",IFERROR(INDEX(Listas!$B$2:$B$51,MATCH($G565,Listas!$A$2:$A$51,0))&amp;"",""))</f>
        <v/>
      </c>
      <c r="J565" s="8" t="n"/>
      <c r="K565" s="8" t="n"/>
      <c r="L565" s="8" t="n"/>
      <c r="M565" s="9" t="n"/>
      <c r="O565" s="10" t="n"/>
      <c r="P565" s="8" t="n"/>
    </row>
    <row r="566">
      <c r="A566" s="7" t="n"/>
      <c r="C566" s="7" t="n"/>
      <c r="F566" s="7" t="n"/>
      <c r="H566" s="7">
        <f>IF($G566="","",IFERROR(INDEX(Listas!$B$2:$B$51,MATCH($G566,Listas!$A$2:$A$51,0))&amp;"",""))</f>
        <v/>
      </c>
      <c r="J566" s="8" t="n"/>
      <c r="K566" s="8" t="n"/>
      <c r="L566" s="8" t="n"/>
      <c r="M566" s="9" t="n"/>
      <c r="O566" s="10" t="n"/>
      <c r="P566" s="8" t="n"/>
    </row>
    <row r="567">
      <c r="A567" s="7" t="n"/>
      <c r="C567" s="7" t="n"/>
      <c r="F567" s="7" t="n"/>
      <c r="H567" s="7">
        <f>IF($G567="","",IFERROR(INDEX(Listas!$B$2:$B$51,MATCH($G567,Listas!$A$2:$A$51,0))&amp;"",""))</f>
        <v/>
      </c>
      <c r="J567" s="8" t="n"/>
      <c r="K567" s="8" t="n"/>
      <c r="L567" s="8" t="n"/>
      <c r="M567" s="9" t="n"/>
      <c r="O567" s="10" t="n"/>
      <c r="P567" s="8" t="n"/>
    </row>
    <row r="568">
      <c r="A568" s="7" t="n"/>
      <c r="C568" s="7" t="n"/>
      <c r="F568" s="7" t="n"/>
      <c r="H568" s="7">
        <f>IF($G568="","",IFERROR(INDEX(Listas!$B$2:$B$51,MATCH($G568,Listas!$A$2:$A$51,0))&amp;"",""))</f>
        <v/>
      </c>
      <c r="J568" s="8" t="n"/>
      <c r="K568" s="8" t="n"/>
      <c r="L568" s="8" t="n"/>
      <c r="M568" s="9" t="n"/>
      <c r="O568" s="10" t="n"/>
      <c r="P568" s="8" t="n"/>
    </row>
    <row r="569">
      <c r="A569" s="7" t="n"/>
      <c r="C569" s="7" t="n"/>
      <c r="F569" s="7" t="n"/>
      <c r="H569" s="7">
        <f>IF($G569="","",IFERROR(INDEX(Listas!$B$2:$B$51,MATCH($G569,Listas!$A$2:$A$51,0))&amp;"",""))</f>
        <v/>
      </c>
      <c r="J569" s="8" t="n"/>
      <c r="K569" s="8" t="n"/>
      <c r="L569" s="8" t="n"/>
      <c r="M569" s="9" t="n"/>
      <c r="O569" s="10" t="n"/>
      <c r="P569" s="8" t="n"/>
    </row>
    <row r="570">
      <c r="A570" s="7" t="n"/>
      <c r="C570" s="7" t="n"/>
      <c r="F570" s="7" t="n"/>
      <c r="H570" s="7">
        <f>IF($G570="","",IFERROR(INDEX(Listas!$B$2:$B$51,MATCH($G570,Listas!$A$2:$A$51,0))&amp;"",""))</f>
        <v/>
      </c>
      <c r="J570" s="8" t="n"/>
      <c r="K570" s="8" t="n"/>
      <c r="L570" s="8" t="n"/>
      <c r="M570" s="9" t="n"/>
      <c r="O570" s="10" t="n"/>
      <c r="P570" s="8" t="n"/>
    </row>
    <row r="571">
      <c r="A571" s="7" t="n"/>
      <c r="C571" s="7" t="n"/>
      <c r="F571" s="7" t="n"/>
      <c r="H571" s="7">
        <f>IF($G571="","",IFERROR(INDEX(Listas!$B$2:$B$51,MATCH($G571,Listas!$A$2:$A$51,0))&amp;"",""))</f>
        <v/>
      </c>
      <c r="J571" s="8" t="n"/>
      <c r="K571" s="8" t="n"/>
      <c r="L571" s="8" t="n"/>
      <c r="M571" s="9" t="n"/>
      <c r="O571" s="10" t="n"/>
      <c r="P571" s="8" t="n"/>
    </row>
    <row r="572">
      <c r="A572" s="7" t="n"/>
      <c r="C572" s="7" t="n"/>
      <c r="F572" s="7" t="n"/>
      <c r="H572" s="7">
        <f>IF($G572="","",IFERROR(INDEX(Listas!$B$2:$B$51,MATCH($G572,Listas!$A$2:$A$51,0))&amp;"",""))</f>
        <v/>
      </c>
      <c r="J572" s="8" t="n"/>
      <c r="K572" s="8" t="n"/>
      <c r="L572" s="8" t="n"/>
      <c r="M572" s="9" t="n"/>
      <c r="O572" s="10" t="n"/>
      <c r="P572" s="8" t="n"/>
    </row>
    <row r="573">
      <c r="A573" s="7" t="n"/>
      <c r="C573" s="7" t="n"/>
      <c r="F573" s="7" t="n"/>
      <c r="H573" s="7">
        <f>IF($G573="","",IFERROR(INDEX(Listas!$B$2:$B$51,MATCH($G573,Listas!$A$2:$A$51,0))&amp;"",""))</f>
        <v/>
      </c>
      <c r="J573" s="8" t="n"/>
      <c r="K573" s="8" t="n"/>
      <c r="L573" s="8" t="n"/>
      <c r="M573" s="9" t="n"/>
      <c r="O573" s="10" t="n"/>
      <c r="P573" s="8" t="n"/>
    </row>
    <row r="574">
      <c r="A574" s="7" t="n"/>
      <c r="C574" s="7" t="n"/>
      <c r="F574" s="7" t="n"/>
      <c r="H574" s="7">
        <f>IF($G574="","",IFERROR(INDEX(Listas!$B$2:$B$51,MATCH($G574,Listas!$A$2:$A$51,0))&amp;"",""))</f>
        <v/>
      </c>
      <c r="J574" s="8" t="n"/>
      <c r="K574" s="8" t="n"/>
      <c r="L574" s="8" t="n"/>
      <c r="M574" s="9" t="n"/>
      <c r="O574" s="10" t="n"/>
      <c r="P574" s="8" t="n"/>
    </row>
    <row r="575">
      <c r="A575" s="7" t="n"/>
      <c r="C575" s="7" t="n"/>
      <c r="F575" s="7" t="n"/>
      <c r="H575" s="7">
        <f>IF($G575="","",IFERROR(INDEX(Listas!$B$2:$B$51,MATCH($G575,Listas!$A$2:$A$51,0))&amp;"",""))</f>
        <v/>
      </c>
      <c r="J575" s="8" t="n"/>
      <c r="K575" s="8" t="n"/>
      <c r="L575" s="8" t="n"/>
      <c r="M575" s="9" t="n"/>
      <c r="O575" s="10" t="n"/>
      <c r="P575" s="8" t="n"/>
    </row>
    <row r="576">
      <c r="A576" s="7" t="n"/>
      <c r="C576" s="7" t="n"/>
      <c r="F576" s="7" t="n"/>
      <c r="H576" s="7">
        <f>IF($G576="","",IFERROR(INDEX(Listas!$B$2:$B$51,MATCH($G576,Listas!$A$2:$A$51,0))&amp;"",""))</f>
        <v/>
      </c>
      <c r="J576" s="8" t="n"/>
      <c r="K576" s="8" t="n"/>
      <c r="L576" s="8" t="n"/>
      <c r="M576" s="9" t="n"/>
      <c r="O576" s="10" t="n"/>
      <c r="P576" s="8" t="n"/>
    </row>
    <row r="577">
      <c r="A577" s="7" t="n"/>
      <c r="C577" s="7" t="n"/>
      <c r="F577" s="7" t="n"/>
      <c r="H577" s="7">
        <f>IF($G577="","",IFERROR(INDEX(Listas!$B$2:$B$51,MATCH($G577,Listas!$A$2:$A$51,0))&amp;"",""))</f>
        <v/>
      </c>
      <c r="J577" s="8" t="n"/>
      <c r="K577" s="8" t="n"/>
      <c r="L577" s="8" t="n"/>
      <c r="M577" s="9" t="n"/>
      <c r="O577" s="10" t="n"/>
      <c r="P577" s="8" t="n"/>
    </row>
    <row r="578">
      <c r="A578" s="7" t="n"/>
      <c r="C578" s="7" t="n"/>
      <c r="F578" s="7" t="n"/>
      <c r="H578" s="7">
        <f>IF($G578="","",IFERROR(INDEX(Listas!$B$2:$B$51,MATCH($G578,Listas!$A$2:$A$51,0))&amp;"",""))</f>
        <v/>
      </c>
      <c r="J578" s="8" t="n"/>
      <c r="K578" s="8" t="n"/>
      <c r="L578" s="8" t="n"/>
      <c r="M578" s="9" t="n"/>
      <c r="O578" s="10" t="n"/>
      <c r="P578" s="8" t="n"/>
    </row>
    <row r="579">
      <c r="A579" s="7" t="n"/>
      <c r="C579" s="7" t="n"/>
      <c r="F579" s="7" t="n"/>
      <c r="H579" s="7">
        <f>IF($G579="","",IFERROR(INDEX(Listas!$B$2:$B$51,MATCH($G579,Listas!$A$2:$A$51,0))&amp;"",""))</f>
        <v/>
      </c>
      <c r="J579" s="8" t="n"/>
      <c r="K579" s="8" t="n"/>
      <c r="L579" s="8" t="n"/>
      <c r="M579" s="9" t="n"/>
      <c r="O579" s="10" t="n"/>
      <c r="P579" s="8" t="n"/>
    </row>
    <row r="580">
      <c r="A580" s="7" t="n"/>
      <c r="C580" s="7" t="n"/>
      <c r="F580" s="7" t="n"/>
      <c r="H580" s="7">
        <f>IF($G580="","",IFERROR(INDEX(Listas!$B$2:$B$51,MATCH($G580,Listas!$A$2:$A$51,0))&amp;"",""))</f>
        <v/>
      </c>
      <c r="J580" s="8" t="n"/>
      <c r="K580" s="8" t="n"/>
      <c r="L580" s="8" t="n"/>
      <c r="M580" s="9" t="n"/>
      <c r="O580" s="10" t="n"/>
      <c r="P580" s="8" t="n"/>
    </row>
    <row r="581">
      <c r="A581" s="7" t="n"/>
      <c r="C581" s="7" t="n"/>
      <c r="F581" s="7" t="n"/>
      <c r="H581" s="7">
        <f>IF($G581="","",IFERROR(INDEX(Listas!$B$2:$B$51,MATCH($G581,Listas!$A$2:$A$51,0))&amp;"",""))</f>
        <v/>
      </c>
      <c r="J581" s="8" t="n"/>
      <c r="K581" s="8" t="n"/>
      <c r="L581" s="8" t="n"/>
      <c r="M581" s="9" t="n"/>
      <c r="O581" s="10" t="n"/>
      <c r="P581" s="8" t="n"/>
    </row>
    <row r="582">
      <c r="A582" s="7" t="n"/>
      <c r="C582" s="7" t="n"/>
      <c r="F582" s="7" t="n"/>
      <c r="H582" s="7">
        <f>IF($G582="","",IFERROR(INDEX(Listas!$B$2:$B$51,MATCH($G582,Listas!$A$2:$A$51,0))&amp;"",""))</f>
        <v/>
      </c>
      <c r="J582" s="8" t="n"/>
      <c r="K582" s="8" t="n"/>
      <c r="L582" s="8" t="n"/>
      <c r="M582" s="9" t="n"/>
      <c r="O582" s="10" t="n"/>
      <c r="P582" s="8" t="n"/>
    </row>
    <row r="583">
      <c r="A583" s="7" t="n"/>
      <c r="C583" s="7" t="n"/>
      <c r="F583" s="7" t="n"/>
      <c r="H583" s="7">
        <f>IF($G583="","",IFERROR(INDEX(Listas!$B$2:$B$51,MATCH($G583,Listas!$A$2:$A$51,0))&amp;"",""))</f>
        <v/>
      </c>
      <c r="J583" s="8" t="n"/>
      <c r="K583" s="8" t="n"/>
      <c r="L583" s="8" t="n"/>
      <c r="M583" s="9" t="n"/>
      <c r="O583" s="10" t="n"/>
      <c r="P583" s="8" t="n"/>
    </row>
    <row r="584">
      <c r="A584" s="7" t="n"/>
      <c r="C584" s="7" t="n"/>
      <c r="F584" s="7" t="n"/>
      <c r="H584" s="7">
        <f>IF($G584="","",IFERROR(INDEX(Listas!$B$2:$B$51,MATCH($G584,Listas!$A$2:$A$51,0))&amp;"",""))</f>
        <v/>
      </c>
      <c r="J584" s="8" t="n"/>
      <c r="K584" s="8" t="n"/>
      <c r="L584" s="8" t="n"/>
      <c r="M584" s="9" t="n"/>
      <c r="O584" s="10" t="n"/>
      <c r="P584" s="8" t="n"/>
    </row>
    <row r="585">
      <c r="A585" s="7" t="n"/>
      <c r="C585" s="7" t="n"/>
      <c r="F585" s="7" t="n"/>
      <c r="H585" s="7">
        <f>IF($G585="","",IFERROR(INDEX(Listas!$B$2:$B$51,MATCH($G585,Listas!$A$2:$A$51,0))&amp;"",""))</f>
        <v/>
      </c>
      <c r="J585" s="8" t="n"/>
      <c r="K585" s="8" t="n"/>
      <c r="L585" s="8" t="n"/>
      <c r="M585" s="9" t="n"/>
      <c r="O585" s="10" t="n"/>
      <c r="P585" s="8" t="n"/>
    </row>
    <row r="586">
      <c r="A586" s="7" t="n"/>
      <c r="C586" s="7" t="n"/>
      <c r="F586" s="7" t="n"/>
      <c r="H586" s="7">
        <f>IF($G586="","",IFERROR(INDEX(Listas!$B$2:$B$51,MATCH($G586,Listas!$A$2:$A$51,0))&amp;"",""))</f>
        <v/>
      </c>
      <c r="J586" s="8" t="n"/>
      <c r="K586" s="8" t="n"/>
      <c r="L586" s="8" t="n"/>
      <c r="M586" s="9" t="n"/>
      <c r="O586" s="10" t="n"/>
      <c r="P586" s="8" t="n"/>
    </row>
    <row r="587">
      <c r="A587" s="7" t="n"/>
      <c r="C587" s="7" t="n"/>
      <c r="F587" s="7" t="n"/>
      <c r="H587" s="7">
        <f>IF($G587="","",IFERROR(INDEX(Listas!$B$2:$B$51,MATCH($G587,Listas!$A$2:$A$51,0))&amp;"",""))</f>
        <v/>
      </c>
      <c r="J587" s="8" t="n"/>
      <c r="K587" s="8" t="n"/>
      <c r="L587" s="8" t="n"/>
      <c r="M587" s="9" t="n"/>
      <c r="O587" s="10" t="n"/>
      <c r="P587" s="8" t="n"/>
    </row>
    <row r="588">
      <c r="A588" s="7" t="n"/>
      <c r="C588" s="7" t="n"/>
      <c r="F588" s="7" t="n"/>
      <c r="H588" s="7">
        <f>IF($G588="","",IFERROR(INDEX(Listas!$B$2:$B$51,MATCH($G588,Listas!$A$2:$A$51,0))&amp;"",""))</f>
        <v/>
      </c>
      <c r="J588" s="8" t="n"/>
      <c r="K588" s="8" t="n"/>
      <c r="L588" s="8" t="n"/>
      <c r="M588" s="9" t="n"/>
      <c r="O588" s="10" t="n"/>
      <c r="P588" s="8" t="n"/>
    </row>
    <row r="589">
      <c r="A589" s="7" t="n"/>
      <c r="C589" s="7" t="n"/>
      <c r="F589" s="7" t="n"/>
      <c r="H589" s="7">
        <f>IF($G589="","",IFERROR(INDEX(Listas!$B$2:$B$51,MATCH($G589,Listas!$A$2:$A$51,0))&amp;"",""))</f>
        <v/>
      </c>
      <c r="J589" s="8" t="n"/>
      <c r="K589" s="8" t="n"/>
      <c r="L589" s="8" t="n"/>
      <c r="M589" s="9" t="n"/>
      <c r="O589" s="10" t="n"/>
      <c r="P589" s="8" t="n"/>
    </row>
    <row r="590">
      <c r="A590" s="7" t="n"/>
      <c r="C590" s="7" t="n"/>
      <c r="F590" s="7" t="n"/>
      <c r="H590" s="7">
        <f>IF($G590="","",IFERROR(INDEX(Listas!$B$2:$B$51,MATCH($G590,Listas!$A$2:$A$51,0))&amp;"",""))</f>
        <v/>
      </c>
      <c r="J590" s="8" t="n"/>
      <c r="K590" s="8" t="n"/>
      <c r="L590" s="8" t="n"/>
      <c r="M590" s="9" t="n"/>
      <c r="O590" s="10" t="n"/>
      <c r="P590" s="8" t="n"/>
    </row>
    <row r="591">
      <c r="A591" s="7" t="n"/>
      <c r="C591" s="7" t="n"/>
      <c r="F591" s="7" t="n"/>
      <c r="H591" s="7">
        <f>IF($G591="","",IFERROR(INDEX(Listas!$B$2:$B$51,MATCH($G591,Listas!$A$2:$A$51,0))&amp;"",""))</f>
        <v/>
      </c>
      <c r="J591" s="8" t="n"/>
      <c r="K591" s="8" t="n"/>
      <c r="L591" s="8" t="n"/>
      <c r="M591" s="9" t="n"/>
      <c r="O591" s="10" t="n"/>
      <c r="P591" s="8" t="n"/>
    </row>
    <row r="592">
      <c r="A592" s="7" t="n"/>
      <c r="C592" s="7" t="n"/>
      <c r="F592" s="7" t="n"/>
      <c r="H592" s="7">
        <f>IF($G592="","",IFERROR(INDEX(Listas!$B$2:$B$51,MATCH($G592,Listas!$A$2:$A$51,0))&amp;"",""))</f>
        <v/>
      </c>
      <c r="J592" s="8" t="n"/>
      <c r="K592" s="8" t="n"/>
      <c r="L592" s="8" t="n"/>
      <c r="M592" s="9" t="n"/>
      <c r="O592" s="10" t="n"/>
      <c r="P592" s="8" t="n"/>
    </row>
    <row r="593">
      <c r="A593" s="7" t="n"/>
      <c r="C593" s="7" t="n"/>
      <c r="F593" s="7" t="n"/>
      <c r="H593" s="7">
        <f>IF($G593="","",IFERROR(INDEX(Listas!$B$2:$B$51,MATCH($G593,Listas!$A$2:$A$51,0))&amp;"",""))</f>
        <v/>
      </c>
      <c r="J593" s="8" t="n"/>
      <c r="K593" s="8" t="n"/>
      <c r="L593" s="8" t="n"/>
      <c r="M593" s="9" t="n"/>
      <c r="O593" s="10" t="n"/>
      <c r="P593" s="8" t="n"/>
    </row>
    <row r="594">
      <c r="A594" s="7" t="n"/>
      <c r="C594" s="7" t="n"/>
      <c r="F594" s="7" t="n"/>
      <c r="H594" s="7">
        <f>IF($G594="","",IFERROR(INDEX(Listas!$B$2:$B$51,MATCH($G594,Listas!$A$2:$A$51,0))&amp;"",""))</f>
        <v/>
      </c>
      <c r="J594" s="8" t="n"/>
      <c r="K594" s="8" t="n"/>
      <c r="L594" s="8" t="n"/>
      <c r="M594" s="9" t="n"/>
      <c r="O594" s="10" t="n"/>
      <c r="P594" s="8" t="n"/>
    </row>
    <row r="595">
      <c r="A595" s="7" t="n"/>
      <c r="C595" s="7" t="n"/>
      <c r="F595" s="7" t="n"/>
      <c r="H595" s="7">
        <f>IF($G595="","",IFERROR(INDEX(Listas!$B$2:$B$51,MATCH($G595,Listas!$A$2:$A$51,0))&amp;"",""))</f>
        <v/>
      </c>
      <c r="J595" s="8" t="n"/>
      <c r="K595" s="8" t="n"/>
      <c r="L595" s="8" t="n"/>
      <c r="M595" s="9" t="n"/>
      <c r="O595" s="10" t="n"/>
      <c r="P595" s="8" t="n"/>
    </row>
    <row r="596">
      <c r="A596" s="7" t="n"/>
      <c r="C596" s="7" t="n"/>
      <c r="F596" s="7" t="n"/>
      <c r="H596" s="7">
        <f>IF($G596="","",IFERROR(INDEX(Listas!$B$2:$B$51,MATCH($G596,Listas!$A$2:$A$51,0))&amp;"",""))</f>
        <v/>
      </c>
      <c r="J596" s="8" t="n"/>
      <c r="K596" s="8" t="n"/>
      <c r="L596" s="8" t="n"/>
      <c r="M596" s="9" t="n"/>
      <c r="O596" s="10" t="n"/>
      <c r="P596" s="8" t="n"/>
    </row>
    <row r="597">
      <c r="A597" s="7" t="n"/>
      <c r="C597" s="7" t="n"/>
      <c r="F597" s="7" t="n"/>
      <c r="H597" s="7">
        <f>IF($G597="","",IFERROR(INDEX(Listas!$B$2:$B$51,MATCH($G597,Listas!$A$2:$A$51,0))&amp;"",""))</f>
        <v/>
      </c>
      <c r="J597" s="8" t="n"/>
      <c r="K597" s="8" t="n"/>
      <c r="L597" s="8" t="n"/>
      <c r="M597" s="9" t="n"/>
      <c r="O597" s="10" t="n"/>
      <c r="P597" s="8" t="n"/>
    </row>
    <row r="598">
      <c r="A598" s="7" t="n"/>
      <c r="C598" s="7" t="n"/>
      <c r="F598" s="7" t="n"/>
      <c r="H598" s="7">
        <f>IF($G598="","",IFERROR(INDEX(Listas!$B$2:$B$51,MATCH($G598,Listas!$A$2:$A$51,0))&amp;"",""))</f>
        <v/>
      </c>
      <c r="J598" s="8" t="n"/>
      <c r="K598" s="8" t="n"/>
      <c r="L598" s="8" t="n"/>
      <c r="M598" s="9" t="n"/>
      <c r="O598" s="10" t="n"/>
      <c r="P598" s="8" t="n"/>
    </row>
    <row r="599">
      <c r="A599" s="7" t="n"/>
      <c r="C599" s="7" t="n"/>
      <c r="F599" s="7" t="n"/>
      <c r="H599" s="7">
        <f>IF($G599="","",IFERROR(INDEX(Listas!$B$2:$B$51,MATCH($G599,Listas!$A$2:$A$51,0))&amp;"",""))</f>
        <v/>
      </c>
      <c r="J599" s="8" t="n"/>
      <c r="K599" s="8" t="n"/>
      <c r="L599" s="8" t="n"/>
      <c r="M599" s="9" t="n"/>
      <c r="O599" s="10" t="n"/>
      <c r="P599" s="8" t="n"/>
    </row>
    <row r="600">
      <c r="A600" s="7" t="n"/>
      <c r="C600" s="7" t="n"/>
      <c r="F600" s="7" t="n"/>
      <c r="H600" s="7">
        <f>IF($G600="","",IFERROR(INDEX(Listas!$B$2:$B$51,MATCH($G600,Listas!$A$2:$A$51,0))&amp;"",""))</f>
        <v/>
      </c>
      <c r="J600" s="8" t="n"/>
      <c r="K600" s="8" t="n"/>
      <c r="L600" s="8" t="n"/>
      <c r="M600" s="9" t="n"/>
      <c r="O600" s="10" t="n"/>
      <c r="P600" s="8" t="n"/>
    </row>
    <row r="601">
      <c r="A601" s="7" t="n"/>
      <c r="C601" s="7" t="n"/>
      <c r="F601" s="7" t="n"/>
      <c r="H601" s="7">
        <f>IF($G601="","",IFERROR(INDEX(Listas!$B$2:$B$51,MATCH($G601,Listas!$A$2:$A$51,0))&amp;"",""))</f>
        <v/>
      </c>
      <c r="J601" s="8" t="n"/>
      <c r="K601" s="8" t="n"/>
      <c r="L601" s="8" t="n"/>
      <c r="M601" s="9" t="n"/>
      <c r="O601" s="10" t="n"/>
      <c r="P601" s="8" t="n"/>
    </row>
    <row r="602">
      <c r="A602" s="7" t="n"/>
      <c r="C602" s="7" t="n"/>
      <c r="F602" s="7" t="n"/>
      <c r="H602" s="7">
        <f>IF($G602="","",IFERROR(INDEX(Listas!$B$2:$B$51,MATCH($G602,Listas!$A$2:$A$51,0))&amp;"",""))</f>
        <v/>
      </c>
      <c r="J602" s="8" t="n"/>
      <c r="K602" s="8" t="n"/>
      <c r="L602" s="8" t="n"/>
      <c r="M602" s="9" t="n"/>
      <c r="O602" s="10" t="n"/>
      <c r="P602" s="8" t="n"/>
    </row>
    <row r="603">
      <c r="A603" s="7" t="n"/>
      <c r="C603" s="7" t="n"/>
      <c r="F603" s="7" t="n"/>
      <c r="H603" s="7">
        <f>IF($G603="","",IFERROR(INDEX(Listas!$B$2:$B$51,MATCH($G603,Listas!$A$2:$A$51,0))&amp;"",""))</f>
        <v/>
      </c>
      <c r="J603" s="8" t="n"/>
      <c r="K603" s="8" t="n"/>
      <c r="L603" s="8" t="n"/>
      <c r="M603" s="9" t="n"/>
      <c r="O603" s="10" t="n"/>
      <c r="P603" s="8" t="n"/>
    </row>
    <row r="604">
      <c r="A604" s="7" t="n"/>
      <c r="C604" s="7" t="n"/>
      <c r="F604" s="7" t="n"/>
      <c r="H604" s="7">
        <f>IF($G604="","",IFERROR(INDEX(Listas!$B$2:$B$51,MATCH($G604,Listas!$A$2:$A$51,0))&amp;"",""))</f>
        <v/>
      </c>
      <c r="J604" s="8" t="n"/>
      <c r="K604" s="8" t="n"/>
      <c r="L604" s="8" t="n"/>
      <c r="M604" s="9" t="n"/>
      <c r="O604" s="10" t="n"/>
      <c r="P604" s="8" t="n"/>
    </row>
    <row r="605">
      <c r="A605" s="7" t="n"/>
      <c r="C605" s="7" t="n"/>
      <c r="F605" s="7" t="n"/>
      <c r="H605" s="7">
        <f>IF($G605="","",IFERROR(INDEX(Listas!$B$2:$B$51,MATCH($G605,Listas!$A$2:$A$51,0))&amp;"",""))</f>
        <v/>
      </c>
      <c r="J605" s="8" t="n"/>
      <c r="K605" s="8" t="n"/>
      <c r="L605" s="8" t="n"/>
      <c r="M605" s="9" t="n"/>
      <c r="O605" s="10" t="n"/>
      <c r="P605" s="8" t="n"/>
    </row>
    <row r="606">
      <c r="A606" s="7" t="n"/>
      <c r="C606" s="7" t="n"/>
      <c r="F606" s="7" t="n"/>
      <c r="H606" s="7">
        <f>IF($G606="","",IFERROR(INDEX(Listas!$B$2:$B$51,MATCH($G606,Listas!$A$2:$A$51,0))&amp;"",""))</f>
        <v/>
      </c>
      <c r="J606" s="8" t="n"/>
      <c r="K606" s="8" t="n"/>
      <c r="L606" s="8" t="n"/>
      <c r="M606" s="9" t="n"/>
      <c r="O606" s="10" t="n"/>
      <c r="P606" s="8" t="n"/>
    </row>
    <row r="607">
      <c r="A607" s="7" t="n"/>
      <c r="C607" s="7" t="n"/>
      <c r="F607" s="7" t="n"/>
      <c r="H607" s="7">
        <f>IF($G607="","",IFERROR(INDEX(Listas!$B$2:$B$51,MATCH($G607,Listas!$A$2:$A$51,0))&amp;"",""))</f>
        <v/>
      </c>
      <c r="J607" s="8" t="n"/>
      <c r="K607" s="8" t="n"/>
      <c r="L607" s="8" t="n"/>
      <c r="M607" s="9" t="n"/>
      <c r="O607" s="10" t="n"/>
      <c r="P607" s="8" t="n"/>
    </row>
    <row r="608">
      <c r="A608" s="7" t="n"/>
      <c r="C608" s="7" t="n"/>
      <c r="F608" s="7" t="n"/>
      <c r="H608" s="7">
        <f>IF($G608="","",IFERROR(INDEX(Listas!$B$2:$B$51,MATCH($G608,Listas!$A$2:$A$51,0))&amp;"",""))</f>
        <v/>
      </c>
      <c r="J608" s="8" t="n"/>
      <c r="K608" s="8" t="n"/>
      <c r="L608" s="8" t="n"/>
      <c r="M608" s="9" t="n"/>
      <c r="O608" s="10" t="n"/>
      <c r="P608" s="8" t="n"/>
    </row>
    <row r="609">
      <c r="A609" s="7" t="n"/>
      <c r="C609" s="7" t="n"/>
      <c r="F609" s="7" t="n"/>
      <c r="H609" s="7">
        <f>IF($G609="","",IFERROR(INDEX(Listas!$B$2:$B$51,MATCH($G609,Listas!$A$2:$A$51,0))&amp;"",""))</f>
        <v/>
      </c>
      <c r="J609" s="8" t="n"/>
      <c r="K609" s="8" t="n"/>
      <c r="L609" s="8" t="n"/>
      <c r="M609" s="9" t="n"/>
      <c r="O609" s="10" t="n"/>
      <c r="P609" s="8" t="n"/>
    </row>
    <row r="610">
      <c r="A610" s="7" t="n"/>
      <c r="C610" s="7" t="n"/>
      <c r="F610" s="7" t="n"/>
      <c r="H610" s="7">
        <f>IF($G610="","",IFERROR(INDEX(Listas!$B$2:$B$51,MATCH($G610,Listas!$A$2:$A$51,0))&amp;"",""))</f>
        <v/>
      </c>
      <c r="J610" s="8" t="n"/>
      <c r="K610" s="8" t="n"/>
      <c r="L610" s="8" t="n"/>
      <c r="M610" s="9" t="n"/>
      <c r="O610" s="10" t="n"/>
      <c r="P610" s="8" t="n"/>
    </row>
    <row r="611">
      <c r="A611" s="7" t="n"/>
      <c r="C611" s="7" t="n"/>
      <c r="F611" s="7" t="n"/>
      <c r="H611" s="7">
        <f>IF($G611="","",IFERROR(INDEX(Listas!$B$2:$B$51,MATCH($G611,Listas!$A$2:$A$51,0))&amp;"",""))</f>
        <v/>
      </c>
      <c r="J611" s="8" t="n"/>
      <c r="K611" s="8" t="n"/>
      <c r="L611" s="8" t="n"/>
      <c r="M611" s="9" t="n"/>
      <c r="O611" s="10" t="n"/>
      <c r="P611" s="8" t="n"/>
    </row>
    <row r="612">
      <c r="A612" s="7" t="n"/>
      <c r="C612" s="7" t="n"/>
      <c r="F612" s="7" t="n"/>
      <c r="H612" s="7">
        <f>IF($G612="","",IFERROR(INDEX(Listas!$B$2:$B$51,MATCH($G612,Listas!$A$2:$A$51,0))&amp;"",""))</f>
        <v/>
      </c>
      <c r="J612" s="8" t="n"/>
      <c r="K612" s="8" t="n"/>
      <c r="L612" s="8" t="n"/>
      <c r="M612" s="9" t="n"/>
      <c r="O612" s="10" t="n"/>
      <c r="P612" s="8" t="n"/>
    </row>
    <row r="613">
      <c r="A613" s="7" t="n"/>
      <c r="C613" s="7" t="n"/>
      <c r="F613" s="7" t="n"/>
      <c r="H613" s="7">
        <f>IF($G613="","",IFERROR(INDEX(Listas!$B$2:$B$51,MATCH($G613,Listas!$A$2:$A$51,0))&amp;"",""))</f>
        <v/>
      </c>
      <c r="J613" s="8" t="n"/>
      <c r="K613" s="8" t="n"/>
      <c r="L613" s="8" t="n"/>
      <c r="M613" s="9" t="n"/>
      <c r="O613" s="10" t="n"/>
      <c r="P613" s="8" t="n"/>
    </row>
    <row r="614">
      <c r="A614" s="7" t="n"/>
      <c r="C614" s="7" t="n"/>
      <c r="F614" s="7" t="n"/>
      <c r="H614" s="7">
        <f>IF($G614="","",IFERROR(INDEX(Listas!$B$2:$B$51,MATCH($G614,Listas!$A$2:$A$51,0))&amp;"",""))</f>
        <v/>
      </c>
      <c r="J614" s="8" t="n"/>
      <c r="K614" s="8" t="n"/>
      <c r="L614" s="8" t="n"/>
      <c r="M614" s="9" t="n"/>
      <c r="O614" s="10" t="n"/>
      <c r="P614" s="8" t="n"/>
    </row>
    <row r="615">
      <c r="A615" s="7" t="n"/>
      <c r="C615" s="7" t="n"/>
      <c r="F615" s="7" t="n"/>
      <c r="H615" s="7">
        <f>IF($G615="","",IFERROR(INDEX(Listas!$B$2:$B$51,MATCH($G615,Listas!$A$2:$A$51,0))&amp;"",""))</f>
        <v/>
      </c>
      <c r="J615" s="8" t="n"/>
      <c r="K615" s="8" t="n"/>
      <c r="L615" s="8" t="n"/>
      <c r="M615" s="9" t="n"/>
      <c r="O615" s="10" t="n"/>
      <c r="P615" s="8" t="n"/>
    </row>
    <row r="616">
      <c r="A616" s="7" t="n"/>
      <c r="C616" s="7" t="n"/>
      <c r="F616" s="7" t="n"/>
      <c r="H616" s="7">
        <f>IF($G616="","",IFERROR(INDEX(Listas!$B$2:$B$51,MATCH($G616,Listas!$A$2:$A$51,0))&amp;"",""))</f>
        <v/>
      </c>
      <c r="J616" s="8" t="n"/>
      <c r="K616" s="8" t="n"/>
      <c r="L616" s="8" t="n"/>
      <c r="M616" s="9" t="n"/>
      <c r="O616" s="10" t="n"/>
      <c r="P616" s="8" t="n"/>
    </row>
    <row r="617">
      <c r="A617" s="7" t="n"/>
      <c r="C617" s="7" t="n"/>
      <c r="F617" s="7" t="n"/>
      <c r="H617" s="7">
        <f>IF($G617="","",IFERROR(INDEX(Listas!$B$2:$B$51,MATCH($G617,Listas!$A$2:$A$51,0))&amp;"",""))</f>
        <v/>
      </c>
      <c r="J617" s="8" t="n"/>
      <c r="K617" s="8" t="n"/>
      <c r="L617" s="8" t="n"/>
      <c r="M617" s="9" t="n"/>
      <c r="O617" s="10" t="n"/>
      <c r="P617" s="8" t="n"/>
    </row>
    <row r="618">
      <c r="A618" s="7" t="n"/>
      <c r="C618" s="7" t="n"/>
      <c r="F618" s="7" t="n"/>
      <c r="H618" s="7">
        <f>IF($G618="","",IFERROR(INDEX(Listas!$B$2:$B$51,MATCH($G618,Listas!$A$2:$A$51,0))&amp;"",""))</f>
        <v/>
      </c>
      <c r="J618" s="8" t="n"/>
      <c r="K618" s="8" t="n"/>
      <c r="L618" s="8" t="n"/>
      <c r="M618" s="9" t="n"/>
      <c r="O618" s="10" t="n"/>
      <c r="P618" s="8" t="n"/>
    </row>
    <row r="619">
      <c r="A619" s="7" t="n"/>
      <c r="C619" s="7" t="n"/>
      <c r="F619" s="7" t="n"/>
      <c r="H619" s="7">
        <f>IF($G619="","",IFERROR(INDEX(Listas!$B$2:$B$51,MATCH($G619,Listas!$A$2:$A$51,0))&amp;"",""))</f>
        <v/>
      </c>
      <c r="J619" s="8" t="n"/>
      <c r="K619" s="8" t="n"/>
      <c r="L619" s="8" t="n"/>
      <c r="M619" s="9" t="n"/>
      <c r="O619" s="10" t="n"/>
      <c r="P619" s="8" t="n"/>
    </row>
    <row r="620">
      <c r="A620" s="7" t="n"/>
      <c r="C620" s="7" t="n"/>
      <c r="F620" s="7" t="n"/>
      <c r="H620" s="7">
        <f>IF($G620="","",IFERROR(INDEX(Listas!$B$2:$B$51,MATCH($G620,Listas!$A$2:$A$51,0))&amp;"",""))</f>
        <v/>
      </c>
      <c r="J620" s="8" t="n"/>
      <c r="K620" s="8" t="n"/>
      <c r="L620" s="8" t="n"/>
      <c r="M620" s="9" t="n"/>
      <c r="O620" s="10" t="n"/>
      <c r="P620" s="8" t="n"/>
    </row>
    <row r="621">
      <c r="A621" s="7" t="n"/>
      <c r="C621" s="7" t="n"/>
      <c r="F621" s="7" t="n"/>
      <c r="H621" s="7">
        <f>IF($G621="","",IFERROR(INDEX(Listas!$B$2:$B$51,MATCH($G621,Listas!$A$2:$A$51,0))&amp;"",""))</f>
        <v/>
      </c>
      <c r="J621" s="8" t="n"/>
      <c r="K621" s="8" t="n"/>
      <c r="L621" s="8" t="n"/>
      <c r="M621" s="9" t="n"/>
      <c r="O621" s="10" t="n"/>
      <c r="P621" s="8" t="n"/>
    </row>
    <row r="622">
      <c r="A622" s="7" t="n"/>
      <c r="C622" s="7" t="n"/>
      <c r="F622" s="7" t="n"/>
      <c r="H622" s="7">
        <f>IF($G622="","",IFERROR(INDEX(Listas!$B$2:$B$51,MATCH($G622,Listas!$A$2:$A$51,0))&amp;"",""))</f>
        <v/>
      </c>
      <c r="J622" s="8" t="n"/>
      <c r="K622" s="8" t="n"/>
      <c r="L622" s="8" t="n"/>
      <c r="M622" s="9" t="n"/>
      <c r="O622" s="10" t="n"/>
      <c r="P622" s="8" t="n"/>
    </row>
    <row r="623">
      <c r="A623" s="7" t="n"/>
      <c r="C623" s="7" t="n"/>
      <c r="F623" s="7" t="n"/>
      <c r="H623" s="7">
        <f>IF($G623="","",IFERROR(INDEX(Listas!$B$2:$B$51,MATCH($G623,Listas!$A$2:$A$51,0))&amp;"",""))</f>
        <v/>
      </c>
      <c r="J623" s="8" t="n"/>
      <c r="K623" s="8" t="n"/>
      <c r="L623" s="8" t="n"/>
      <c r="M623" s="9" t="n"/>
      <c r="O623" s="10" t="n"/>
      <c r="P623" s="8" t="n"/>
    </row>
    <row r="624">
      <c r="A624" s="7" t="n"/>
      <c r="C624" s="7" t="n"/>
      <c r="F624" s="7" t="n"/>
      <c r="H624" s="7">
        <f>IF($G624="","",IFERROR(INDEX(Listas!$B$2:$B$51,MATCH($G624,Listas!$A$2:$A$51,0))&amp;"",""))</f>
        <v/>
      </c>
      <c r="J624" s="8" t="n"/>
      <c r="K624" s="8" t="n"/>
      <c r="L624" s="8" t="n"/>
      <c r="M624" s="9" t="n"/>
      <c r="O624" s="10" t="n"/>
      <c r="P624" s="8" t="n"/>
    </row>
    <row r="625">
      <c r="A625" s="7" t="n"/>
      <c r="C625" s="7" t="n"/>
      <c r="F625" s="7" t="n"/>
      <c r="H625" s="7">
        <f>IF($G625="","",IFERROR(INDEX(Listas!$B$2:$B$51,MATCH($G625,Listas!$A$2:$A$51,0))&amp;"",""))</f>
        <v/>
      </c>
      <c r="J625" s="8" t="n"/>
      <c r="K625" s="8" t="n"/>
      <c r="L625" s="8" t="n"/>
      <c r="M625" s="9" t="n"/>
      <c r="O625" s="10" t="n"/>
      <c r="P625" s="8" t="n"/>
    </row>
    <row r="626">
      <c r="A626" s="7" t="n"/>
      <c r="C626" s="7" t="n"/>
      <c r="F626" s="7" t="n"/>
      <c r="H626" s="7">
        <f>IF($G626="","",IFERROR(INDEX(Listas!$B$2:$B$51,MATCH($G626,Listas!$A$2:$A$51,0))&amp;"",""))</f>
        <v/>
      </c>
      <c r="J626" s="8" t="n"/>
      <c r="K626" s="8" t="n"/>
      <c r="L626" s="8" t="n"/>
      <c r="M626" s="9" t="n"/>
      <c r="O626" s="10" t="n"/>
      <c r="P626" s="8" t="n"/>
    </row>
    <row r="627">
      <c r="A627" s="7" t="n"/>
      <c r="C627" s="7" t="n"/>
      <c r="F627" s="7" t="n"/>
      <c r="H627" s="7">
        <f>IF($G627="","",IFERROR(INDEX(Listas!$B$2:$B$51,MATCH($G627,Listas!$A$2:$A$51,0))&amp;"",""))</f>
        <v/>
      </c>
      <c r="J627" s="8" t="n"/>
      <c r="K627" s="8" t="n"/>
      <c r="L627" s="8" t="n"/>
      <c r="M627" s="9" t="n"/>
      <c r="O627" s="10" t="n"/>
      <c r="P627" s="8" t="n"/>
    </row>
    <row r="628">
      <c r="A628" s="7" t="n"/>
      <c r="C628" s="7" t="n"/>
      <c r="F628" s="7" t="n"/>
      <c r="H628" s="7">
        <f>IF($G628="","",IFERROR(INDEX(Listas!$B$2:$B$51,MATCH($G628,Listas!$A$2:$A$51,0))&amp;"",""))</f>
        <v/>
      </c>
      <c r="J628" s="8" t="n"/>
      <c r="K628" s="8" t="n"/>
      <c r="L628" s="8" t="n"/>
      <c r="M628" s="9" t="n"/>
      <c r="O628" s="10" t="n"/>
      <c r="P628" s="8" t="n"/>
    </row>
    <row r="629">
      <c r="A629" s="7" t="n"/>
      <c r="C629" s="7" t="n"/>
      <c r="F629" s="7" t="n"/>
      <c r="H629" s="7">
        <f>IF($G629="","",IFERROR(INDEX(Listas!$B$2:$B$51,MATCH($G629,Listas!$A$2:$A$51,0))&amp;"",""))</f>
        <v/>
      </c>
      <c r="J629" s="8" t="n"/>
      <c r="K629" s="8" t="n"/>
      <c r="L629" s="8" t="n"/>
      <c r="M629" s="9" t="n"/>
      <c r="O629" s="10" t="n"/>
      <c r="P629" s="8" t="n"/>
    </row>
    <row r="630">
      <c r="A630" s="7" t="n"/>
      <c r="C630" s="7" t="n"/>
      <c r="F630" s="7" t="n"/>
      <c r="H630" s="7">
        <f>IF($G630="","",IFERROR(INDEX(Listas!$B$2:$B$51,MATCH($G630,Listas!$A$2:$A$51,0))&amp;"",""))</f>
        <v/>
      </c>
      <c r="J630" s="8" t="n"/>
      <c r="K630" s="8" t="n"/>
      <c r="L630" s="8" t="n"/>
      <c r="M630" s="9" t="n"/>
      <c r="O630" s="10" t="n"/>
      <c r="P630" s="8" t="n"/>
    </row>
    <row r="631">
      <c r="A631" s="7" t="n"/>
      <c r="C631" s="7" t="n"/>
      <c r="F631" s="7" t="n"/>
      <c r="H631" s="7">
        <f>IF($G631="","",IFERROR(INDEX(Listas!$B$2:$B$51,MATCH($G631,Listas!$A$2:$A$51,0))&amp;"",""))</f>
        <v/>
      </c>
      <c r="J631" s="8" t="n"/>
      <c r="K631" s="8" t="n"/>
      <c r="L631" s="8" t="n"/>
      <c r="M631" s="9" t="n"/>
      <c r="O631" s="10" t="n"/>
      <c r="P631" s="8" t="n"/>
    </row>
    <row r="632">
      <c r="A632" s="7" t="n"/>
      <c r="C632" s="7" t="n"/>
      <c r="F632" s="7" t="n"/>
      <c r="H632" s="7">
        <f>IF($G632="","",IFERROR(INDEX(Listas!$B$2:$B$51,MATCH($G632,Listas!$A$2:$A$51,0))&amp;"",""))</f>
        <v/>
      </c>
      <c r="J632" s="8" t="n"/>
      <c r="K632" s="8" t="n"/>
      <c r="L632" s="8" t="n"/>
      <c r="M632" s="9" t="n"/>
      <c r="O632" s="10" t="n"/>
      <c r="P632" s="8" t="n"/>
    </row>
    <row r="633">
      <c r="A633" s="7" t="n"/>
      <c r="C633" s="7" t="n"/>
      <c r="F633" s="7" t="n"/>
      <c r="H633" s="7">
        <f>IF($G633="","",IFERROR(INDEX(Listas!$B$2:$B$51,MATCH($G633,Listas!$A$2:$A$51,0))&amp;"",""))</f>
        <v/>
      </c>
      <c r="J633" s="8" t="n"/>
      <c r="K633" s="8" t="n"/>
      <c r="L633" s="8" t="n"/>
      <c r="M633" s="9" t="n"/>
      <c r="O633" s="10" t="n"/>
      <c r="P633" s="8" t="n"/>
    </row>
    <row r="634">
      <c r="A634" s="7" t="n"/>
      <c r="C634" s="7" t="n"/>
      <c r="F634" s="7" t="n"/>
      <c r="H634" s="7">
        <f>IF($G634="","",IFERROR(INDEX(Listas!$B$2:$B$51,MATCH($G634,Listas!$A$2:$A$51,0))&amp;"",""))</f>
        <v/>
      </c>
      <c r="J634" s="8" t="n"/>
      <c r="K634" s="8" t="n"/>
      <c r="L634" s="8" t="n"/>
      <c r="M634" s="9" t="n"/>
      <c r="O634" s="10" t="n"/>
      <c r="P634" s="8" t="n"/>
    </row>
    <row r="635">
      <c r="A635" s="7" t="n"/>
      <c r="C635" s="7" t="n"/>
      <c r="F635" s="7" t="n"/>
      <c r="H635" s="7">
        <f>IF($G635="","",IFERROR(INDEX(Listas!$B$2:$B$51,MATCH($G635,Listas!$A$2:$A$51,0))&amp;"",""))</f>
        <v/>
      </c>
      <c r="J635" s="8" t="n"/>
      <c r="K635" s="8" t="n"/>
      <c r="L635" s="8" t="n"/>
      <c r="M635" s="9" t="n"/>
      <c r="O635" s="10" t="n"/>
      <c r="P635" s="8" t="n"/>
    </row>
    <row r="636">
      <c r="A636" s="7" t="n"/>
      <c r="C636" s="7" t="n"/>
      <c r="F636" s="7" t="n"/>
      <c r="H636" s="7">
        <f>IF($G636="","",IFERROR(INDEX(Listas!$B$2:$B$51,MATCH($G636,Listas!$A$2:$A$51,0))&amp;"",""))</f>
        <v/>
      </c>
      <c r="J636" s="8" t="n"/>
      <c r="K636" s="8" t="n"/>
      <c r="L636" s="8" t="n"/>
      <c r="M636" s="9" t="n"/>
      <c r="O636" s="10" t="n"/>
      <c r="P636" s="8" t="n"/>
    </row>
    <row r="637">
      <c r="A637" s="7" t="n"/>
      <c r="C637" s="7" t="n"/>
      <c r="F637" s="7" t="n"/>
      <c r="H637" s="7">
        <f>IF($G637="","",IFERROR(INDEX(Listas!$B$2:$B$51,MATCH($G637,Listas!$A$2:$A$51,0))&amp;"",""))</f>
        <v/>
      </c>
      <c r="J637" s="8" t="n"/>
      <c r="K637" s="8" t="n"/>
      <c r="L637" s="8" t="n"/>
      <c r="M637" s="9" t="n"/>
      <c r="O637" s="10" t="n"/>
      <c r="P637" s="8" t="n"/>
    </row>
    <row r="638">
      <c r="A638" s="7" t="n"/>
      <c r="C638" s="7" t="n"/>
      <c r="F638" s="7" t="n"/>
      <c r="H638" s="7">
        <f>IF($G638="","",IFERROR(INDEX(Listas!$B$2:$B$51,MATCH($G638,Listas!$A$2:$A$51,0))&amp;"",""))</f>
        <v/>
      </c>
      <c r="J638" s="8" t="n"/>
      <c r="K638" s="8" t="n"/>
      <c r="L638" s="8" t="n"/>
      <c r="M638" s="9" t="n"/>
      <c r="O638" s="10" t="n"/>
      <c r="P638" s="8" t="n"/>
    </row>
    <row r="639">
      <c r="A639" s="7" t="n"/>
      <c r="C639" s="7" t="n"/>
      <c r="F639" s="7" t="n"/>
      <c r="H639" s="7">
        <f>IF($G639="","",IFERROR(INDEX(Listas!$B$2:$B$51,MATCH($G639,Listas!$A$2:$A$51,0))&amp;"",""))</f>
        <v/>
      </c>
      <c r="J639" s="8" t="n"/>
      <c r="K639" s="8" t="n"/>
      <c r="L639" s="8" t="n"/>
      <c r="M639" s="9" t="n"/>
      <c r="O639" s="10" t="n"/>
      <c r="P639" s="8" t="n"/>
    </row>
    <row r="640">
      <c r="A640" s="7" t="n"/>
      <c r="C640" s="7" t="n"/>
      <c r="F640" s="7" t="n"/>
      <c r="H640" s="7">
        <f>IF($G640="","",IFERROR(INDEX(Listas!$B$2:$B$51,MATCH($G640,Listas!$A$2:$A$51,0))&amp;"",""))</f>
        <v/>
      </c>
      <c r="J640" s="8" t="n"/>
      <c r="K640" s="8" t="n"/>
      <c r="L640" s="8" t="n"/>
      <c r="M640" s="9" t="n"/>
      <c r="O640" s="10" t="n"/>
      <c r="P640" s="8" t="n"/>
    </row>
    <row r="641">
      <c r="A641" s="7" t="n"/>
      <c r="C641" s="7" t="n"/>
      <c r="F641" s="7" t="n"/>
      <c r="H641" s="7">
        <f>IF($G641="","",IFERROR(INDEX(Listas!$B$2:$B$51,MATCH($G641,Listas!$A$2:$A$51,0))&amp;"",""))</f>
        <v/>
      </c>
      <c r="J641" s="8" t="n"/>
      <c r="K641" s="8" t="n"/>
      <c r="L641" s="8" t="n"/>
      <c r="M641" s="9" t="n"/>
      <c r="O641" s="10" t="n"/>
      <c r="P641" s="8" t="n"/>
    </row>
    <row r="642">
      <c r="A642" s="7" t="n"/>
      <c r="C642" s="7" t="n"/>
      <c r="F642" s="7" t="n"/>
      <c r="H642" s="7">
        <f>IF($G642="","",IFERROR(INDEX(Listas!$B$2:$B$51,MATCH($G642,Listas!$A$2:$A$51,0))&amp;"",""))</f>
        <v/>
      </c>
      <c r="J642" s="8" t="n"/>
      <c r="K642" s="8" t="n"/>
      <c r="L642" s="8" t="n"/>
      <c r="M642" s="9" t="n"/>
      <c r="O642" s="10" t="n"/>
      <c r="P642" s="8" t="n"/>
    </row>
    <row r="643">
      <c r="A643" s="7" t="n"/>
      <c r="C643" s="7" t="n"/>
      <c r="F643" s="7" t="n"/>
      <c r="H643" s="7">
        <f>IF($G643="","",IFERROR(INDEX(Listas!$B$2:$B$51,MATCH($G643,Listas!$A$2:$A$51,0))&amp;"",""))</f>
        <v/>
      </c>
      <c r="J643" s="8" t="n"/>
      <c r="K643" s="8" t="n"/>
      <c r="L643" s="8" t="n"/>
      <c r="M643" s="9" t="n"/>
      <c r="O643" s="10" t="n"/>
      <c r="P643" s="8" t="n"/>
    </row>
    <row r="644">
      <c r="A644" s="7" t="n"/>
      <c r="C644" s="7" t="n"/>
      <c r="F644" s="7" t="n"/>
      <c r="H644" s="7">
        <f>IF($G644="","",IFERROR(INDEX(Listas!$B$2:$B$51,MATCH($G644,Listas!$A$2:$A$51,0))&amp;"",""))</f>
        <v/>
      </c>
      <c r="J644" s="8" t="n"/>
      <c r="K644" s="8" t="n"/>
      <c r="L644" s="8" t="n"/>
      <c r="M644" s="9" t="n"/>
      <c r="O644" s="10" t="n"/>
      <c r="P644" s="8" t="n"/>
    </row>
    <row r="645">
      <c r="A645" s="7" t="n"/>
      <c r="C645" s="7" t="n"/>
      <c r="F645" s="7" t="n"/>
      <c r="H645" s="7">
        <f>IF($G645="","",IFERROR(INDEX(Listas!$B$2:$B$51,MATCH($G645,Listas!$A$2:$A$51,0))&amp;"",""))</f>
        <v/>
      </c>
      <c r="J645" s="8" t="n"/>
      <c r="K645" s="8" t="n"/>
      <c r="L645" s="8" t="n"/>
      <c r="M645" s="9" t="n"/>
      <c r="O645" s="10" t="n"/>
      <c r="P645" s="8" t="n"/>
    </row>
    <row r="646">
      <c r="A646" s="7" t="n"/>
      <c r="C646" s="7" t="n"/>
      <c r="F646" s="7" t="n"/>
      <c r="H646" s="7">
        <f>IF($G646="","",IFERROR(INDEX(Listas!$B$2:$B$51,MATCH($G646,Listas!$A$2:$A$51,0))&amp;"",""))</f>
        <v/>
      </c>
      <c r="J646" s="8" t="n"/>
      <c r="K646" s="8" t="n"/>
      <c r="L646" s="8" t="n"/>
      <c r="M646" s="9" t="n"/>
      <c r="O646" s="10" t="n"/>
      <c r="P646" s="8" t="n"/>
    </row>
    <row r="647">
      <c r="A647" s="7" t="n"/>
      <c r="C647" s="7" t="n"/>
      <c r="F647" s="7" t="n"/>
      <c r="H647" s="7">
        <f>IF($G647="","",IFERROR(INDEX(Listas!$B$2:$B$51,MATCH($G647,Listas!$A$2:$A$51,0))&amp;"",""))</f>
        <v/>
      </c>
      <c r="J647" s="8" t="n"/>
      <c r="K647" s="8" t="n"/>
      <c r="L647" s="8" t="n"/>
      <c r="M647" s="9" t="n"/>
      <c r="O647" s="10" t="n"/>
      <c r="P647" s="8" t="n"/>
    </row>
    <row r="648">
      <c r="A648" s="7" t="n"/>
      <c r="C648" s="7" t="n"/>
      <c r="F648" s="7" t="n"/>
      <c r="H648" s="7">
        <f>IF($G648="","",IFERROR(INDEX(Listas!$B$2:$B$51,MATCH($G648,Listas!$A$2:$A$51,0))&amp;"",""))</f>
        <v/>
      </c>
      <c r="J648" s="8" t="n"/>
      <c r="K648" s="8" t="n"/>
      <c r="L648" s="8" t="n"/>
      <c r="M648" s="9" t="n"/>
      <c r="O648" s="10" t="n"/>
      <c r="P648" s="8" t="n"/>
    </row>
    <row r="649">
      <c r="A649" s="7" t="n"/>
      <c r="C649" s="7" t="n"/>
      <c r="F649" s="7" t="n"/>
      <c r="H649" s="7">
        <f>IF($G649="","",IFERROR(INDEX(Listas!$B$2:$B$51,MATCH($G649,Listas!$A$2:$A$51,0))&amp;"",""))</f>
        <v/>
      </c>
      <c r="J649" s="8" t="n"/>
      <c r="K649" s="8" t="n"/>
      <c r="L649" s="8" t="n"/>
      <c r="M649" s="9" t="n"/>
      <c r="O649" s="10" t="n"/>
      <c r="P649" s="8" t="n"/>
    </row>
    <row r="650">
      <c r="A650" s="7" t="n"/>
      <c r="C650" s="7" t="n"/>
      <c r="F650" s="7" t="n"/>
      <c r="H650" s="7">
        <f>IF($G650="","",IFERROR(INDEX(Listas!$B$2:$B$51,MATCH($G650,Listas!$A$2:$A$51,0))&amp;"",""))</f>
        <v/>
      </c>
      <c r="J650" s="8" t="n"/>
      <c r="K650" s="8" t="n"/>
      <c r="L650" s="8" t="n"/>
      <c r="M650" s="9" t="n"/>
      <c r="O650" s="10" t="n"/>
      <c r="P650" s="8" t="n"/>
    </row>
    <row r="651">
      <c r="A651" s="7" t="n"/>
      <c r="C651" s="7" t="n"/>
      <c r="F651" s="7" t="n"/>
      <c r="H651" s="7">
        <f>IF($G651="","",IFERROR(INDEX(Listas!$B$2:$B$51,MATCH($G651,Listas!$A$2:$A$51,0))&amp;"",""))</f>
        <v/>
      </c>
      <c r="J651" s="8" t="n"/>
      <c r="K651" s="8" t="n"/>
      <c r="L651" s="8" t="n"/>
      <c r="M651" s="9" t="n"/>
      <c r="O651" s="10" t="n"/>
      <c r="P651" s="8" t="n"/>
    </row>
    <row r="652">
      <c r="A652" s="7" t="n"/>
      <c r="C652" s="7" t="n"/>
      <c r="F652" s="7" t="n"/>
      <c r="H652" s="7">
        <f>IF($G652="","",IFERROR(INDEX(Listas!$B$2:$B$51,MATCH($G652,Listas!$A$2:$A$51,0))&amp;"",""))</f>
        <v/>
      </c>
      <c r="J652" s="8" t="n"/>
      <c r="K652" s="8" t="n"/>
      <c r="L652" s="8" t="n"/>
      <c r="M652" s="9" t="n"/>
      <c r="O652" s="10" t="n"/>
      <c r="P652" s="8" t="n"/>
    </row>
    <row r="653">
      <c r="A653" s="7" t="n"/>
      <c r="C653" s="7" t="n"/>
      <c r="F653" s="7" t="n"/>
      <c r="H653" s="7">
        <f>IF($G653="","",IFERROR(INDEX(Listas!$B$2:$B$51,MATCH($G653,Listas!$A$2:$A$51,0))&amp;"",""))</f>
        <v/>
      </c>
      <c r="J653" s="8" t="n"/>
      <c r="K653" s="8" t="n"/>
      <c r="L653" s="8" t="n"/>
      <c r="M653" s="9" t="n"/>
      <c r="O653" s="10" t="n"/>
      <c r="P653" s="8" t="n"/>
    </row>
    <row r="654">
      <c r="A654" s="7" t="n"/>
      <c r="C654" s="7" t="n"/>
      <c r="F654" s="7" t="n"/>
      <c r="H654" s="7">
        <f>IF($G654="","",IFERROR(INDEX(Listas!$B$2:$B$51,MATCH($G654,Listas!$A$2:$A$51,0))&amp;"",""))</f>
        <v/>
      </c>
      <c r="J654" s="8" t="n"/>
      <c r="K654" s="8" t="n"/>
      <c r="L654" s="8" t="n"/>
      <c r="M654" s="9" t="n"/>
      <c r="O654" s="10" t="n"/>
      <c r="P654" s="8" t="n"/>
    </row>
    <row r="655">
      <c r="A655" s="7" t="n"/>
      <c r="C655" s="7" t="n"/>
      <c r="F655" s="7" t="n"/>
      <c r="H655" s="7">
        <f>IF($G655="","",IFERROR(INDEX(Listas!$B$2:$B$51,MATCH($G655,Listas!$A$2:$A$51,0))&amp;"",""))</f>
        <v/>
      </c>
      <c r="J655" s="8" t="n"/>
      <c r="K655" s="8" t="n"/>
      <c r="L655" s="8" t="n"/>
      <c r="M655" s="9" t="n"/>
      <c r="O655" s="10" t="n"/>
      <c r="P655" s="8" t="n"/>
    </row>
    <row r="656">
      <c r="A656" s="7" t="n"/>
      <c r="C656" s="7" t="n"/>
      <c r="F656" s="7" t="n"/>
      <c r="H656" s="7">
        <f>IF($G656="","",IFERROR(INDEX(Listas!$B$2:$B$51,MATCH($G656,Listas!$A$2:$A$51,0))&amp;"",""))</f>
        <v/>
      </c>
      <c r="J656" s="8" t="n"/>
      <c r="K656" s="8" t="n"/>
      <c r="L656" s="8" t="n"/>
      <c r="M656" s="9" t="n"/>
      <c r="O656" s="10" t="n"/>
      <c r="P656" s="8" t="n"/>
    </row>
    <row r="657">
      <c r="A657" s="7" t="n"/>
      <c r="C657" s="7" t="n"/>
      <c r="F657" s="7" t="n"/>
      <c r="H657" s="7">
        <f>IF($G657="","",IFERROR(INDEX(Listas!$B$2:$B$51,MATCH($G657,Listas!$A$2:$A$51,0))&amp;"",""))</f>
        <v/>
      </c>
      <c r="J657" s="8" t="n"/>
      <c r="K657" s="8" t="n"/>
      <c r="L657" s="8" t="n"/>
      <c r="M657" s="9" t="n"/>
      <c r="O657" s="10" t="n"/>
      <c r="P657" s="8" t="n"/>
    </row>
    <row r="658">
      <c r="A658" s="7" t="n"/>
      <c r="C658" s="7" t="n"/>
      <c r="F658" s="7" t="n"/>
      <c r="H658" s="7">
        <f>IF($G658="","",IFERROR(INDEX(Listas!$B$2:$B$51,MATCH($G658,Listas!$A$2:$A$51,0))&amp;"",""))</f>
        <v/>
      </c>
      <c r="J658" s="8" t="n"/>
      <c r="K658" s="8" t="n"/>
      <c r="L658" s="8" t="n"/>
      <c r="M658" s="9" t="n"/>
      <c r="O658" s="10" t="n"/>
      <c r="P658" s="8" t="n"/>
    </row>
    <row r="659">
      <c r="A659" s="7" t="n"/>
      <c r="C659" s="7" t="n"/>
      <c r="F659" s="7" t="n"/>
      <c r="H659" s="7">
        <f>IF($G659="","",IFERROR(INDEX(Listas!$B$2:$B$51,MATCH($G659,Listas!$A$2:$A$51,0))&amp;"",""))</f>
        <v/>
      </c>
      <c r="J659" s="8" t="n"/>
      <c r="K659" s="8" t="n"/>
      <c r="L659" s="8" t="n"/>
      <c r="M659" s="9" t="n"/>
      <c r="O659" s="10" t="n"/>
      <c r="P659" s="8" t="n"/>
    </row>
    <row r="660">
      <c r="A660" s="7" t="n"/>
      <c r="C660" s="7" t="n"/>
      <c r="F660" s="7" t="n"/>
      <c r="H660" s="7">
        <f>IF($G660="","",IFERROR(INDEX(Listas!$B$2:$B$51,MATCH($G660,Listas!$A$2:$A$51,0))&amp;"",""))</f>
        <v/>
      </c>
      <c r="J660" s="8" t="n"/>
      <c r="K660" s="8" t="n"/>
      <c r="L660" s="8" t="n"/>
      <c r="M660" s="9" t="n"/>
      <c r="O660" s="10" t="n"/>
      <c r="P660" s="8" t="n"/>
    </row>
    <row r="661">
      <c r="A661" s="7" t="n"/>
      <c r="C661" s="7" t="n"/>
      <c r="F661" s="7" t="n"/>
      <c r="H661" s="7">
        <f>IF($G661="","",IFERROR(INDEX(Listas!$B$2:$B$51,MATCH($G661,Listas!$A$2:$A$51,0))&amp;"",""))</f>
        <v/>
      </c>
      <c r="J661" s="8" t="n"/>
      <c r="K661" s="8" t="n"/>
      <c r="L661" s="8" t="n"/>
      <c r="M661" s="9" t="n"/>
      <c r="O661" s="10" t="n"/>
      <c r="P661" s="8" t="n"/>
    </row>
    <row r="662">
      <c r="A662" s="7" t="n"/>
      <c r="C662" s="7" t="n"/>
      <c r="F662" s="7" t="n"/>
      <c r="H662" s="7">
        <f>IF($G662="","",IFERROR(INDEX(Listas!$B$2:$B$51,MATCH($G662,Listas!$A$2:$A$51,0))&amp;"",""))</f>
        <v/>
      </c>
      <c r="J662" s="8" t="n"/>
      <c r="K662" s="8" t="n"/>
      <c r="L662" s="8" t="n"/>
      <c r="M662" s="9" t="n"/>
      <c r="O662" s="10" t="n"/>
      <c r="P662" s="8" t="n"/>
    </row>
    <row r="663">
      <c r="A663" s="7" t="n"/>
      <c r="C663" s="7" t="n"/>
      <c r="F663" s="7" t="n"/>
      <c r="H663" s="7">
        <f>IF($G663="","",IFERROR(INDEX(Listas!$B$2:$B$51,MATCH($G663,Listas!$A$2:$A$51,0))&amp;"",""))</f>
        <v/>
      </c>
      <c r="J663" s="8" t="n"/>
      <c r="K663" s="8" t="n"/>
      <c r="L663" s="8" t="n"/>
      <c r="M663" s="9" t="n"/>
      <c r="O663" s="10" t="n"/>
      <c r="P663" s="8" t="n"/>
    </row>
    <row r="664">
      <c r="A664" s="7" t="n"/>
      <c r="C664" s="7" t="n"/>
      <c r="F664" s="7" t="n"/>
      <c r="H664" s="7">
        <f>IF($G664="","",IFERROR(INDEX(Listas!$B$2:$B$51,MATCH($G664,Listas!$A$2:$A$51,0))&amp;"",""))</f>
        <v/>
      </c>
      <c r="J664" s="8" t="n"/>
      <c r="K664" s="8" t="n"/>
      <c r="L664" s="8" t="n"/>
      <c r="M664" s="9" t="n"/>
      <c r="O664" s="10" t="n"/>
      <c r="P664" s="8" t="n"/>
    </row>
    <row r="665">
      <c r="A665" s="7" t="n"/>
      <c r="C665" s="7" t="n"/>
      <c r="F665" s="7" t="n"/>
      <c r="H665" s="7">
        <f>IF($G665="","",IFERROR(INDEX(Listas!$B$2:$B$51,MATCH($G665,Listas!$A$2:$A$51,0))&amp;"",""))</f>
        <v/>
      </c>
      <c r="J665" s="8" t="n"/>
      <c r="K665" s="8" t="n"/>
      <c r="L665" s="8" t="n"/>
      <c r="M665" s="9" t="n"/>
      <c r="O665" s="10" t="n"/>
      <c r="P665" s="8" t="n"/>
    </row>
    <row r="666">
      <c r="A666" s="7" t="n"/>
      <c r="C666" s="7" t="n"/>
      <c r="F666" s="7" t="n"/>
      <c r="H666" s="7">
        <f>IF($G666="","",IFERROR(INDEX(Listas!$B$2:$B$51,MATCH($G666,Listas!$A$2:$A$51,0))&amp;"",""))</f>
        <v/>
      </c>
      <c r="J666" s="8" t="n"/>
      <c r="K666" s="8" t="n"/>
      <c r="L666" s="8" t="n"/>
      <c r="M666" s="9" t="n"/>
      <c r="O666" s="10" t="n"/>
      <c r="P666" s="8" t="n"/>
    </row>
    <row r="667">
      <c r="A667" s="7" t="n"/>
      <c r="C667" s="7" t="n"/>
      <c r="F667" s="7" t="n"/>
      <c r="H667" s="7">
        <f>IF($G667="","",IFERROR(INDEX(Listas!$B$2:$B$51,MATCH($G667,Listas!$A$2:$A$51,0))&amp;"",""))</f>
        <v/>
      </c>
      <c r="J667" s="8" t="n"/>
      <c r="K667" s="8" t="n"/>
      <c r="L667" s="8" t="n"/>
      <c r="M667" s="9" t="n"/>
      <c r="O667" s="10" t="n"/>
      <c r="P667" s="8" t="n"/>
    </row>
    <row r="668">
      <c r="A668" s="7" t="n"/>
      <c r="C668" s="7" t="n"/>
      <c r="F668" s="7" t="n"/>
      <c r="H668" s="7">
        <f>IF($G668="","",IFERROR(INDEX(Listas!$B$2:$B$51,MATCH($G668,Listas!$A$2:$A$51,0))&amp;"",""))</f>
        <v/>
      </c>
      <c r="J668" s="8" t="n"/>
      <c r="K668" s="8" t="n"/>
      <c r="L668" s="8" t="n"/>
      <c r="M668" s="9" t="n"/>
      <c r="O668" s="10" t="n"/>
      <c r="P668" s="8" t="n"/>
    </row>
    <row r="669">
      <c r="A669" s="7" t="n"/>
      <c r="C669" s="7" t="n"/>
      <c r="F669" s="7" t="n"/>
      <c r="H669" s="7">
        <f>IF($G669="","",IFERROR(INDEX(Listas!$B$2:$B$51,MATCH($G669,Listas!$A$2:$A$51,0))&amp;"",""))</f>
        <v/>
      </c>
      <c r="J669" s="8" t="n"/>
      <c r="K669" s="8" t="n"/>
      <c r="L669" s="8" t="n"/>
      <c r="M669" s="9" t="n"/>
      <c r="O669" s="10" t="n"/>
      <c r="P669" s="8" t="n"/>
    </row>
    <row r="670">
      <c r="A670" s="7" t="n"/>
      <c r="C670" s="7" t="n"/>
      <c r="F670" s="7" t="n"/>
      <c r="H670" s="7">
        <f>IF($G670="","",IFERROR(INDEX(Listas!$B$2:$B$51,MATCH($G670,Listas!$A$2:$A$51,0))&amp;"",""))</f>
        <v/>
      </c>
      <c r="J670" s="8" t="n"/>
      <c r="K670" s="8" t="n"/>
      <c r="L670" s="8" t="n"/>
      <c r="M670" s="9" t="n"/>
      <c r="O670" s="10" t="n"/>
      <c r="P670" s="8" t="n"/>
    </row>
    <row r="671">
      <c r="A671" s="7" t="n"/>
      <c r="C671" s="7" t="n"/>
      <c r="F671" s="7" t="n"/>
      <c r="H671" s="7">
        <f>IF($G671="","",IFERROR(INDEX(Listas!$B$2:$B$51,MATCH($G671,Listas!$A$2:$A$51,0))&amp;"",""))</f>
        <v/>
      </c>
      <c r="J671" s="8" t="n"/>
      <c r="K671" s="8" t="n"/>
      <c r="L671" s="8" t="n"/>
      <c r="M671" s="9" t="n"/>
      <c r="O671" s="10" t="n"/>
      <c r="P671" s="8" t="n"/>
    </row>
    <row r="672">
      <c r="A672" s="7" t="n"/>
      <c r="C672" s="7" t="n"/>
      <c r="F672" s="7" t="n"/>
      <c r="H672" s="7">
        <f>IF($G672="","",IFERROR(INDEX(Listas!$B$2:$B$51,MATCH($G672,Listas!$A$2:$A$51,0))&amp;"",""))</f>
        <v/>
      </c>
      <c r="J672" s="8" t="n"/>
      <c r="K672" s="8" t="n"/>
      <c r="L672" s="8" t="n"/>
      <c r="M672" s="9" t="n"/>
      <c r="O672" s="10" t="n"/>
      <c r="P672" s="8" t="n"/>
    </row>
    <row r="673">
      <c r="A673" s="7" t="n"/>
      <c r="C673" s="7" t="n"/>
      <c r="F673" s="7" t="n"/>
      <c r="H673" s="7">
        <f>IF($G673="","",IFERROR(INDEX(Listas!$B$2:$B$51,MATCH($G673,Listas!$A$2:$A$51,0))&amp;"",""))</f>
        <v/>
      </c>
      <c r="J673" s="8" t="n"/>
      <c r="K673" s="8" t="n"/>
      <c r="L673" s="8" t="n"/>
      <c r="M673" s="9" t="n"/>
      <c r="O673" s="10" t="n"/>
      <c r="P673" s="8" t="n"/>
    </row>
    <row r="674">
      <c r="A674" s="7" t="n"/>
      <c r="C674" s="7" t="n"/>
      <c r="F674" s="7" t="n"/>
      <c r="H674" s="7">
        <f>IF($G674="","",IFERROR(INDEX(Listas!$B$2:$B$51,MATCH($G674,Listas!$A$2:$A$51,0))&amp;"",""))</f>
        <v/>
      </c>
      <c r="J674" s="8" t="n"/>
      <c r="K674" s="8" t="n"/>
      <c r="L674" s="8" t="n"/>
      <c r="M674" s="9" t="n"/>
      <c r="O674" s="10" t="n"/>
      <c r="P674" s="8" t="n"/>
    </row>
    <row r="675">
      <c r="A675" s="7" t="n"/>
      <c r="C675" s="7" t="n"/>
      <c r="F675" s="7" t="n"/>
      <c r="H675" s="7">
        <f>IF($G675="","",IFERROR(INDEX(Listas!$B$2:$B$51,MATCH($G675,Listas!$A$2:$A$51,0))&amp;"",""))</f>
        <v/>
      </c>
      <c r="J675" s="8" t="n"/>
      <c r="K675" s="8" t="n"/>
      <c r="L675" s="8" t="n"/>
      <c r="M675" s="9" t="n"/>
      <c r="O675" s="10" t="n"/>
      <c r="P675" s="8" t="n"/>
    </row>
    <row r="676">
      <c r="A676" s="7" t="n"/>
      <c r="C676" s="7" t="n"/>
      <c r="F676" s="7" t="n"/>
      <c r="H676" s="7">
        <f>IF($G676="","",IFERROR(INDEX(Listas!$B$2:$B$51,MATCH($G676,Listas!$A$2:$A$51,0))&amp;"",""))</f>
        <v/>
      </c>
      <c r="J676" s="8" t="n"/>
      <c r="K676" s="8" t="n"/>
      <c r="L676" s="8" t="n"/>
      <c r="M676" s="9" t="n"/>
      <c r="O676" s="10" t="n"/>
      <c r="P676" s="8" t="n"/>
    </row>
    <row r="677">
      <c r="A677" s="7" t="n"/>
      <c r="C677" s="7" t="n"/>
      <c r="F677" s="7" t="n"/>
      <c r="H677" s="7">
        <f>IF($G677="","",IFERROR(INDEX(Listas!$B$2:$B$51,MATCH($G677,Listas!$A$2:$A$51,0))&amp;"",""))</f>
        <v/>
      </c>
      <c r="J677" s="8" t="n"/>
      <c r="K677" s="8" t="n"/>
      <c r="L677" s="8" t="n"/>
      <c r="M677" s="9" t="n"/>
      <c r="O677" s="10" t="n"/>
      <c r="P677" s="8" t="n"/>
    </row>
    <row r="678">
      <c r="A678" s="7" t="n"/>
      <c r="C678" s="7" t="n"/>
      <c r="F678" s="7" t="n"/>
      <c r="H678" s="7">
        <f>IF($G678="","",IFERROR(INDEX(Listas!$B$2:$B$51,MATCH($G678,Listas!$A$2:$A$51,0))&amp;"",""))</f>
        <v/>
      </c>
      <c r="J678" s="8" t="n"/>
      <c r="K678" s="8" t="n"/>
      <c r="L678" s="8" t="n"/>
      <c r="M678" s="9" t="n"/>
      <c r="O678" s="10" t="n"/>
      <c r="P678" s="8" t="n"/>
    </row>
    <row r="679">
      <c r="A679" s="7" t="n"/>
      <c r="C679" s="7" t="n"/>
      <c r="F679" s="7" t="n"/>
      <c r="H679" s="7">
        <f>IF($G679="","",IFERROR(INDEX(Listas!$B$2:$B$51,MATCH($G679,Listas!$A$2:$A$51,0))&amp;"",""))</f>
        <v/>
      </c>
      <c r="J679" s="8" t="n"/>
      <c r="K679" s="8" t="n"/>
      <c r="L679" s="8" t="n"/>
      <c r="M679" s="9" t="n"/>
      <c r="O679" s="10" t="n"/>
      <c r="P679" s="8" t="n"/>
    </row>
    <row r="680">
      <c r="A680" s="7" t="n"/>
      <c r="C680" s="7" t="n"/>
      <c r="F680" s="7" t="n"/>
      <c r="H680" s="7">
        <f>IF($G680="","",IFERROR(INDEX(Listas!$B$2:$B$51,MATCH($G680,Listas!$A$2:$A$51,0))&amp;"",""))</f>
        <v/>
      </c>
      <c r="J680" s="8" t="n"/>
      <c r="K680" s="8" t="n"/>
      <c r="L680" s="8" t="n"/>
      <c r="M680" s="9" t="n"/>
      <c r="O680" s="10" t="n"/>
      <c r="P680" s="8" t="n"/>
    </row>
    <row r="681">
      <c r="A681" s="7" t="n"/>
      <c r="C681" s="7" t="n"/>
      <c r="F681" s="7" t="n"/>
      <c r="H681" s="7">
        <f>IF($G681="","",IFERROR(INDEX(Listas!$B$2:$B$51,MATCH($G681,Listas!$A$2:$A$51,0))&amp;"",""))</f>
        <v/>
      </c>
      <c r="J681" s="8" t="n"/>
      <c r="K681" s="8" t="n"/>
      <c r="L681" s="8" t="n"/>
      <c r="M681" s="9" t="n"/>
      <c r="O681" s="10" t="n"/>
      <c r="P681" s="8" t="n"/>
    </row>
    <row r="682">
      <c r="A682" s="7" t="n"/>
      <c r="C682" s="7" t="n"/>
      <c r="F682" s="7" t="n"/>
      <c r="H682" s="7">
        <f>IF($G682="","",IFERROR(INDEX(Listas!$B$2:$B$51,MATCH($G682,Listas!$A$2:$A$51,0))&amp;"",""))</f>
        <v/>
      </c>
      <c r="J682" s="8" t="n"/>
      <c r="K682" s="8" t="n"/>
      <c r="L682" s="8" t="n"/>
      <c r="M682" s="9" t="n"/>
      <c r="O682" s="10" t="n"/>
      <c r="P682" s="8" t="n"/>
    </row>
    <row r="683">
      <c r="A683" s="7" t="n"/>
      <c r="C683" s="7" t="n"/>
      <c r="F683" s="7" t="n"/>
      <c r="H683" s="7">
        <f>IF($G683="","",IFERROR(INDEX(Listas!$B$2:$B$51,MATCH($G683,Listas!$A$2:$A$51,0))&amp;"",""))</f>
        <v/>
      </c>
      <c r="J683" s="8" t="n"/>
      <c r="K683" s="8" t="n"/>
      <c r="L683" s="8" t="n"/>
      <c r="M683" s="9" t="n"/>
      <c r="O683" s="10" t="n"/>
      <c r="P683" s="8" t="n"/>
    </row>
    <row r="684">
      <c r="A684" s="7" t="n"/>
      <c r="C684" s="7" t="n"/>
      <c r="F684" s="7" t="n"/>
      <c r="H684" s="7">
        <f>IF($G684="","",IFERROR(INDEX(Listas!$B$2:$B$51,MATCH($G684,Listas!$A$2:$A$51,0))&amp;"",""))</f>
        <v/>
      </c>
      <c r="J684" s="8" t="n"/>
      <c r="K684" s="8" t="n"/>
      <c r="L684" s="8" t="n"/>
      <c r="M684" s="9" t="n"/>
      <c r="O684" s="10" t="n"/>
      <c r="P684" s="8" t="n"/>
    </row>
    <row r="685">
      <c r="A685" s="7" t="n"/>
      <c r="C685" s="7" t="n"/>
      <c r="F685" s="7" t="n"/>
      <c r="H685" s="7">
        <f>IF($G685="","",IFERROR(INDEX(Listas!$B$2:$B$51,MATCH($G685,Listas!$A$2:$A$51,0))&amp;"",""))</f>
        <v/>
      </c>
      <c r="J685" s="8" t="n"/>
      <c r="K685" s="8" t="n"/>
      <c r="L685" s="8" t="n"/>
      <c r="M685" s="9" t="n"/>
      <c r="O685" s="10" t="n"/>
      <c r="P685" s="8" t="n"/>
    </row>
    <row r="686">
      <c r="A686" s="7" t="n"/>
      <c r="C686" s="7" t="n"/>
      <c r="F686" s="7" t="n"/>
      <c r="H686" s="7">
        <f>IF($G686="","",IFERROR(INDEX(Listas!$B$2:$B$51,MATCH($G686,Listas!$A$2:$A$51,0))&amp;"",""))</f>
        <v/>
      </c>
      <c r="J686" s="8" t="n"/>
      <c r="K686" s="8" t="n"/>
      <c r="L686" s="8" t="n"/>
      <c r="M686" s="9" t="n"/>
      <c r="O686" s="10" t="n"/>
      <c r="P686" s="8" t="n"/>
    </row>
    <row r="687">
      <c r="A687" s="7" t="n"/>
      <c r="C687" s="7" t="n"/>
      <c r="F687" s="7" t="n"/>
      <c r="H687" s="7">
        <f>IF($G687="","",IFERROR(INDEX(Listas!$B$2:$B$51,MATCH($G687,Listas!$A$2:$A$51,0))&amp;"",""))</f>
        <v/>
      </c>
      <c r="J687" s="8" t="n"/>
      <c r="K687" s="8" t="n"/>
      <c r="L687" s="8" t="n"/>
      <c r="M687" s="9" t="n"/>
      <c r="O687" s="10" t="n"/>
      <c r="P687" s="8" t="n"/>
    </row>
    <row r="688">
      <c r="A688" s="7" t="n"/>
      <c r="C688" s="7" t="n"/>
      <c r="F688" s="7" t="n"/>
      <c r="H688" s="7">
        <f>IF($G688="","",IFERROR(INDEX(Listas!$B$2:$B$51,MATCH($G688,Listas!$A$2:$A$51,0))&amp;"",""))</f>
        <v/>
      </c>
      <c r="J688" s="8" t="n"/>
      <c r="K688" s="8" t="n"/>
      <c r="L688" s="8" t="n"/>
      <c r="M688" s="9" t="n"/>
      <c r="O688" s="10" t="n"/>
      <c r="P688" s="8" t="n"/>
    </row>
    <row r="689">
      <c r="A689" s="7" t="n"/>
      <c r="C689" s="7" t="n"/>
      <c r="F689" s="7" t="n"/>
      <c r="H689" s="7">
        <f>IF($G689="","",IFERROR(INDEX(Listas!$B$2:$B$51,MATCH($G689,Listas!$A$2:$A$51,0))&amp;"",""))</f>
        <v/>
      </c>
      <c r="J689" s="8" t="n"/>
      <c r="K689" s="8" t="n"/>
      <c r="L689" s="8" t="n"/>
      <c r="M689" s="9" t="n"/>
      <c r="O689" s="10" t="n"/>
      <c r="P689" s="8" t="n"/>
    </row>
    <row r="690">
      <c r="A690" s="7" t="n"/>
      <c r="C690" s="7" t="n"/>
      <c r="F690" s="7" t="n"/>
      <c r="H690" s="7">
        <f>IF($G690="","",IFERROR(INDEX(Listas!$B$2:$B$51,MATCH($G690,Listas!$A$2:$A$51,0))&amp;"",""))</f>
        <v/>
      </c>
      <c r="J690" s="8" t="n"/>
      <c r="K690" s="8" t="n"/>
      <c r="L690" s="8" t="n"/>
      <c r="M690" s="9" t="n"/>
      <c r="O690" s="10" t="n"/>
      <c r="P690" s="8" t="n"/>
    </row>
    <row r="691">
      <c r="A691" s="7" t="n"/>
      <c r="C691" s="7" t="n"/>
      <c r="F691" s="7" t="n"/>
      <c r="H691" s="7">
        <f>IF($G691="","",IFERROR(INDEX(Listas!$B$2:$B$51,MATCH($G691,Listas!$A$2:$A$51,0))&amp;"",""))</f>
        <v/>
      </c>
      <c r="J691" s="8" t="n"/>
      <c r="K691" s="8" t="n"/>
      <c r="L691" s="8" t="n"/>
      <c r="M691" s="9" t="n"/>
      <c r="O691" s="10" t="n"/>
      <c r="P691" s="8" t="n"/>
    </row>
    <row r="692">
      <c r="A692" s="7" t="n"/>
      <c r="C692" s="7" t="n"/>
      <c r="F692" s="7" t="n"/>
      <c r="H692" s="7">
        <f>IF($G692="","",IFERROR(INDEX(Listas!$B$2:$B$51,MATCH($G692,Listas!$A$2:$A$51,0))&amp;"",""))</f>
        <v/>
      </c>
      <c r="J692" s="8" t="n"/>
      <c r="K692" s="8" t="n"/>
      <c r="L692" s="8" t="n"/>
      <c r="M692" s="9" t="n"/>
      <c r="O692" s="10" t="n"/>
      <c r="P692" s="8" t="n"/>
    </row>
    <row r="693">
      <c r="A693" s="7" t="n"/>
      <c r="C693" s="7" t="n"/>
      <c r="F693" s="7" t="n"/>
      <c r="H693" s="7">
        <f>IF($G693="","",IFERROR(INDEX(Listas!$B$2:$B$51,MATCH($G693,Listas!$A$2:$A$51,0))&amp;"",""))</f>
        <v/>
      </c>
      <c r="J693" s="8" t="n"/>
      <c r="K693" s="8" t="n"/>
      <c r="L693" s="8" t="n"/>
      <c r="M693" s="9" t="n"/>
      <c r="O693" s="10" t="n"/>
      <c r="P693" s="8" t="n"/>
    </row>
    <row r="694">
      <c r="A694" s="7" t="n"/>
      <c r="C694" s="7" t="n"/>
      <c r="F694" s="7" t="n"/>
      <c r="H694" s="7">
        <f>IF($G694="","",IFERROR(INDEX(Listas!$B$2:$B$51,MATCH($G694,Listas!$A$2:$A$51,0))&amp;"",""))</f>
        <v/>
      </c>
      <c r="J694" s="8" t="n"/>
      <c r="K694" s="8" t="n"/>
      <c r="L694" s="8" t="n"/>
      <c r="M694" s="9" t="n"/>
      <c r="O694" s="10" t="n"/>
      <c r="P694" s="8" t="n"/>
    </row>
    <row r="695">
      <c r="A695" s="7" t="n"/>
      <c r="C695" s="7" t="n"/>
      <c r="F695" s="7" t="n"/>
      <c r="H695" s="7">
        <f>IF($G695="","",IFERROR(INDEX(Listas!$B$2:$B$51,MATCH($G695,Listas!$A$2:$A$51,0))&amp;"",""))</f>
        <v/>
      </c>
      <c r="J695" s="8" t="n"/>
      <c r="K695" s="8" t="n"/>
      <c r="L695" s="8" t="n"/>
      <c r="M695" s="9" t="n"/>
      <c r="O695" s="10" t="n"/>
      <c r="P695" s="8" t="n"/>
    </row>
    <row r="696">
      <c r="A696" s="7" t="n"/>
      <c r="C696" s="7" t="n"/>
      <c r="F696" s="7" t="n"/>
      <c r="H696" s="7">
        <f>IF($G696="","",IFERROR(INDEX(Listas!$B$2:$B$51,MATCH($G696,Listas!$A$2:$A$51,0))&amp;"",""))</f>
        <v/>
      </c>
      <c r="J696" s="8" t="n"/>
      <c r="K696" s="8" t="n"/>
      <c r="L696" s="8" t="n"/>
      <c r="M696" s="9" t="n"/>
      <c r="O696" s="10" t="n"/>
      <c r="P696" s="8" t="n"/>
    </row>
    <row r="697">
      <c r="A697" s="7" t="n"/>
      <c r="C697" s="7" t="n"/>
      <c r="F697" s="7" t="n"/>
      <c r="H697" s="7">
        <f>IF($G697="","",IFERROR(INDEX(Listas!$B$2:$B$51,MATCH($G697,Listas!$A$2:$A$51,0))&amp;"",""))</f>
        <v/>
      </c>
      <c r="J697" s="8" t="n"/>
      <c r="K697" s="8" t="n"/>
      <c r="L697" s="8" t="n"/>
      <c r="M697" s="9" t="n"/>
      <c r="O697" s="10" t="n"/>
      <c r="P697" s="8" t="n"/>
    </row>
    <row r="698">
      <c r="A698" s="7" t="n"/>
      <c r="C698" s="7" t="n"/>
      <c r="F698" s="7" t="n"/>
      <c r="H698" s="7">
        <f>IF($G698="","",IFERROR(INDEX(Listas!$B$2:$B$51,MATCH($G698,Listas!$A$2:$A$51,0))&amp;"",""))</f>
        <v/>
      </c>
      <c r="J698" s="8" t="n"/>
      <c r="K698" s="8" t="n"/>
      <c r="L698" s="8" t="n"/>
      <c r="M698" s="9" t="n"/>
      <c r="O698" s="10" t="n"/>
      <c r="P698" s="8" t="n"/>
    </row>
    <row r="699">
      <c r="A699" s="7" t="n"/>
      <c r="C699" s="7" t="n"/>
      <c r="F699" s="7" t="n"/>
      <c r="H699" s="7">
        <f>IF($G699="","",IFERROR(INDEX(Listas!$B$2:$B$51,MATCH($G699,Listas!$A$2:$A$51,0))&amp;"",""))</f>
        <v/>
      </c>
      <c r="J699" s="8" t="n"/>
      <c r="K699" s="8" t="n"/>
      <c r="L699" s="8" t="n"/>
      <c r="M699" s="9" t="n"/>
      <c r="O699" s="10" t="n"/>
      <c r="P699" s="8" t="n"/>
    </row>
    <row r="700">
      <c r="A700" s="7" t="n"/>
      <c r="C700" s="7" t="n"/>
      <c r="F700" s="7" t="n"/>
      <c r="H700" s="7">
        <f>IF($G700="","",IFERROR(INDEX(Listas!$B$2:$B$51,MATCH($G700,Listas!$A$2:$A$51,0))&amp;"",""))</f>
        <v/>
      </c>
      <c r="J700" s="8" t="n"/>
      <c r="K700" s="8" t="n"/>
      <c r="L700" s="8" t="n"/>
      <c r="M700" s="9" t="n"/>
      <c r="O700" s="10" t="n"/>
      <c r="P700" s="8" t="n"/>
    </row>
    <row r="701">
      <c r="A701" s="7" t="n"/>
      <c r="C701" s="7" t="n"/>
      <c r="F701" s="7" t="n"/>
      <c r="H701" s="7">
        <f>IF($G701="","",IFERROR(INDEX(Listas!$B$2:$B$51,MATCH($G701,Listas!$A$2:$A$51,0))&amp;"",""))</f>
        <v/>
      </c>
      <c r="J701" s="8" t="n"/>
      <c r="K701" s="8" t="n"/>
      <c r="L701" s="8" t="n"/>
      <c r="M701" s="9" t="n"/>
      <c r="O701" s="10" t="n"/>
      <c r="P701" s="8" t="n"/>
    </row>
    <row r="702">
      <c r="A702" s="7" t="n"/>
      <c r="C702" s="7" t="n"/>
      <c r="F702" s="7" t="n"/>
      <c r="H702" s="7">
        <f>IF($G702="","",IFERROR(INDEX(Listas!$B$2:$B$51,MATCH($G702,Listas!$A$2:$A$51,0))&amp;"",""))</f>
        <v/>
      </c>
      <c r="J702" s="8" t="n"/>
      <c r="K702" s="8" t="n"/>
      <c r="L702" s="8" t="n"/>
      <c r="M702" s="9" t="n"/>
      <c r="O702" s="10" t="n"/>
      <c r="P702" s="8" t="n"/>
    </row>
    <row r="703">
      <c r="A703" s="7" t="n"/>
      <c r="C703" s="7" t="n"/>
      <c r="F703" s="7" t="n"/>
      <c r="H703" s="7">
        <f>IF($G703="","",IFERROR(INDEX(Listas!$B$2:$B$51,MATCH($G703,Listas!$A$2:$A$51,0))&amp;"",""))</f>
        <v/>
      </c>
      <c r="J703" s="8" t="n"/>
      <c r="K703" s="8" t="n"/>
      <c r="L703" s="8" t="n"/>
      <c r="M703" s="9" t="n"/>
      <c r="O703" s="10" t="n"/>
      <c r="P703" s="8" t="n"/>
    </row>
    <row r="704">
      <c r="A704" s="7" t="n"/>
      <c r="C704" s="7" t="n"/>
      <c r="F704" s="7" t="n"/>
      <c r="H704" s="7">
        <f>IF($G704="","",IFERROR(INDEX(Listas!$B$2:$B$51,MATCH($G704,Listas!$A$2:$A$51,0))&amp;"",""))</f>
        <v/>
      </c>
      <c r="J704" s="8" t="n"/>
      <c r="K704" s="8" t="n"/>
      <c r="L704" s="8" t="n"/>
      <c r="M704" s="9" t="n"/>
      <c r="O704" s="10" t="n"/>
      <c r="P704" s="8" t="n"/>
    </row>
    <row r="705">
      <c r="A705" s="7" t="n"/>
      <c r="C705" s="7" t="n"/>
      <c r="F705" s="7" t="n"/>
      <c r="H705" s="7">
        <f>IF($G705="","",IFERROR(INDEX(Listas!$B$2:$B$51,MATCH($G705,Listas!$A$2:$A$51,0))&amp;"",""))</f>
        <v/>
      </c>
      <c r="J705" s="8" t="n"/>
      <c r="K705" s="8" t="n"/>
      <c r="L705" s="8" t="n"/>
      <c r="M705" s="9" t="n"/>
      <c r="O705" s="10" t="n"/>
      <c r="P705" s="8" t="n"/>
    </row>
    <row r="706">
      <c r="A706" s="7" t="n"/>
      <c r="C706" s="7" t="n"/>
      <c r="F706" s="7" t="n"/>
      <c r="H706" s="7">
        <f>IF($G706="","",IFERROR(INDEX(Listas!$B$2:$B$51,MATCH($G706,Listas!$A$2:$A$51,0))&amp;"",""))</f>
        <v/>
      </c>
      <c r="J706" s="8" t="n"/>
      <c r="K706" s="8" t="n"/>
      <c r="L706" s="8" t="n"/>
      <c r="M706" s="9" t="n"/>
      <c r="O706" s="10" t="n"/>
      <c r="P706" s="8" t="n"/>
    </row>
    <row r="707">
      <c r="A707" s="7" t="n"/>
      <c r="C707" s="7" t="n"/>
      <c r="F707" s="7" t="n"/>
      <c r="H707" s="7">
        <f>IF($G707="","",IFERROR(INDEX(Listas!$B$2:$B$51,MATCH($G707,Listas!$A$2:$A$51,0))&amp;"",""))</f>
        <v/>
      </c>
      <c r="J707" s="8" t="n"/>
      <c r="K707" s="8" t="n"/>
      <c r="L707" s="8" t="n"/>
      <c r="M707" s="9" t="n"/>
      <c r="O707" s="10" t="n"/>
      <c r="P707" s="8" t="n"/>
    </row>
    <row r="708">
      <c r="A708" s="7" t="n"/>
      <c r="C708" s="7" t="n"/>
      <c r="F708" s="7" t="n"/>
      <c r="H708" s="7">
        <f>IF($G708="","",IFERROR(INDEX(Listas!$B$2:$B$51,MATCH($G708,Listas!$A$2:$A$51,0))&amp;"",""))</f>
        <v/>
      </c>
      <c r="J708" s="8" t="n"/>
      <c r="K708" s="8" t="n"/>
      <c r="L708" s="8" t="n"/>
      <c r="M708" s="9" t="n"/>
      <c r="O708" s="10" t="n"/>
      <c r="P708" s="8" t="n"/>
    </row>
    <row r="709">
      <c r="A709" s="7" t="n"/>
      <c r="C709" s="7" t="n"/>
      <c r="F709" s="7" t="n"/>
      <c r="H709" s="7">
        <f>IF($G709="","",IFERROR(INDEX(Listas!$B$2:$B$51,MATCH($G709,Listas!$A$2:$A$51,0))&amp;"",""))</f>
        <v/>
      </c>
      <c r="J709" s="8" t="n"/>
      <c r="K709" s="8" t="n"/>
      <c r="L709" s="8" t="n"/>
      <c r="M709" s="9" t="n"/>
      <c r="O709" s="10" t="n"/>
      <c r="P709" s="8" t="n"/>
    </row>
    <row r="710">
      <c r="A710" s="7" t="n"/>
      <c r="C710" s="7" t="n"/>
      <c r="F710" s="7" t="n"/>
      <c r="H710" s="7">
        <f>IF($G710="","",IFERROR(INDEX(Listas!$B$2:$B$51,MATCH($G710,Listas!$A$2:$A$51,0))&amp;"",""))</f>
        <v/>
      </c>
      <c r="J710" s="8" t="n"/>
      <c r="K710" s="8" t="n"/>
      <c r="L710" s="8" t="n"/>
      <c r="M710" s="9" t="n"/>
      <c r="O710" s="10" t="n"/>
      <c r="P710" s="8" t="n"/>
    </row>
    <row r="711">
      <c r="A711" s="7" t="n"/>
      <c r="C711" s="7" t="n"/>
      <c r="F711" s="7" t="n"/>
      <c r="H711" s="7">
        <f>IF($G711="","",IFERROR(INDEX(Listas!$B$2:$B$51,MATCH($G711,Listas!$A$2:$A$51,0))&amp;"",""))</f>
        <v/>
      </c>
      <c r="J711" s="8" t="n"/>
      <c r="K711" s="8" t="n"/>
      <c r="L711" s="8" t="n"/>
      <c r="M711" s="9" t="n"/>
      <c r="O711" s="10" t="n"/>
      <c r="P711" s="8" t="n"/>
    </row>
    <row r="712">
      <c r="A712" s="7" t="n"/>
      <c r="C712" s="7" t="n"/>
      <c r="F712" s="7" t="n"/>
      <c r="H712" s="7">
        <f>IF($G712="","",IFERROR(INDEX(Listas!$B$2:$B$51,MATCH($G712,Listas!$A$2:$A$51,0))&amp;"",""))</f>
        <v/>
      </c>
      <c r="J712" s="8" t="n"/>
      <c r="K712" s="8" t="n"/>
      <c r="L712" s="8" t="n"/>
      <c r="M712" s="9" t="n"/>
      <c r="O712" s="10" t="n"/>
      <c r="P712" s="8" t="n"/>
    </row>
    <row r="713">
      <c r="A713" s="7" t="n"/>
      <c r="C713" s="7" t="n"/>
      <c r="F713" s="7" t="n"/>
      <c r="H713" s="7">
        <f>IF($G713="","",IFERROR(INDEX(Listas!$B$2:$B$51,MATCH($G713,Listas!$A$2:$A$51,0))&amp;"",""))</f>
        <v/>
      </c>
      <c r="J713" s="8" t="n"/>
      <c r="K713" s="8" t="n"/>
      <c r="L713" s="8" t="n"/>
      <c r="M713" s="9" t="n"/>
      <c r="O713" s="10" t="n"/>
      <c r="P713" s="8" t="n"/>
    </row>
    <row r="714">
      <c r="A714" s="7" t="n"/>
      <c r="C714" s="7" t="n"/>
      <c r="F714" s="7" t="n"/>
      <c r="H714" s="7">
        <f>IF($G714="","",IFERROR(INDEX(Listas!$B$2:$B$51,MATCH($G714,Listas!$A$2:$A$51,0))&amp;"",""))</f>
        <v/>
      </c>
      <c r="J714" s="8" t="n"/>
      <c r="K714" s="8" t="n"/>
      <c r="L714" s="8" t="n"/>
      <c r="M714" s="9" t="n"/>
      <c r="O714" s="10" t="n"/>
      <c r="P714" s="8" t="n"/>
    </row>
    <row r="715">
      <c r="A715" s="7" t="n"/>
      <c r="C715" s="7" t="n"/>
      <c r="F715" s="7" t="n"/>
      <c r="H715" s="7">
        <f>IF($G715="","",IFERROR(INDEX(Listas!$B$2:$B$51,MATCH($G715,Listas!$A$2:$A$51,0))&amp;"",""))</f>
        <v/>
      </c>
      <c r="J715" s="8" t="n"/>
      <c r="K715" s="8" t="n"/>
      <c r="L715" s="8" t="n"/>
      <c r="M715" s="9" t="n"/>
      <c r="O715" s="10" t="n"/>
      <c r="P715" s="8" t="n"/>
    </row>
    <row r="716">
      <c r="A716" s="7" t="n"/>
      <c r="C716" s="7" t="n"/>
      <c r="F716" s="7" t="n"/>
      <c r="H716" s="7">
        <f>IF($G716="","",IFERROR(INDEX(Listas!$B$2:$B$51,MATCH($G716,Listas!$A$2:$A$51,0))&amp;"",""))</f>
        <v/>
      </c>
      <c r="J716" s="8" t="n"/>
      <c r="K716" s="8" t="n"/>
      <c r="L716" s="8" t="n"/>
      <c r="M716" s="9" t="n"/>
      <c r="O716" s="10" t="n"/>
      <c r="P716" s="8" t="n"/>
    </row>
    <row r="717">
      <c r="A717" s="7" t="n"/>
      <c r="C717" s="7" t="n"/>
      <c r="F717" s="7" t="n"/>
      <c r="H717" s="7">
        <f>IF($G717="","",IFERROR(INDEX(Listas!$B$2:$B$51,MATCH($G717,Listas!$A$2:$A$51,0))&amp;"",""))</f>
        <v/>
      </c>
      <c r="J717" s="8" t="n"/>
      <c r="K717" s="8" t="n"/>
      <c r="L717" s="8" t="n"/>
      <c r="M717" s="9" t="n"/>
      <c r="O717" s="10" t="n"/>
      <c r="P717" s="8" t="n"/>
    </row>
    <row r="718">
      <c r="A718" s="7" t="n"/>
      <c r="C718" s="7" t="n"/>
      <c r="F718" s="7" t="n"/>
      <c r="H718" s="7">
        <f>IF($G718="","",IFERROR(INDEX(Listas!$B$2:$B$51,MATCH($G718,Listas!$A$2:$A$51,0))&amp;"",""))</f>
        <v/>
      </c>
      <c r="J718" s="8" t="n"/>
      <c r="K718" s="8" t="n"/>
      <c r="L718" s="8" t="n"/>
      <c r="M718" s="9" t="n"/>
      <c r="O718" s="10" t="n"/>
      <c r="P718" s="8" t="n"/>
    </row>
    <row r="719">
      <c r="A719" s="7" t="n"/>
      <c r="C719" s="7" t="n"/>
      <c r="F719" s="7" t="n"/>
      <c r="H719" s="7">
        <f>IF($G719="","",IFERROR(INDEX(Listas!$B$2:$B$51,MATCH($G719,Listas!$A$2:$A$51,0))&amp;"",""))</f>
        <v/>
      </c>
      <c r="J719" s="8" t="n"/>
      <c r="K719" s="8" t="n"/>
      <c r="L719" s="8" t="n"/>
      <c r="M719" s="9" t="n"/>
      <c r="O719" s="10" t="n"/>
      <c r="P719" s="8" t="n"/>
    </row>
    <row r="720">
      <c r="A720" s="7" t="n"/>
      <c r="C720" s="7" t="n"/>
      <c r="F720" s="7" t="n"/>
      <c r="H720" s="7">
        <f>IF($G720="","",IFERROR(INDEX(Listas!$B$2:$B$51,MATCH($G720,Listas!$A$2:$A$51,0))&amp;"",""))</f>
        <v/>
      </c>
      <c r="J720" s="8" t="n"/>
      <c r="K720" s="8" t="n"/>
      <c r="L720" s="8" t="n"/>
      <c r="M720" s="9" t="n"/>
      <c r="O720" s="10" t="n"/>
      <c r="P720" s="8" t="n"/>
    </row>
    <row r="721">
      <c r="A721" s="7" t="n"/>
      <c r="C721" s="7" t="n"/>
      <c r="F721" s="7" t="n"/>
      <c r="H721" s="7">
        <f>IF($G721="","",IFERROR(INDEX(Listas!$B$2:$B$51,MATCH($G721,Listas!$A$2:$A$51,0))&amp;"",""))</f>
        <v/>
      </c>
      <c r="J721" s="8" t="n"/>
      <c r="K721" s="8" t="n"/>
      <c r="L721" s="8" t="n"/>
      <c r="M721" s="9" t="n"/>
      <c r="O721" s="10" t="n"/>
      <c r="P721" s="8" t="n"/>
    </row>
    <row r="722">
      <c r="A722" s="7" t="n"/>
      <c r="C722" s="7" t="n"/>
      <c r="F722" s="7" t="n"/>
      <c r="H722" s="7">
        <f>IF($G722="","",IFERROR(INDEX(Listas!$B$2:$B$51,MATCH($G722,Listas!$A$2:$A$51,0))&amp;"",""))</f>
        <v/>
      </c>
      <c r="J722" s="8" t="n"/>
      <c r="K722" s="8" t="n"/>
      <c r="L722" s="8" t="n"/>
      <c r="M722" s="9" t="n"/>
      <c r="O722" s="10" t="n"/>
      <c r="P722" s="8" t="n"/>
    </row>
    <row r="723">
      <c r="A723" s="7" t="n"/>
      <c r="C723" s="7" t="n"/>
      <c r="F723" s="7" t="n"/>
      <c r="H723" s="7">
        <f>IF($G723="","",IFERROR(INDEX(Listas!$B$2:$B$51,MATCH($G723,Listas!$A$2:$A$51,0))&amp;"",""))</f>
        <v/>
      </c>
      <c r="J723" s="8" t="n"/>
      <c r="K723" s="8" t="n"/>
      <c r="L723" s="8" t="n"/>
      <c r="M723" s="9" t="n"/>
      <c r="O723" s="10" t="n"/>
      <c r="P723" s="8" t="n"/>
    </row>
    <row r="724">
      <c r="A724" s="7" t="n"/>
      <c r="C724" s="7" t="n"/>
      <c r="F724" s="7" t="n"/>
      <c r="H724" s="7">
        <f>IF($G724="","",IFERROR(INDEX(Listas!$B$2:$B$51,MATCH($G724,Listas!$A$2:$A$51,0))&amp;"",""))</f>
        <v/>
      </c>
      <c r="J724" s="8" t="n"/>
      <c r="K724" s="8" t="n"/>
      <c r="L724" s="8" t="n"/>
      <c r="M724" s="9" t="n"/>
      <c r="O724" s="10" t="n"/>
      <c r="P724" s="8" t="n"/>
    </row>
    <row r="725">
      <c r="A725" s="7" t="n"/>
      <c r="C725" s="7" t="n"/>
      <c r="F725" s="7" t="n"/>
      <c r="H725" s="7">
        <f>IF($G725="","",IFERROR(INDEX(Listas!$B$2:$B$51,MATCH($G725,Listas!$A$2:$A$51,0))&amp;"",""))</f>
        <v/>
      </c>
      <c r="J725" s="8" t="n"/>
      <c r="K725" s="8" t="n"/>
      <c r="L725" s="8" t="n"/>
      <c r="M725" s="9" t="n"/>
      <c r="O725" s="10" t="n"/>
      <c r="P725" s="8" t="n"/>
    </row>
    <row r="726">
      <c r="A726" s="7" t="n"/>
      <c r="C726" s="7" t="n"/>
      <c r="F726" s="7" t="n"/>
      <c r="H726" s="7">
        <f>IF($G726="","",IFERROR(INDEX(Listas!$B$2:$B$51,MATCH($G726,Listas!$A$2:$A$51,0))&amp;"",""))</f>
        <v/>
      </c>
      <c r="J726" s="8" t="n"/>
      <c r="K726" s="8" t="n"/>
      <c r="L726" s="8" t="n"/>
      <c r="M726" s="9" t="n"/>
      <c r="O726" s="10" t="n"/>
      <c r="P726" s="8" t="n"/>
    </row>
    <row r="727">
      <c r="A727" s="7" t="n"/>
      <c r="C727" s="7" t="n"/>
      <c r="F727" s="7" t="n"/>
      <c r="H727" s="7">
        <f>IF($G727="","",IFERROR(INDEX(Listas!$B$2:$B$51,MATCH($G727,Listas!$A$2:$A$51,0))&amp;"",""))</f>
        <v/>
      </c>
      <c r="J727" s="8" t="n"/>
      <c r="K727" s="8" t="n"/>
      <c r="L727" s="8" t="n"/>
      <c r="M727" s="9" t="n"/>
      <c r="O727" s="10" t="n"/>
      <c r="P727" s="8" t="n"/>
    </row>
    <row r="728">
      <c r="A728" s="7" t="n"/>
      <c r="C728" s="7" t="n"/>
      <c r="F728" s="7" t="n"/>
      <c r="H728" s="7">
        <f>IF($G728="","",IFERROR(INDEX(Listas!$B$2:$B$51,MATCH($G728,Listas!$A$2:$A$51,0))&amp;"",""))</f>
        <v/>
      </c>
      <c r="J728" s="8" t="n"/>
      <c r="K728" s="8" t="n"/>
      <c r="L728" s="8" t="n"/>
      <c r="M728" s="9" t="n"/>
      <c r="O728" s="10" t="n"/>
      <c r="P728" s="8" t="n"/>
    </row>
    <row r="729">
      <c r="A729" s="7" t="n"/>
      <c r="C729" s="7" t="n"/>
      <c r="F729" s="7" t="n"/>
      <c r="H729" s="7">
        <f>IF($G729="","",IFERROR(INDEX(Listas!$B$2:$B$51,MATCH($G729,Listas!$A$2:$A$51,0))&amp;"",""))</f>
        <v/>
      </c>
      <c r="J729" s="8" t="n"/>
      <c r="K729" s="8" t="n"/>
      <c r="L729" s="8" t="n"/>
      <c r="M729" s="9" t="n"/>
      <c r="O729" s="10" t="n"/>
      <c r="P729" s="8" t="n"/>
    </row>
    <row r="730">
      <c r="A730" s="7" t="n"/>
      <c r="C730" s="7" t="n"/>
      <c r="F730" s="7" t="n"/>
      <c r="H730" s="7">
        <f>IF($G730="","",IFERROR(INDEX(Listas!$B$2:$B$51,MATCH($G730,Listas!$A$2:$A$51,0))&amp;"",""))</f>
        <v/>
      </c>
      <c r="J730" s="8" t="n"/>
      <c r="K730" s="8" t="n"/>
      <c r="L730" s="8" t="n"/>
      <c r="M730" s="9" t="n"/>
      <c r="O730" s="10" t="n"/>
      <c r="P730" s="8" t="n"/>
    </row>
    <row r="731">
      <c r="A731" s="7" t="n"/>
      <c r="C731" s="7" t="n"/>
      <c r="F731" s="7" t="n"/>
      <c r="H731" s="7">
        <f>IF($G731="","",IFERROR(INDEX(Listas!$B$2:$B$51,MATCH($G731,Listas!$A$2:$A$51,0))&amp;"",""))</f>
        <v/>
      </c>
      <c r="J731" s="8" t="n"/>
      <c r="K731" s="8" t="n"/>
      <c r="L731" s="8" t="n"/>
      <c r="M731" s="9" t="n"/>
      <c r="O731" s="10" t="n"/>
      <c r="P731" s="8" t="n"/>
    </row>
    <row r="732">
      <c r="A732" s="7" t="n"/>
      <c r="C732" s="7" t="n"/>
      <c r="F732" s="7" t="n"/>
      <c r="H732" s="7">
        <f>IF($G732="","",IFERROR(INDEX(Listas!$B$2:$B$51,MATCH($G732,Listas!$A$2:$A$51,0))&amp;"",""))</f>
        <v/>
      </c>
      <c r="J732" s="8" t="n"/>
      <c r="K732" s="8" t="n"/>
      <c r="L732" s="8" t="n"/>
      <c r="M732" s="9" t="n"/>
      <c r="O732" s="10" t="n"/>
      <c r="P732" s="8" t="n"/>
    </row>
    <row r="733">
      <c r="A733" s="7" t="n"/>
      <c r="C733" s="7" t="n"/>
      <c r="F733" s="7" t="n"/>
      <c r="H733" s="7">
        <f>IF($G733="","",IFERROR(INDEX(Listas!$B$2:$B$51,MATCH($G733,Listas!$A$2:$A$51,0))&amp;"",""))</f>
        <v/>
      </c>
      <c r="J733" s="8" t="n"/>
      <c r="K733" s="8" t="n"/>
      <c r="L733" s="8" t="n"/>
      <c r="M733" s="9" t="n"/>
      <c r="O733" s="10" t="n"/>
      <c r="P733" s="8" t="n"/>
    </row>
    <row r="734">
      <c r="A734" s="7" t="n"/>
      <c r="C734" s="7" t="n"/>
      <c r="F734" s="7" t="n"/>
      <c r="H734" s="7">
        <f>IF($G734="","",IFERROR(INDEX(Listas!$B$2:$B$51,MATCH($G734,Listas!$A$2:$A$51,0))&amp;"",""))</f>
        <v/>
      </c>
      <c r="J734" s="8" t="n"/>
      <c r="K734" s="8" t="n"/>
      <c r="L734" s="8" t="n"/>
      <c r="M734" s="9" t="n"/>
      <c r="O734" s="10" t="n"/>
      <c r="P734" s="8" t="n"/>
    </row>
    <row r="735">
      <c r="A735" s="7" t="n"/>
      <c r="C735" s="7" t="n"/>
      <c r="F735" s="7" t="n"/>
      <c r="H735" s="7">
        <f>IF($G735="","",IFERROR(INDEX(Listas!$B$2:$B$51,MATCH($G735,Listas!$A$2:$A$51,0))&amp;"",""))</f>
        <v/>
      </c>
      <c r="J735" s="8" t="n"/>
      <c r="K735" s="8" t="n"/>
      <c r="L735" s="8" t="n"/>
      <c r="M735" s="9" t="n"/>
      <c r="O735" s="10" t="n"/>
      <c r="P735" s="8" t="n"/>
    </row>
    <row r="736">
      <c r="A736" s="7" t="n"/>
      <c r="C736" s="7" t="n"/>
      <c r="F736" s="7" t="n"/>
      <c r="H736" s="7">
        <f>IF($G736="","",IFERROR(INDEX(Listas!$B$2:$B$51,MATCH($G736,Listas!$A$2:$A$51,0))&amp;"",""))</f>
        <v/>
      </c>
      <c r="J736" s="8" t="n"/>
      <c r="K736" s="8" t="n"/>
      <c r="L736" s="8" t="n"/>
      <c r="M736" s="9" t="n"/>
      <c r="O736" s="10" t="n"/>
      <c r="P736" s="8" t="n"/>
    </row>
    <row r="737">
      <c r="A737" s="7" t="n"/>
      <c r="C737" s="7" t="n"/>
      <c r="F737" s="7" t="n"/>
      <c r="H737" s="7">
        <f>IF($G737="","",IFERROR(INDEX(Listas!$B$2:$B$51,MATCH($G737,Listas!$A$2:$A$51,0))&amp;"",""))</f>
        <v/>
      </c>
      <c r="J737" s="8" t="n"/>
      <c r="K737" s="8" t="n"/>
      <c r="L737" s="8" t="n"/>
      <c r="M737" s="9" t="n"/>
      <c r="O737" s="10" t="n"/>
      <c r="P737" s="8" t="n"/>
    </row>
    <row r="738">
      <c r="A738" s="7" t="n"/>
      <c r="C738" s="7" t="n"/>
      <c r="F738" s="7" t="n"/>
      <c r="H738" s="7">
        <f>IF($G738="","",IFERROR(INDEX(Listas!$B$2:$B$51,MATCH($G738,Listas!$A$2:$A$51,0))&amp;"",""))</f>
        <v/>
      </c>
      <c r="J738" s="8" t="n"/>
      <c r="K738" s="8" t="n"/>
      <c r="L738" s="8" t="n"/>
      <c r="M738" s="9" t="n"/>
      <c r="O738" s="10" t="n"/>
      <c r="P738" s="8" t="n"/>
    </row>
    <row r="739">
      <c r="A739" s="7" t="n"/>
      <c r="C739" s="7" t="n"/>
      <c r="F739" s="7" t="n"/>
      <c r="H739" s="7">
        <f>IF($G739="","",IFERROR(INDEX(Listas!$B$2:$B$51,MATCH($G739,Listas!$A$2:$A$51,0))&amp;"",""))</f>
        <v/>
      </c>
      <c r="J739" s="8" t="n"/>
      <c r="K739" s="8" t="n"/>
      <c r="L739" s="8" t="n"/>
      <c r="M739" s="9" t="n"/>
      <c r="O739" s="10" t="n"/>
      <c r="P739" s="8" t="n"/>
    </row>
    <row r="740">
      <c r="A740" s="7" t="n"/>
      <c r="C740" s="7" t="n"/>
      <c r="F740" s="7" t="n"/>
      <c r="H740" s="7">
        <f>IF($G740="","",IFERROR(INDEX(Listas!$B$2:$B$51,MATCH($G740,Listas!$A$2:$A$51,0))&amp;"",""))</f>
        <v/>
      </c>
      <c r="J740" s="8" t="n"/>
      <c r="K740" s="8" t="n"/>
      <c r="L740" s="8" t="n"/>
      <c r="M740" s="9" t="n"/>
      <c r="O740" s="10" t="n"/>
      <c r="P740" s="8" t="n"/>
    </row>
    <row r="741">
      <c r="A741" s="7" t="n"/>
      <c r="C741" s="7" t="n"/>
      <c r="F741" s="7" t="n"/>
      <c r="H741" s="7">
        <f>IF($G741="","",IFERROR(INDEX(Listas!$B$2:$B$51,MATCH($G741,Listas!$A$2:$A$51,0))&amp;"",""))</f>
        <v/>
      </c>
      <c r="J741" s="8" t="n"/>
      <c r="K741" s="8" t="n"/>
      <c r="L741" s="8" t="n"/>
      <c r="M741" s="9" t="n"/>
      <c r="O741" s="10" t="n"/>
      <c r="P741" s="8" t="n"/>
    </row>
    <row r="742">
      <c r="A742" s="7" t="n"/>
      <c r="C742" s="7" t="n"/>
      <c r="F742" s="7" t="n"/>
      <c r="H742" s="7">
        <f>IF($G742="","",IFERROR(INDEX(Listas!$B$2:$B$51,MATCH($G742,Listas!$A$2:$A$51,0))&amp;"",""))</f>
        <v/>
      </c>
      <c r="J742" s="8" t="n"/>
      <c r="K742" s="8" t="n"/>
      <c r="L742" s="8" t="n"/>
      <c r="M742" s="9" t="n"/>
      <c r="O742" s="10" t="n"/>
      <c r="P742" s="8" t="n"/>
    </row>
    <row r="743">
      <c r="A743" s="7" t="n"/>
      <c r="C743" s="7" t="n"/>
      <c r="F743" s="7" t="n"/>
      <c r="H743" s="7">
        <f>IF($G743="","",IFERROR(INDEX(Listas!$B$2:$B$51,MATCH($G743,Listas!$A$2:$A$51,0))&amp;"",""))</f>
        <v/>
      </c>
      <c r="J743" s="8" t="n"/>
      <c r="K743" s="8" t="n"/>
      <c r="L743" s="8" t="n"/>
      <c r="M743" s="9" t="n"/>
      <c r="O743" s="10" t="n"/>
      <c r="P743" s="8" t="n"/>
    </row>
    <row r="744">
      <c r="A744" s="7" t="n"/>
      <c r="C744" s="7" t="n"/>
      <c r="F744" s="7" t="n"/>
      <c r="H744" s="7">
        <f>IF($G744="","",IFERROR(INDEX(Listas!$B$2:$B$51,MATCH($G744,Listas!$A$2:$A$51,0))&amp;"",""))</f>
        <v/>
      </c>
      <c r="J744" s="8" t="n"/>
      <c r="K744" s="8" t="n"/>
      <c r="L744" s="8" t="n"/>
      <c r="M744" s="9" t="n"/>
      <c r="O744" s="10" t="n"/>
      <c r="P744" s="8" t="n"/>
    </row>
    <row r="745">
      <c r="A745" s="7" t="n"/>
      <c r="C745" s="7" t="n"/>
      <c r="F745" s="7" t="n"/>
      <c r="H745" s="7">
        <f>IF($G745="","",IFERROR(INDEX(Listas!$B$2:$B$51,MATCH($G745,Listas!$A$2:$A$51,0))&amp;"",""))</f>
        <v/>
      </c>
      <c r="J745" s="8" t="n"/>
      <c r="K745" s="8" t="n"/>
      <c r="L745" s="8" t="n"/>
      <c r="M745" s="9" t="n"/>
      <c r="O745" s="10" t="n"/>
      <c r="P745" s="8" t="n"/>
    </row>
    <row r="746">
      <c r="A746" s="7" t="n"/>
      <c r="C746" s="7" t="n"/>
      <c r="F746" s="7" t="n"/>
      <c r="H746" s="7">
        <f>IF($G746="","",IFERROR(INDEX(Listas!$B$2:$B$51,MATCH($G746,Listas!$A$2:$A$51,0))&amp;"",""))</f>
        <v/>
      </c>
      <c r="J746" s="8" t="n"/>
      <c r="K746" s="8" t="n"/>
      <c r="L746" s="8" t="n"/>
      <c r="M746" s="9" t="n"/>
      <c r="O746" s="10" t="n"/>
      <c r="P746" s="8" t="n"/>
    </row>
    <row r="747">
      <c r="A747" s="7" t="n"/>
      <c r="C747" s="7" t="n"/>
      <c r="F747" s="7" t="n"/>
      <c r="H747" s="7">
        <f>IF($G747="","",IFERROR(INDEX(Listas!$B$2:$B$51,MATCH($G747,Listas!$A$2:$A$51,0))&amp;"",""))</f>
        <v/>
      </c>
      <c r="J747" s="8" t="n"/>
      <c r="K747" s="8" t="n"/>
      <c r="L747" s="8" t="n"/>
      <c r="M747" s="9" t="n"/>
      <c r="O747" s="10" t="n"/>
      <c r="P747" s="8" t="n"/>
    </row>
    <row r="748">
      <c r="A748" s="7" t="n"/>
      <c r="C748" s="7" t="n"/>
      <c r="F748" s="7" t="n"/>
      <c r="H748" s="7">
        <f>IF($G748="","",IFERROR(INDEX(Listas!$B$2:$B$51,MATCH($G748,Listas!$A$2:$A$51,0))&amp;"",""))</f>
        <v/>
      </c>
      <c r="J748" s="8" t="n"/>
      <c r="K748" s="8" t="n"/>
      <c r="L748" s="8" t="n"/>
      <c r="M748" s="9" t="n"/>
      <c r="O748" s="10" t="n"/>
      <c r="P748" s="8" t="n"/>
    </row>
    <row r="749">
      <c r="A749" s="7" t="n"/>
      <c r="C749" s="7" t="n"/>
      <c r="F749" s="7" t="n"/>
      <c r="H749" s="7">
        <f>IF($G749="","",IFERROR(INDEX(Listas!$B$2:$B$51,MATCH($G749,Listas!$A$2:$A$51,0))&amp;"",""))</f>
        <v/>
      </c>
      <c r="J749" s="8" t="n"/>
      <c r="K749" s="8" t="n"/>
      <c r="L749" s="8" t="n"/>
      <c r="M749" s="9" t="n"/>
      <c r="O749" s="10" t="n"/>
      <c r="P749" s="8" t="n"/>
    </row>
    <row r="750">
      <c r="A750" s="7" t="n"/>
      <c r="C750" s="7" t="n"/>
      <c r="F750" s="7" t="n"/>
      <c r="H750" s="7">
        <f>IF($G750="","",IFERROR(INDEX(Listas!$B$2:$B$51,MATCH($G750,Listas!$A$2:$A$51,0))&amp;"",""))</f>
        <v/>
      </c>
      <c r="J750" s="8" t="n"/>
      <c r="K750" s="8" t="n"/>
      <c r="L750" s="8" t="n"/>
      <c r="M750" s="9" t="n"/>
      <c r="O750" s="10" t="n"/>
      <c r="P750" s="8" t="n"/>
    </row>
    <row r="751">
      <c r="A751" s="7" t="n"/>
      <c r="C751" s="7" t="n"/>
      <c r="F751" s="7" t="n"/>
      <c r="H751" s="7">
        <f>IF($G751="","",IFERROR(INDEX(Listas!$B$2:$B$51,MATCH($G751,Listas!$A$2:$A$51,0))&amp;"",""))</f>
        <v/>
      </c>
      <c r="J751" s="8" t="n"/>
      <c r="K751" s="8" t="n"/>
      <c r="L751" s="8" t="n"/>
      <c r="M751" s="9" t="n"/>
      <c r="O751" s="10" t="n"/>
      <c r="P751" s="8" t="n"/>
    </row>
    <row r="752">
      <c r="A752" s="7" t="n"/>
      <c r="C752" s="7" t="n"/>
      <c r="F752" s="7" t="n"/>
      <c r="H752" s="7">
        <f>IF($G752="","",IFERROR(INDEX(Listas!$B$2:$B$51,MATCH($G752,Listas!$A$2:$A$51,0))&amp;"",""))</f>
        <v/>
      </c>
      <c r="J752" s="8" t="n"/>
      <c r="K752" s="8" t="n"/>
      <c r="L752" s="8" t="n"/>
      <c r="M752" s="9" t="n"/>
      <c r="O752" s="10" t="n"/>
      <c r="P752" s="8" t="n"/>
    </row>
    <row r="753">
      <c r="A753" s="7" t="n"/>
      <c r="C753" s="7" t="n"/>
      <c r="F753" s="7" t="n"/>
      <c r="H753" s="7">
        <f>IF($G753="","",IFERROR(INDEX(Listas!$B$2:$B$51,MATCH($G753,Listas!$A$2:$A$51,0))&amp;"",""))</f>
        <v/>
      </c>
      <c r="J753" s="8" t="n"/>
      <c r="K753" s="8" t="n"/>
      <c r="L753" s="8" t="n"/>
      <c r="M753" s="9" t="n"/>
      <c r="O753" s="10" t="n"/>
      <c r="P753" s="8" t="n"/>
    </row>
    <row r="754">
      <c r="A754" s="7" t="n"/>
      <c r="C754" s="7" t="n"/>
      <c r="F754" s="7" t="n"/>
      <c r="H754" s="7">
        <f>IF($G754="","",IFERROR(INDEX(Listas!$B$2:$B$51,MATCH($G754,Listas!$A$2:$A$51,0))&amp;"",""))</f>
        <v/>
      </c>
      <c r="J754" s="8" t="n"/>
      <c r="K754" s="8" t="n"/>
      <c r="L754" s="8" t="n"/>
      <c r="M754" s="9" t="n"/>
      <c r="O754" s="10" t="n"/>
      <c r="P754" s="8" t="n"/>
    </row>
    <row r="755">
      <c r="A755" s="7" t="n"/>
      <c r="C755" s="7" t="n"/>
      <c r="F755" s="7" t="n"/>
      <c r="H755" s="7">
        <f>IF($G755="","",IFERROR(INDEX(Listas!$B$2:$B$51,MATCH($G755,Listas!$A$2:$A$51,0))&amp;"",""))</f>
        <v/>
      </c>
      <c r="J755" s="8" t="n"/>
      <c r="K755" s="8" t="n"/>
      <c r="L755" s="8" t="n"/>
      <c r="M755" s="9" t="n"/>
      <c r="O755" s="10" t="n"/>
      <c r="P755" s="8" t="n"/>
    </row>
    <row r="756">
      <c r="A756" s="7" t="n"/>
      <c r="C756" s="7" t="n"/>
      <c r="F756" s="7" t="n"/>
      <c r="H756" s="7">
        <f>IF($G756="","",IFERROR(INDEX(Listas!$B$2:$B$51,MATCH($G756,Listas!$A$2:$A$51,0))&amp;"",""))</f>
        <v/>
      </c>
      <c r="J756" s="8" t="n"/>
      <c r="K756" s="8" t="n"/>
      <c r="L756" s="8" t="n"/>
      <c r="M756" s="9" t="n"/>
      <c r="O756" s="10" t="n"/>
      <c r="P756" s="8" t="n"/>
    </row>
    <row r="757">
      <c r="A757" s="7" t="n"/>
      <c r="C757" s="7" t="n"/>
      <c r="F757" s="7" t="n"/>
      <c r="H757" s="7">
        <f>IF($G757="","",IFERROR(INDEX(Listas!$B$2:$B$51,MATCH($G757,Listas!$A$2:$A$51,0))&amp;"",""))</f>
        <v/>
      </c>
      <c r="J757" s="8" t="n"/>
      <c r="K757" s="8" t="n"/>
      <c r="L757" s="8" t="n"/>
      <c r="M757" s="9" t="n"/>
      <c r="O757" s="10" t="n"/>
      <c r="P757" s="8" t="n"/>
    </row>
    <row r="758">
      <c r="A758" s="7" t="n"/>
      <c r="C758" s="7" t="n"/>
      <c r="F758" s="7" t="n"/>
      <c r="H758" s="7">
        <f>IF($G758="","",IFERROR(INDEX(Listas!$B$2:$B$51,MATCH($G758,Listas!$A$2:$A$51,0))&amp;"",""))</f>
        <v/>
      </c>
      <c r="J758" s="8" t="n"/>
      <c r="K758" s="8" t="n"/>
      <c r="L758" s="8" t="n"/>
      <c r="M758" s="9" t="n"/>
      <c r="O758" s="10" t="n"/>
      <c r="P758" s="8" t="n"/>
    </row>
    <row r="759">
      <c r="A759" s="7" t="n"/>
      <c r="C759" s="7" t="n"/>
      <c r="F759" s="7" t="n"/>
      <c r="H759" s="7">
        <f>IF($G759="","",IFERROR(INDEX(Listas!$B$2:$B$51,MATCH($G759,Listas!$A$2:$A$51,0))&amp;"",""))</f>
        <v/>
      </c>
      <c r="J759" s="8" t="n"/>
      <c r="K759" s="8" t="n"/>
      <c r="L759" s="8" t="n"/>
      <c r="M759" s="9" t="n"/>
      <c r="O759" s="10" t="n"/>
      <c r="P759" s="8" t="n"/>
    </row>
    <row r="760">
      <c r="A760" s="7" t="n"/>
      <c r="C760" s="7" t="n"/>
      <c r="F760" s="7" t="n"/>
      <c r="H760" s="7">
        <f>IF($G760="","",IFERROR(INDEX(Listas!$B$2:$B$51,MATCH($G760,Listas!$A$2:$A$51,0))&amp;"",""))</f>
        <v/>
      </c>
      <c r="J760" s="8" t="n"/>
      <c r="K760" s="8" t="n"/>
      <c r="L760" s="8" t="n"/>
      <c r="M760" s="9" t="n"/>
      <c r="O760" s="10" t="n"/>
      <c r="P760" s="8" t="n"/>
    </row>
    <row r="761">
      <c r="A761" s="7" t="n"/>
      <c r="C761" s="7" t="n"/>
      <c r="F761" s="7" t="n"/>
      <c r="H761" s="7">
        <f>IF($G761="","",IFERROR(INDEX(Listas!$B$2:$B$51,MATCH($G761,Listas!$A$2:$A$51,0))&amp;"",""))</f>
        <v/>
      </c>
      <c r="J761" s="8" t="n"/>
      <c r="K761" s="8" t="n"/>
      <c r="L761" s="8" t="n"/>
      <c r="M761" s="9" t="n"/>
      <c r="O761" s="10" t="n"/>
      <c r="P761" s="8" t="n"/>
    </row>
    <row r="762">
      <c r="A762" s="7" t="n"/>
      <c r="C762" s="7" t="n"/>
      <c r="F762" s="7" t="n"/>
      <c r="H762" s="7">
        <f>IF($G762="","",IFERROR(INDEX(Listas!$B$2:$B$51,MATCH($G762,Listas!$A$2:$A$51,0))&amp;"",""))</f>
        <v/>
      </c>
      <c r="J762" s="8" t="n"/>
      <c r="K762" s="8" t="n"/>
      <c r="L762" s="8" t="n"/>
      <c r="M762" s="9" t="n"/>
      <c r="O762" s="10" t="n"/>
      <c r="P762" s="8" t="n"/>
    </row>
    <row r="763">
      <c r="A763" s="7" t="n"/>
      <c r="C763" s="7" t="n"/>
      <c r="F763" s="7" t="n"/>
      <c r="H763" s="7">
        <f>IF($G763="","",IFERROR(INDEX(Listas!$B$2:$B$51,MATCH($G763,Listas!$A$2:$A$51,0))&amp;"",""))</f>
        <v/>
      </c>
      <c r="J763" s="8" t="n"/>
      <c r="K763" s="8" t="n"/>
      <c r="L763" s="8" t="n"/>
      <c r="M763" s="9" t="n"/>
      <c r="O763" s="10" t="n"/>
      <c r="P763" s="8" t="n"/>
    </row>
    <row r="764">
      <c r="A764" s="7" t="n"/>
      <c r="C764" s="7" t="n"/>
      <c r="F764" s="7" t="n"/>
      <c r="H764" s="7">
        <f>IF($G764="","",IFERROR(INDEX(Listas!$B$2:$B$51,MATCH($G764,Listas!$A$2:$A$51,0))&amp;"",""))</f>
        <v/>
      </c>
      <c r="J764" s="8" t="n"/>
      <c r="K764" s="8" t="n"/>
      <c r="L764" s="8" t="n"/>
      <c r="M764" s="9" t="n"/>
      <c r="O764" s="10" t="n"/>
      <c r="P764" s="8" t="n"/>
    </row>
    <row r="765">
      <c r="A765" s="7" t="n"/>
      <c r="C765" s="7" t="n"/>
      <c r="F765" s="7" t="n"/>
      <c r="H765" s="7">
        <f>IF($G765="","",IFERROR(INDEX(Listas!$B$2:$B$51,MATCH($G765,Listas!$A$2:$A$51,0))&amp;"",""))</f>
        <v/>
      </c>
      <c r="J765" s="8" t="n"/>
      <c r="K765" s="8" t="n"/>
      <c r="L765" s="8" t="n"/>
      <c r="M765" s="9" t="n"/>
      <c r="O765" s="10" t="n"/>
      <c r="P765" s="8" t="n"/>
    </row>
    <row r="766">
      <c r="A766" s="7" t="n"/>
      <c r="C766" s="7" t="n"/>
      <c r="F766" s="7" t="n"/>
      <c r="H766" s="7">
        <f>IF($G766="","",IFERROR(INDEX(Listas!$B$2:$B$51,MATCH($G766,Listas!$A$2:$A$51,0))&amp;"",""))</f>
        <v/>
      </c>
      <c r="J766" s="8" t="n"/>
      <c r="K766" s="8" t="n"/>
      <c r="L766" s="8" t="n"/>
      <c r="M766" s="9" t="n"/>
      <c r="O766" s="10" t="n"/>
      <c r="P766" s="8" t="n"/>
    </row>
    <row r="767">
      <c r="A767" s="7" t="n"/>
      <c r="C767" s="7" t="n"/>
      <c r="F767" s="7" t="n"/>
      <c r="H767" s="7">
        <f>IF($G767="","",IFERROR(INDEX(Listas!$B$2:$B$51,MATCH($G767,Listas!$A$2:$A$51,0))&amp;"",""))</f>
        <v/>
      </c>
      <c r="J767" s="8" t="n"/>
      <c r="K767" s="8" t="n"/>
      <c r="L767" s="8" t="n"/>
      <c r="M767" s="9" t="n"/>
      <c r="O767" s="10" t="n"/>
      <c r="P767" s="8" t="n"/>
    </row>
    <row r="768">
      <c r="A768" s="7" t="n"/>
      <c r="C768" s="7" t="n"/>
      <c r="F768" s="7" t="n"/>
      <c r="H768" s="7">
        <f>IF($G768="","",IFERROR(INDEX(Listas!$B$2:$B$51,MATCH($G768,Listas!$A$2:$A$51,0))&amp;"",""))</f>
        <v/>
      </c>
      <c r="J768" s="8" t="n"/>
      <c r="K768" s="8" t="n"/>
      <c r="L768" s="8" t="n"/>
      <c r="M768" s="9" t="n"/>
      <c r="O768" s="10" t="n"/>
      <c r="P768" s="8" t="n"/>
    </row>
    <row r="769">
      <c r="A769" s="7" t="n"/>
      <c r="C769" s="7" t="n"/>
      <c r="F769" s="7" t="n"/>
      <c r="H769" s="7">
        <f>IF($G769="","",IFERROR(INDEX(Listas!$B$2:$B$51,MATCH($G769,Listas!$A$2:$A$51,0))&amp;"",""))</f>
        <v/>
      </c>
      <c r="J769" s="8" t="n"/>
      <c r="K769" s="8" t="n"/>
      <c r="L769" s="8" t="n"/>
      <c r="M769" s="9" t="n"/>
      <c r="O769" s="10" t="n"/>
      <c r="P769" s="8" t="n"/>
    </row>
    <row r="770">
      <c r="A770" s="7" t="n"/>
      <c r="C770" s="7" t="n"/>
      <c r="F770" s="7" t="n"/>
      <c r="H770" s="7">
        <f>IF($G770="","",IFERROR(INDEX(Listas!$B$2:$B$51,MATCH($G770,Listas!$A$2:$A$51,0))&amp;"",""))</f>
        <v/>
      </c>
      <c r="J770" s="8" t="n"/>
      <c r="K770" s="8" t="n"/>
      <c r="L770" s="8" t="n"/>
      <c r="M770" s="9" t="n"/>
      <c r="O770" s="10" t="n"/>
      <c r="P770" s="8" t="n"/>
    </row>
    <row r="771">
      <c r="A771" s="7" t="n"/>
      <c r="C771" s="7" t="n"/>
      <c r="F771" s="7" t="n"/>
      <c r="H771" s="7">
        <f>IF($G771="","",IFERROR(INDEX(Listas!$B$2:$B$51,MATCH($G771,Listas!$A$2:$A$51,0))&amp;"",""))</f>
        <v/>
      </c>
      <c r="J771" s="8" t="n"/>
      <c r="K771" s="8" t="n"/>
      <c r="L771" s="8" t="n"/>
      <c r="M771" s="9" t="n"/>
      <c r="O771" s="10" t="n"/>
      <c r="P771" s="8" t="n"/>
    </row>
    <row r="772">
      <c r="A772" s="7" t="n"/>
      <c r="C772" s="7" t="n"/>
      <c r="F772" s="7" t="n"/>
      <c r="H772" s="7">
        <f>IF($G772="","",IFERROR(INDEX(Listas!$B$2:$B$51,MATCH($G772,Listas!$A$2:$A$51,0))&amp;"",""))</f>
        <v/>
      </c>
      <c r="J772" s="8" t="n"/>
      <c r="K772" s="8" t="n"/>
      <c r="L772" s="8" t="n"/>
      <c r="M772" s="9" t="n"/>
      <c r="O772" s="10" t="n"/>
      <c r="P772" s="8" t="n"/>
    </row>
    <row r="773">
      <c r="A773" s="7" t="n"/>
      <c r="C773" s="7" t="n"/>
      <c r="F773" s="7" t="n"/>
      <c r="H773" s="7">
        <f>IF($G773="","",IFERROR(INDEX(Listas!$B$2:$B$51,MATCH($G773,Listas!$A$2:$A$51,0))&amp;"",""))</f>
        <v/>
      </c>
      <c r="J773" s="8" t="n"/>
      <c r="K773" s="8" t="n"/>
      <c r="L773" s="8" t="n"/>
      <c r="M773" s="9" t="n"/>
      <c r="O773" s="10" t="n"/>
      <c r="P773" s="8" t="n"/>
    </row>
    <row r="774">
      <c r="A774" s="7" t="n"/>
      <c r="C774" s="7" t="n"/>
      <c r="F774" s="7" t="n"/>
      <c r="H774" s="7">
        <f>IF($G774="","",IFERROR(INDEX(Listas!$B$2:$B$51,MATCH($G774,Listas!$A$2:$A$51,0))&amp;"",""))</f>
        <v/>
      </c>
      <c r="J774" s="8" t="n"/>
      <c r="K774" s="8" t="n"/>
      <c r="L774" s="8" t="n"/>
      <c r="M774" s="9" t="n"/>
      <c r="O774" s="10" t="n"/>
      <c r="P774" s="8" t="n"/>
    </row>
    <row r="775">
      <c r="A775" s="7" t="n"/>
      <c r="C775" s="7" t="n"/>
      <c r="F775" s="7" t="n"/>
      <c r="H775" s="7">
        <f>IF($G775="","",IFERROR(INDEX(Listas!$B$2:$B$51,MATCH($G775,Listas!$A$2:$A$51,0))&amp;"",""))</f>
        <v/>
      </c>
      <c r="J775" s="8" t="n"/>
      <c r="K775" s="8" t="n"/>
      <c r="L775" s="8" t="n"/>
      <c r="M775" s="9" t="n"/>
      <c r="O775" s="10" t="n"/>
      <c r="P775" s="8" t="n"/>
    </row>
    <row r="776">
      <c r="A776" s="7" t="n"/>
      <c r="C776" s="7" t="n"/>
      <c r="F776" s="7" t="n"/>
      <c r="H776" s="7">
        <f>IF($G776="","",IFERROR(INDEX(Listas!$B$2:$B$51,MATCH($G776,Listas!$A$2:$A$51,0))&amp;"",""))</f>
        <v/>
      </c>
      <c r="J776" s="8" t="n"/>
      <c r="K776" s="8" t="n"/>
      <c r="L776" s="8" t="n"/>
      <c r="M776" s="9" t="n"/>
      <c r="O776" s="10" t="n"/>
      <c r="P776" s="8" t="n"/>
    </row>
    <row r="777">
      <c r="A777" s="7" t="n"/>
      <c r="C777" s="7" t="n"/>
      <c r="F777" s="7" t="n"/>
      <c r="H777" s="7">
        <f>IF($G777="","",IFERROR(INDEX(Listas!$B$2:$B$51,MATCH($G777,Listas!$A$2:$A$51,0))&amp;"",""))</f>
        <v/>
      </c>
      <c r="J777" s="8" t="n"/>
      <c r="K777" s="8" t="n"/>
      <c r="L777" s="8" t="n"/>
      <c r="M777" s="9" t="n"/>
      <c r="O777" s="10" t="n"/>
      <c r="P777" s="8" t="n"/>
    </row>
    <row r="778">
      <c r="A778" s="7" t="n"/>
      <c r="C778" s="7" t="n"/>
      <c r="F778" s="7" t="n"/>
      <c r="H778" s="7">
        <f>IF($G778="","",IFERROR(INDEX(Listas!$B$2:$B$51,MATCH($G778,Listas!$A$2:$A$51,0))&amp;"",""))</f>
        <v/>
      </c>
      <c r="J778" s="8" t="n"/>
      <c r="K778" s="8" t="n"/>
      <c r="L778" s="8" t="n"/>
      <c r="M778" s="9" t="n"/>
      <c r="O778" s="10" t="n"/>
      <c r="P778" s="8" t="n"/>
    </row>
    <row r="779">
      <c r="A779" s="7" t="n"/>
      <c r="C779" s="7" t="n"/>
      <c r="F779" s="7" t="n"/>
      <c r="H779" s="7">
        <f>IF($G779="","",IFERROR(INDEX(Listas!$B$2:$B$51,MATCH($G779,Listas!$A$2:$A$51,0))&amp;"",""))</f>
        <v/>
      </c>
      <c r="J779" s="8" t="n"/>
      <c r="K779" s="8" t="n"/>
      <c r="L779" s="8" t="n"/>
      <c r="M779" s="9" t="n"/>
      <c r="O779" s="10" t="n"/>
      <c r="P779" s="8" t="n"/>
    </row>
    <row r="780">
      <c r="A780" s="7" t="n"/>
      <c r="C780" s="7" t="n"/>
      <c r="F780" s="7" t="n"/>
      <c r="H780" s="7">
        <f>IF($G780="","",IFERROR(INDEX(Listas!$B$2:$B$51,MATCH($G780,Listas!$A$2:$A$51,0))&amp;"",""))</f>
        <v/>
      </c>
      <c r="J780" s="8" t="n"/>
      <c r="K780" s="8" t="n"/>
      <c r="L780" s="8" t="n"/>
      <c r="M780" s="9" t="n"/>
      <c r="O780" s="10" t="n"/>
      <c r="P780" s="8" t="n"/>
    </row>
    <row r="781">
      <c r="A781" s="7" t="n"/>
      <c r="C781" s="7" t="n"/>
      <c r="F781" s="7" t="n"/>
      <c r="H781" s="7">
        <f>IF($G781="","",IFERROR(INDEX(Listas!$B$2:$B$51,MATCH($G781,Listas!$A$2:$A$51,0))&amp;"",""))</f>
        <v/>
      </c>
      <c r="J781" s="8" t="n"/>
      <c r="K781" s="8" t="n"/>
      <c r="L781" s="8" t="n"/>
      <c r="M781" s="9" t="n"/>
      <c r="O781" s="10" t="n"/>
      <c r="P781" s="8" t="n"/>
    </row>
    <row r="782">
      <c r="A782" s="7" t="n"/>
      <c r="C782" s="7" t="n"/>
      <c r="F782" s="7" t="n"/>
      <c r="H782" s="7">
        <f>IF($G782="","",IFERROR(INDEX(Listas!$B$2:$B$51,MATCH($G782,Listas!$A$2:$A$51,0))&amp;"",""))</f>
        <v/>
      </c>
      <c r="J782" s="8" t="n"/>
      <c r="K782" s="8" t="n"/>
      <c r="L782" s="8" t="n"/>
      <c r="M782" s="9" t="n"/>
      <c r="O782" s="10" t="n"/>
      <c r="P782" s="8" t="n"/>
    </row>
    <row r="783">
      <c r="A783" s="7" t="n"/>
      <c r="C783" s="7" t="n"/>
      <c r="F783" s="7" t="n"/>
      <c r="H783" s="7">
        <f>IF($G783="","",IFERROR(INDEX(Listas!$B$2:$B$51,MATCH($G783,Listas!$A$2:$A$51,0))&amp;"",""))</f>
        <v/>
      </c>
      <c r="J783" s="8" t="n"/>
      <c r="K783" s="8" t="n"/>
      <c r="L783" s="8" t="n"/>
      <c r="M783" s="9" t="n"/>
      <c r="O783" s="10" t="n"/>
      <c r="P783" s="8" t="n"/>
    </row>
    <row r="784">
      <c r="A784" s="7" t="n"/>
      <c r="C784" s="7" t="n"/>
      <c r="F784" s="7" t="n"/>
      <c r="H784" s="7">
        <f>IF($G784="","",IFERROR(INDEX(Listas!$B$2:$B$51,MATCH($G784,Listas!$A$2:$A$51,0))&amp;"",""))</f>
        <v/>
      </c>
      <c r="J784" s="8" t="n"/>
      <c r="K784" s="8" t="n"/>
      <c r="L784" s="8" t="n"/>
      <c r="M784" s="9" t="n"/>
      <c r="O784" s="10" t="n"/>
      <c r="P784" s="8" t="n"/>
    </row>
    <row r="785">
      <c r="A785" s="7" t="n"/>
      <c r="C785" s="7" t="n"/>
      <c r="F785" s="7" t="n"/>
      <c r="H785" s="7">
        <f>IF($G785="","",IFERROR(INDEX(Listas!$B$2:$B$51,MATCH($G785,Listas!$A$2:$A$51,0))&amp;"",""))</f>
        <v/>
      </c>
      <c r="J785" s="8" t="n"/>
      <c r="K785" s="8" t="n"/>
      <c r="L785" s="8" t="n"/>
      <c r="M785" s="9" t="n"/>
      <c r="O785" s="10" t="n"/>
      <c r="P785" s="8" t="n"/>
    </row>
    <row r="786">
      <c r="A786" s="7" t="n"/>
      <c r="C786" s="7" t="n"/>
      <c r="F786" s="7" t="n"/>
      <c r="H786" s="7">
        <f>IF($G786="","",IFERROR(INDEX(Listas!$B$2:$B$51,MATCH($G786,Listas!$A$2:$A$51,0))&amp;"",""))</f>
        <v/>
      </c>
      <c r="J786" s="8" t="n"/>
      <c r="K786" s="8" t="n"/>
      <c r="L786" s="8" t="n"/>
      <c r="M786" s="9" t="n"/>
      <c r="O786" s="10" t="n"/>
      <c r="P786" s="8" t="n"/>
    </row>
    <row r="787">
      <c r="A787" s="7" t="n"/>
      <c r="C787" s="7" t="n"/>
      <c r="F787" s="7" t="n"/>
      <c r="H787" s="7">
        <f>IF($G787="","",IFERROR(INDEX(Listas!$B$2:$B$51,MATCH($G787,Listas!$A$2:$A$51,0))&amp;"",""))</f>
        <v/>
      </c>
      <c r="J787" s="8" t="n"/>
      <c r="K787" s="8" t="n"/>
      <c r="L787" s="8" t="n"/>
      <c r="M787" s="9" t="n"/>
      <c r="O787" s="10" t="n"/>
      <c r="P787" s="8" t="n"/>
    </row>
    <row r="788">
      <c r="A788" s="7" t="n"/>
      <c r="C788" s="7" t="n"/>
      <c r="F788" s="7" t="n"/>
      <c r="H788" s="7">
        <f>IF($G788="","",IFERROR(INDEX(Listas!$B$2:$B$51,MATCH($G788,Listas!$A$2:$A$51,0))&amp;"",""))</f>
        <v/>
      </c>
      <c r="J788" s="8" t="n"/>
      <c r="K788" s="8" t="n"/>
      <c r="L788" s="8" t="n"/>
      <c r="M788" s="9" t="n"/>
      <c r="O788" s="10" t="n"/>
      <c r="P788" s="8" t="n"/>
    </row>
    <row r="789">
      <c r="A789" s="7" t="n"/>
      <c r="C789" s="7" t="n"/>
      <c r="F789" s="7" t="n"/>
      <c r="H789" s="7">
        <f>IF($G789="","",IFERROR(INDEX(Listas!$B$2:$B$51,MATCH($G789,Listas!$A$2:$A$51,0))&amp;"",""))</f>
        <v/>
      </c>
      <c r="J789" s="8" t="n"/>
      <c r="K789" s="8" t="n"/>
      <c r="L789" s="8" t="n"/>
      <c r="M789" s="9" t="n"/>
      <c r="O789" s="10" t="n"/>
      <c r="P789" s="8" t="n"/>
    </row>
    <row r="790">
      <c r="A790" s="7" t="n"/>
      <c r="C790" s="7" t="n"/>
      <c r="F790" s="7" t="n"/>
      <c r="H790" s="7">
        <f>IF($G790="","",IFERROR(INDEX(Listas!$B$2:$B$51,MATCH($G790,Listas!$A$2:$A$51,0))&amp;"",""))</f>
        <v/>
      </c>
      <c r="J790" s="8" t="n"/>
      <c r="K790" s="8" t="n"/>
      <c r="L790" s="8" t="n"/>
      <c r="M790" s="9" t="n"/>
      <c r="O790" s="10" t="n"/>
      <c r="P790" s="8" t="n"/>
    </row>
    <row r="791">
      <c r="A791" s="7" t="n"/>
      <c r="C791" s="7" t="n"/>
      <c r="F791" s="7" t="n"/>
      <c r="H791" s="7">
        <f>IF($G791="","",IFERROR(INDEX(Listas!$B$2:$B$51,MATCH($G791,Listas!$A$2:$A$51,0))&amp;"",""))</f>
        <v/>
      </c>
      <c r="J791" s="8" t="n"/>
      <c r="K791" s="8" t="n"/>
      <c r="L791" s="8" t="n"/>
      <c r="M791" s="9" t="n"/>
      <c r="O791" s="10" t="n"/>
      <c r="P791" s="8" t="n"/>
    </row>
    <row r="792">
      <c r="A792" s="7" t="n"/>
      <c r="C792" s="7" t="n"/>
      <c r="F792" s="7" t="n"/>
      <c r="H792" s="7">
        <f>IF($G792="","",IFERROR(INDEX(Listas!$B$2:$B$51,MATCH($G792,Listas!$A$2:$A$51,0))&amp;"",""))</f>
        <v/>
      </c>
      <c r="J792" s="8" t="n"/>
      <c r="K792" s="8" t="n"/>
      <c r="L792" s="8" t="n"/>
      <c r="M792" s="9" t="n"/>
      <c r="O792" s="10" t="n"/>
      <c r="P792" s="8" t="n"/>
    </row>
    <row r="793">
      <c r="A793" s="7" t="n"/>
      <c r="C793" s="7" t="n"/>
      <c r="F793" s="7" t="n"/>
      <c r="H793" s="7">
        <f>IF($G793="","",IFERROR(INDEX(Listas!$B$2:$B$51,MATCH($G793,Listas!$A$2:$A$51,0))&amp;"",""))</f>
        <v/>
      </c>
      <c r="J793" s="8" t="n"/>
      <c r="K793" s="8" t="n"/>
      <c r="L793" s="8" t="n"/>
      <c r="M793" s="9" t="n"/>
      <c r="O793" s="10" t="n"/>
      <c r="P793" s="8" t="n"/>
    </row>
    <row r="794">
      <c r="A794" s="7" t="n"/>
      <c r="C794" s="7" t="n"/>
      <c r="F794" s="7" t="n"/>
      <c r="H794" s="7">
        <f>IF($G794="","",IFERROR(INDEX(Listas!$B$2:$B$51,MATCH($G794,Listas!$A$2:$A$51,0))&amp;"",""))</f>
        <v/>
      </c>
      <c r="J794" s="8" t="n"/>
      <c r="K794" s="8" t="n"/>
      <c r="L794" s="8" t="n"/>
      <c r="M794" s="9" t="n"/>
      <c r="O794" s="10" t="n"/>
      <c r="P794" s="8" t="n"/>
    </row>
    <row r="795">
      <c r="A795" s="7" t="n"/>
      <c r="C795" s="7" t="n"/>
      <c r="F795" s="7" t="n"/>
      <c r="H795" s="7">
        <f>IF($G795="","",IFERROR(INDEX(Listas!$B$2:$B$51,MATCH($G795,Listas!$A$2:$A$51,0))&amp;"",""))</f>
        <v/>
      </c>
      <c r="J795" s="8" t="n"/>
      <c r="K795" s="8" t="n"/>
      <c r="L795" s="8" t="n"/>
      <c r="M795" s="9" t="n"/>
      <c r="O795" s="10" t="n"/>
      <c r="P795" s="8" t="n"/>
    </row>
    <row r="796">
      <c r="A796" s="7" t="n"/>
      <c r="C796" s="7" t="n"/>
      <c r="F796" s="7" t="n"/>
      <c r="H796" s="7">
        <f>IF($G796="","",IFERROR(INDEX(Listas!$B$2:$B$51,MATCH($G796,Listas!$A$2:$A$51,0))&amp;"",""))</f>
        <v/>
      </c>
      <c r="J796" s="8" t="n"/>
      <c r="K796" s="8" t="n"/>
      <c r="L796" s="8" t="n"/>
      <c r="M796" s="9" t="n"/>
      <c r="O796" s="10" t="n"/>
      <c r="P796" s="8" t="n"/>
    </row>
    <row r="797">
      <c r="A797" s="7" t="n"/>
      <c r="C797" s="7" t="n"/>
      <c r="F797" s="7" t="n"/>
      <c r="H797" s="7">
        <f>IF($G797="","",IFERROR(INDEX(Listas!$B$2:$B$51,MATCH($G797,Listas!$A$2:$A$51,0))&amp;"",""))</f>
        <v/>
      </c>
      <c r="J797" s="8" t="n"/>
      <c r="K797" s="8" t="n"/>
      <c r="L797" s="8" t="n"/>
      <c r="M797" s="9" t="n"/>
      <c r="O797" s="10" t="n"/>
      <c r="P797" s="8" t="n"/>
    </row>
    <row r="798">
      <c r="A798" s="7" t="n"/>
      <c r="C798" s="7" t="n"/>
      <c r="F798" s="7" t="n"/>
      <c r="H798" s="7">
        <f>IF($G798="","",IFERROR(INDEX(Listas!$B$2:$B$51,MATCH($G798,Listas!$A$2:$A$51,0))&amp;"",""))</f>
        <v/>
      </c>
      <c r="J798" s="8" t="n"/>
      <c r="K798" s="8" t="n"/>
      <c r="L798" s="8" t="n"/>
      <c r="M798" s="9" t="n"/>
      <c r="O798" s="10" t="n"/>
      <c r="P798" s="8" t="n"/>
    </row>
    <row r="799">
      <c r="A799" s="7" t="n"/>
      <c r="C799" s="7" t="n"/>
      <c r="F799" s="7" t="n"/>
      <c r="H799" s="7">
        <f>IF($G799="","",IFERROR(INDEX(Listas!$B$2:$B$51,MATCH($G799,Listas!$A$2:$A$51,0))&amp;"",""))</f>
        <v/>
      </c>
      <c r="J799" s="8" t="n"/>
      <c r="K799" s="8" t="n"/>
      <c r="L799" s="8" t="n"/>
      <c r="M799" s="9" t="n"/>
      <c r="O799" s="10" t="n"/>
      <c r="P799" s="8" t="n"/>
    </row>
    <row r="800">
      <c r="A800" s="7" t="n"/>
      <c r="C800" s="7" t="n"/>
      <c r="F800" s="7" t="n"/>
      <c r="H800" s="7">
        <f>IF($G800="","",IFERROR(INDEX(Listas!$B$2:$B$51,MATCH($G800,Listas!$A$2:$A$51,0))&amp;"",""))</f>
        <v/>
      </c>
      <c r="J800" s="8" t="n"/>
      <c r="K800" s="8" t="n"/>
      <c r="L800" s="8" t="n"/>
      <c r="M800" s="9" t="n"/>
      <c r="O800" s="10" t="n"/>
      <c r="P800" s="8" t="n"/>
    </row>
    <row r="801">
      <c r="A801" s="7" t="n"/>
      <c r="C801" s="7" t="n"/>
      <c r="F801" s="7" t="n"/>
      <c r="H801" s="7">
        <f>IF($G801="","",IFERROR(INDEX(Listas!$B$2:$B$51,MATCH($G801,Listas!$A$2:$A$51,0))&amp;"",""))</f>
        <v/>
      </c>
      <c r="J801" s="8" t="n"/>
      <c r="K801" s="8" t="n"/>
      <c r="L801" s="8" t="n"/>
      <c r="M801" s="9" t="n"/>
      <c r="O801" s="10" t="n"/>
      <c r="P801" s="8" t="n"/>
    </row>
    <row r="802">
      <c r="A802" s="7" t="n"/>
      <c r="C802" s="7" t="n"/>
      <c r="F802" s="7" t="n"/>
      <c r="H802" s="7">
        <f>IF($G802="","",IFERROR(INDEX(Listas!$B$2:$B$51,MATCH($G802,Listas!$A$2:$A$51,0))&amp;"",""))</f>
        <v/>
      </c>
      <c r="J802" s="8" t="n"/>
      <c r="K802" s="8" t="n"/>
      <c r="L802" s="8" t="n"/>
      <c r="M802" s="9" t="n"/>
      <c r="O802" s="10" t="n"/>
      <c r="P802" s="8" t="n"/>
    </row>
    <row r="803">
      <c r="A803" s="7" t="n"/>
      <c r="C803" s="7" t="n"/>
      <c r="F803" s="7" t="n"/>
      <c r="H803" s="7">
        <f>IF($G803="","",IFERROR(INDEX(Listas!$B$2:$B$51,MATCH($G803,Listas!$A$2:$A$51,0))&amp;"",""))</f>
        <v/>
      </c>
      <c r="J803" s="8" t="n"/>
      <c r="K803" s="8" t="n"/>
      <c r="L803" s="8" t="n"/>
      <c r="M803" s="9" t="n"/>
      <c r="O803" s="10" t="n"/>
      <c r="P803" s="8" t="n"/>
    </row>
    <row r="804">
      <c r="A804" s="7" t="n"/>
      <c r="C804" s="7" t="n"/>
      <c r="F804" s="7" t="n"/>
      <c r="H804" s="7">
        <f>IF($G804="","",IFERROR(INDEX(Listas!$B$2:$B$51,MATCH($G804,Listas!$A$2:$A$51,0))&amp;"",""))</f>
        <v/>
      </c>
      <c r="J804" s="8" t="n"/>
      <c r="K804" s="8" t="n"/>
      <c r="L804" s="8" t="n"/>
      <c r="M804" s="9" t="n"/>
      <c r="O804" s="10" t="n"/>
      <c r="P804" s="8" t="n"/>
    </row>
    <row r="805">
      <c r="A805" s="7" t="n"/>
      <c r="C805" s="7" t="n"/>
      <c r="F805" s="7" t="n"/>
      <c r="H805" s="7">
        <f>IF($G805="","",IFERROR(INDEX(Listas!$B$2:$B$51,MATCH($G805,Listas!$A$2:$A$51,0))&amp;"",""))</f>
        <v/>
      </c>
      <c r="J805" s="8" t="n"/>
      <c r="K805" s="8" t="n"/>
      <c r="L805" s="8" t="n"/>
      <c r="M805" s="9" t="n"/>
      <c r="O805" s="10" t="n"/>
      <c r="P805" s="8" t="n"/>
    </row>
    <row r="806">
      <c r="A806" s="7" t="n"/>
      <c r="C806" s="7" t="n"/>
      <c r="F806" s="7" t="n"/>
      <c r="H806" s="7">
        <f>IF($G806="","",IFERROR(INDEX(Listas!$B$2:$B$51,MATCH($G806,Listas!$A$2:$A$51,0))&amp;"",""))</f>
        <v/>
      </c>
      <c r="J806" s="8" t="n"/>
      <c r="K806" s="8" t="n"/>
      <c r="L806" s="8" t="n"/>
      <c r="M806" s="9" t="n"/>
      <c r="O806" s="10" t="n"/>
      <c r="P806" s="8" t="n"/>
    </row>
    <row r="807">
      <c r="A807" s="7" t="n"/>
      <c r="C807" s="7" t="n"/>
      <c r="F807" s="7" t="n"/>
      <c r="H807" s="7">
        <f>IF($G807="","",IFERROR(INDEX(Listas!$B$2:$B$51,MATCH($G807,Listas!$A$2:$A$51,0))&amp;"",""))</f>
        <v/>
      </c>
      <c r="J807" s="8" t="n"/>
      <c r="K807" s="8" t="n"/>
      <c r="L807" s="8" t="n"/>
      <c r="M807" s="9" t="n"/>
      <c r="O807" s="10" t="n"/>
      <c r="P807" s="8" t="n"/>
    </row>
    <row r="808">
      <c r="A808" s="7" t="n"/>
      <c r="C808" s="7" t="n"/>
      <c r="F808" s="7" t="n"/>
      <c r="H808" s="7">
        <f>IF($G808="","",IFERROR(INDEX(Listas!$B$2:$B$51,MATCH($G808,Listas!$A$2:$A$51,0))&amp;"",""))</f>
        <v/>
      </c>
      <c r="J808" s="8" t="n"/>
      <c r="K808" s="8" t="n"/>
      <c r="L808" s="8" t="n"/>
      <c r="M808" s="9" t="n"/>
      <c r="O808" s="10" t="n"/>
      <c r="P808" s="8" t="n"/>
    </row>
    <row r="809">
      <c r="A809" s="7" t="n"/>
      <c r="C809" s="7" t="n"/>
      <c r="F809" s="7" t="n"/>
      <c r="H809" s="7">
        <f>IF($G809="","",IFERROR(INDEX(Listas!$B$2:$B$51,MATCH($G809,Listas!$A$2:$A$51,0))&amp;"",""))</f>
        <v/>
      </c>
      <c r="J809" s="8" t="n"/>
      <c r="K809" s="8" t="n"/>
      <c r="L809" s="8" t="n"/>
      <c r="M809" s="9" t="n"/>
      <c r="O809" s="10" t="n"/>
      <c r="P809" s="8" t="n"/>
    </row>
    <row r="810">
      <c r="A810" s="7" t="n"/>
      <c r="C810" s="7" t="n"/>
      <c r="F810" s="7" t="n"/>
      <c r="H810" s="7">
        <f>IF($G810="","",IFERROR(INDEX(Listas!$B$2:$B$51,MATCH($G810,Listas!$A$2:$A$51,0))&amp;"",""))</f>
        <v/>
      </c>
      <c r="J810" s="8" t="n"/>
      <c r="K810" s="8" t="n"/>
      <c r="L810" s="8" t="n"/>
      <c r="M810" s="9" t="n"/>
      <c r="O810" s="10" t="n"/>
      <c r="P810" s="8" t="n"/>
    </row>
    <row r="811">
      <c r="A811" s="7" t="n"/>
      <c r="C811" s="7" t="n"/>
      <c r="F811" s="7" t="n"/>
      <c r="H811" s="7">
        <f>IF($G811="","",IFERROR(INDEX(Listas!$B$2:$B$51,MATCH($G811,Listas!$A$2:$A$51,0))&amp;"",""))</f>
        <v/>
      </c>
      <c r="J811" s="8" t="n"/>
      <c r="K811" s="8" t="n"/>
      <c r="L811" s="8" t="n"/>
      <c r="M811" s="9" t="n"/>
      <c r="O811" s="10" t="n"/>
      <c r="P811" s="8" t="n"/>
    </row>
    <row r="812">
      <c r="A812" s="7" t="n"/>
      <c r="C812" s="7" t="n"/>
      <c r="F812" s="7" t="n"/>
      <c r="H812" s="7">
        <f>IF($G812="","",IFERROR(INDEX(Listas!$B$2:$B$51,MATCH($G812,Listas!$A$2:$A$51,0))&amp;"",""))</f>
        <v/>
      </c>
      <c r="J812" s="8" t="n"/>
      <c r="K812" s="8" t="n"/>
      <c r="L812" s="8" t="n"/>
      <c r="M812" s="9" t="n"/>
      <c r="O812" s="10" t="n"/>
      <c r="P812" s="8" t="n"/>
    </row>
    <row r="813">
      <c r="A813" s="7" t="n"/>
      <c r="C813" s="7" t="n"/>
      <c r="F813" s="7" t="n"/>
      <c r="H813" s="7">
        <f>IF($G813="","",IFERROR(INDEX(Listas!$B$2:$B$51,MATCH($G813,Listas!$A$2:$A$51,0))&amp;"",""))</f>
        <v/>
      </c>
      <c r="J813" s="8" t="n"/>
      <c r="K813" s="8" t="n"/>
      <c r="L813" s="8" t="n"/>
      <c r="M813" s="9" t="n"/>
      <c r="O813" s="10" t="n"/>
      <c r="P813" s="8" t="n"/>
    </row>
    <row r="814">
      <c r="A814" s="7" t="n"/>
      <c r="C814" s="7" t="n"/>
      <c r="F814" s="7" t="n"/>
      <c r="H814" s="7">
        <f>IF($G814="","",IFERROR(INDEX(Listas!$B$2:$B$51,MATCH($G814,Listas!$A$2:$A$51,0))&amp;"",""))</f>
        <v/>
      </c>
      <c r="J814" s="8" t="n"/>
      <c r="K814" s="8" t="n"/>
      <c r="L814" s="8" t="n"/>
      <c r="M814" s="9" t="n"/>
      <c r="O814" s="10" t="n"/>
      <c r="P814" s="8" t="n"/>
    </row>
    <row r="815">
      <c r="A815" s="7" t="n"/>
      <c r="C815" s="7" t="n"/>
      <c r="F815" s="7" t="n"/>
      <c r="H815" s="7">
        <f>IF($G815="","",IFERROR(INDEX(Listas!$B$2:$B$51,MATCH($G815,Listas!$A$2:$A$51,0))&amp;"",""))</f>
        <v/>
      </c>
      <c r="J815" s="8" t="n"/>
      <c r="K815" s="8" t="n"/>
      <c r="L815" s="8" t="n"/>
      <c r="M815" s="9" t="n"/>
      <c r="O815" s="10" t="n"/>
      <c r="P815" s="8" t="n"/>
    </row>
    <row r="816">
      <c r="A816" s="7" t="n"/>
      <c r="C816" s="7" t="n"/>
      <c r="F816" s="7" t="n"/>
      <c r="H816" s="7">
        <f>IF($G816="","",IFERROR(INDEX(Listas!$B$2:$B$51,MATCH($G816,Listas!$A$2:$A$51,0))&amp;"",""))</f>
        <v/>
      </c>
      <c r="J816" s="8" t="n"/>
      <c r="K816" s="8" t="n"/>
      <c r="L816" s="8" t="n"/>
      <c r="M816" s="9" t="n"/>
      <c r="O816" s="10" t="n"/>
      <c r="P816" s="8" t="n"/>
    </row>
    <row r="817">
      <c r="A817" s="7" t="n"/>
      <c r="C817" s="7" t="n"/>
      <c r="F817" s="7" t="n"/>
      <c r="H817" s="7">
        <f>IF($G817="","",IFERROR(INDEX(Listas!$B$2:$B$51,MATCH($G817,Listas!$A$2:$A$51,0))&amp;"",""))</f>
        <v/>
      </c>
      <c r="J817" s="8" t="n"/>
      <c r="K817" s="8" t="n"/>
      <c r="L817" s="8" t="n"/>
      <c r="M817" s="9" t="n"/>
      <c r="O817" s="10" t="n"/>
      <c r="P817" s="8" t="n"/>
    </row>
    <row r="818">
      <c r="A818" s="7" t="n"/>
      <c r="C818" s="7" t="n"/>
      <c r="F818" s="7" t="n"/>
      <c r="H818" s="7">
        <f>IF($G818="","",IFERROR(INDEX(Listas!$B$2:$B$51,MATCH($G818,Listas!$A$2:$A$51,0))&amp;"",""))</f>
        <v/>
      </c>
      <c r="J818" s="8" t="n"/>
      <c r="K818" s="8" t="n"/>
      <c r="L818" s="8" t="n"/>
      <c r="M818" s="9" t="n"/>
      <c r="O818" s="10" t="n"/>
      <c r="P818" s="8" t="n"/>
    </row>
    <row r="819">
      <c r="A819" s="7" t="n"/>
      <c r="C819" s="7" t="n"/>
      <c r="F819" s="7" t="n"/>
      <c r="H819" s="7">
        <f>IF($G819="","",IFERROR(INDEX(Listas!$B$2:$B$51,MATCH($G819,Listas!$A$2:$A$51,0))&amp;"",""))</f>
        <v/>
      </c>
      <c r="J819" s="8" t="n"/>
      <c r="K819" s="8" t="n"/>
      <c r="L819" s="8" t="n"/>
      <c r="M819" s="9" t="n"/>
      <c r="O819" s="10" t="n"/>
      <c r="P819" s="8" t="n"/>
    </row>
    <row r="820">
      <c r="A820" s="7" t="n"/>
      <c r="C820" s="7" t="n"/>
      <c r="F820" s="7" t="n"/>
      <c r="H820" s="7">
        <f>IF($G820="","",IFERROR(INDEX(Listas!$B$2:$B$51,MATCH($G820,Listas!$A$2:$A$51,0))&amp;"",""))</f>
        <v/>
      </c>
      <c r="J820" s="8" t="n"/>
      <c r="K820" s="8" t="n"/>
      <c r="L820" s="8" t="n"/>
      <c r="M820" s="9" t="n"/>
      <c r="O820" s="10" t="n"/>
      <c r="P820" s="8" t="n"/>
    </row>
    <row r="821">
      <c r="A821" s="7" t="n"/>
      <c r="C821" s="7" t="n"/>
      <c r="F821" s="7" t="n"/>
      <c r="H821" s="7">
        <f>IF($G821="","",IFERROR(INDEX(Listas!$B$2:$B$51,MATCH($G821,Listas!$A$2:$A$51,0))&amp;"",""))</f>
        <v/>
      </c>
      <c r="J821" s="8" t="n"/>
      <c r="K821" s="8" t="n"/>
      <c r="L821" s="8" t="n"/>
      <c r="M821" s="9" t="n"/>
      <c r="O821" s="10" t="n"/>
      <c r="P821" s="8" t="n"/>
    </row>
    <row r="822">
      <c r="A822" s="7" t="n"/>
      <c r="C822" s="7" t="n"/>
      <c r="F822" s="7" t="n"/>
      <c r="H822" s="7">
        <f>IF($G822="","",IFERROR(INDEX(Listas!$B$2:$B$51,MATCH($G822,Listas!$A$2:$A$51,0))&amp;"",""))</f>
        <v/>
      </c>
      <c r="J822" s="8" t="n"/>
      <c r="K822" s="8" t="n"/>
      <c r="L822" s="8" t="n"/>
      <c r="M822" s="9" t="n"/>
      <c r="O822" s="10" t="n"/>
      <c r="P822" s="8" t="n"/>
    </row>
    <row r="823">
      <c r="A823" s="7" t="n"/>
      <c r="C823" s="7" t="n"/>
      <c r="F823" s="7" t="n"/>
      <c r="H823" s="7">
        <f>IF($G823="","",IFERROR(INDEX(Listas!$B$2:$B$51,MATCH($G823,Listas!$A$2:$A$51,0))&amp;"",""))</f>
        <v/>
      </c>
      <c r="J823" s="8" t="n"/>
      <c r="K823" s="8" t="n"/>
      <c r="L823" s="8" t="n"/>
      <c r="M823" s="9" t="n"/>
      <c r="O823" s="10" t="n"/>
      <c r="P823" s="8" t="n"/>
    </row>
    <row r="824">
      <c r="A824" s="7" t="n"/>
      <c r="C824" s="7" t="n"/>
      <c r="F824" s="7" t="n"/>
      <c r="H824" s="7">
        <f>IF($G824="","",IFERROR(INDEX(Listas!$B$2:$B$51,MATCH($G824,Listas!$A$2:$A$51,0))&amp;"",""))</f>
        <v/>
      </c>
      <c r="J824" s="8" t="n"/>
      <c r="K824" s="8" t="n"/>
      <c r="L824" s="8" t="n"/>
      <c r="M824" s="9" t="n"/>
      <c r="O824" s="10" t="n"/>
      <c r="P824" s="8" t="n"/>
    </row>
    <row r="825">
      <c r="A825" s="7" t="n"/>
      <c r="C825" s="7" t="n"/>
      <c r="F825" s="7" t="n"/>
      <c r="H825" s="7">
        <f>IF($G825="","",IFERROR(INDEX(Listas!$B$2:$B$51,MATCH($G825,Listas!$A$2:$A$51,0))&amp;"",""))</f>
        <v/>
      </c>
      <c r="J825" s="8" t="n"/>
      <c r="K825" s="8" t="n"/>
      <c r="L825" s="8" t="n"/>
      <c r="M825" s="9" t="n"/>
      <c r="O825" s="10" t="n"/>
      <c r="P825" s="8" t="n"/>
    </row>
    <row r="826">
      <c r="A826" s="7" t="n"/>
      <c r="C826" s="7" t="n"/>
      <c r="F826" s="7" t="n"/>
      <c r="H826" s="7">
        <f>IF($G826="","",IFERROR(INDEX(Listas!$B$2:$B$51,MATCH($G826,Listas!$A$2:$A$51,0))&amp;"",""))</f>
        <v/>
      </c>
      <c r="J826" s="8" t="n"/>
      <c r="K826" s="8" t="n"/>
      <c r="L826" s="8" t="n"/>
      <c r="M826" s="9" t="n"/>
      <c r="O826" s="10" t="n"/>
      <c r="P826" s="8" t="n"/>
    </row>
    <row r="827">
      <c r="A827" s="7" t="n"/>
      <c r="C827" s="7" t="n"/>
      <c r="F827" s="7" t="n"/>
      <c r="H827" s="7">
        <f>IF($G827="","",IFERROR(INDEX(Listas!$B$2:$B$51,MATCH($G827,Listas!$A$2:$A$51,0))&amp;"",""))</f>
        <v/>
      </c>
      <c r="J827" s="8" t="n"/>
      <c r="K827" s="8" t="n"/>
      <c r="L827" s="8" t="n"/>
      <c r="M827" s="9" t="n"/>
      <c r="O827" s="10" t="n"/>
      <c r="P827" s="8" t="n"/>
    </row>
    <row r="828">
      <c r="A828" s="7" t="n"/>
      <c r="C828" s="7" t="n"/>
      <c r="F828" s="7" t="n"/>
      <c r="H828" s="7">
        <f>IF($G828="","",IFERROR(INDEX(Listas!$B$2:$B$51,MATCH($G828,Listas!$A$2:$A$51,0))&amp;"",""))</f>
        <v/>
      </c>
      <c r="J828" s="8" t="n"/>
      <c r="K828" s="8" t="n"/>
      <c r="L828" s="8" t="n"/>
      <c r="M828" s="9" t="n"/>
      <c r="O828" s="10" t="n"/>
      <c r="P828" s="8" t="n"/>
    </row>
    <row r="829">
      <c r="A829" s="7" t="n"/>
      <c r="C829" s="7" t="n"/>
      <c r="F829" s="7" t="n"/>
      <c r="H829" s="7">
        <f>IF($G829="","",IFERROR(INDEX(Listas!$B$2:$B$51,MATCH($G829,Listas!$A$2:$A$51,0))&amp;"",""))</f>
        <v/>
      </c>
      <c r="J829" s="8" t="n"/>
      <c r="K829" s="8" t="n"/>
      <c r="L829" s="8" t="n"/>
      <c r="M829" s="9" t="n"/>
      <c r="O829" s="10" t="n"/>
      <c r="P829" s="8" t="n"/>
    </row>
    <row r="830">
      <c r="A830" s="7" t="n"/>
      <c r="C830" s="7" t="n"/>
      <c r="F830" s="7" t="n"/>
      <c r="H830" s="7">
        <f>IF($G830="","",IFERROR(INDEX(Listas!$B$2:$B$51,MATCH($G830,Listas!$A$2:$A$51,0))&amp;"",""))</f>
        <v/>
      </c>
      <c r="J830" s="8" t="n"/>
      <c r="K830" s="8" t="n"/>
      <c r="L830" s="8" t="n"/>
      <c r="M830" s="9" t="n"/>
      <c r="O830" s="10" t="n"/>
      <c r="P830" s="8" t="n"/>
    </row>
    <row r="831">
      <c r="A831" s="7" t="n"/>
      <c r="C831" s="7" t="n"/>
      <c r="F831" s="7" t="n"/>
      <c r="H831" s="7">
        <f>IF($G831="","",IFERROR(INDEX(Listas!$B$2:$B$51,MATCH($G831,Listas!$A$2:$A$51,0))&amp;"",""))</f>
        <v/>
      </c>
      <c r="J831" s="8" t="n"/>
      <c r="K831" s="8" t="n"/>
      <c r="L831" s="8" t="n"/>
      <c r="M831" s="9" t="n"/>
      <c r="O831" s="10" t="n"/>
      <c r="P831" s="8" t="n"/>
    </row>
    <row r="832">
      <c r="A832" s="7" t="n"/>
      <c r="C832" s="7" t="n"/>
      <c r="F832" s="7" t="n"/>
      <c r="H832" s="7">
        <f>IF($G832="","",IFERROR(INDEX(Listas!$B$2:$B$51,MATCH($G832,Listas!$A$2:$A$51,0))&amp;"",""))</f>
        <v/>
      </c>
      <c r="J832" s="8" t="n"/>
      <c r="K832" s="8" t="n"/>
      <c r="L832" s="8" t="n"/>
      <c r="M832" s="9" t="n"/>
      <c r="O832" s="10" t="n"/>
      <c r="P832" s="8" t="n"/>
    </row>
    <row r="833">
      <c r="A833" s="7" t="n"/>
      <c r="C833" s="7" t="n"/>
      <c r="F833" s="7" t="n"/>
      <c r="H833" s="7">
        <f>IF($G833="","",IFERROR(INDEX(Listas!$B$2:$B$51,MATCH($G833,Listas!$A$2:$A$51,0))&amp;"",""))</f>
        <v/>
      </c>
      <c r="J833" s="8" t="n"/>
      <c r="K833" s="8" t="n"/>
      <c r="L833" s="8" t="n"/>
      <c r="M833" s="9" t="n"/>
      <c r="O833" s="10" t="n"/>
      <c r="P833" s="8" t="n"/>
    </row>
    <row r="834">
      <c r="A834" s="7" t="n"/>
      <c r="C834" s="7" t="n"/>
      <c r="F834" s="7" t="n"/>
      <c r="H834" s="7">
        <f>IF($G834="","",IFERROR(INDEX(Listas!$B$2:$B$51,MATCH($G834,Listas!$A$2:$A$51,0))&amp;"",""))</f>
        <v/>
      </c>
      <c r="J834" s="8" t="n"/>
      <c r="K834" s="8" t="n"/>
      <c r="L834" s="8" t="n"/>
      <c r="M834" s="9" t="n"/>
      <c r="O834" s="10" t="n"/>
      <c r="P834" s="8" t="n"/>
    </row>
    <row r="835">
      <c r="A835" s="7" t="n"/>
      <c r="C835" s="7" t="n"/>
      <c r="F835" s="7" t="n"/>
      <c r="H835" s="7">
        <f>IF($G835="","",IFERROR(INDEX(Listas!$B$2:$B$51,MATCH($G835,Listas!$A$2:$A$51,0))&amp;"",""))</f>
        <v/>
      </c>
      <c r="J835" s="8" t="n"/>
      <c r="K835" s="8" t="n"/>
      <c r="L835" s="8" t="n"/>
      <c r="M835" s="9" t="n"/>
      <c r="O835" s="10" t="n"/>
      <c r="P835" s="8" t="n"/>
    </row>
    <row r="836">
      <c r="A836" s="7" t="n"/>
      <c r="C836" s="7" t="n"/>
      <c r="F836" s="7" t="n"/>
      <c r="H836" s="7">
        <f>IF($G836="","",IFERROR(INDEX(Listas!$B$2:$B$51,MATCH($G836,Listas!$A$2:$A$51,0))&amp;"",""))</f>
        <v/>
      </c>
      <c r="J836" s="8" t="n"/>
      <c r="K836" s="8" t="n"/>
      <c r="L836" s="8" t="n"/>
      <c r="M836" s="9" t="n"/>
      <c r="O836" s="10" t="n"/>
      <c r="P836" s="8" t="n"/>
    </row>
    <row r="837">
      <c r="A837" s="7" t="n"/>
      <c r="C837" s="7" t="n"/>
      <c r="F837" s="7" t="n"/>
      <c r="H837" s="7">
        <f>IF($G837="","",IFERROR(INDEX(Listas!$B$2:$B$51,MATCH($G837,Listas!$A$2:$A$51,0))&amp;"",""))</f>
        <v/>
      </c>
      <c r="J837" s="8" t="n"/>
      <c r="K837" s="8" t="n"/>
      <c r="L837" s="8" t="n"/>
      <c r="M837" s="9" t="n"/>
      <c r="O837" s="10" t="n"/>
      <c r="P837" s="8" t="n"/>
    </row>
    <row r="838">
      <c r="A838" s="7" t="n"/>
      <c r="C838" s="7" t="n"/>
      <c r="F838" s="7" t="n"/>
      <c r="H838" s="7">
        <f>IF($G838="","",IFERROR(INDEX(Listas!$B$2:$B$51,MATCH($G838,Listas!$A$2:$A$51,0))&amp;"",""))</f>
        <v/>
      </c>
      <c r="J838" s="8" t="n"/>
      <c r="K838" s="8" t="n"/>
      <c r="L838" s="8" t="n"/>
      <c r="M838" s="9" t="n"/>
      <c r="O838" s="10" t="n"/>
      <c r="P838" s="8" t="n"/>
    </row>
    <row r="839">
      <c r="A839" s="7" t="n"/>
      <c r="C839" s="7" t="n"/>
      <c r="F839" s="7" t="n"/>
      <c r="H839" s="7">
        <f>IF($G839="","",IFERROR(INDEX(Listas!$B$2:$B$51,MATCH($G839,Listas!$A$2:$A$51,0))&amp;"",""))</f>
        <v/>
      </c>
      <c r="J839" s="8" t="n"/>
      <c r="K839" s="8" t="n"/>
      <c r="L839" s="8" t="n"/>
      <c r="M839" s="9" t="n"/>
      <c r="O839" s="10" t="n"/>
      <c r="P839" s="8" t="n"/>
    </row>
    <row r="840">
      <c r="A840" s="7" t="n"/>
      <c r="C840" s="7" t="n"/>
      <c r="F840" s="7" t="n"/>
      <c r="H840" s="7">
        <f>IF($G840="","",IFERROR(INDEX(Listas!$B$2:$B$51,MATCH($G840,Listas!$A$2:$A$51,0))&amp;"",""))</f>
        <v/>
      </c>
      <c r="J840" s="8" t="n"/>
      <c r="K840" s="8" t="n"/>
      <c r="L840" s="8" t="n"/>
      <c r="M840" s="9" t="n"/>
      <c r="O840" s="10" t="n"/>
      <c r="P840" s="8" t="n"/>
    </row>
    <row r="841">
      <c r="A841" s="7" t="n"/>
      <c r="C841" s="7" t="n"/>
      <c r="F841" s="7" t="n"/>
      <c r="H841" s="7">
        <f>IF($G841="","",IFERROR(INDEX(Listas!$B$2:$B$51,MATCH($G841,Listas!$A$2:$A$51,0))&amp;"",""))</f>
        <v/>
      </c>
      <c r="J841" s="8" t="n"/>
      <c r="K841" s="8" t="n"/>
      <c r="L841" s="8" t="n"/>
      <c r="M841" s="9" t="n"/>
      <c r="O841" s="10" t="n"/>
      <c r="P841" s="8" t="n"/>
    </row>
    <row r="842">
      <c r="A842" s="7" t="n"/>
      <c r="C842" s="7" t="n"/>
      <c r="F842" s="7" t="n"/>
      <c r="H842" s="7">
        <f>IF($G842="","",IFERROR(INDEX(Listas!$B$2:$B$51,MATCH($G842,Listas!$A$2:$A$51,0))&amp;"",""))</f>
        <v/>
      </c>
      <c r="J842" s="8" t="n"/>
      <c r="K842" s="8" t="n"/>
      <c r="L842" s="8" t="n"/>
      <c r="M842" s="9" t="n"/>
      <c r="O842" s="10" t="n"/>
      <c r="P842" s="8" t="n"/>
    </row>
    <row r="843">
      <c r="A843" s="7" t="n"/>
      <c r="C843" s="7" t="n"/>
      <c r="F843" s="7" t="n"/>
      <c r="H843" s="7">
        <f>IF($G843="","",IFERROR(INDEX(Listas!$B$2:$B$51,MATCH($G843,Listas!$A$2:$A$51,0))&amp;"",""))</f>
        <v/>
      </c>
      <c r="J843" s="8" t="n"/>
      <c r="K843" s="8" t="n"/>
      <c r="L843" s="8" t="n"/>
      <c r="M843" s="9" t="n"/>
      <c r="O843" s="10" t="n"/>
      <c r="P843" s="8" t="n"/>
    </row>
    <row r="844">
      <c r="A844" s="7" t="n"/>
      <c r="C844" s="7" t="n"/>
      <c r="F844" s="7" t="n"/>
      <c r="H844" s="7">
        <f>IF($G844="","",IFERROR(INDEX(Listas!$B$2:$B$51,MATCH($G844,Listas!$A$2:$A$51,0))&amp;"",""))</f>
        <v/>
      </c>
      <c r="J844" s="8" t="n"/>
      <c r="K844" s="8" t="n"/>
      <c r="L844" s="8" t="n"/>
      <c r="M844" s="9" t="n"/>
      <c r="O844" s="10" t="n"/>
      <c r="P844" s="8" t="n"/>
    </row>
    <row r="845">
      <c r="A845" s="7" t="n"/>
      <c r="C845" s="7" t="n"/>
      <c r="F845" s="7" t="n"/>
      <c r="H845" s="7">
        <f>IF($G845="","",IFERROR(INDEX(Listas!$B$2:$B$51,MATCH($G845,Listas!$A$2:$A$51,0))&amp;"",""))</f>
        <v/>
      </c>
      <c r="J845" s="8" t="n"/>
      <c r="K845" s="8" t="n"/>
      <c r="L845" s="8" t="n"/>
      <c r="M845" s="9" t="n"/>
      <c r="O845" s="10" t="n"/>
      <c r="P845" s="8" t="n"/>
    </row>
    <row r="846">
      <c r="A846" s="7" t="n"/>
      <c r="C846" s="7" t="n"/>
      <c r="F846" s="7" t="n"/>
      <c r="H846" s="7">
        <f>IF($G846="","",IFERROR(INDEX(Listas!$B$2:$B$51,MATCH($G846,Listas!$A$2:$A$51,0))&amp;"",""))</f>
        <v/>
      </c>
      <c r="J846" s="8" t="n"/>
      <c r="K846" s="8" t="n"/>
      <c r="L846" s="8" t="n"/>
      <c r="M846" s="9" t="n"/>
      <c r="O846" s="10" t="n"/>
      <c r="P846" s="8" t="n"/>
    </row>
    <row r="847">
      <c r="A847" s="7" t="n"/>
      <c r="C847" s="7" t="n"/>
      <c r="F847" s="7" t="n"/>
      <c r="H847" s="7">
        <f>IF($G847="","",IFERROR(INDEX(Listas!$B$2:$B$51,MATCH($G847,Listas!$A$2:$A$51,0))&amp;"",""))</f>
        <v/>
      </c>
      <c r="J847" s="8" t="n"/>
      <c r="K847" s="8" t="n"/>
      <c r="L847" s="8" t="n"/>
      <c r="M847" s="9" t="n"/>
      <c r="O847" s="10" t="n"/>
      <c r="P847" s="8" t="n"/>
    </row>
    <row r="848">
      <c r="A848" s="7" t="n"/>
      <c r="C848" s="7" t="n"/>
      <c r="F848" s="7" t="n"/>
      <c r="H848" s="7">
        <f>IF($G848="","",IFERROR(INDEX(Listas!$B$2:$B$51,MATCH($G848,Listas!$A$2:$A$51,0))&amp;"",""))</f>
        <v/>
      </c>
      <c r="J848" s="8" t="n"/>
      <c r="K848" s="8" t="n"/>
      <c r="L848" s="8" t="n"/>
      <c r="M848" s="9" t="n"/>
      <c r="O848" s="10" t="n"/>
      <c r="P848" s="8" t="n"/>
    </row>
    <row r="849">
      <c r="A849" s="7" t="n"/>
      <c r="C849" s="7" t="n"/>
      <c r="F849" s="7" t="n"/>
      <c r="H849" s="7">
        <f>IF($G849="","",IFERROR(INDEX(Listas!$B$2:$B$51,MATCH($G849,Listas!$A$2:$A$51,0))&amp;"",""))</f>
        <v/>
      </c>
      <c r="J849" s="8" t="n"/>
      <c r="K849" s="8" t="n"/>
      <c r="L849" s="8" t="n"/>
      <c r="M849" s="9" t="n"/>
      <c r="O849" s="10" t="n"/>
      <c r="P849" s="8" t="n"/>
    </row>
    <row r="850">
      <c r="A850" s="7" t="n"/>
      <c r="C850" s="7" t="n"/>
      <c r="F850" s="7" t="n"/>
      <c r="H850" s="7">
        <f>IF($G850="","",IFERROR(INDEX(Listas!$B$2:$B$51,MATCH($G850,Listas!$A$2:$A$51,0))&amp;"",""))</f>
        <v/>
      </c>
      <c r="J850" s="8" t="n"/>
      <c r="K850" s="8" t="n"/>
      <c r="L850" s="8" t="n"/>
      <c r="M850" s="9" t="n"/>
      <c r="O850" s="10" t="n"/>
      <c r="P850" s="8" t="n"/>
    </row>
    <row r="851">
      <c r="A851" s="7" t="n"/>
      <c r="C851" s="7" t="n"/>
      <c r="F851" s="7" t="n"/>
      <c r="H851" s="7">
        <f>IF($G851="","",IFERROR(INDEX(Listas!$B$2:$B$51,MATCH($G851,Listas!$A$2:$A$51,0))&amp;"",""))</f>
        <v/>
      </c>
      <c r="J851" s="8" t="n"/>
      <c r="K851" s="8" t="n"/>
      <c r="L851" s="8" t="n"/>
      <c r="M851" s="9" t="n"/>
      <c r="O851" s="10" t="n"/>
      <c r="P851" s="8" t="n"/>
    </row>
    <row r="852">
      <c r="A852" s="7" t="n"/>
      <c r="C852" s="7" t="n"/>
      <c r="F852" s="7" t="n"/>
      <c r="H852" s="7">
        <f>IF($G852="","",IFERROR(INDEX(Listas!$B$2:$B$51,MATCH($G852,Listas!$A$2:$A$51,0))&amp;"",""))</f>
        <v/>
      </c>
      <c r="J852" s="8" t="n"/>
      <c r="K852" s="8" t="n"/>
      <c r="L852" s="8" t="n"/>
      <c r="M852" s="9" t="n"/>
      <c r="O852" s="10" t="n"/>
      <c r="P852" s="8" t="n"/>
    </row>
    <row r="853">
      <c r="A853" s="7" t="n"/>
      <c r="C853" s="7" t="n"/>
      <c r="F853" s="7" t="n"/>
      <c r="H853" s="7">
        <f>IF($G853="","",IFERROR(INDEX(Listas!$B$2:$B$51,MATCH($G853,Listas!$A$2:$A$51,0))&amp;"",""))</f>
        <v/>
      </c>
      <c r="J853" s="8" t="n"/>
      <c r="K853" s="8" t="n"/>
      <c r="L853" s="8" t="n"/>
      <c r="M853" s="9" t="n"/>
      <c r="O853" s="10" t="n"/>
      <c r="P853" s="8" t="n"/>
    </row>
    <row r="854">
      <c r="A854" s="7" t="n"/>
      <c r="C854" s="7" t="n"/>
      <c r="F854" s="7" t="n"/>
      <c r="H854" s="7">
        <f>IF($G854="","",IFERROR(INDEX(Listas!$B$2:$B$51,MATCH($G854,Listas!$A$2:$A$51,0))&amp;"",""))</f>
        <v/>
      </c>
      <c r="J854" s="8" t="n"/>
      <c r="K854" s="8" t="n"/>
      <c r="L854" s="8" t="n"/>
      <c r="M854" s="9" t="n"/>
      <c r="O854" s="10" t="n"/>
      <c r="P854" s="8" t="n"/>
    </row>
    <row r="855">
      <c r="A855" s="7" t="n"/>
      <c r="C855" s="7" t="n"/>
      <c r="F855" s="7" t="n"/>
      <c r="H855" s="7">
        <f>IF($G855="","",IFERROR(INDEX(Listas!$B$2:$B$51,MATCH($G855,Listas!$A$2:$A$51,0))&amp;"",""))</f>
        <v/>
      </c>
      <c r="J855" s="8" t="n"/>
      <c r="K855" s="8" t="n"/>
      <c r="L855" s="8" t="n"/>
      <c r="M855" s="9" t="n"/>
      <c r="O855" s="10" t="n"/>
      <c r="P855" s="8" t="n"/>
    </row>
    <row r="856">
      <c r="A856" s="7" t="n"/>
      <c r="C856" s="7" t="n"/>
      <c r="F856" s="7" t="n"/>
      <c r="H856" s="7">
        <f>IF($G856="","",IFERROR(INDEX(Listas!$B$2:$B$51,MATCH($G856,Listas!$A$2:$A$51,0))&amp;"",""))</f>
        <v/>
      </c>
      <c r="J856" s="8" t="n"/>
      <c r="K856" s="8" t="n"/>
      <c r="L856" s="8" t="n"/>
      <c r="M856" s="9" t="n"/>
      <c r="O856" s="10" t="n"/>
      <c r="P856" s="8" t="n"/>
    </row>
    <row r="857">
      <c r="A857" s="7" t="n"/>
      <c r="C857" s="7" t="n"/>
      <c r="F857" s="7" t="n"/>
      <c r="H857" s="7">
        <f>IF($G857="","",IFERROR(INDEX(Listas!$B$2:$B$51,MATCH($G857,Listas!$A$2:$A$51,0))&amp;"",""))</f>
        <v/>
      </c>
      <c r="J857" s="8" t="n"/>
      <c r="K857" s="8" t="n"/>
      <c r="L857" s="8" t="n"/>
      <c r="M857" s="9" t="n"/>
      <c r="O857" s="10" t="n"/>
      <c r="P857" s="8" t="n"/>
    </row>
    <row r="858">
      <c r="A858" s="7" t="n"/>
      <c r="C858" s="7" t="n"/>
      <c r="F858" s="7" t="n"/>
      <c r="H858" s="7">
        <f>IF($G858="","",IFERROR(INDEX(Listas!$B$2:$B$51,MATCH($G858,Listas!$A$2:$A$51,0))&amp;"",""))</f>
        <v/>
      </c>
      <c r="J858" s="8" t="n"/>
      <c r="K858" s="8" t="n"/>
      <c r="L858" s="8" t="n"/>
      <c r="M858" s="9" t="n"/>
      <c r="O858" s="10" t="n"/>
      <c r="P858" s="8" t="n"/>
    </row>
    <row r="859">
      <c r="A859" s="7" t="n"/>
      <c r="C859" s="7" t="n"/>
      <c r="F859" s="7" t="n"/>
      <c r="H859" s="7">
        <f>IF($G859="","",IFERROR(INDEX(Listas!$B$2:$B$51,MATCH($G859,Listas!$A$2:$A$51,0))&amp;"",""))</f>
        <v/>
      </c>
      <c r="J859" s="8" t="n"/>
      <c r="K859" s="8" t="n"/>
      <c r="L859" s="8" t="n"/>
      <c r="M859" s="9" t="n"/>
      <c r="O859" s="10" t="n"/>
      <c r="P859" s="8" t="n"/>
    </row>
    <row r="860">
      <c r="A860" s="7" t="n"/>
      <c r="C860" s="7" t="n"/>
      <c r="F860" s="7" t="n"/>
      <c r="H860" s="7">
        <f>IF($G860="","",IFERROR(INDEX(Listas!$B$2:$B$51,MATCH($G860,Listas!$A$2:$A$51,0))&amp;"",""))</f>
        <v/>
      </c>
      <c r="J860" s="8" t="n"/>
      <c r="K860" s="8" t="n"/>
      <c r="L860" s="8" t="n"/>
      <c r="M860" s="9" t="n"/>
      <c r="O860" s="10" t="n"/>
      <c r="P860" s="8" t="n"/>
    </row>
    <row r="861">
      <c r="A861" s="7" t="n"/>
      <c r="C861" s="7" t="n"/>
      <c r="F861" s="7" t="n"/>
      <c r="H861" s="7">
        <f>IF($G861="","",IFERROR(INDEX(Listas!$B$2:$B$51,MATCH($G861,Listas!$A$2:$A$51,0))&amp;"",""))</f>
        <v/>
      </c>
      <c r="J861" s="8" t="n"/>
      <c r="K861" s="8" t="n"/>
      <c r="L861" s="8" t="n"/>
      <c r="M861" s="9" t="n"/>
      <c r="O861" s="10" t="n"/>
      <c r="P861" s="8" t="n"/>
    </row>
    <row r="862">
      <c r="A862" s="7" t="n"/>
      <c r="C862" s="7" t="n"/>
      <c r="F862" s="7" t="n"/>
      <c r="H862" s="7">
        <f>IF($G862="","",IFERROR(INDEX(Listas!$B$2:$B$51,MATCH($G862,Listas!$A$2:$A$51,0))&amp;"",""))</f>
        <v/>
      </c>
      <c r="J862" s="8" t="n"/>
      <c r="K862" s="8" t="n"/>
      <c r="L862" s="8" t="n"/>
      <c r="M862" s="9" t="n"/>
      <c r="O862" s="10" t="n"/>
      <c r="P862" s="8" t="n"/>
    </row>
    <row r="863">
      <c r="A863" s="7" t="n"/>
      <c r="C863" s="7" t="n"/>
      <c r="F863" s="7" t="n"/>
      <c r="H863" s="7">
        <f>IF($G863="","",IFERROR(INDEX(Listas!$B$2:$B$51,MATCH($G863,Listas!$A$2:$A$51,0))&amp;"",""))</f>
        <v/>
      </c>
      <c r="J863" s="8" t="n"/>
      <c r="K863" s="8" t="n"/>
      <c r="L863" s="8" t="n"/>
      <c r="M863" s="9" t="n"/>
      <c r="O863" s="10" t="n"/>
      <c r="P863" s="8" t="n"/>
    </row>
    <row r="864">
      <c r="A864" s="7" t="n"/>
      <c r="C864" s="7" t="n"/>
      <c r="F864" s="7" t="n"/>
      <c r="H864" s="7">
        <f>IF($G864="","",IFERROR(INDEX(Listas!$B$2:$B$51,MATCH($G864,Listas!$A$2:$A$51,0))&amp;"",""))</f>
        <v/>
      </c>
      <c r="J864" s="8" t="n"/>
      <c r="K864" s="8" t="n"/>
      <c r="L864" s="8" t="n"/>
      <c r="M864" s="9" t="n"/>
      <c r="O864" s="10" t="n"/>
      <c r="P864" s="8" t="n"/>
    </row>
    <row r="865">
      <c r="A865" s="7" t="n"/>
      <c r="C865" s="7" t="n"/>
      <c r="F865" s="7" t="n"/>
      <c r="H865" s="7">
        <f>IF($G865="","",IFERROR(INDEX(Listas!$B$2:$B$51,MATCH($G865,Listas!$A$2:$A$51,0))&amp;"",""))</f>
        <v/>
      </c>
      <c r="J865" s="8" t="n"/>
      <c r="K865" s="8" t="n"/>
      <c r="L865" s="8" t="n"/>
      <c r="M865" s="9" t="n"/>
      <c r="O865" s="10" t="n"/>
      <c r="P865" s="8" t="n"/>
    </row>
    <row r="866">
      <c r="A866" s="7" t="n"/>
      <c r="C866" s="7" t="n"/>
      <c r="F866" s="7" t="n"/>
      <c r="H866" s="7">
        <f>IF($G866="","",IFERROR(INDEX(Listas!$B$2:$B$51,MATCH($G866,Listas!$A$2:$A$51,0))&amp;"",""))</f>
        <v/>
      </c>
      <c r="J866" s="8" t="n"/>
      <c r="K866" s="8" t="n"/>
      <c r="L866" s="8" t="n"/>
      <c r="M866" s="9" t="n"/>
      <c r="O866" s="10" t="n"/>
      <c r="P866" s="8" t="n"/>
    </row>
    <row r="867">
      <c r="A867" s="7" t="n"/>
      <c r="C867" s="7" t="n"/>
      <c r="F867" s="7" t="n"/>
      <c r="H867" s="7">
        <f>IF($G867="","",IFERROR(INDEX(Listas!$B$2:$B$51,MATCH($G867,Listas!$A$2:$A$51,0))&amp;"",""))</f>
        <v/>
      </c>
      <c r="J867" s="8" t="n"/>
      <c r="K867" s="8" t="n"/>
      <c r="L867" s="8" t="n"/>
      <c r="M867" s="9" t="n"/>
      <c r="O867" s="10" t="n"/>
      <c r="P867" s="8" t="n"/>
    </row>
    <row r="868">
      <c r="A868" s="7" t="n"/>
      <c r="C868" s="7" t="n"/>
      <c r="F868" s="7" t="n"/>
      <c r="H868" s="7">
        <f>IF($G868="","",IFERROR(INDEX(Listas!$B$2:$B$51,MATCH($G868,Listas!$A$2:$A$51,0))&amp;"",""))</f>
        <v/>
      </c>
      <c r="J868" s="8" t="n"/>
      <c r="K868" s="8" t="n"/>
      <c r="L868" s="8" t="n"/>
      <c r="M868" s="9" t="n"/>
      <c r="O868" s="10" t="n"/>
      <c r="P868" s="8" t="n"/>
    </row>
    <row r="869">
      <c r="A869" s="7" t="n"/>
      <c r="C869" s="7" t="n"/>
      <c r="F869" s="7" t="n"/>
      <c r="H869" s="7">
        <f>IF($G869="","",IFERROR(INDEX(Listas!$B$2:$B$51,MATCH($G869,Listas!$A$2:$A$51,0))&amp;"",""))</f>
        <v/>
      </c>
      <c r="J869" s="8" t="n"/>
      <c r="K869" s="8" t="n"/>
      <c r="L869" s="8" t="n"/>
      <c r="M869" s="9" t="n"/>
      <c r="O869" s="10" t="n"/>
      <c r="P869" s="8" t="n"/>
    </row>
    <row r="870">
      <c r="A870" s="7" t="n"/>
      <c r="C870" s="7" t="n"/>
      <c r="F870" s="7" t="n"/>
      <c r="H870" s="7">
        <f>IF($G870="","",IFERROR(INDEX(Listas!$B$2:$B$51,MATCH($G870,Listas!$A$2:$A$51,0))&amp;"",""))</f>
        <v/>
      </c>
      <c r="J870" s="8" t="n"/>
      <c r="K870" s="8" t="n"/>
      <c r="L870" s="8" t="n"/>
      <c r="M870" s="9" t="n"/>
      <c r="O870" s="10" t="n"/>
      <c r="P870" s="8" t="n"/>
    </row>
    <row r="871">
      <c r="A871" s="7" t="n"/>
      <c r="C871" s="7" t="n"/>
      <c r="F871" s="7" t="n"/>
      <c r="H871" s="7">
        <f>IF($G871="","",IFERROR(INDEX(Listas!$B$2:$B$51,MATCH($G871,Listas!$A$2:$A$51,0))&amp;"",""))</f>
        <v/>
      </c>
      <c r="J871" s="8" t="n"/>
      <c r="K871" s="8" t="n"/>
      <c r="L871" s="8" t="n"/>
      <c r="M871" s="9" t="n"/>
      <c r="O871" s="10" t="n"/>
      <c r="P871" s="8" t="n"/>
    </row>
    <row r="872">
      <c r="A872" s="7" t="n"/>
      <c r="C872" s="7" t="n"/>
      <c r="F872" s="7" t="n"/>
      <c r="H872" s="7">
        <f>IF($G872="","",IFERROR(INDEX(Listas!$B$2:$B$51,MATCH($G872,Listas!$A$2:$A$51,0))&amp;"",""))</f>
        <v/>
      </c>
      <c r="J872" s="8" t="n"/>
      <c r="K872" s="8" t="n"/>
      <c r="L872" s="8" t="n"/>
      <c r="M872" s="9" t="n"/>
      <c r="O872" s="10" t="n"/>
      <c r="P872" s="8" t="n"/>
    </row>
    <row r="873">
      <c r="A873" s="7" t="n"/>
      <c r="C873" s="7" t="n"/>
      <c r="F873" s="7" t="n"/>
      <c r="H873" s="7">
        <f>IF($G873="","",IFERROR(INDEX(Listas!$B$2:$B$51,MATCH($G873,Listas!$A$2:$A$51,0))&amp;"",""))</f>
        <v/>
      </c>
      <c r="J873" s="8" t="n"/>
      <c r="K873" s="8" t="n"/>
      <c r="L873" s="8" t="n"/>
      <c r="M873" s="9" t="n"/>
      <c r="O873" s="10" t="n"/>
      <c r="P873" s="8" t="n"/>
    </row>
    <row r="874">
      <c r="A874" s="7" t="n"/>
      <c r="C874" s="7" t="n"/>
      <c r="F874" s="7" t="n"/>
      <c r="H874" s="7">
        <f>IF($G874="","",IFERROR(INDEX(Listas!$B$2:$B$51,MATCH($G874,Listas!$A$2:$A$51,0))&amp;"",""))</f>
        <v/>
      </c>
      <c r="J874" s="8" t="n"/>
      <c r="K874" s="8" t="n"/>
      <c r="L874" s="8" t="n"/>
      <c r="M874" s="9" t="n"/>
      <c r="O874" s="10" t="n"/>
      <c r="P874" s="8" t="n"/>
    </row>
    <row r="875">
      <c r="A875" s="7" t="n"/>
      <c r="C875" s="7" t="n"/>
      <c r="F875" s="7" t="n"/>
      <c r="H875" s="7">
        <f>IF($G875="","",IFERROR(INDEX(Listas!$B$2:$B$51,MATCH($G875,Listas!$A$2:$A$51,0))&amp;"",""))</f>
        <v/>
      </c>
      <c r="J875" s="8" t="n"/>
      <c r="K875" s="8" t="n"/>
      <c r="L875" s="8" t="n"/>
      <c r="M875" s="9" t="n"/>
      <c r="O875" s="10" t="n"/>
      <c r="P875" s="8" t="n"/>
    </row>
    <row r="876">
      <c r="A876" s="7" t="n"/>
      <c r="C876" s="7" t="n"/>
      <c r="F876" s="7" t="n"/>
      <c r="H876" s="7">
        <f>IF($G876="","",IFERROR(INDEX(Listas!$B$2:$B$51,MATCH($G876,Listas!$A$2:$A$51,0))&amp;"",""))</f>
        <v/>
      </c>
      <c r="J876" s="8" t="n"/>
      <c r="K876" s="8" t="n"/>
      <c r="L876" s="8" t="n"/>
      <c r="M876" s="9" t="n"/>
      <c r="O876" s="10" t="n"/>
      <c r="P876" s="8" t="n"/>
    </row>
    <row r="877">
      <c r="A877" s="7" t="n"/>
      <c r="C877" s="7" t="n"/>
      <c r="F877" s="7" t="n"/>
      <c r="H877" s="7">
        <f>IF($G877="","",IFERROR(INDEX(Listas!$B$2:$B$51,MATCH($G877,Listas!$A$2:$A$51,0))&amp;"",""))</f>
        <v/>
      </c>
      <c r="J877" s="8" t="n"/>
      <c r="K877" s="8" t="n"/>
      <c r="L877" s="8" t="n"/>
      <c r="M877" s="9" t="n"/>
      <c r="O877" s="10" t="n"/>
      <c r="P877" s="8" t="n"/>
    </row>
    <row r="878">
      <c r="A878" s="7" t="n"/>
      <c r="C878" s="7" t="n"/>
      <c r="F878" s="7" t="n"/>
      <c r="H878" s="7">
        <f>IF($G878="","",IFERROR(INDEX(Listas!$B$2:$B$51,MATCH($G878,Listas!$A$2:$A$51,0))&amp;"",""))</f>
        <v/>
      </c>
      <c r="J878" s="8" t="n"/>
      <c r="K878" s="8" t="n"/>
      <c r="L878" s="8" t="n"/>
      <c r="M878" s="9" t="n"/>
      <c r="O878" s="10" t="n"/>
      <c r="P878" s="8" t="n"/>
    </row>
    <row r="879">
      <c r="A879" s="7" t="n"/>
      <c r="C879" s="7" t="n"/>
      <c r="F879" s="7" t="n"/>
      <c r="H879" s="7">
        <f>IF($G879="","",IFERROR(INDEX(Listas!$B$2:$B$51,MATCH($G879,Listas!$A$2:$A$51,0))&amp;"",""))</f>
        <v/>
      </c>
      <c r="J879" s="8" t="n"/>
      <c r="K879" s="8" t="n"/>
      <c r="L879" s="8" t="n"/>
      <c r="M879" s="9" t="n"/>
      <c r="O879" s="10" t="n"/>
      <c r="P879" s="8" t="n"/>
    </row>
    <row r="880">
      <c r="A880" s="7" t="n"/>
      <c r="C880" s="7" t="n"/>
      <c r="F880" s="7" t="n"/>
      <c r="H880" s="7">
        <f>IF($G880="","",IFERROR(INDEX(Listas!$B$2:$B$51,MATCH($G880,Listas!$A$2:$A$51,0))&amp;"",""))</f>
        <v/>
      </c>
      <c r="J880" s="8" t="n"/>
      <c r="K880" s="8" t="n"/>
      <c r="L880" s="8" t="n"/>
      <c r="M880" s="9" t="n"/>
      <c r="O880" s="10" t="n"/>
      <c r="P880" s="8" t="n"/>
    </row>
    <row r="881">
      <c r="A881" s="7" t="n"/>
      <c r="C881" s="7" t="n"/>
      <c r="F881" s="7" t="n"/>
      <c r="H881" s="7">
        <f>IF($G881="","",IFERROR(INDEX(Listas!$B$2:$B$51,MATCH($G881,Listas!$A$2:$A$51,0))&amp;"",""))</f>
        <v/>
      </c>
      <c r="J881" s="8" t="n"/>
      <c r="K881" s="8" t="n"/>
      <c r="L881" s="8" t="n"/>
      <c r="M881" s="9" t="n"/>
      <c r="O881" s="10" t="n"/>
      <c r="P881" s="8" t="n"/>
    </row>
    <row r="882">
      <c r="A882" s="7" t="n"/>
      <c r="C882" s="7" t="n"/>
      <c r="F882" s="7" t="n"/>
      <c r="H882" s="7">
        <f>IF($G882="","",IFERROR(INDEX(Listas!$B$2:$B$51,MATCH($G882,Listas!$A$2:$A$51,0))&amp;"",""))</f>
        <v/>
      </c>
      <c r="J882" s="8" t="n"/>
      <c r="K882" s="8" t="n"/>
      <c r="L882" s="8" t="n"/>
      <c r="M882" s="9" t="n"/>
      <c r="O882" s="10" t="n"/>
      <c r="P882" s="8" t="n"/>
    </row>
    <row r="883">
      <c r="A883" s="7" t="n"/>
      <c r="C883" s="7" t="n"/>
      <c r="F883" s="7" t="n"/>
      <c r="H883" s="7">
        <f>IF($G883="","",IFERROR(INDEX(Listas!$B$2:$B$51,MATCH($G883,Listas!$A$2:$A$51,0))&amp;"",""))</f>
        <v/>
      </c>
      <c r="J883" s="8" t="n"/>
      <c r="K883" s="8" t="n"/>
      <c r="L883" s="8" t="n"/>
      <c r="M883" s="9" t="n"/>
      <c r="O883" s="10" t="n"/>
      <c r="P883" s="8" t="n"/>
    </row>
    <row r="884">
      <c r="A884" s="7" t="n"/>
      <c r="C884" s="7" t="n"/>
      <c r="F884" s="7" t="n"/>
      <c r="H884" s="7">
        <f>IF($G884="","",IFERROR(INDEX(Listas!$B$2:$B$51,MATCH($G884,Listas!$A$2:$A$51,0))&amp;"",""))</f>
        <v/>
      </c>
      <c r="J884" s="8" t="n"/>
      <c r="K884" s="8" t="n"/>
      <c r="L884" s="8" t="n"/>
      <c r="M884" s="9" t="n"/>
      <c r="O884" s="10" t="n"/>
      <c r="P884" s="8" t="n"/>
    </row>
    <row r="885">
      <c r="A885" s="7" t="n"/>
      <c r="C885" s="7" t="n"/>
      <c r="F885" s="7" t="n"/>
      <c r="H885" s="7">
        <f>IF($G885="","",IFERROR(INDEX(Listas!$B$2:$B$51,MATCH($G885,Listas!$A$2:$A$51,0))&amp;"",""))</f>
        <v/>
      </c>
      <c r="J885" s="8" t="n"/>
      <c r="K885" s="8" t="n"/>
      <c r="L885" s="8" t="n"/>
      <c r="M885" s="9" t="n"/>
      <c r="O885" s="10" t="n"/>
      <c r="P885" s="8" t="n"/>
    </row>
    <row r="886">
      <c r="A886" s="7" t="n"/>
      <c r="C886" s="7" t="n"/>
      <c r="F886" s="7" t="n"/>
      <c r="H886" s="7">
        <f>IF($G886="","",IFERROR(INDEX(Listas!$B$2:$B$51,MATCH($G886,Listas!$A$2:$A$51,0))&amp;"",""))</f>
        <v/>
      </c>
      <c r="J886" s="8" t="n"/>
      <c r="K886" s="8" t="n"/>
      <c r="L886" s="8" t="n"/>
      <c r="M886" s="9" t="n"/>
      <c r="O886" s="10" t="n"/>
      <c r="P886" s="8" t="n"/>
    </row>
    <row r="887">
      <c r="A887" s="7" t="n"/>
      <c r="C887" s="7" t="n"/>
      <c r="F887" s="7" t="n"/>
      <c r="H887" s="7">
        <f>IF($G887="","",IFERROR(INDEX(Listas!$B$2:$B$51,MATCH($G887,Listas!$A$2:$A$51,0))&amp;"",""))</f>
        <v/>
      </c>
      <c r="J887" s="8" t="n"/>
      <c r="K887" s="8" t="n"/>
      <c r="L887" s="8" t="n"/>
      <c r="M887" s="9" t="n"/>
      <c r="O887" s="10" t="n"/>
      <c r="P887" s="8" t="n"/>
    </row>
    <row r="888">
      <c r="A888" s="7" t="n"/>
      <c r="C888" s="7" t="n"/>
      <c r="F888" s="7" t="n"/>
      <c r="H888" s="7">
        <f>IF($G888="","",IFERROR(INDEX(Listas!$B$2:$B$51,MATCH($G888,Listas!$A$2:$A$51,0))&amp;"",""))</f>
        <v/>
      </c>
      <c r="J888" s="8" t="n"/>
      <c r="K888" s="8" t="n"/>
      <c r="L888" s="8" t="n"/>
      <c r="M888" s="9" t="n"/>
      <c r="O888" s="10" t="n"/>
      <c r="P888" s="8" t="n"/>
    </row>
    <row r="889">
      <c r="A889" s="7" t="n"/>
      <c r="C889" s="7" t="n"/>
      <c r="F889" s="7" t="n"/>
      <c r="H889" s="7">
        <f>IF($G889="","",IFERROR(INDEX(Listas!$B$2:$B$51,MATCH($G889,Listas!$A$2:$A$51,0))&amp;"",""))</f>
        <v/>
      </c>
      <c r="J889" s="8" t="n"/>
      <c r="K889" s="8" t="n"/>
      <c r="L889" s="8" t="n"/>
      <c r="M889" s="9" t="n"/>
      <c r="O889" s="10" t="n"/>
      <c r="P889" s="8" t="n"/>
    </row>
    <row r="890">
      <c r="A890" s="7" t="n"/>
      <c r="C890" s="7" t="n"/>
      <c r="F890" s="7" t="n"/>
      <c r="H890" s="7">
        <f>IF($G890="","",IFERROR(INDEX(Listas!$B$2:$B$51,MATCH($G890,Listas!$A$2:$A$51,0))&amp;"",""))</f>
        <v/>
      </c>
      <c r="J890" s="8" t="n"/>
      <c r="K890" s="8" t="n"/>
      <c r="L890" s="8" t="n"/>
      <c r="M890" s="9" t="n"/>
      <c r="O890" s="10" t="n"/>
      <c r="P890" s="8" t="n"/>
    </row>
    <row r="891">
      <c r="A891" s="7" t="n"/>
      <c r="C891" s="7" t="n"/>
      <c r="F891" s="7" t="n"/>
      <c r="H891" s="7">
        <f>IF($G891="","",IFERROR(INDEX(Listas!$B$2:$B$51,MATCH($G891,Listas!$A$2:$A$51,0))&amp;"",""))</f>
        <v/>
      </c>
      <c r="J891" s="8" t="n"/>
      <c r="K891" s="8" t="n"/>
      <c r="L891" s="8" t="n"/>
      <c r="M891" s="9" t="n"/>
      <c r="O891" s="10" t="n"/>
      <c r="P891" s="8" t="n"/>
    </row>
    <row r="892">
      <c r="A892" s="7" t="n"/>
      <c r="C892" s="7" t="n"/>
      <c r="F892" s="7" t="n"/>
      <c r="H892" s="7">
        <f>IF($G892="","",IFERROR(INDEX(Listas!$B$2:$B$51,MATCH($G892,Listas!$A$2:$A$51,0))&amp;"",""))</f>
        <v/>
      </c>
      <c r="J892" s="8" t="n"/>
      <c r="K892" s="8" t="n"/>
      <c r="L892" s="8" t="n"/>
      <c r="M892" s="9" t="n"/>
      <c r="O892" s="10" t="n"/>
      <c r="P892" s="8" t="n"/>
    </row>
    <row r="893">
      <c r="A893" s="7" t="n"/>
      <c r="C893" s="7" t="n"/>
      <c r="F893" s="7" t="n"/>
      <c r="H893" s="7">
        <f>IF($G893="","",IFERROR(INDEX(Listas!$B$2:$B$51,MATCH($G893,Listas!$A$2:$A$51,0))&amp;"",""))</f>
        <v/>
      </c>
      <c r="J893" s="8" t="n"/>
      <c r="K893" s="8" t="n"/>
      <c r="L893" s="8" t="n"/>
      <c r="M893" s="9" t="n"/>
      <c r="O893" s="10" t="n"/>
      <c r="P893" s="8" t="n"/>
    </row>
    <row r="894">
      <c r="A894" s="7" t="n"/>
      <c r="C894" s="7" t="n"/>
      <c r="F894" s="7" t="n"/>
      <c r="H894" s="7">
        <f>IF($G894="","",IFERROR(INDEX(Listas!$B$2:$B$51,MATCH($G894,Listas!$A$2:$A$51,0))&amp;"",""))</f>
        <v/>
      </c>
      <c r="J894" s="8" t="n"/>
      <c r="K894" s="8" t="n"/>
      <c r="L894" s="8" t="n"/>
      <c r="M894" s="9" t="n"/>
      <c r="O894" s="10" t="n"/>
      <c r="P894" s="8" t="n"/>
    </row>
    <row r="895">
      <c r="A895" s="7" t="n"/>
      <c r="C895" s="7" t="n"/>
      <c r="F895" s="7" t="n"/>
      <c r="H895" s="7">
        <f>IF($G895="","",IFERROR(INDEX(Listas!$B$2:$B$51,MATCH($G895,Listas!$A$2:$A$51,0))&amp;"",""))</f>
        <v/>
      </c>
      <c r="J895" s="8" t="n"/>
      <c r="K895" s="8" t="n"/>
      <c r="L895" s="8" t="n"/>
      <c r="M895" s="9" t="n"/>
      <c r="O895" s="10" t="n"/>
      <c r="P895" s="8" t="n"/>
    </row>
    <row r="896">
      <c r="A896" s="7" t="n"/>
      <c r="C896" s="7" t="n"/>
      <c r="F896" s="7" t="n"/>
      <c r="H896" s="7">
        <f>IF($G896="","",IFERROR(INDEX(Listas!$B$2:$B$51,MATCH($G896,Listas!$A$2:$A$51,0))&amp;"",""))</f>
        <v/>
      </c>
      <c r="J896" s="8" t="n"/>
      <c r="K896" s="8" t="n"/>
      <c r="L896" s="8" t="n"/>
      <c r="M896" s="9" t="n"/>
      <c r="O896" s="10" t="n"/>
      <c r="P896" s="8" t="n"/>
    </row>
    <row r="897">
      <c r="A897" s="7" t="n"/>
      <c r="C897" s="7" t="n"/>
      <c r="F897" s="7" t="n"/>
      <c r="H897" s="7">
        <f>IF($G897="","",IFERROR(INDEX(Listas!$B$2:$B$51,MATCH($G897,Listas!$A$2:$A$51,0))&amp;"",""))</f>
        <v/>
      </c>
      <c r="J897" s="8" t="n"/>
      <c r="K897" s="8" t="n"/>
      <c r="L897" s="8" t="n"/>
      <c r="M897" s="9" t="n"/>
      <c r="O897" s="10" t="n"/>
      <c r="P897" s="8" t="n"/>
    </row>
    <row r="898">
      <c r="A898" s="7" t="n"/>
      <c r="C898" s="7" t="n"/>
      <c r="F898" s="7" t="n"/>
      <c r="H898" s="7">
        <f>IF($G898="","",IFERROR(INDEX(Listas!$B$2:$B$51,MATCH($G898,Listas!$A$2:$A$51,0))&amp;"",""))</f>
        <v/>
      </c>
      <c r="J898" s="8" t="n"/>
      <c r="K898" s="8" t="n"/>
      <c r="L898" s="8" t="n"/>
      <c r="M898" s="9" t="n"/>
      <c r="O898" s="10" t="n"/>
      <c r="P898" s="8" t="n"/>
    </row>
    <row r="899">
      <c r="A899" s="7" t="n"/>
      <c r="C899" s="7" t="n"/>
      <c r="F899" s="7" t="n"/>
      <c r="H899" s="7">
        <f>IF($G899="","",IFERROR(INDEX(Listas!$B$2:$B$51,MATCH($G899,Listas!$A$2:$A$51,0))&amp;"",""))</f>
        <v/>
      </c>
      <c r="J899" s="8" t="n"/>
      <c r="K899" s="8" t="n"/>
      <c r="L899" s="8" t="n"/>
      <c r="M899" s="9" t="n"/>
      <c r="O899" s="10" t="n"/>
      <c r="P899" s="8" t="n"/>
    </row>
    <row r="900">
      <c r="A900" s="7" t="n"/>
      <c r="C900" s="7" t="n"/>
      <c r="F900" s="7" t="n"/>
      <c r="H900" s="7">
        <f>IF($G900="","",IFERROR(INDEX(Listas!$B$2:$B$51,MATCH($G900,Listas!$A$2:$A$51,0))&amp;"",""))</f>
        <v/>
      </c>
      <c r="J900" s="8" t="n"/>
      <c r="K900" s="8" t="n"/>
      <c r="L900" s="8" t="n"/>
      <c r="M900" s="9" t="n"/>
      <c r="O900" s="10" t="n"/>
      <c r="P900" s="8" t="n"/>
    </row>
    <row r="901">
      <c r="A901" s="7" t="n"/>
      <c r="C901" s="7" t="n"/>
      <c r="F901" s="7" t="n"/>
      <c r="H901" s="7">
        <f>IF($G901="","",IFERROR(INDEX(Listas!$B$2:$B$51,MATCH($G901,Listas!$A$2:$A$51,0))&amp;"",""))</f>
        <v/>
      </c>
      <c r="J901" s="8" t="n"/>
      <c r="K901" s="8" t="n"/>
      <c r="L901" s="8" t="n"/>
      <c r="M901" s="9" t="n"/>
      <c r="O901" s="10" t="n"/>
      <c r="P901" s="8" t="n"/>
    </row>
    <row r="902">
      <c r="A902" s="7" t="n"/>
      <c r="C902" s="7" t="n"/>
      <c r="F902" s="7" t="n"/>
      <c r="H902" s="7">
        <f>IF($G902="","",IFERROR(INDEX(Listas!$B$2:$B$51,MATCH($G902,Listas!$A$2:$A$51,0))&amp;"",""))</f>
        <v/>
      </c>
      <c r="J902" s="8" t="n"/>
      <c r="K902" s="8" t="n"/>
      <c r="L902" s="8" t="n"/>
      <c r="M902" s="9" t="n"/>
      <c r="O902" s="10" t="n"/>
      <c r="P902" s="8" t="n"/>
    </row>
    <row r="903">
      <c r="A903" s="7" t="n"/>
      <c r="C903" s="7" t="n"/>
      <c r="F903" s="7" t="n"/>
      <c r="H903" s="7">
        <f>IF($G903="","",IFERROR(INDEX(Listas!$B$2:$B$51,MATCH($G903,Listas!$A$2:$A$51,0))&amp;"",""))</f>
        <v/>
      </c>
      <c r="J903" s="8" t="n"/>
      <c r="K903" s="8" t="n"/>
      <c r="L903" s="8" t="n"/>
      <c r="M903" s="9" t="n"/>
      <c r="O903" s="10" t="n"/>
      <c r="P903" s="8" t="n"/>
    </row>
    <row r="904">
      <c r="A904" s="7" t="n"/>
      <c r="C904" s="7" t="n"/>
      <c r="F904" s="7" t="n"/>
      <c r="H904" s="7">
        <f>IF($G904="","",IFERROR(INDEX(Listas!$B$2:$B$51,MATCH($G904,Listas!$A$2:$A$51,0))&amp;"",""))</f>
        <v/>
      </c>
      <c r="J904" s="8" t="n"/>
      <c r="K904" s="8" t="n"/>
      <c r="L904" s="8" t="n"/>
      <c r="M904" s="9" t="n"/>
      <c r="O904" s="10" t="n"/>
      <c r="P904" s="8" t="n"/>
    </row>
    <row r="905">
      <c r="A905" s="7" t="n"/>
      <c r="C905" s="7" t="n"/>
      <c r="F905" s="7" t="n"/>
      <c r="H905" s="7">
        <f>IF($G905="","",IFERROR(INDEX(Listas!$B$2:$B$51,MATCH($G905,Listas!$A$2:$A$51,0))&amp;"",""))</f>
        <v/>
      </c>
      <c r="J905" s="8" t="n"/>
      <c r="K905" s="8" t="n"/>
      <c r="L905" s="8" t="n"/>
      <c r="M905" s="9" t="n"/>
      <c r="O905" s="10" t="n"/>
      <c r="P905" s="8" t="n"/>
    </row>
    <row r="906">
      <c r="A906" s="7" t="n"/>
      <c r="C906" s="7" t="n"/>
      <c r="F906" s="7" t="n"/>
      <c r="H906" s="7">
        <f>IF($G906="","",IFERROR(INDEX(Listas!$B$2:$B$51,MATCH($G906,Listas!$A$2:$A$51,0))&amp;"",""))</f>
        <v/>
      </c>
      <c r="J906" s="8" t="n"/>
      <c r="K906" s="8" t="n"/>
      <c r="L906" s="8" t="n"/>
      <c r="M906" s="9" t="n"/>
      <c r="O906" s="10" t="n"/>
      <c r="P906" s="8" t="n"/>
    </row>
    <row r="907">
      <c r="A907" s="7" t="n"/>
      <c r="C907" s="7" t="n"/>
      <c r="F907" s="7" t="n"/>
      <c r="H907" s="7">
        <f>IF($G907="","",IFERROR(INDEX(Listas!$B$2:$B$51,MATCH($G907,Listas!$A$2:$A$51,0))&amp;"",""))</f>
        <v/>
      </c>
      <c r="J907" s="8" t="n"/>
      <c r="K907" s="8" t="n"/>
      <c r="L907" s="8" t="n"/>
      <c r="M907" s="9" t="n"/>
      <c r="O907" s="10" t="n"/>
      <c r="P907" s="8" t="n"/>
    </row>
    <row r="908">
      <c r="A908" s="7" t="n"/>
      <c r="C908" s="7" t="n"/>
      <c r="F908" s="7" t="n"/>
      <c r="H908" s="7">
        <f>IF($G908="","",IFERROR(INDEX(Listas!$B$2:$B$51,MATCH($G908,Listas!$A$2:$A$51,0))&amp;"",""))</f>
        <v/>
      </c>
      <c r="J908" s="8" t="n"/>
      <c r="K908" s="8" t="n"/>
      <c r="L908" s="8" t="n"/>
      <c r="M908" s="9" t="n"/>
      <c r="O908" s="10" t="n"/>
      <c r="P908" s="8" t="n"/>
    </row>
    <row r="909">
      <c r="A909" s="7" t="n"/>
      <c r="C909" s="7" t="n"/>
      <c r="F909" s="7" t="n"/>
      <c r="H909" s="7">
        <f>IF($G909="","",IFERROR(INDEX(Listas!$B$2:$B$51,MATCH($G909,Listas!$A$2:$A$51,0))&amp;"",""))</f>
        <v/>
      </c>
      <c r="J909" s="8" t="n"/>
      <c r="K909" s="8" t="n"/>
      <c r="L909" s="8" t="n"/>
      <c r="M909" s="9" t="n"/>
      <c r="O909" s="10" t="n"/>
      <c r="P909" s="8" t="n"/>
    </row>
    <row r="910">
      <c r="A910" s="7" t="n"/>
      <c r="C910" s="7" t="n"/>
      <c r="F910" s="7" t="n"/>
      <c r="H910" s="7">
        <f>IF($G910="","",IFERROR(INDEX(Listas!$B$2:$B$51,MATCH($G910,Listas!$A$2:$A$51,0))&amp;"",""))</f>
        <v/>
      </c>
      <c r="J910" s="8" t="n"/>
      <c r="K910" s="8" t="n"/>
      <c r="L910" s="8" t="n"/>
      <c r="M910" s="9" t="n"/>
      <c r="O910" s="10" t="n"/>
      <c r="P910" s="8" t="n"/>
    </row>
    <row r="911">
      <c r="A911" s="7" t="n"/>
      <c r="C911" s="7" t="n"/>
      <c r="F911" s="7" t="n"/>
      <c r="H911" s="7">
        <f>IF($G911="","",IFERROR(INDEX(Listas!$B$2:$B$51,MATCH($G911,Listas!$A$2:$A$51,0))&amp;"",""))</f>
        <v/>
      </c>
      <c r="J911" s="8" t="n"/>
      <c r="K911" s="8" t="n"/>
      <c r="L911" s="8" t="n"/>
      <c r="M911" s="9" t="n"/>
      <c r="O911" s="10" t="n"/>
      <c r="P911" s="8" t="n"/>
    </row>
    <row r="912">
      <c r="A912" s="7" t="n"/>
      <c r="C912" s="7" t="n"/>
      <c r="F912" s="7" t="n"/>
      <c r="H912" s="7">
        <f>IF($G912="","",IFERROR(INDEX(Listas!$B$2:$B$51,MATCH($G912,Listas!$A$2:$A$51,0))&amp;"",""))</f>
        <v/>
      </c>
      <c r="J912" s="8" t="n"/>
      <c r="K912" s="8" t="n"/>
      <c r="L912" s="8" t="n"/>
      <c r="M912" s="9" t="n"/>
      <c r="O912" s="10" t="n"/>
      <c r="P912" s="8" t="n"/>
    </row>
    <row r="913">
      <c r="A913" s="7" t="n"/>
      <c r="C913" s="7" t="n"/>
      <c r="F913" s="7" t="n"/>
      <c r="H913" s="7">
        <f>IF($G913="","",IFERROR(INDEX(Listas!$B$2:$B$51,MATCH($G913,Listas!$A$2:$A$51,0))&amp;"",""))</f>
        <v/>
      </c>
      <c r="J913" s="8" t="n"/>
      <c r="K913" s="8" t="n"/>
      <c r="L913" s="8" t="n"/>
      <c r="M913" s="9" t="n"/>
      <c r="O913" s="10" t="n"/>
      <c r="P913" s="8" t="n"/>
    </row>
    <row r="914">
      <c r="A914" s="7" t="n"/>
      <c r="C914" s="7" t="n"/>
      <c r="F914" s="7" t="n"/>
      <c r="H914" s="7">
        <f>IF($G914="","",IFERROR(INDEX(Listas!$B$2:$B$51,MATCH($G914,Listas!$A$2:$A$51,0))&amp;"",""))</f>
        <v/>
      </c>
      <c r="J914" s="8" t="n"/>
      <c r="K914" s="8" t="n"/>
      <c r="L914" s="8" t="n"/>
      <c r="M914" s="9" t="n"/>
      <c r="O914" s="10" t="n"/>
      <c r="P914" s="8" t="n"/>
    </row>
    <row r="915">
      <c r="A915" s="7" t="n"/>
      <c r="C915" s="7" t="n"/>
      <c r="F915" s="7" t="n"/>
      <c r="H915" s="7">
        <f>IF($G915="","",IFERROR(INDEX(Listas!$B$2:$B$51,MATCH($G915,Listas!$A$2:$A$51,0))&amp;"",""))</f>
        <v/>
      </c>
      <c r="J915" s="8" t="n"/>
      <c r="K915" s="8" t="n"/>
      <c r="L915" s="8" t="n"/>
      <c r="M915" s="9" t="n"/>
      <c r="O915" s="10" t="n"/>
      <c r="P915" s="8" t="n"/>
    </row>
    <row r="916">
      <c r="A916" s="7" t="n"/>
      <c r="C916" s="7" t="n"/>
      <c r="F916" s="7" t="n"/>
      <c r="H916" s="7">
        <f>IF($G916="","",IFERROR(INDEX(Listas!$B$2:$B$51,MATCH($G916,Listas!$A$2:$A$51,0))&amp;"",""))</f>
        <v/>
      </c>
      <c r="J916" s="8" t="n"/>
      <c r="K916" s="8" t="n"/>
      <c r="L916" s="8" t="n"/>
      <c r="M916" s="9" t="n"/>
      <c r="O916" s="10" t="n"/>
      <c r="P916" s="8" t="n"/>
    </row>
    <row r="917">
      <c r="A917" s="7" t="n"/>
      <c r="C917" s="7" t="n"/>
      <c r="F917" s="7" t="n"/>
      <c r="H917" s="7">
        <f>IF($G917="","",IFERROR(INDEX(Listas!$B$2:$B$51,MATCH($G917,Listas!$A$2:$A$51,0))&amp;"",""))</f>
        <v/>
      </c>
      <c r="J917" s="8" t="n"/>
      <c r="K917" s="8" t="n"/>
      <c r="L917" s="8" t="n"/>
      <c r="M917" s="9" t="n"/>
      <c r="O917" s="10" t="n"/>
      <c r="P917" s="8" t="n"/>
    </row>
    <row r="918">
      <c r="A918" s="7" t="n"/>
      <c r="C918" s="7" t="n"/>
      <c r="F918" s="7" t="n"/>
      <c r="H918" s="7">
        <f>IF($G918="","",IFERROR(INDEX(Listas!$B$2:$B$51,MATCH($G918,Listas!$A$2:$A$51,0))&amp;"",""))</f>
        <v/>
      </c>
      <c r="J918" s="8" t="n"/>
      <c r="K918" s="8" t="n"/>
      <c r="L918" s="8" t="n"/>
      <c r="M918" s="9" t="n"/>
      <c r="O918" s="10" t="n"/>
      <c r="P918" s="8" t="n"/>
    </row>
    <row r="919">
      <c r="A919" s="7" t="n"/>
      <c r="C919" s="7" t="n"/>
      <c r="F919" s="7" t="n"/>
      <c r="H919" s="7">
        <f>IF($G919="","",IFERROR(INDEX(Listas!$B$2:$B$51,MATCH($G919,Listas!$A$2:$A$51,0))&amp;"",""))</f>
        <v/>
      </c>
      <c r="J919" s="8" t="n"/>
      <c r="K919" s="8" t="n"/>
      <c r="L919" s="8" t="n"/>
      <c r="M919" s="9" t="n"/>
      <c r="O919" s="10" t="n"/>
      <c r="P919" s="8" t="n"/>
    </row>
    <row r="920">
      <c r="A920" s="7" t="n"/>
      <c r="C920" s="7" t="n"/>
      <c r="F920" s="7" t="n"/>
      <c r="H920" s="7">
        <f>IF($G920="","",IFERROR(INDEX(Listas!$B$2:$B$51,MATCH($G920,Listas!$A$2:$A$51,0))&amp;"",""))</f>
        <v/>
      </c>
      <c r="J920" s="8" t="n"/>
      <c r="K920" s="8" t="n"/>
      <c r="L920" s="8" t="n"/>
      <c r="M920" s="9" t="n"/>
      <c r="O920" s="10" t="n"/>
      <c r="P920" s="8" t="n"/>
    </row>
    <row r="921">
      <c r="A921" s="7" t="n"/>
      <c r="C921" s="7" t="n"/>
      <c r="F921" s="7" t="n"/>
      <c r="H921" s="7">
        <f>IF($G921="","",IFERROR(INDEX(Listas!$B$2:$B$51,MATCH($G921,Listas!$A$2:$A$51,0))&amp;"",""))</f>
        <v/>
      </c>
      <c r="J921" s="8" t="n"/>
      <c r="K921" s="8" t="n"/>
      <c r="L921" s="8" t="n"/>
      <c r="M921" s="9" t="n"/>
      <c r="O921" s="10" t="n"/>
      <c r="P921" s="8" t="n"/>
    </row>
    <row r="922">
      <c r="A922" s="7" t="n"/>
      <c r="C922" s="7" t="n"/>
      <c r="F922" s="7" t="n"/>
      <c r="H922" s="7">
        <f>IF($G922="","",IFERROR(INDEX(Listas!$B$2:$B$51,MATCH($G922,Listas!$A$2:$A$51,0))&amp;"",""))</f>
        <v/>
      </c>
      <c r="J922" s="8" t="n"/>
      <c r="K922" s="8" t="n"/>
      <c r="L922" s="8" t="n"/>
      <c r="M922" s="9" t="n"/>
      <c r="O922" s="10" t="n"/>
      <c r="P922" s="8" t="n"/>
    </row>
    <row r="923">
      <c r="A923" s="7" t="n"/>
      <c r="C923" s="7" t="n"/>
      <c r="F923" s="7" t="n"/>
      <c r="H923" s="7">
        <f>IF($G923="","",IFERROR(INDEX(Listas!$B$2:$B$51,MATCH($G923,Listas!$A$2:$A$51,0))&amp;"",""))</f>
        <v/>
      </c>
      <c r="J923" s="8" t="n"/>
      <c r="K923" s="8" t="n"/>
      <c r="L923" s="8" t="n"/>
      <c r="M923" s="9" t="n"/>
      <c r="O923" s="10" t="n"/>
      <c r="P923" s="8" t="n"/>
    </row>
    <row r="924">
      <c r="A924" s="7" t="n"/>
      <c r="C924" s="7" t="n"/>
      <c r="F924" s="7" t="n"/>
      <c r="H924" s="7">
        <f>IF($G924="","",IFERROR(INDEX(Listas!$B$2:$B$51,MATCH($G924,Listas!$A$2:$A$51,0))&amp;"",""))</f>
        <v/>
      </c>
      <c r="J924" s="8" t="n"/>
      <c r="K924" s="8" t="n"/>
      <c r="L924" s="8" t="n"/>
      <c r="M924" s="9" t="n"/>
      <c r="O924" s="10" t="n"/>
      <c r="P924" s="8" t="n"/>
    </row>
    <row r="925">
      <c r="A925" s="7" t="n"/>
      <c r="C925" s="7" t="n"/>
      <c r="F925" s="7" t="n"/>
      <c r="H925" s="7">
        <f>IF($G925="","",IFERROR(INDEX(Listas!$B$2:$B$51,MATCH($G925,Listas!$A$2:$A$51,0))&amp;"",""))</f>
        <v/>
      </c>
      <c r="J925" s="8" t="n"/>
      <c r="K925" s="8" t="n"/>
      <c r="L925" s="8" t="n"/>
      <c r="M925" s="9" t="n"/>
      <c r="O925" s="10" t="n"/>
      <c r="P925" s="8" t="n"/>
    </row>
    <row r="926">
      <c r="A926" s="7" t="n"/>
      <c r="C926" s="7" t="n"/>
      <c r="F926" s="7" t="n"/>
      <c r="H926" s="7">
        <f>IF($G926="","",IFERROR(INDEX(Listas!$B$2:$B$51,MATCH($G926,Listas!$A$2:$A$51,0))&amp;"",""))</f>
        <v/>
      </c>
      <c r="J926" s="8" t="n"/>
      <c r="K926" s="8" t="n"/>
      <c r="L926" s="8" t="n"/>
      <c r="M926" s="9" t="n"/>
      <c r="O926" s="10" t="n"/>
      <c r="P926" s="8" t="n"/>
    </row>
    <row r="927">
      <c r="A927" s="7" t="n"/>
      <c r="C927" s="7" t="n"/>
      <c r="F927" s="7" t="n"/>
      <c r="H927" s="7">
        <f>IF($G927="","",IFERROR(INDEX(Listas!$B$2:$B$51,MATCH($G927,Listas!$A$2:$A$51,0))&amp;"",""))</f>
        <v/>
      </c>
      <c r="J927" s="8" t="n"/>
      <c r="K927" s="8" t="n"/>
      <c r="L927" s="8" t="n"/>
      <c r="M927" s="9" t="n"/>
      <c r="O927" s="10" t="n"/>
      <c r="P927" s="8" t="n"/>
    </row>
    <row r="928">
      <c r="A928" s="7" t="n"/>
      <c r="C928" s="7" t="n"/>
      <c r="F928" s="7" t="n"/>
      <c r="H928" s="7">
        <f>IF($G928="","",IFERROR(INDEX(Listas!$B$2:$B$51,MATCH($G928,Listas!$A$2:$A$51,0))&amp;"",""))</f>
        <v/>
      </c>
      <c r="J928" s="8" t="n"/>
      <c r="K928" s="8" t="n"/>
      <c r="L928" s="8" t="n"/>
      <c r="M928" s="9" t="n"/>
      <c r="O928" s="10" t="n"/>
      <c r="P928" s="8" t="n"/>
    </row>
    <row r="929">
      <c r="A929" s="7" t="n"/>
      <c r="C929" s="7" t="n"/>
      <c r="F929" s="7" t="n"/>
      <c r="H929" s="7">
        <f>IF($G929="","",IFERROR(INDEX(Listas!$B$2:$B$51,MATCH($G929,Listas!$A$2:$A$51,0))&amp;"",""))</f>
        <v/>
      </c>
      <c r="J929" s="8" t="n"/>
      <c r="K929" s="8" t="n"/>
      <c r="L929" s="8" t="n"/>
      <c r="M929" s="9" t="n"/>
      <c r="O929" s="10" t="n"/>
      <c r="P929" s="8" t="n"/>
    </row>
    <row r="930">
      <c r="A930" s="7" t="n"/>
      <c r="C930" s="7" t="n"/>
      <c r="F930" s="7" t="n"/>
      <c r="H930" s="7">
        <f>IF($G930="","",IFERROR(INDEX(Listas!$B$2:$B$51,MATCH($G930,Listas!$A$2:$A$51,0))&amp;"",""))</f>
        <v/>
      </c>
      <c r="J930" s="8" t="n"/>
      <c r="K930" s="8" t="n"/>
      <c r="L930" s="8" t="n"/>
      <c r="M930" s="9" t="n"/>
      <c r="O930" s="10" t="n"/>
      <c r="P930" s="8" t="n"/>
    </row>
    <row r="931">
      <c r="A931" s="7" t="n"/>
      <c r="C931" s="7" t="n"/>
      <c r="F931" s="7" t="n"/>
      <c r="H931" s="7">
        <f>IF($G931="","",IFERROR(INDEX(Listas!$B$2:$B$51,MATCH($G931,Listas!$A$2:$A$51,0))&amp;"",""))</f>
        <v/>
      </c>
      <c r="J931" s="8" t="n"/>
      <c r="K931" s="8" t="n"/>
      <c r="L931" s="8" t="n"/>
      <c r="M931" s="9" t="n"/>
      <c r="O931" s="10" t="n"/>
      <c r="P931" s="8" t="n"/>
    </row>
    <row r="932">
      <c r="A932" s="7" t="n"/>
      <c r="C932" s="7" t="n"/>
      <c r="F932" s="7" t="n"/>
      <c r="H932" s="7">
        <f>IF($G932="","",IFERROR(INDEX(Listas!$B$2:$B$51,MATCH($G932,Listas!$A$2:$A$51,0))&amp;"",""))</f>
        <v/>
      </c>
      <c r="J932" s="8" t="n"/>
      <c r="K932" s="8" t="n"/>
      <c r="L932" s="8" t="n"/>
      <c r="M932" s="9" t="n"/>
      <c r="O932" s="10" t="n"/>
      <c r="P932" s="8" t="n"/>
    </row>
    <row r="933">
      <c r="A933" s="7" t="n"/>
      <c r="C933" s="7" t="n"/>
      <c r="F933" s="7" t="n"/>
      <c r="H933" s="7">
        <f>IF($G933="","",IFERROR(INDEX(Listas!$B$2:$B$51,MATCH($G933,Listas!$A$2:$A$51,0))&amp;"",""))</f>
        <v/>
      </c>
      <c r="J933" s="8" t="n"/>
      <c r="K933" s="8" t="n"/>
      <c r="L933" s="8" t="n"/>
      <c r="M933" s="9" t="n"/>
      <c r="O933" s="10" t="n"/>
      <c r="P933" s="8" t="n"/>
    </row>
    <row r="934">
      <c r="A934" s="7" t="n"/>
      <c r="C934" s="7" t="n"/>
      <c r="F934" s="7" t="n"/>
      <c r="H934" s="7">
        <f>IF($G934="","",IFERROR(INDEX(Listas!$B$2:$B$51,MATCH($G934,Listas!$A$2:$A$51,0))&amp;"",""))</f>
        <v/>
      </c>
      <c r="J934" s="8" t="n"/>
      <c r="K934" s="8" t="n"/>
      <c r="L934" s="8" t="n"/>
      <c r="M934" s="9" t="n"/>
      <c r="O934" s="10" t="n"/>
      <c r="P934" s="8" t="n"/>
    </row>
    <row r="935">
      <c r="A935" s="7" t="n"/>
      <c r="C935" s="7" t="n"/>
      <c r="F935" s="7" t="n"/>
      <c r="H935" s="7">
        <f>IF($G935="","",IFERROR(INDEX(Listas!$B$2:$B$51,MATCH($G935,Listas!$A$2:$A$51,0))&amp;"",""))</f>
        <v/>
      </c>
      <c r="J935" s="8" t="n"/>
      <c r="K935" s="8" t="n"/>
      <c r="L935" s="8" t="n"/>
      <c r="M935" s="9" t="n"/>
      <c r="O935" s="10" t="n"/>
      <c r="P935" s="8" t="n"/>
    </row>
    <row r="936">
      <c r="A936" s="7" t="n"/>
      <c r="C936" s="7" t="n"/>
      <c r="F936" s="7" t="n"/>
      <c r="H936" s="7">
        <f>IF($G936="","",IFERROR(INDEX(Listas!$B$2:$B$51,MATCH($G936,Listas!$A$2:$A$51,0))&amp;"",""))</f>
        <v/>
      </c>
      <c r="J936" s="8" t="n"/>
      <c r="K936" s="8" t="n"/>
      <c r="L936" s="8" t="n"/>
      <c r="M936" s="9" t="n"/>
      <c r="O936" s="10" t="n"/>
      <c r="P936" s="8" t="n"/>
    </row>
    <row r="937">
      <c r="A937" s="7" t="n"/>
      <c r="C937" s="7" t="n"/>
      <c r="F937" s="7" t="n"/>
      <c r="H937" s="7">
        <f>IF($G937="","",IFERROR(INDEX(Listas!$B$2:$B$51,MATCH($G937,Listas!$A$2:$A$51,0))&amp;"",""))</f>
        <v/>
      </c>
      <c r="J937" s="8" t="n"/>
      <c r="K937" s="8" t="n"/>
      <c r="L937" s="8" t="n"/>
      <c r="M937" s="9" t="n"/>
      <c r="O937" s="10" t="n"/>
      <c r="P937" s="8" t="n"/>
    </row>
    <row r="938">
      <c r="A938" s="7" t="n"/>
      <c r="C938" s="7" t="n"/>
      <c r="F938" s="7" t="n"/>
      <c r="H938" s="7">
        <f>IF($G938="","",IFERROR(INDEX(Listas!$B$2:$B$51,MATCH($G938,Listas!$A$2:$A$51,0))&amp;"",""))</f>
        <v/>
      </c>
      <c r="J938" s="8" t="n"/>
      <c r="K938" s="8" t="n"/>
      <c r="L938" s="8" t="n"/>
      <c r="M938" s="9" t="n"/>
      <c r="O938" s="10" t="n"/>
      <c r="P938" s="8" t="n"/>
    </row>
    <row r="939">
      <c r="A939" s="7" t="n"/>
      <c r="C939" s="7" t="n"/>
      <c r="F939" s="7" t="n"/>
      <c r="H939" s="7">
        <f>IF($G939="","",IFERROR(INDEX(Listas!$B$2:$B$51,MATCH($G939,Listas!$A$2:$A$51,0))&amp;"",""))</f>
        <v/>
      </c>
      <c r="J939" s="8" t="n"/>
      <c r="K939" s="8" t="n"/>
      <c r="L939" s="8" t="n"/>
      <c r="M939" s="9" t="n"/>
      <c r="O939" s="10" t="n"/>
      <c r="P939" s="8" t="n"/>
    </row>
    <row r="940">
      <c r="A940" s="7" t="n"/>
      <c r="C940" s="7" t="n"/>
      <c r="F940" s="7" t="n"/>
      <c r="H940" s="7">
        <f>IF($G940="","",IFERROR(INDEX(Listas!$B$2:$B$51,MATCH($G940,Listas!$A$2:$A$51,0))&amp;"",""))</f>
        <v/>
      </c>
      <c r="J940" s="8" t="n"/>
      <c r="K940" s="8" t="n"/>
      <c r="L940" s="8" t="n"/>
      <c r="M940" s="9" t="n"/>
      <c r="O940" s="10" t="n"/>
      <c r="P940" s="8" t="n"/>
    </row>
    <row r="941">
      <c r="A941" s="7" t="n"/>
      <c r="C941" s="7" t="n"/>
      <c r="F941" s="7" t="n"/>
      <c r="H941" s="7">
        <f>IF($G941="","",IFERROR(INDEX(Listas!$B$2:$B$51,MATCH($G941,Listas!$A$2:$A$51,0))&amp;"",""))</f>
        <v/>
      </c>
      <c r="J941" s="8" t="n"/>
      <c r="K941" s="8" t="n"/>
      <c r="L941" s="8" t="n"/>
      <c r="M941" s="9" t="n"/>
      <c r="O941" s="10" t="n"/>
      <c r="P941" s="8" t="n"/>
    </row>
    <row r="942">
      <c r="A942" s="7" t="n"/>
      <c r="C942" s="7" t="n"/>
      <c r="F942" s="7" t="n"/>
      <c r="H942" s="7">
        <f>IF($G942="","",IFERROR(INDEX(Listas!$B$2:$B$51,MATCH($G942,Listas!$A$2:$A$51,0))&amp;"",""))</f>
        <v/>
      </c>
      <c r="J942" s="8" t="n"/>
      <c r="K942" s="8" t="n"/>
      <c r="L942" s="8" t="n"/>
      <c r="M942" s="9" t="n"/>
      <c r="O942" s="10" t="n"/>
      <c r="P942" s="8" t="n"/>
    </row>
    <row r="943">
      <c r="A943" s="7" t="n"/>
      <c r="C943" s="7" t="n"/>
      <c r="F943" s="7" t="n"/>
      <c r="H943" s="7">
        <f>IF($G943="","",IFERROR(INDEX(Listas!$B$2:$B$51,MATCH($G943,Listas!$A$2:$A$51,0))&amp;"",""))</f>
        <v/>
      </c>
      <c r="J943" s="8" t="n"/>
      <c r="K943" s="8" t="n"/>
      <c r="L943" s="8" t="n"/>
      <c r="M943" s="9" t="n"/>
      <c r="O943" s="10" t="n"/>
      <c r="P943" s="8" t="n"/>
    </row>
    <row r="944">
      <c r="A944" s="7" t="n"/>
      <c r="C944" s="7" t="n"/>
      <c r="F944" s="7" t="n"/>
      <c r="H944" s="7">
        <f>IF($G944="","",IFERROR(INDEX(Listas!$B$2:$B$51,MATCH($G944,Listas!$A$2:$A$51,0))&amp;"",""))</f>
        <v/>
      </c>
      <c r="J944" s="8" t="n"/>
      <c r="K944" s="8" t="n"/>
      <c r="L944" s="8" t="n"/>
      <c r="M944" s="9" t="n"/>
      <c r="O944" s="10" t="n"/>
      <c r="P944" s="8" t="n"/>
    </row>
    <row r="945">
      <c r="A945" s="7" t="n"/>
      <c r="C945" s="7" t="n"/>
      <c r="F945" s="7" t="n"/>
      <c r="H945" s="7">
        <f>IF($G945="","",IFERROR(INDEX(Listas!$B$2:$B$51,MATCH($G945,Listas!$A$2:$A$51,0))&amp;"",""))</f>
        <v/>
      </c>
      <c r="J945" s="8" t="n"/>
      <c r="K945" s="8" t="n"/>
      <c r="L945" s="8" t="n"/>
      <c r="M945" s="9" t="n"/>
      <c r="O945" s="10" t="n"/>
      <c r="P945" s="8" t="n"/>
    </row>
    <row r="946">
      <c r="A946" s="7" t="n"/>
      <c r="C946" s="7" t="n"/>
      <c r="F946" s="7" t="n"/>
      <c r="H946" s="7">
        <f>IF($G946="","",IFERROR(INDEX(Listas!$B$2:$B$51,MATCH($G946,Listas!$A$2:$A$51,0))&amp;"",""))</f>
        <v/>
      </c>
      <c r="J946" s="8" t="n"/>
      <c r="K946" s="8" t="n"/>
      <c r="L946" s="8" t="n"/>
      <c r="M946" s="9" t="n"/>
      <c r="O946" s="10" t="n"/>
      <c r="P946" s="8" t="n"/>
    </row>
    <row r="947">
      <c r="A947" s="7" t="n"/>
      <c r="C947" s="7" t="n"/>
      <c r="F947" s="7" t="n"/>
      <c r="H947" s="7">
        <f>IF($G947="","",IFERROR(INDEX(Listas!$B$2:$B$51,MATCH($G947,Listas!$A$2:$A$51,0))&amp;"",""))</f>
        <v/>
      </c>
      <c r="J947" s="8" t="n"/>
      <c r="K947" s="8" t="n"/>
      <c r="L947" s="8" t="n"/>
      <c r="M947" s="9" t="n"/>
      <c r="O947" s="10" t="n"/>
      <c r="P947" s="8" t="n"/>
    </row>
    <row r="948">
      <c r="A948" s="7" t="n"/>
      <c r="C948" s="7" t="n"/>
      <c r="F948" s="7" t="n"/>
      <c r="H948" s="7">
        <f>IF($G948="","",IFERROR(INDEX(Listas!$B$2:$B$51,MATCH($G948,Listas!$A$2:$A$51,0))&amp;"",""))</f>
        <v/>
      </c>
      <c r="J948" s="8" t="n"/>
      <c r="K948" s="8" t="n"/>
      <c r="L948" s="8" t="n"/>
      <c r="M948" s="9" t="n"/>
      <c r="O948" s="10" t="n"/>
      <c r="P948" s="8" t="n"/>
    </row>
    <row r="949">
      <c r="A949" s="7" t="n"/>
      <c r="C949" s="7" t="n"/>
      <c r="F949" s="7" t="n"/>
      <c r="H949" s="7">
        <f>IF($G949="","",IFERROR(INDEX(Listas!$B$2:$B$51,MATCH($G949,Listas!$A$2:$A$51,0))&amp;"",""))</f>
        <v/>
      </c>
      <c r="J949" s="8" t="n"/>
      <c r="K949" s="8" t="n"/>
      <c r="L949" s="8" t="n"/>
      <c r="M949" s="9" t="n"/>
      <c r="O949" s="10" t="n"/>
      <c r="P949" s="8" t="n"/>
    </row>
    <row r="950">
      <c r="A950" s="7" t="n"/>
      <c r="C950" s="7" t="n"/>
      <c r="F950" s="7" t="n"/>
      <c r="H950" s="7">
        <f>IF($G950="","",IFERROR(INDEX(Listas!$B$2:$B$51,MATCH($G950,Listas!$A$2:$A$51,0))&amp;"",""))</f>
        <v/>
      </c>
      <c r="J950" s="8" t="n"/>
      <c r="K950" s="8" t="n"/>
      <c r="L950" s="8" t="n"/>
      <c r="M950" s="9" t="n"/>
      <c r="O950" s="10" t="n"/>
      <c r="P950" s="8" t="n"/>
    </row>
    <row r="951">
      <c r="A951" s="7" t="n"/>
      <c r="C951" s="7" t="n"/>
      <c r="F951" s="7" t="n"/>
      <c r="H951" s="7">
        <f>IF($G951="","",IFERROR(INDEX(Listas!$B$2:$B$51,MATCH($G951,Listas!$A$2:$A$51,0))&amp;"",""))</f>
        <v/>
      </c>
      <c r="J951" s="8" t="n"/>
      <c r="K951" s="8" t="n"/>
      <c r="L951" s="8" t="n"/>
      <c r="M951" s="9" t="n"/>
      <c r="O951" s="10" t="n"/>
      <c r="P951" s="8" t="n"/>
    </row>
    <row r="952">
      <c r="A952" s="7" t="n"/>
      <c r="C952" s="7" t="n"/>
      <c r="F952" s="7" t="n"/>
      <c r="H952" s="7">
        <f>IF($G952="","",IFERROR(INDEX(Listas!$B$2:$B$51,MATCH($G952,Listas!$A$2:$A$51,0))&amp;"",""))</f>
        <v/>
      </c>
      <c r="J952" s="8" t="n"/>
      <c r="K952" s="8" t="n"/>
      <c r="L952" s="8" t="n"/>
      <c r="M952" s="9" t="n"/>
      <c r="O952" s="10" t="n"/>
      <c r="P952" s="8" t="n"/>
    </row>
    <row r="953">
      <c r="A953" s="7" t="n"/>
      <c r="C953" s="7" t="n"/>
      <c r="F953" s="7" t="n"/>
      <c r="H953" s="7">
        <f>IF($G953="","",IFERROR(INDEX(Listas!$B$2:$B$51,MATCH($G953,Listas!$A$2:$A$51,0))&amp;"",""))</f>
        <v/>
      </c>
      <c r="J953" s="8" t="n"/>
      <c r="K953" s="8" t="n"/>
      <c r="L953" s="8" t="n"/>
      <c r="M953" s="9" t="n"/>
      <c r="O953" s="10" t="n"/>
      <c r="P953" s="8" t="n"/>
    </row>
    <row r="954">
      <c r="A954" s="7" t="n"/>
      <c r="C954" s="7" t="n"/>
      <c r="F954" s="7" t="n"/>
      <c r="H954" s="7">
        <f>IF($G954="","",IFERROR(INDEX(Listas!$B$2:$B$51,MATCH($G954,Listas!$A$2:$A$51,0))&amp;"",""))</f>
        <v/>
      </c>
      <c r="J954" s="8" t="n"/>
      <c r="K954" s="8" t="n"/>
      <c r="L954" s="8" t="n"/>
      <c r="M954" s="9" t="n"/>
      <c r="O954" s="10" t="n"/>
      <c r="P954" s="8" t="n"/>
    </row>
    <row r="955">
      <c r="A955" s="7" t="n"/>
      <c r="C955" s="7" t="n"/>
      <c r="F955" s="7" t="n"/>
      <c r="H955" s="7">
        <f>IF($G955="","",IFERROR(INDEX(Listas!$B$2:$B$51,MATCH($G955,Listas!$A$2:$A$51,0))&amp;"",""))</f>
        <v/>
      </c>
      <c r="J955" s="8" t="n"/>
      <c r="K955" s="8" t="n"/>
      <c r="L955" s="8" t="n"/>
      <c r="M955" s="9" t="n"/>
      <c r="O955" s="10" t="n"/>
      <c r="P955" s="8" t="n"/>
    </row>
    <row r="956">
      <c r="A956" s="7" t="n"/>
      <c r="C956" s="7" t="n"/>
      <c r="F956" s="7" t="n"/>
      <c r="H956" s="7">
        <f>IF($G956="","",IFERROR(INDEX(Listas!$B$2:$B$51,MATCH($G956,Listas!$A$2:$A$51,0))&amp;"",""))</f>
        <v/>
      </c>
      <c r="J956" s="8" t="n"/>
      <c r="K956" s="8" t="n"/>
      <c r="L956" s="8" t="n"/>
      <c r="M956" s="9" t="n"/>
      <c r="O956" s="10" t="n"/>
      <c r="P956" s="8" t="n"/>
    </row>
    <row r="957">
      <c r="A957" s="7" t="n"/>
      <c r="C957" s="7" t="n"/>
      <c r="F957" s="7" t="n"/>
      <c r="H957" s="7">
        <f>IF($G957="","",IFERROR(INDEX(Listas!$B$2:$B$51,MATCH($G957,Listas!$A$2:$A$51,0))&amp;"",""))</f>
        <v/>
      </c>
      <c r="J957" s="8" t="n"/>
      <c r="K957" s="8" t="n"/>
      <c r="L957" s="8" t="n"/>
      <c r="M957" s="9" t="n"/>
      <c r="O957" s="10" t="n"/>
      <c r="P957" s="8" t="n"/>
    </row>
    <row r="958">
      <c r="A958" s="7" t="n"/>
      <c r="C958" s="7" t="n"/>
      <c r="F958" s="7" t="n"/>
      <c r="H958" s="7">
        <f>IF($G958="","",IFERROR(INDEX(Listas!$B$2:$B$51,MATCH($G958,Listas!$A$2:$A$51,0))&amp;"",""))</f>
        <v/>
      </c>
      <c r="J958" s="8" t="n"/>
      <c r="K958" s="8" t="n"/>
      <c r="L958" s="8" t="n"/>
      <c r="M958" s="9" t="n"/>
      <c r="O958" s="10" t="n"/>
      <c r="P958" s="8" t="n"/>
    </row>
    <row r="959">
      <c r="A959" s="7" t="n"/>
      <c r="C959" s="7" t="n"/>
      <c r="F959" s="7" t="n"/>
      <c r="H959" s="7">
        <f>IF($G959="","",IFERROR(INDEX(Listas!$B$2:$B$51,MATCH($G959,Listas!$A$2:$A$51,0))&amp;"",""))</f>
        <v/>
      </c>
      <c r="J959" s="8" t="n"/>
      <c r="K959" s="8" t="n"/>
      <c r="L959" s="8" t="n"/>
      <c r="M959" s="9" t="n"/>
      <c r="O959" s="10" t="n"/>
      <c r="P959" s="8" t="n"/>
    </row>
    <row r="960">
      <c r="A960" s="7" t="n"/>
      <c r="C960" s="7" t="n"/>
      <c r="F960" s="7" t="n"/>
      <c r="H960" s="7">
        <f>IF($G960="","",IFERROR(INDEX(Listas!$B$2:$B$51,MATCH($G960,Listas!$A$2:$A$51,0))&amp;"",""))</f>
        <v/>
      </c>
      <c r="J960" s="8" t="n"/>
      <c r="K960" s="8" t="n"/>
      <c r="L960" s="8" t="n"/>
      <c r="M960" s="9" t="n"/>
      <c r="O960" s="10" t="n"/>
      <c r="P960" s="8" t="n"/>
    </row>
    <row r="961">
      <c r="A961" s="7" t="n"/>
      <c r="C961" s="7" t="n"/>
      <c r="F961" s="7" t="n"/>
      <c r="H961" s="7">
        <f>IF($G961="","",IFERROR(INDEX(Listas!$B$2:$B$51,MATCH($G961,Listas!$A$2:$A$51,0))&amp;"",""))</f>
        <v/>
      </c>
      <c r="J961" s="8" t="n"/>
      <c r="K961" s="8" t="n"/>
      <c r="L961" s="8" t="n"/>
      <c r="M961" s="9" t="n"/>
      <c r="O961" s="10" t="n"/>
      <c r="P961" s="8" t="n"/>
    </row>
    <row r="962">
      <c r="A962" s="7" t="n"/>
      <c r="C962" s="7" t="n"/>
      <c r="F962" s="7" t="n"/>
      <c r="H962" s="7">
        <f>IF($G962="","",IFERROR(INDEX(Listas!$B$2:$B$51,MATCH($G962,Listas!$A$2:$A$51,0))&amp;"",""))</f>
        <v/>
      </c>
      <c r="J962" s="8" t="n"/>
      <c r="K962" s="8" t="n"/>
      <c r="L962" s="8" t="n"/>
      <c r="M962" s="9" t="n"/>
      <c r="O962" s="10" t="n"/>
      <c r="P962" s="8" t="n"/>
    </row>
    <row r="963">
      <c r="A963" s="7" t="n"/>
      <c r="C963" s="7" t="n"/>
      <c r="F963" s="7" t="n"/>
      <c r="H963" s="7">
        <f>IF($G963="","",IFERROR(INDEX(Listas!$B$2:$B$51,MATCH($G963,Listas!$A$2:$A$51,0))&amp;"",""))</f>
        <v/>
      </c>
      <c r="J963" s="8" t="n"/>
      <c r="K963" s="8" t="n"/>
      <c r="L963" s="8" t="n"/>
      <c r="M963" s="9" t="n"/>
      <c r="O963" s="10" t="n"/>
      <c r="P963" s="8" t="n"/>
    </row>
    <row r="964">
      <c r="A964" s="7" t="n"/>
      <c r="C964" s="7" t="n"/>
      <c r="F964" s="7" t="n"/>
      <c r="H964" s="7">
        <f>IF($G964="","",IFERROR(INDEX(Listas!$B$2:$B$51,MATCH($G964,Listas!$A$2:$A$51,0))&amp;"",""))</f>
        <v/>
      </c>
      <c r="J964" s="8" t="n"/>
      <c r="K964" s="8" t="n"/>
      <c r="L964" s="8" t="n"/>
      <c r="M964" s="9" t="n"/>
      <c r="O964" s="10" t="n"/>
      <c r="P964" s="8" t="n"/>
    </row>
    <row r="965">
      <c r="A965" s="7" t="n"/>
      <c r="C965" s="7" t="n"/>
      <c r="F965" s="7" t="n"/>
      <c r="H965" s="7">
        <f>IF($G965="","",IFERROR(INDEX(Listas!$B$2:$B$51,MATCH($G965,Listas!$A$2:$A$51,0))&amp;"",""))</f>
        <v/>
      </c>
      <c r="J965" s="8" t="n"/>
      <c r="K965" s="8" t="n"/>
      <c r="L965" s="8" t="n"/>
      <c r="M965" s="9" t="n"/>
      <c r="O965" s="10" t="n"/>
      <c r="P965" s="8" t="n"/>
    </row>
    <row r="966">
      <c r="A966" s="7" t="n"/>
      <c r="C966" s="7" t="n"/>
      <c r="F966" s="7" t="n"/>
      <c r="H966" s="7">
        <f>IF($G966="","",IFERROR(INDEX(Listas!$B$2:$B$51,MATCH($G966,Listas!$A$2:$A$51,0))&amp;"",""))</f>
        <v/>
      </c>
      <c r="J966" s="8" t="n"/>
      <c r="K966" s="8" t="n"/>
      <c r="L966" s="8" t="n"/>
      <c r="M966" s="9" t="n"/>
      <c r="O966" s="10" t="n"/>
      <c r="P966" s="8" t="n"/>
    </row>
    <row r="967">
      <c r="A967" s="7" t="n"/>
      <c r="C967" s="7" t="n"/>
      <c r="F967" s="7" t="n"/>
      <c r="H967" s="7">
        <f>IF($G967="","",IFERROR(INDEX(Listas!$B$2:$B$51,MATCH($G967,Listas!$A$2:$A$51,0))&amp;"",""))</f>
        <v/>
      </c>
      <c r="J967" s="8" t="n"/>
      <c r="K967" s="8" t="n"/>
      <c r="L967" s="8" t="n"/>
      <c r="M967" s="9" t="n"/>
      <c r="O967" s="10" t="n"/>
      <c r="P967" s="8" t="n"/>
    </row>
    <row r="968">
      <c r="A968" s="7" t="n"/>
      <c r="C968" s="7" t="n"/>
      <c r="F968" s="7" t="n"/>
      <c r="H968" s="7">
        <f>IF($G968="","",IFERROR(INDEX(Listas!$B$2:$B$51,MATCH($G968,Listas!$A$2:$A$51,0))&amp;"",""))</f>
        <v/>
      </c>
      <c r="J968" s="8" t="n"/>
      <c r="K968" s="8" t="n"/>
      <c r="L968" s="8" t="n"/>
      <c r="M968" s="9" t="n"/>
      <c r="O968" s="10" t="n"/>
      <c r="P968" s="8" t="n"/>
    </row>
    <row r="969">
      <c r="A969" s="7" t="n"/>
      <c r="C969" s="7" t="n"/>
      <c r="F969" s="7" t="n"/>
      <c r="H969" s="7">
        <f>IF($G969="","",IFERROR(INDEX(Listas!$B$2:$B$51,MATCH($G969,Listas!$A$2:$A$51,0))&amp;"",""))</f>
        <v/>
      </c>
      <c r="J969" s="8" t="n"/>
      <c r="K969" s="8" t="n"/>
      <c r="L969" s="8" t="n"/>
      <c r="M969" s="9" t="n"/>
      <c r="O969" s="10" t="n"/>
      <c r="P969" s="8" t="n"/>
    </row>
    <row r="970">
      <c r="A970" s="7" t="n"/>
      <c r="C970" s="7" t="n"/>
      <c r="F970" s="7" t="n"/>
      <c r="H970" s="7">
        <f>IF($G970="","",IFERROR(INDEX(Listas!$B$2:$B$51,MATCH($G970,Listas!$A$2:$A$51,0))&amp;"",""))</f>
        <v/>
      </c>
      <c r="J970" s="8" t="n"/>
      <c r="K970" s="8" t="n"/>
      <c r="L970" s="8" t="n"/>
      <c r="M970" s="9" t="n"/>
      <c r="O970" s="10" t="n"/>
      <c r="P970" s="8" t="n"/>
    </row>
    <row r="971">
      <c r="A971" s="7" t="n"/>
      <c r="C971" s="7" t="n"/>
      <c r="F971" s="7" t="n"/>
      <c r="H971" s="7">
        <f>IF($G971="","",IFERROR(INDEX(Listas!$B$2:$B$51,MATCH($G971,Listas!$A$2:$A$51,0))&amp;"",""))</f>
        <v/>
      </c>
      <c r="J971" s="8" t="n"/>
      <c r="K971" s="8" t="n"/>
      <c r="L971" s="8" t="n"/>
      <c r="M971" s="9" t="n"/>
      <c r="O971" s="10" t="n"/>
      <c r="P971" s="8" t="n"/>
    </row>
    <row r="972">
      <c r="A972" s="7" t="n"/>
      <c r="C972" s="7" t="n"/>
      <c r="F972" s="7" t="n"/>
      <c r="H972" s="7">
        <f>IF($G972="","",IFERROR(INDEX(Listas!$B$2:$B$51,MATCH($G972,Listas!$A$2:$A$51,0))&amp;"",""))</f>
        <v/>
      </c>
      <c r="J972" s="8" t="n"/>
      <c r="K972" s="8" t="n"/>
      <c r="L972" s="8" t="n"/>
      <c r="M972" s="9" t="n"/>
      <c r="O972" s="10" t="n"/>
      <c r="P972" s="8" t="n"/>
    </row>
    <row r="973">
      <c r="A973" s="7" t="n"/>
      <c r="C973" s="7" t="n"/>
      <c r="F973" s="7" t="n"/>
      <c r="H973" s="7">
        <f>IF($G973="","",IFERROR(INDEX(Listas!$B$2:$B$51,MATCH($G973,Listas!$A$2:$A$51,0))&amp;"",""))</f>
        <v/>
      </c>
      <c r="J973" s="8" t="n"/>
      <c r="K973" s="8" t="n"/>
      <c r="L973" s="8" t="n"/>
      <c r="M973" s="9" t="n"/>
      <c r="O973" s="10" t="n"/>
      <c r="P973" s="8" t="n"/>
    </row>
    <row r="974">
      <c r="A974" s="7" t="n"/>
      <c r="C974" s="7" t="n"/>
      <c r="F974" s="7" t="n"/>
      <c r="H974" s="7">
        <f>IF($G974="","",IFERROR(INDEX(Listas!$B$2:$B$51,MATCH($G974,Listas!$A$2:$A$51,0))&amp;"",""))</f>
        <v/>
      </c>
      <c r="J974" s="8" t="n"/>
      <c r="K974" s="8" t="n"/>
      <c r="L974" s="8" t="n"/>
      <c r="M974" s="9" t="n"/>
      <c r="O974" s="10" t="n"/>
      <c r="P974" s="8" t="n"/>
    </row>
    <row r="975">
      <c r="A975" s="7" t="n"/>
      <c r="C975" s="7" t="n"/>
      <c r="F975" s="7" t="n"/>
      <c r="H975" s="7">
        <f>IF($G975="","",IFERROR(INDEX(Listas!$B$2:$B$51,MATCH($G975,Listas!$A$2:$A$51,0))&amp;"",""))</f>
        <v/>
      </c>
      <c r="J975" s="8" t="n"/>
      <c r="K975" s="8" t="n"/>
      <c r="L975" s="8" t="n"/>
      <c r="M975" s="9" t="n"/>
      <c r="O975" s="10" t="n"/>
      <c r="P975" s="8" t="n"/>
    </row>
    <row r="976">
      <c r="A976" s="7" t="n"/>
      <c r="C976" s="7" t="n"/>
      <c r="F976" s="7" t="n"/>
      <c r="H976" s="7">
        <f>IF($G976="","",IFERROR(INDEX(Listas!$B$2:$B$51,MATCH($G976,Listas!$A$2:$A$51,0))&amp;"",""))</f>
        <v/>
      </c>
      <c r="J976" s="8" t="n"/>
      <c r="K976" s="8" t="n"/>
      <c r="L976" s="8" t="n"/>
      <c r="M976" s="9" t="n"/>
      <c r="O976" s="10" t="n"/>
      <c r="P976" s="8" t="n"/>
    </row>
    <row r="977">
      <c r="A977" s="7" t="n"/>
      <c r="C977" s="7" t="n"/>
      <c r="F977" s="7" t="n"/>
      <c r="H977" s="7">
        <f>IF($G977="","",IFERROR(INDEX(Listas!$B$2:$B$51,MATCH($G977,Listas!$A$2:$A$51,0))&amp;"",""))</f>
        <v/>
      </c>
      <c r="J977" s="8" t="n"/>
      <c r="K977" s="8" t="n"/>
      <c r="L977" s="8" t="n"/>
      <c r="M977" s="9" t="n"/>
      <c r="O977" s="10" t="n"/>
      <c r="P977" s="8" t="n"/>
    </row>
    <row r="978">
      <c r="A978" s="7" t="n"/>
      <c r="C978" s="7" t="n"/>
      <c r="F978" s="7" t="n"/>
      <c r="H978" s="7">
        <f>IF($G978="","",IFERROR(INDEX(Listas!$B$2:$B$51,MATCH($G978,Listas!$A$2:$A$51,0))&amp;"",""))</f>
        <v/>
      </c>
      <c r="J978" s="8" t="n"/>
      <c r="K978" s="8" t="n"/>
      <c r="L978" s="8" t="n"/>
      <c r="M978" s="9" t="n"/>
      <c r="O978" s="10" t="n"/>
      <c r="P978" s="8" t="n"/>
    </row>
    <row r="979">
      <c r="A979" s="7" t="n"/>
      <c r="C979" s="7" t="n"/>
      <c r="F979" s="7" t="n"/>
      <c r="H979" s="7">
        <f>IF($G979="","",IFERROR(INDEX(Listas!$B$2:$B$51,MATCH($G979,Listas!$A$2:$A$51,0))&amp;"",""))</f>
        <v/>
      </c>
      <c r="J979" s="8" t="n"/>
      <c r="K979" s="8" t="n"/>
      <c r="L979" s="8" t="n"/>
      <c r="M979" s="9" t="n"/>
      <c r="O979" s="10" t="n"/>
      <c r="P979" s="8" t="n"/>
    </row>
    <row r="980">
      <c r="A980" s="7" t="n"/>
      <c r="C980" s="7" t="n"/>
      <c r="F980" s="7" t="n"/>
      <c r="H980" s="7">
        <f>IF($G980="","",IFERROR(INDEX(Listas!$B$2:$B$51,MATCH($G980,Listas!$A$2:$A$51,0))&amp;"",""))</f>
        <v/>
      </c>
      <c r="J980" s="8" t="n"/>
      <c r="K980" s="8" t="n"/>
      <c r="L980" s="8" t="n"/>
      <c r="M980" s="9" t="n"/>
      <c r="O980" s="10" t="n"/>
      <c r="P980" s="8" t="n"/>
    </row>
    <row r="981">
      <c r="A981" s="7" t="n"/>
      <c r="C981" s="7" t="n"/>
      <c r="F981" s="7" t="n"/>
      <c r="H981" s="7">
        <f>IF($G981="","",IFERROR(INDEX(Listas!$B$2:$B$51,MATCH($G981,Listas!$A$2:$A$51,0))&amp;"",""))</f>
        <v/>
      </c>
      <c r="J981" s="8" t="n"/>
      <c r="K981" s="8" t="n"/>
      <c r="L981" s="8" t="n"/>
      <c r="M981" s="9" t="n"/>
      <c r="O981" s="10" t="n"/>
      <c r="P981" s="8" t="n"/>
    </row>
    <row r="982">
      <c r="A982" s="7" t="n"/>
      <c r="C982" s="7" t="n"/>
      <c r="F982" s="7" t="n"/>
      <c r="H982" s="7">
        <f>IF($G982="","",IFERROR(INDEX(Listas!$B$2:$B$51,MATCH($G982,Listas!$A$2:$A$51,0))&amp;"",""))</f>
        <v/>
      </c>
      <c r="J982" s="8" t="n"/>
      <c r="K982" s="8" t="n"/>
      <c r="L982" s="8" t="n"/>
      <c r="M982" s="9" t="n"/>
      <c r="O982" s="10" t="n"/>
      <c r="P982" s="8" t="n"/>
    </row>
    <row r="983">
      <c r="A983" s="7" t="n"/>
      <c r="C983" s="7" t="n"/>
      <c r="F983" s="7" t="n"/>
      <c r="H983" s="7">
        <f>IF($G983="","",IFERROR(INDEX(Listas!$B$2:$B$51,MATCH($G983,Listas!$A$2:$A$51,0))&amp;"",""))</f>
        <v/>
      </c>
      <c r="J983" s="8" t="n"/>
      <c r="K983" s="8" t="n"/>
      <c r="L983" s="8" t="n"/>
      <c r="M983" s="9" t="n"/>
      <c r="O983" s="10" t="n"/>
      <c r="P983" s="8" t="n"/>
    </row>
    <row r="984">
      <c r="A984" s="7" t="n"/>
      <c r="C984" s="7" t="n"/>
      <c r="F984" s="7" t="n"/>
      <c r="H984" s="7">
        <f>IF($G984="","",IFERROR(INDEX(Listas!$B$2:$B$51,MATCH($G984,Listas!$A$2:$A$51,0))&amp;"",""))</f>
        <v/>
      </c>
      <c r="J984" s="8" t="n"/>
      <c r="K984" s="8" t="n"/>
      <c r="L984" s="8" t="n"/>
      <c r="M984" s="9" t="n"/>
      <c r="O984" s="10" t="n"/>
      <c r="P984" s="8" t="n"/>
    </row>
    <row r="985">
      <c r="A985" s="7" t="n"/>
      <c r="C985" s="7" t="n"/>
      <c r="F985" s="7" t="n"/>
      <c r="H985" s="7">
        <f>IF($G985="","",IFERROR(INDEX(Listas!$B$2:$B$51,MATCH($G985,Listas!$A$2:$A$51,0))&amp;"",""))</f>
        <v/>
      </c>
      <c r="J985" s="8" t="n"/>
      <c r="K985" s="8" t="n"/>
      <c r="L985" s="8" t="n"/>
      <c r="M985" s="9" t="n"/>
      <c r="O985" s="10" t="n"/>
      <c r="P985" s="8" t="n"/>
    </row>
    <row r="986">
      <c r="A986" s="7" t="n"/>
      <c r="C986" s="7" t="n"/>
      <c r="F986" s="7" t="n"/>
      <c r="H986" s="7">
        <f>IF($G986="","",IFERROR(INDEX(Listas!$B$2:$B$51,MATCH($G986,Listas!$A$2:$A$51,0))&amp;"",""))</f>
        <v/>
      </c>
      <c r="J986" s="8" t="n"/>
      <c r="K986" s="8" t="n"/>
      <c r="L986" s="8" t="n"/>
      <c r="M986" s="9" t="n"/>
      <c r="O986" s="10" t="n"/>
      <c r="P986" s="8" t="n"/>
    </row>
    <row r="987">
      <c r="A987" s="7" t="n"/>
      <c r="C987" s="7" t="n"/>
      <c r="F987" s="7" t="n"/>
      <c r="H987" s="7">
        <f>IF($G987="","",IFERROR(INDEX(Listas!$B$2:$B$51,MATCH($G987,Listas!$A$2:$A$51,0))&amp;"",""))</f>
        <v/>
      </c>
      <c r="J987" s="8" t="n"/>
      <c r="K987" s="8" t="n"/>
      <c r="L987" s="8" t="n"/>
      <c r="M987" s="9" t="n"/>
      <c r="O987" s="10" t="n"/>
      <c r="P987" s="8" t="n"/>
    </row>
    <row r="988">
      <c r="A988" s="7" t="n"/>
      <c r="C988" s="7" t="n"/>
      <c r="F988" s="7" t="n"/>
      <c r="H988" s="7">
        <f>IF($G988="","",IFERROR(INDEX(Listas!$B$2:$B$51,MATCH($G988,Listas!$A$2:$A$51,0))&amp;"",""))</f>
        <v/>
      </c>
      <c r="J988" s="8" t="n"/>
      <c r="K988" s="8" t="n"/>
      <c r="L988" s="8" t="n"/>
      <c r="M988" s="9" t="n"/>
      <c r="O988" s="10" t="n"/>
      <c r="P988" s="8" t="n"/>
    </row>
    <row r="989">
      <c r="A989" s="7" t="n"/>
      <c r="C989" s="7" t="n"/>
      <c r="F989" s="7" t="n"/>
      <c r="H989" s="7">
        <f>IF($G989="","",IFERROR(INDEX(Listas!$B$2:$B$51,MATCH($G989,Listas!$A$2:$A$51,0))&amp;"",""))</f>
        <v/>
      </c>
      <c r="J989" s="8" t="n"/>
      <c r="K989" s="8" t="n"/>
      <c r="L989" s="8" t="n"/>
      <c r="M989" s="9" t="n"/>
      <c r="O989" s="10" t="n"/>
      <c r="P989" s="8" t="n"/>
    </row>
    <row r="990">
      <c r="A990" s="7" t="n"/>
      <c r="C990" s="7" t="n"/>
      <c r="F990" s="7" t="n"/>
      <c r="H990" s="7">
        <f>IF($G990="","",IFERROR(INDEX(Listas!$B$2:$B$51,MATCH($G990,Listas!$A$2:$A$51,0))&amp;"",""))</f>
        <v/>
      </c>
      <c r="J990" s="8" t="n"/>
      <c r="K990" s="8" t="n"/>
      <c r="L990" s="8" t="n"/>
      <c r="M990" s="9" t="n"/>
      <c r="O990" s="10" t="n"/>
      <c r="P990" s="8" t="n"/>
    </row>
    <row r="991">
      <c r="A991" s="7" t="n"/>
      <c r="C991" s="7" t="n"/>
      <c r="F991" s="7" t="n"/>
      <c r="H991" s="7">
        <f>IF($G991="","",IFERROR(INDEX(Listas!$B$2:$B$51,MATCH($G991,Listas!$A$2:$A$51,0))&amp;"",""))</f>
        <v/>
      </c>
      <c r="J991" s="8" t="n"/>
      <c r="K991" s="8" t="n"/>
      <c r="L991" s="8" t="n"/>
      <c r="M991" s="9" t="n"/>
      <c r="O991" s="10" t="n"/>
      <c r="P991" s="8" t="n"/>
    </row>
    <row r="992">
      <c r="A992" s="7" t="n"/>
      <c r="C992" s="7" t="n"/>
      <c r="F992" s="7" t="n"/>
      <c r="H992" s="7">
        <f>IF($G992="","",IFERROR(INDEX(Listas!$B$2:$B$51,MATCH($G992,Listas!$A$2:$A$51,0))&amp;"",""))</f>
        <v/>
      </c>
      <c r="J992" s="8" t="n"/>
      <c r="K992" s="8" t="n"/>
      <c r="L992" s="8" t="n"/>
      <c r="M992" s="9" t="n"/>
      <c r="O992" s="10" t="n"/>
      <c r="P992" s="8" t="n"/>
    </row>
    <row r="993">
      <c r="A993" s="7" t="n"/>
      <c r="C993" s="7" t="n"/>
      <c r="F993" s="7" t="n"/>
      <c r="H993" s="7">
        <f>IF($G993="","",IFERROR(INDEX(Listas!$B$2:$B$51,MATCH($G993,Listas!$A$2:$A$51,0))&amp;"",""))</f>
        <v/>
      </c>
      <c r="J993" s="8" t="n"/>
      <c r="K993" s="8" t="n"/>
      <c r="L993" s="8" t="n"/>
      <c r="M993" s="9" t="n"/>
      <c r="O993" s="10" t="n"/>
      <c r="P993" s="8" t="n"/>
    </row>
    <row r="994">
      <c r="A994" s="7" t="n"/>
      <c r="C994" s="7" t="n"/>
      <c r="F994" s="7" t="n"/>
      <c r="H994" s="7">
        <f>IF($G994="","",IFERROR(INDEX(Listas!$B$2:$B$51,MATCH($G994,Listas!$A$2:$A$51,0))&amp;"",""))</f>
        <v/>
      </c>
      <c r="J994" s="8" t="n"/>
      <c r="K994" s="8" t="n"/>
      <c r="L994" s="8" t="n"/>
      <c r="M994" s="9" t="n"/>
      <c r="O994" s="10" t="n"/>
      <c r="P994" s="8" t="n"/>
    </row>
    <row r="995">
      <c r="A995" s="7" t="n"/>
      <c r="C995" s="7" t="n"/>
      <c r="F995" s="7" t="n"/>
      <c r="H995" s="7">
        <f>IF($G995="","",IFERROR(INDEX(Listas!$B$2:$B$51,MATCH($G995,Listas!$A$2:$A$51,0))&amp;"",""))</f>
        <v/>
      </c>
      <c r="J995" s="8" t="n"/>
      <c r="K995" s="8" t="n"/>
      <c r="L995" s="8" t="n"/>
      <c r="M995" s="9" t="n"/>
      <c r="O995" s="10" t="n"/>
      <c r="P995" s="8" t="n"/>
    </row>
    <row r="996">
      <c r="A996" s="7" t="n"/>
      <c r="C996" s="7" t="n"/>
      <c r="F996" s="7" t="n"/>
      <c r="H996" s="7">
        <f>IF($G996="","",IFERROR(INDEX(Listas!$B$2:$B$51,MATCH($G996,Listas!$A$2:$A$51,0))&amp;"",""))</f>
        <v/>
      </c>
      <c r="J996" s="8" t="n"/>
      <c r="K996" s="8" t="n"/>
      <c r="L996" s="8" t="n"/>
      <c r="M996" s="9" t="n"/>
      <c r="O996" s="10" t="n"/>
      <c r="P996" s="8" t="n"/>
    </row>
    <row r="997">
      <c r="A997" s="7" t="n"/>
      <c r="C997" s="7" t="n"/>
      <c r="F997" s="7" t="n"/>
      <c r="H997" s="7">
        <f>IF($G997="","",IFERROR(INDEX(Listas!$B$2:$B$51,MATCH($G997,Listas!$A$2:$A$51,0))&amp;"",""))</f>
        <v/>
      </c>
      <c r="J997" s="8" t="n"/>
      <c r="K997" s="8" t="n"/>
      <c r="L997" s="8" t="n"/>
      <c r="M997" s="9" t="n"/>
      <c r="O997" s="10" t="n"/>
      <c r="P997" s="8" t="n"/>
    </row>
    <row r="998">
      <c r="A998" s="7" t="n"/>
      <c r="C998" s="7" t="n"/>
      <c r="F998" s="7" t="n"/>
      <c r="H998" s="7">
        <f>IF($G998="","",IFERROR(INDEX(Listas!$B$2:$B$51,MATCH($G998,Listas!$A$2:$A$51,0))&amp;"",""))</f>
        <v/>
      </c>
      <c r="J998" s="8" t="n"/>
      <c r="K998" s="8" t="n"/>
      <c r="L998" s="8" t="n"/>
      <c r="M998" s="9" t="n"/>
      <c r="O998" s="10" t="n"/>
      <c r="P998" s="8" t="n"/>
    </row>
    <row r="999">
      <c r="A999" s="7" t="n"/>
      <c r="C999" s="7" t="n"/>
      <c r="F999" s="7" t="n"/>
      <c r="H999" s="7">
        <f>IF($G999="","",IFERROR(INDEX(Listas!$B$2:$B$51,MATCH($G999,Listas!$A$2:$A$51,0))&amp;"",""))</f>
        <v/>
      </c>
      <c r="J999" s="8" t="n"/>
      <c r="K999" s="8" t="n"/>
      <c r="L999" s="8" t="n"/>
      <c r="M999" s="9" t="n"/>
      <c r="O999" s="10" t="n"/>
      <c r="P999" s="8" t="n"/>
    </row>
    <row r="1000">
      <c r="A1000" s="7" t="n"/>
      <c r="C1000" s="7" t="n"/>
      <c r="F1000" s="7" t="n"/>
      <c r="H1000" s="7">
        <f>IF($G1000="","",IFERROR(INDEX(Listas!$B$2:$B$51,MATCH($G1000,Listas!$A$2:$A$51,0))&amp;"",""))</f>
        <v/>
      </c>
      <c r="J1000" s="8" t="n"/>
      <c r="K1000" s="8" t="n"/>
      <c r="L1000" s="8" t="n"/>
      <c r="M1000" s="9" t="n"/>
      <c r="O1000" s="10" t="n"/>
      <c r="P1000" s="8" t="n"/>
    </row>
    <row r="1001">
      <c r="A1001" s="7" t="n"/>
      <c r="C1001" s="7" t="n"/>
      <c r="F1001" s="7" t="n"/>
      <c r="H1001" s="7">
        <f>IF($G1001="","",IFERROR(INDEX(Listas!$B$2:$B$51,MATCH($G1001,Listas!$A$2:$A$51,0))&amp;"",""))</f>
        <v/>
      </c>
      <c r="J1001" s="8" t="n"/>
      <c r="K1001" s="8" t="n"/>
      <c r="L1001" s="8" t="n"/>
      <c r="M1001" s="9" t="n"/>
      <c r="O1001" s="10" t="n"/>
      <c r="P1001" s="8" t="n"/>
    </row>
    <row r="1002">
      <c r="A1002" s="7" t="n"/>
      <c r="C1002" s="7" t="n"/>
      <c r="F1002" s="7" t="n"/>
      <c r="H1002" s="7">
        <f>IF($G1002="","",IFERROR(INDEX(Listas!$B$2:$B$51,MATCH($G1002,Listas!$A$2:$A$51,0))&amp;"",""))</f>
        <v/>
      </c>
      <c r="J1002" s="8" t="n"/>
      <c r="K1002" s="8" t="n"/>
      <c r="L1002" s="8" t="n"/>
      <c r="M1002" s="9" t="n"/>
      <c r="O1002" s="10" t="n"/>
      <c r="P1002" s="8" t="n"/>
    </row>
    <row r="1003">
      <c r="A1003" s="7" t="n"/>
      <c r="C1003" s="7" t="n"/>
      <c r="F1003" s="7" t="n"/>
      <c r="H1003" s="7">
        <f>IF($G1003="","",IFERROR(INDEX(Listas!$B$2:$B$51,MATCH($G1003,Listas!$A$2:$A$51,0))&amp;"",""))</f>
        <v/>
      </c>
      <c r="J1003" s="8" t="n"/>
      <c r="K1003" s="8" t="n"/>
      <c r="L1003" s="8" t="n"/>
      <c r="M1003" s="9" t="n"/>
      <c r="O1003" s="10" t="n"/>
      <c r="P1003" s="8" t="n"/>
    </row>
    <row r="1004">
      <c r="A1004" s="7" t="n"/>
      <c r="C1004" s="7" t="n"/>
      <c r="F1004" s="7" t="n"/>
      <c r="H1004" s="7">
        <f>IF($G1004="","",IFERROR(INDEX(Listas!$B$2:$B$51,MATCH($G1004,Listas!$A$2:$A$51,0))&amp;"",""))</f>
        <v/>
      </c>
      <c r="J1004" s="8" t="n"/>
      <c r="K1004" s="8" t="n"/>
      <c r="L1004" s="8" t="n"/>
      <c r="M1004" s="9" t="n"/>
      <c r="O1004" s="10" t="n"/>
      <c r="P1004" s="8" t="n"/>
    </row>
    <row r="1005">
      <c r="A1005" s="7" t="n"/>
      <c r="C1005" s="7" t="n"/>
      <c r="F1005" s="7" t="n"/>
      <c r="H1005" s="7">
        <f>IF($G1005="","",IFERROR(INDEX(Listas!$B$2:$B$51,MATCH($G1005,Listas!$A$2:$A$51,0))&amp;"",""))</f>
        <v/>
      </c>
      <c r="J1005" s="8" t="n"/>
      <c r="K1005" s="8" t="n"/>
      <c r="L1005" s="8" t="n"/>
      <c r="M1005" s="9" t="n"/>
      <c r="O1005" s="10" t="n"/>
      <c r="P1005" s="8" t="n"/>
    </row>
    <row r="1006">
      <c r="A1006" s="7" t="n"/>
      <c r="C1006" s="7" t="n"/>
      <c r="F1006" s="7" t="n"/>
      <c r="H1006" s="7">
        <f>IF($G1006="","",IFERROR(INDEX(Listas!$B$2:$B$51,MATCH($G1006,Listas!$A$2:$A$51,0))&amp;"",""))</f>
        <v/>
      </c>
      <c r="J1006" s="8" t="n"/>
      <c r="K1006" s="8" t="n"/>
      <c r="L1006" s="8" t="n"/>
      <c r="M1006" s="9" t="n"/>
      <c r="O1006" s="10" t="n"/>
      <c r="P1006" s="8" t="n"/>
    </row>
    <row r="1007">
      <c r="A1007" s="7" t="n"/>
      <c r="C1007" s="7" t="n"/>
      <c r="F1007" s="7" t="n"/>
      <c r="H1007" s="7">
        <f>IF($G1007="","",IFERROR(INDEX(Listas!$B$2:$B$51,MATCH($G1007,Listas!$A$2:$A$51,0))&amp;"",""))</f>
        <v/>
      </c>
      <c r="J1007" s="8" t="n"/>
      <c r="K1007" s="8" t="n"/>
      <c r="L1007" s="8" t="n"/>
      <c r="M1007" s="9" t="n"/>
      <c r="O1007" s="10" t="n"/>
      <c r="P1007" s="8" t="n"/>
    </row>
    <row r="1008">
      <c r="A1008" s="7" t="n"/>
      <c r="C1008" s="7" t="n"/>
      <c r="F1008" s="7" t="n"/>
      <c r="H1008" s="7">
        <f>IF($G1008="","",IFERROR(INDEX(Listas!$B$2:$B$51,MATCH($G1008,Listas!$A$2:$A$51,0))&amp;"",""))</f>
        <v/>
      </c>
      <c r="J1008" s="8" t="n"/>
      <c r="K1008" s="8" t="n"/>
      <c r="L1008" s="8" t="n"/>
      <c r="M1008" s="9" t="n"/>
      <c r="O1008" s="10" t="n"/>
      <c r="P1008" s="8" t="n"/>
    </row>
    <row r="1009">
      <c r="A1009" s="7" t="n"/>
      <c r="C1009" s="7" t="n"/>
      <c r="F1009" s="7" t="n"/>
      <c r="H1009" s="7">
        <f>IF($G1009="","",IFERROR(INDEX(Listas!$B$2:$B$51,MATCH($G1009,Listas!$A$2:$A$51,0))&amp;"",""))</f>
        <v/>
      </c>
      <c r="J1009" s="8" t="n"/>
      <c r="K1009" s="8" t="n"/>
      <c r="L1009" s="8" t="n"/>
      <c r="M1009" s="9" t="n"/>
      <c r="O1009" s="10" t="n"/>
      <c r="P1009" s="8" t="n"/>
    </row>
    <row r="1010">
      <c r="A1010" s="7" t="n"/>
      <c r="C1010" s="7" t="n"/>
      <c r="F1010" s="7" t="n"/>
      <c r="H1010" s="7">
        <f>IF($G1010="","",IFERROR(INDEX(Listas!$B$2:$B$51,MATCH($G1010,Listas!$A$2:$A$51,0))&amp;"",""))</f>
        <v/>
      </c>
      <c r="J1010" s="8" t="n"/>
      <c r="K1010" s="8" t="n"/>
      <c r="L1010" s="8" t="n"/>
      <c r="M1010" s="9" t="n"/>
      <c r="O1010" s="10" t="n"/>
      <c r="P1010" s="8" t="n"/>
    </row>
    <row r="1011">
      <c r="A1011" s="7" t="n"/>
      <c r="C1011" s="7" t="n"/>
      <c r="F1011" s="7" t="n"/>
      <c r="H1011" s="7">
        <f>IF($G1011="","",IFERROR(INDEX(Listas!$B$2:$B$51,MATCH($G1011,Listas!$A$2:$A$51,0))&amp;"",""))</f>
        <v/>
      </c>
      <c r="J1011" s="8" t="n"/>
      <c r="K1011" s="8" t="n"/>
      <c r="L1011" s="8" t="n"/>
      <c r="M1011" s="9" t="n"/>
      <c r="O1011" s="10" t="n"/>
      <c r="P1011" s="8" t="n"/>
    </row>
    <row r="1012">
      <c r="A1012" s="7" t="n"/>
      <c r="C1012" s="7" t="n"/>
      <c r="F1012" s="7" t="n"/>
      <c r="H1012" s="7">
        <f>IF($G1012="","",IFERROR(INDEX(Listas!$B$2:$B$51,MATCH($G1012,Listas!$A$2:$A$51,0))&amp;"",""))</f>
        <v/>
      </c>
      <c r="J1012" s="8" t="n"/>
      <c r="K1012" s="8" t="n"/>
      <c r="L1012" s="8" t="n"/>
      <c r="M1012" s="9" t="n"/>
      <c r="O1012" s="10" t="n"/>
      <c r="P1012" s="8" t="n"/>
    </row>
    <row r="1013">
      <c r="A1013" s="7" t="n"/>
      <c r="C1013" s="7" t="n"/>
      <c r="F1013" s="7" t="n"/>
      <c r="H1013" s="7">
        <f>IF($G1013="","",IFERROR(INDEX(Listas!$B$2:$B$51,MATCH($G1013,Listas!$A$2:$A$51,0))&amp;"",""))</f>
        <v/>
      </c>
      <c r="J1013" s="8" t="n"/>
      <c r="K1013" s="8" t="n"/>
      <c r="L1013" s="8" t="n"/>
      <c r="M1013" s="9" t="n"/>
      <c r="O1013" s="10" t="n"/>
      <c r="P1013" s="8" t="n"/>
    </row>
    <row r="1014">
      <c r="A1014" s="7" t="n"/>
      <c r="C1014" s="7" t="n"/>
      <c r="F1014" s="7" t="n"/>
      <c r="H1014" s="7">
        <f>IF($G1014="","",IFERROR(INDEX(Listas!$B$2:$B$51,MATCH($G1014,Listas!$A$2:$A$51,0))&amp;"",""))</f>
        <v/>
      </c>
      <c r="J1014" s="8" t="n"/>
      <c r="K1014" s="8" t="n"/>
      <c r="L1014" s="8" t="n"/>
      <c r="M1014" s="9" t="n"/>
      <c r="O1014" s="10" t="n"/>
      <c r="P1014" s="8" t="n"/>
    </row>
    <row r="1015">
      <c r="A1015" s="7" t="n"/>
      <c r="C1015" s="7" t="n"/>
      <c r="F1015" s="7" t="n"/>
      <c r="H1015" s="7">
        <f>IF($G1015="","",IFERROR(INDEX(Listas!$B$2:$B$51,MATCH($G1015,Listas!$A$2:$A$51,0))&amp;"",""))</f>
        <v/>
      </c>
      <c r="J1015" s="8" t="n"/>
      <c r="K1015" s="8" t="n"/>
      <c r="L1015" s="8" t="n"/>
      <c r="M1015" s="9" t="n"/>
      <c r="O1015" s="10" t="n"/>
      <c r="P1015" s="8" t="n"/>
    </row>
    <row r="1016">
      <c r="A1016" s="7" t="n"/>
      <c r="C1016" s="7" t="n"/>
      <c r="F1016" s="7" t="n"/>
      <c r="H1016" s="7">
        <f>IF($G1016="","",IFERROR(INDEX(Listas!$B$2:$B$51,MATCH($G1016,Listas!$A$2:$A$51,0))&amp;"",""))</f>
        <v/>
      </c>
      <c r="J1016" s="8" t="n"/>
      <c r="K1016" s="8" t="n"/>
      <c r="L1016" s="8" t="n"/>
      <c r="M1016" s="9" t="n"/>
      <c r="O1016" s="10" t="n"/>
      <c r="P1016" s="8" t="n"/>
    </row>
    <row r="1017">
      <c r="A1017" s="7" t="n"/>
      <c r="C1017" s="7" t="n"/>
      <c r="F1017" s="7" t="n"/>
      <c r="H1017" s="7">
        <f>IF($G1017="","",IFERROR(INDEX(Listas!$B$2:$B$51,MATCH($G1017,Listas!$A$2:$A$51,0))&amp;"",""))</f>
        <v/>
      </c>
      <c r="J1017" s="8" t="n"/>
      <c r="K1017" s="8" t="n"/>
      <c r="L1017" s="8" t="n"/>
      <c r="M1017" s="9" t="n"/>
      <c r="O1017" s="10" t="n"/>
      <c r="P1017" s="8" t="n"/>
    </row>
    <row r="1018">
      <c r="A1018" s="7" t="n"/>
      <c r="C1018" s="7" t="n"/>
      <c r="F1018" s="7" t="n"/>
      <c r="H1018" s="7">
        <f>IF($G1018="","",IFERROR(INDEX(Listas!$B$2:$B$51,MATCH($G1018,Listas!$A$2:$A$51,0))&amp;"",""))</f>
        <v/>
      </c>
      <c r="J1018" s="8" t="n"/>
      <c r="K1018" s="8" t="n"/>
      <c r="L1018" s="8" t="n"/>
      <c r="M1018" s="9" t="n"/>
      <c r="O1018" s="10" t="n"/>
      <c r="P1018" s="8" t="n"/>
    </row>
    <row r="1019">
      <c r="A1019" s="7" t="n"/>
      <c r="C1019" s="7" t="n"/>
      <c r="F1019" s="7" t="n"/>
      <c r="H1019" s="7">
        <f>IF($G1019="","",IFERROR(INDEX(Listas!$B$2:$B$51,MATCH($G1019,Listas!$A$2:$A$51,0))&amp;"",""))</f>
        <v/>
      </c>
      <c r="J1019" s="8" t="n"/>
      <c r="K1019" s="8" t="n"/>
      <c r="L1019" s="8" t="n"/>
      <c r="M1019" s="9" t="n"/>
      <c r="O1019" s="10" t="n"/>
      <c r="P1019" s="8" t="n"/>
    </row>
    <row r="1020">
      <c r="A1020" s="7" t="n"/>
      <c r="C1020" s="7" t="n"/>
      <c r="F1020" s="7" t="n"/>
      <c r="H1020" s="7">
        <f>IF($G1020="","",IFERROR(INDEX(Listas!$B$2:$B$51,MATCH($G1020,Listas!$A$2:$A$51,0))&amp;"",""))</f>
        <v/>
      </c>
      <c r="J1020" s="8" t="n"/>
      <c r="K1020" s="8" t="n"/>
      <c r="L1020" s="8" t="n"/>
      <c r="M1020" s="9" t="n"/>
      <c r="O1020" s="10" t="n"/>
      <c r="P1020" s="8" t="n"/>
    </row>
    <row r="1021">
      <c r="A1021" s="7" t="n"/>
      <c r="C1021" s="7" t="n"/>
      <c r="F1021" s="7" t="n"/>
      <c r="H1021" s="7">
        <f>IF($G1021="","",IFERROR(INDEX(Listas!$B$2:$B$51,MATCH($G1021,Listas!$A$2:$A$51,0))&amp;"",""))</f>
        <v/>
      </c>
      <c r="J1021" s="8" t="n"/>
      <c r="K1021" s="8" t="n"/>
      <c r="L1021" s="8" t="n"/>
      <c r="M1021" s="9" t="n"/>
      <c r="O1021" s="10" t="n"/>
      <c r="P1021" s="8" t="n"/>
    </row>
    <row r="1022">
      <c r="A1022" s="7" t="n"/>
      <c r="C1022" s="7" t="n"/>
      <c r="F1022" s="7" t="n"/>
      <c r="H1022" s="7">
        <f>IF($G1022="","",IFERROR(INDEX(Listas!$B$2:$B$51,MATCH($G1022,Listas!$A$2:$A$51,0))&amp;"",""))</f>
        <v/>
      </c>
      <c r="J1022" s="8" t="n"/>
      <c r="K1022" s="8" t="n"/>
      <c r="L1022" s="8" t="n"/>
      <c r="M1022" s="9" t="n"/>
      <c r="O1022" s="10" t="n"/>
      <c r="P1022" s="8" t="n"/>
    </row>
    <row r="1023">
      <c r="A1023" s="7" t="n"/>
      <c r="C1023" s="7" t="n"/>
      <c r="F1023" s="7" t="n"/>
      <c r="H1023" s="7">
        <f>IF($G1023="","",IFERROR(INDEX(Listas!$B$2:$B$51,MATCH($G1023,Listas!$A$2:$A$51,0))&amp;"",""))</f>
        <v/>
      </c>
      <c r="J1023" s="8" t="n"/>
      <c r="K1023" s="8" t="n"/>
      <c r="L1023" s="8" t="n"/>
      <c r="M1023" s="9" t="n"/>
      <c r="O1023" s="10" t="n"/>
      <c r="P1023" s="8" t="n"/>
    </row>
    <row r="1024">
      <c r="A1024" s="7" t="n"/>
      <c r="C1024" s="7" t="n"/>
      <c r="F1024" s="7" t="n"/>
      <c r="H1024" s="7">
        <f>IF($G1024="","",IFERROR(INDEX(Listas!$B$2:$B$51,MATCH($G1024,Listas!$A$2:$A$51,0))&amp;"",""))</f>
        <v/>
      </c>
      <c r="J1024" s="8" t="n"/>
      <c r="K1024" s="8" t="n"/>
      <c r="L1024" s="8" t="n"/>
      <c r="M1024" s="9" t="n"/>
      <c r="O1024" s="10" t="n"/>
      <c r="P1024" s="8" t="n"/>
    </row>
    <row r="1025">
      <c r="A1025" s="7" t="n"/>
      <c r="C1025" s="7" t="n"/>
      <c r="F1025" s="7" t="n"/>
      <c r="H1025" s="7">
        <f>IF($G1025="","",IFERROR(INDEX(Listas!$B$2:$B$51,MATCH($G1025,Listas!$A$2:$A$51,0))&amp;"",""))</f>
        <v/>
      </c>
      <c r="J1025" s="8" t="n"/>
      <c r="K1025" s="8" t="n"/>
      <c r="L1025" s="8" t="n"/>
      <c r="M1025" s="9" t="n"/>
      <c r="O1025" s="10" t="n"/>
      <c r="P1025" s="8" t="n"/>
    </row>
    <row r="1026">
      <c r="A1026" s="7" t="n"/>
      <c r="C1026" s="7" t="n"/>
      <c r="F1026" s="7" t="n"/>
      <c r="H1026" s="7">
        <f>IF($G1026="","",IFERROR(INDEX(Listas!$B$2:$B$51,MATCH($G1026,Listas!$A$2:$A$51,0))&amp;"",""))</f>
        <v/>
      </c>
      <c r="J1026" s="8" t="n"/>
      <c r="K1026" s="8" t="n"/>
      <c r="L1026" s="8" t="n"/>
      <c r="M1026" s="9" t="n"/>
      <c r="O1026" s="10" t="n"/>
      <c r="P1026" s="8" t="n"/>
    </row>
    <row r="1027">
      <c r="A1027" s="7" t="n"/>
      <c r="C1027" s="7" t="n"/>
      <c r="F1027" s="7" t="n"/>
      <c r="H1027" s="7">
        <f>IF($G1027="","",IFERROR(INDEX(Listas!$B$2:$B$51,MATCH($G1027,Listas!$A$2:$A$51,0))&amp;"",""))</f>
        <v/>
      </c>
      <c r="J1027" s="8" t="n"/>
      <c r="K1027" s="8" t="n"/>
      <c r="L1027" s="8" t="n"/>
      <c r="M1027" s="9" t="n"/>
      <c r="O1027" s="10" t="n"/>
      <c r="P1027" s="8" t="n"/>
    </row>
    <row r="1028">
      <c r="A1028" s="7" t="n"/>
      <c r="C1028" s="7" t="n"/>
      <c r="F1028" s="7" t="n"/>
      <c r="H1028" s="7">
        <f>IF($G1028="","",IFERROR(INDEX(Listas!$B$2:$B$51,MATCH($G1028,Listas!$A$2:$A$51,0))&amp;"",""))</f>
        <v/>
      </c>
      <c r="J1028" s="8" t="n"/>
      <c r="K1028" s="8" t="n"/>
      <c r="L1028" s="8" t="n"/>
      <c r="M1028" s="9" t="n"/>
      <c r="O1028" s="10" t="n"/>
      <c r="P1028" s="8" t="n"/>
    </row>
    <row r="1029">
      <c r="A1029" s="7" t="n"/>
      <c r="C1029" s="7" t="n"/>
      <c r="F1029" s="7" t="n"/>
      <c r="H1029" s="7">
        <f>IF($G1029="","",IFERROR(INDEX(Listas!$B$2:$B$51,MATCH($G1029,Listas!$A$2:$A$51,0))&amp;"",""))</f>
        <v/>
      </c>
      <c r="J1029" s="8" t="n"/>
      <c r="K1029" s="8" t="n"/>
      <c r="L1029" s="8" t="n"/>
      <c r="M1029" s="9" t="n"/>
      <c r="O1029" s="10" t="n"/>
      <c r="P1029" s="8" t="n"/>
    </row>
    <row r="1030">
      <c r="A1030" s="7" t="n"/>
      <c r="C1030" s="7" t="n"/>
      <c r="F1030" s="7" t="n"/>
      <c r="H1030" s="7">
        <f>IF($G1030="","",IFERROR(INDEX(Listas!$B$2:$B$51,MATCH($G1030,Listas!$A$2:$A$51,0))&amp;"",""))</f>
        <v/>
      </c>
      <c r="J1030" s="8" t="n"/>
      <c r="K1030" s="8" t="n"/>
      <c r="L1030" s="8" t="n"/>
      <c r="M1030" s="9" t="n"/>
      <c r="O1030" s="10" t="n"/>
      <c r="P1030" s="8" t="n"/>
    </row>
    <row r="1031">
      <c r="A1031" s="7" t="n"/>
      <c r="C1031" s="7" t="n"/>
      <c r="F1031" s="7" t="n"/>
      <c r="H1031" s="7">
        <f>IF($G1031="","",IFERROR(INDEX(Listas!$B$2:$B$51,MATCH($G1031,Listas!$A$2:$A$51,0))&amp;"",""))</f>
        <v/>
      </c>
      <c r="J1031" s="8" t="n"/>
      <c r="K1031" s="8" t="n"/>
      <c r="L1031" s="8" t="n"/>
      <c r="M1031" s="9" t="n"/>
      <c r="O1031" s="10" t="n"/>
      <c r="P1031" s="8" t="n"/>
    </row>
    <row r="1032">
      <c r="A1032" s="7" t="n"/>
      <c r="C1032" s="7" t="n"/>
      <c r="F1032" s="7" t="n"/>
      <c r="H1032" s="7">
        <f>IF($G1032="","",IFERROR(INDEX(Listas!$B$2:$B$51,MATCH($G1032,Listas!$A$2:$A$51,0))&amp;"",""))</f>
        <v/>
      </c>
      <c r="J1032" s="8" t="n"/>
      <c r="K1032" s="8" t="n"/>
      <c r="L1032" s="8" t="n"/>
      <c r="M1032" s="9" t="n"/>
      <c r="O1032" s="10" t="n"/>
      <c r="P1032" s="8" t="n"/>
    </row>
    <row r="1033">
      <c r="A1033" s="7" t="n"/>
      <c r="C1033" s="7" t="n"/>
      <c r="F1033" s="7" t="n"/>
      <c r="H1033" s="7">
        <f>IF($G1033="","",IFERROR(INDEX(Listas!$B$2:$B$51,MATCH($G1033,Listas!$A$2:$A$51,0))&amp;"",""))</f>
        <v/>
      </c>
      <c r="J1033" s="8" t="n"/>
      <c r="K1033" s="8" t="n"/>
      <c r="L1033" s="8" t="n"/>
      <c r="M1033" s="9" t="n"/>
      <c r="O1033" s="10" t="n"/>
      <c r="P1033" s="8" t="n"/>
    </row>
    <row r="1034">
      <c r="A1034" s="7" t="n"/>
      <c r="C1034" s="7" t="n"/>
      <c r="F1034" s="7" t="n"/>
      <c r="H1034" s="7">
        <f>IF($G1034="","",IFERROR(INDEX(Listas!$B$2:$B$51,MATCH($G1034,Listas!$A$2:$A$51,0))&amp;"",""))</f>
        <v/>
      </c>
      <c r="J1034" s="8" t="n"/>
      <c r="K1034" s="8" t="n"/>
      <c r="L1034" s="8" t="n"/>
      <c r="M1034" s="9" t="n"/>
      <c r="O1034" s="10" t="n"/>
      <c r="P1034" s="8" t="n"/>
    </row>
    <row r="1035">
      <c r="A1035" s="7" t="n"/>
      <c r="C1035" s="7" t="n"/>
      <c r="F1035" s="7" t="n"/>
      <c r="H1035" s="7">
        <f>IF($G1035="","",IFERROR(INDEX(Listas!$B$2:$B$51,MATCH($G1035,Listas!$A$2:$A$51,0))&amp;"",""))</f>
        <v/>
      </c>
      <c r="J1035" s="8" t="n"/>
      <c r="K1035" s="8" t="n"/>
      <c r="L1035" s="8" t="n"/>
      <c r="M1035" s="9" t="n"/>
      <c r="O1035" s="10" t="n"/>
      <c r="P1035" s="8" t="n"/>
    </row>
    <row r="1036">
      <c r="A1036" s="7" t="n"/>
      <c r="C1036" s="7" t="n"/>
      <c r="F1036" s="7" t="n"/>
      <c r="H1036" s="7">
        <f>IF($G1036="","",IFERROR(INDEX(Listas!$B$2:$B$51,MATCH($G1036,Listas!$A$2:$A$51,0))&amp;"",""))</f>
        <v/>
      </c>
      <c r="J1036" s="8" t="n"/>
      <c r="K1036" s="8" t="n"/>
      <c r="L1036" s="8" t="n"/>
      <c r="M1036" s="9" t="n"/>
      <c r="O1036" s="10" t="n"/>
      <c r="P1036" s="8" t="n"/>
    </row>
    <row r="1037">
      <c r="A1037" s="7" t="n"/>
      <c r="C1037" s="7" t="n"/>
      <c r="F1037" s="7" t="n"/>
      <c r="H1037" s="7">
        <f>IF($G1037="","",IFERROR(INDEX(Listas!$B$2:$B$51,MATCH($G1037,Listas!$A$2:$A$51,0))&amp;"",""))</f>
        <v/>
      </c>
      <c r="J1037" s="8" t="n"/>
      <c r="K1037" s="8" t="n"/>
      <c r="L1037" s="8" t="n"/>
      <c r="M1037" s="9" t="n"/>
      <c r="O1037" s="10" t="n"/>
      <c r="P1037" s="8" t="n"/>
    </row>
    <row r="1038">
      <c r="A1038" s="7" t="n"/>
      <c r="C1038" s="7" t="n"/>
      <c r="F1038" s="7" t="n"/>
      <c r="H1038" s="7">
        <f>IF($G1038="","",IFERROR(INDEX(Listas!$B$2:$B$51,MATCH($G1038,Listas!$A$2:$A$51,0))&amp;"",""))</f>
        <v/>
      </c>
      <c r="J1038" s="8" t="n"/>
      <c r="K1038" s="8" t="n"/>
      <c r="L1038" s="8" t="n"/>
      <c r="M1038" s="9" t="n"/>
      <c r="O1038" s="10" t="n"/>
      <c r="P1038" s="8" t="n"/>
    </row>
    <row r="1039">
      <c r="A1039" s="7" t="n"/>
      <c r="C1039" s="7" t="n"/>
      <c r="F1039" s="7" t="n"/>
      <c r="H1039" s="7">
        <f>IF($G1039="","",IFERROR(INDEX(Listas!$B$2:$B$51,MATCH($G1039,Listas!$A$2:$A$51,0))&amp;"",""))</f>
        <v/>
      </c>
      <c r="J1039" s="8" t="n"/>
      <c r="K1039" s="8" t="n"/>
      <c r="L1039" s="8" t="n"/>
      <c r="M1039" s="9" t="n"/>
      <c r="O1039" s="10" t="n"/>
      <c r="P1039" s="8" t="n"/>
    </row>
    <row r="1040">
      <c r="A1040" s="7" t="n"/>
      <c r="C1040" s="7" t="n"/>
      <c r="F1040" s="7" t="n"/>
      <c r="H1040" s="7">
        <f>IF($G1040="","",IFERROR(INDEX(Listas!$B$2:$B$51,MATCH($G1040,Listas!$A$2:$A$51,0))&amp;"",""))</f>
        <v/>
      </c>
      <c r="J1040" s="8" t="n"/>
      <c r="K1040" s="8" t="n"/>
      <c r="L1040" s="8" t="n"/>
      <c r="M1040" s="9" t="n"/>
      <c r="O1040" s="10" t="n"/>
      <c r="P1040" s="8" t="n"/>
    </row>
    <row r="1041">
      <c r="A1041" s="7" t="n"/>
      <c r="C1041" s="7" t="n"/>
      <c r="F1041" s="7" t="n"/>
      <c r="H1041" s="7">
        <f>IF($G1041="","",IFERROR(INDEX(Listas!$B$2:$B$51,MATCH($G1041,Listas!$A$2:$A$51,0))&amp;"",""))</f>
        <v/>
      </c>
      <c r="J1041" s="8" t="n"/>
      <c r="K1041" s="8" t="n"/>
      <c r="L1041" s="8" t="n"/>
      <c r="M1041" s="9" t="n"/>
      <c r="O1041" s="10" t="n"/>
      <c r="P1041" s="8" t="n"/>
    </row>
    <row r="1042">
      <c r="A1042" s="7" t="n"/>
      <c r="C1042" s="7" t="n"/>
      <c r="F1042" s="7" t="n"/>
      <c r="H1042" s="7">
        <f>IF($G1042="","",IFERROR(INDEX(Listas!$B$2:$B$51,MATCH($G1042,Listas!$A$2:$A$51,0))&amp;"",""))</f>
        <v/>
      </c>
      <c r="J1042" s="8" t="n"/>
      <c r="K1042" s="8" t="n"/>
      <c r="L1042" s="8" t="n"/>
      <c r="M1042" s="9" t="n"/>
      <c r="O1042" s="10" t="n"/>
      <c r="P1042" s="8" t="n"/>
    </row>
    <row r="1043">
      <c r="A1043" s="7" t="n"/>
      <c r="C1043" s="7" t="n"/>
      <c r="F1043" s="7" t="n"/>
      <c r="H1043" s="7">
        <f>IF($G1043="","",IFERROR(INDEX(Listas!$B$2:$B$51,MATCH($G1043,Listas!$A$2:$A$51,0))&amp;"",""))</f>
        <v/>
      </c>
      <c r="J1043" s="8" t="n"/>
      <c r="K1043" s="8" t="n"/>
      <c r="L1043" s="8" t="n"/>
      <c r="M1043" s="9" t="n"/>
      <c r="O1043" s="10" t="n"/>
      <c r="P1043" s="8" t="n"/>
    </row>
    <row r="1044">
      <c r="A1044" s="7" t="n"/>
      <c r="C1044" s="7" t="n"/>
      <c r="F1044" s="7" t="n"/>
      <c r="H1044" s="7">
        <f>IF($G1044="","",IFERROR(INDEX(Listas!$B$2:$B$51,MATCH($G1044,Listas!$A$2:$A$51,0))&amp;"",""))</f>
        <v/>
      </c>
      <c r="J1044" s="8" t="n"/>
      <c r="K1044" s="8" t="n"/>
      <c r="L1044" s="8" t="n"/>
      <c r="M1044" s="9" t="n"/>
      <c r="O1044" s="10" t="n"/>
      <c r="P1044" s="8" t="n"/>
    </row>
    <row r="1045">
      <c r="A1045" s="7" t="n"/>
      <c r="C1045" s="7" t="n"/>
      <c r="F1045" s="7" t="n"/>
      <c r="H1045" s="7">
        <f>IF($G1045="","",IFERROR(INDEX(Listas!$B$2:$B$51,MATCH($G1045,Listas!$A$2:$A$51,0))&amp;"",""))</f>
        <v/>
      </c>
      <c r="J1045" s="8" t="n"/>
      <c r="K1045" s="8" t="n"/>
      <c r="L1045" s="8" t="n"/>
      <c r="M1045" s="9" t="n"/>
      <c r="O1045" s="10" t="n"/>
      <c r="P1045" s="8" t="n"/>
    </row>
    <row r="1046">
      <c r="A1046" s="7" t="n"/>
      <c r="C1046" s="7" t="n"/>
      <c r="F1046" s="7" t="n"/>
      <c r="H1046" s="7">
        <f>IF($G1046="","",IFERROR(INDEX(Listas!$B$2:$B$51,MATCH($G1046,Listas!$A$2:$A$51,0))&amp;"",""))</f>
        <v/>
      </c>
      <c r="J1046" s="8" t="n"/>
      <c r="K1046" s="8" t="n"/>
      <c r="L1046" s="8" t="n"/>
      <c r="M1046" s="9" t="n"/>
      <c r="O1046" s="10" t="n"/>
      <c r="P1046" s="8" t="n"/>
    </row>
    <row r="1047">
      <c r="A1047" s="7" t="n"/>
      <c r="C1047" s="7" t="n"/>
      <c r="F1047" s="7" t="n"/>
      <c r="H1047" s="7">
        <f>IF($G1047="","",IFERROR(INDEX(Listas!$B$2:$B$51,MATCH($G1047,Listas!$A$2:$A$51,0))&amp;"",""))</f>
        <v/>
      </c>
      <c r="J1047" s="8" t="n"/>
      <c r="K1047" s="8" t="n"/>
      <c r="L1047" s="8" t="n"/>
      <c r="M1047" s="9" t="n"/>
      <c r="O1047" s="10" t="n"/>
      <c r="P1047" s="8" t="n"/>
    </row>
    <row r="1048">
      <c r="A1048" s="7" t="n"/>
      <c r="C1048" s="7" t="n"/>
      <c r="F1048" s="7" t="n"/>
      <c r="H1048" s="7">
        <f>IF($G1048="","",IFERROR(INDEX(Listas!$B$2:$B$51,MATCH($G1048,Listas!$A$2:$A$51,0))&amp;"",""))</f>
        <v/>
      </c>
      <c r="J1048" s="8" t="n"/>
      <c r="K1048" s="8" t="n"/>
      <c r="L1048" s="8" t="n"/>
      <c r="M1048" s="9" t="n"/>
      <c r="O1048" s="10" t="n"/>
      <c r="P1048" s="8" t="n"/>
    </row>
    <row r="1049">
      <c r="A1049" s="7" t="n"/>
      <c r="C1049" s="7" t="n"/>
      <c r="F1049" s="7" t="n"/>
      <c r="H1049" s="7">
        <f>IF($G1049="","",IFERROR(INDEX(Listas!$B$2:$B$51,MATCH($G1049,Listas!$A$2:$A$51,0))&amp;"",""))</f>
        <v/>
      </c>
      <c r="J1049" s="8" t="n"/>
      <c r="K1049" s="8" t="n"/>
      <c r="L1049" s="8" t="n"/>
      <c r="M1049" s="9" t="n"/>
      <c r="O1049" s="10" t="n"/>
      <c r="P1049" s="8" t="n"/>
    </row>
    <row r="1050">
      <c r="A1050" s="7" t="n"/>
      <c r="C1050" s="7" t="n"/>
      <c r="F1050" s="7" t="n"/>
      <c r="H1050" s="7">
        <f>IF($G1050="","",IFERROR(INDEX(Listas!$B$2:$B$51,MATCH($G1050,Listas!$A$2:$A$51,0))&amp;"",""))</f>
        <v/>
      </c>
      <c r="J1050" s="8" t="n"/>
      <c r="K1050" s="8" t="n"/>
      <c r="L1050" s="8" t="n"/>
      <c r="M1050" s="9" t="n"/>
      <c r="O1050" s="10" t="n"/>
      <c r="P1050" s="8" t="n"/>
    </row>
    <row r="1051">
      <c r="A1051" s="7" t="n"/>
      <c r="C1051" s="7" t="n"/>
      <c r="F1051" s="7" t="n"/>
      <c r="H1051" s="7">
        <f>IF($G1051="","",IFERROR(INDEX(Listas!$B$2:$B$51,MATCH($G1051,Listas!$A$2:$A$51,0))&amp;"",""))</f>
        <v/>
      </c>
      <c r="J1051" s="8" t="n"/>
      <c r="K1051" s="8" t="n"/>
      <c r="L1051" s="8" t="n"/>
      <c r="M1051" s="9" t="n"/>
      <c r="O1051" s="10" t="n"/>
      <c r="P1051" s="8" t="n"/>
    </row>
    <row r="1052">
      <c r="A1052" s="7" t="n"/>
      <c r="C1052" s="7" t="n"/>
      <c r="F1052" s="7" t="n"/>
      <c r="H1052" s="7">
        <f>IF($G1052="","",IFERROR(INDEX(Listas!$B$2:$B$51,MATCH($G1052,Listas!$A$2:$A$51,0))&amp;"",""))</f>
        <v/>
      </c>
      <c r="J1052" s="8" t="n"/>
      <c r="K1052" s="8" t="n"/>
      <c r="L1052" s="8" t="n"/>
      <c r="M1052" s="9" t="n"/>
      <c r="O1052" s="10" t="n"/>
      <c r="P1052" s="8" t="n"/>
    </row>
    <row r="1053">
      <c r="A1053" s="7" t="n"/>
      <c r="C1053" s="7" t="n"/>
      <c r="F1053" s="7" t="n"/>
      <c r="H1053" s="7">
        <f>IF($G1053="","",IFERROR(INDEX(Listas!$B$2:$B$51,MATCH($G1053,Listas!$A$2:$A$51,0))&amp;"",""))</f>
        <v/>
      </c>
      <c r="J1053" s="8" t="n"/>
      <c r="K1053" s="8" t="n"/>
      <c r="L1053" s="8" t="n"/>
      <c r="M1053" s="9" t="n"/>
      <c r="O1053" s="10" t="n"/>
      <c r="P1053" s="8" t="n"/>
    </row>
    <row r="1054">
      <c r="A1054" s="7" t="n"/>
      <c r="C1054" s="7" t="n"/>
      <c r="F1054" s="7" t="n"/>
      <c r="H1054" s="7">
        <f>IF($G1054="","",IFERROR(INDEX(Listas!$B$2:$B$51,MATCH($G1054,Listas!$A$2:$A$51,0))&amp;"",""))</f>
        <v/>
      </c>
      <c r="J1054" s="8" t="n"/>
      <c r="K1054" s="8" t="n"/>
      <c r="L1054" s="8" t="n"/>
      <c r="M1054" s="9" t="n"/>
      <c r="O1054" s="10" t="n"/>
      <c r="P1054" s="8" t="n"/>
    </row>
    <row r="1055">
      <c r="A1055" s="7" t="n"/>
      <c r="C1055" s="7" t="n"/>
      <c r="F1055" s="7" t="n"/>
      <c r="H1055" s="7">
        <f>IF($G1055="","",IFERROR(INDEX(Listas!$B$2:$B$51,MATCH($G1055,Listas!$A$2:$A$51,0))&amp;"",""))</f>
        <v/>
      </c>
      <c r="J1055" s="8" t="n"/>
      <c r="K1055" s="8" t="n"/>
      <c r="L1055" s="8" t="n"/>
      <c r="M1055" s="9" t="n"/>
      <c r="O1055" s="10" t="n"/>
      <c r="P1055" s="8" t="n"/>
    </row>
    <row r="1056">
      <c r="A1056" s="7" t="n"/>
      <c r="C1056" s="7" t="n"/>
      <c r="F1056" s="7" t="n"/>
      <c r="H1056" s="7">
        <f>IF($G1056="","",IFERROR(INDEX(Listas!$B$2:$B$51,MATCH($G1056,Listas!$A$2:$A$51,0))&amp;"",""))</f>
        <v/>
      </c>
      <c r="J1056" s="8" t="n"/>
      <c r="K1056" s="8" t="n"/>
      <c r="L1056" s="8" t="n"/>
      <c r="M1056" s="9" t="n"/>
      <c r="O1056" s="10" t="n"/>
      <c r="P1056" s="8" t="n"/>
    </row>
    <row r="1057">
      <c r="A1057" s="7" t="n"/>
      <c r="C1057" s="7" t="n"/>
      <c r="F1057" s="7" t="n"/>
      <c r="H1057" s="7">
        <f>IF($G1057="","",IFERROR(INDEX(Listas!$B$2:$B$51,MATCH($G1057,Listas!$A$2:$A$51,0))&amp;"",""))</f>
        <v/>
      </c>
      <c r="J1057" s="8" t="n"/>
      <c r="K1057" s="8" t="n"/>
      <c r="L1057" s="8" t="n"/>
      <c r="M1057" s="9" t="n"/>
      <c r="O1057" s="10" t="n"/>
      <c r="P1057" s="8" t="n"/>
    </row>
    <row r="1058">
      <c r="A1058" s="7" t="n"/>
      <c r="C1058" s="7" t="n"/>
      <c r="F1058" s="7" t="n"/>
      <c r="H1058" s="7">
        <f>IF($G1058="","",IFERROR(INDEX(Listas!$B$2:$B$51,MATCH($G1058,Listas!$A$2:$A$51,0))&amp;"",""))</f>
        <v/>
      </c>
      <c r="J1058" s="8" t="n"/>
      <c r="K1058" s="8" t="n"/>
      <c r="L1058" s="8" t="n"/>
      <c r="M1058" s="9" t="n"/>
      <c r="O1058" s="10" t="n"/>
      <c r="P1058" s="8" t="n"/>
    </row>
    <row r="1059">
      <c r="A1059" s="7" t="n"/>
      <c r="C1059" s="7" t="n"/>
      <c r="F1059" s="7" t="n"/>
      <c r="H1059" s="7">
        <f>IF($G1059="","",IFERROR(INDEX(Listas!$B$2:$B$51,MATCH($G1059,Listas!$A$2:$A$51,0))&amp;"",""))</f>
        <v/>
      </c>
      <c r="J1059" s="8" t="n"/>
      <c r="K1059" s="8" t="n"/>
      <c r="L1059" s="8" t="n"/>
      <c r="M1059" s="9" t="n"/>
      <c r="O1059" s="10" t="n"/>
      <c r="P1059" s="8" t="n"/>
    </row>
    <row r="1060">
      <c r="A1060" s="7" t="n"/>
      <c r="C1060" s="7" t="n"/>
      <c r="F1060" s="7" t="n"/>
      <c r="H1060" s="7">
        <f>IF($G1060="","",IFERROR(INDEX(Listas!$B$2:$B$51,MATCH($G1060,Listas!$A$2:$A$51,0))&amp;"",""))</f>
        <v/>
      </c>
      <c r="J1060" s="8" t="n"/>
      <c r="K1060" s="8" t="n"/>
      <c r="L1060" s="8" t="n"/>
      <c r="M1060" s="9" t="n"/>
      <c r="O1060" s="10" t="n"/>
      <c r="P1060" s="8" t="n"/>
    </row>
    <row r="1061">
      <c r="A1061" s="7" t="n"/>
      <c r="C1061" s="7" t="n"/>
      <c r="F1061" s="7" t="n"/>
      <c r="H1061" s="7">
        <f>IF($G1061="","",IFERROR(INDEX(Listas!$B$2:$B$51,MATCH($G1061,Listas!$A$2:$A$51,0))&amp;"",""))</f>
        <v/>
      </c>
      <c r="J1061" s="8" t="n"/>
      <c r="K1061" s="8" t="n"/>
      <c r="L1061" s="8" t="n"/>
      <c r="M1061" s="9" t="n"/>
      <c r="O1061" s="10" t="n"/>
      <c r="P1061" s="8" t="n"/>
    </row>
    <row r="1062">
      <c r="A1062" s="7" t="n"/>
      <c r="C1062" s="7" t="n"/>
      <c r="F1062" s="7" t="n"/>
      <c r="H1062" s="7">
        <f>IF($G1062="","",IFERROR(INDEX(Listas!$B$2:$B$51,MATCH($G1062,Listas!$A$2:$A$51,0))&amp;"",""))</f>
        <v/>
      </c>
      <c r="J1062" s="8" t="n"/>
      <c r="K1062" s="8" t="n"/>
      <c r="L1062" s="8" t="n"/>
      <c r="M1062" s="9" t="n"/>
      <c r="O1062" s="10" t="n"/>
      <c r="P1062" s="8" t="n"/>
    </row>
    <row r="1063">
      <c r="A1063" s="7" t="n"/>
      <c r="C1063" s="7" t="n"/>
      <c r="F1063" s="7" t="n"/>
      <c r="H1063" s="7">
        <f>IF($G1063="","",IFERROR(INDEX(Listas!$B$2:$B$51,MATCH($G1063,Listas!$A$2:$A$51,0))&amp;"",""))</f>
        <v/>
      </c>
      <c r="J1063" s="8" t="n"/>
      <c r="K1063" s="8" t="n"/>
      <c r="L1063" s="8" t="n"/>
      <c r="M1063" s="9" t="n"/>
      <c r="O1063" s="10" t="n"/>
      <c r="P1063" s="8" t="n"/>
    </row>
    <row r="1064">
      <c r="A1064" s="7" t="n"/>
      <c r="C1064" s="7" t="n"/>
      <c r="F1064" s="7" t="n"/>
      <c r="H1064" s="7">
        <f>IF($G1064="","",IFERROR(INDEX(Listas!$B$2:$B$51,MATCH($G1064,Listas!$A$2:$A$51,0))&amp;"",""))</f>
        <v/>
      </c>
      <c r="J1064" s="8" t="n"/>
      <c r="K1064" s="8" t="n"/>
      <c r="L1064" s="8" t="n"/>
      <c r="M1064" s="9" t="n"/>
      <c r="O1064" s="10" t="n"/>
      <c r="P1064" s="8" t="n"/>
    </row>
    <row r="1065">
      <c r="A1065" s="7" t="n"/>
      <c r="C1065" s="7" t="n"/>
      <c r="F1065" s="7" t="n"/>
      <c r="H1065" s="7">
        <f>IF($G1065="","",IFERROR(INDEX(Listas!$B$2:$B$51,MATCH($G1065,Listas!$A$2:$A$51,0))&amp;"",""))</f>
        <v/>
      </c>
      <c r="J1065" s="8" t="n"/>
      <c r="K1065" s="8" t="n"/>
      <c r="L1065" s="8" t="n"/>
      <c r="M1065" s="9" t="n"/>
      <c r="O1065" s="10" t="n"/>
      <c r="P1065" s="8" t="n"/>
    </row>
    <row r="1066">
      <c r="A1066" s="7" t="n"/>
      <c r="C1066" s="7" t="n"/>
      <c r="F1066" s="7" t="n"/>
      <c r="H1066" s="7">
        <f>IF($G1066="","",IFERROR(INDEX(Listas!$B$2:$B$51,MATCH($G1066,Listas!$A$2:$A$51,0))&amp;"",""))</f>
        <v/>
      </c>
      <c r="J1066" s="8" t="n"/>
      <c r="K1066" s="8" t="n"/>
      <c r="L1066" s="8" t="n"/>
      <c r="M1066" s="9" t="n"/>
      <c r="O1066" s="10" t="n"/>
      <c r="P1066" s="8" t="n"/>
    </row>
    <row r="1067">
      <c r="A1067" s="7" t="n"/>
      <c r="C1067" s="7" t="n"/>
      <c r="F1067" s="7" t="n"/>
      <c r="H1067" s="7">
        <f>IF($G1067="","",IFERROR(INDEX(Listas!$B$2:$B$51,MATCH($G1067,Listas!$A$2:$A$51,0))&amp;"",""))</f>
        <v/>
      </c>
      <c r="J1067" s="8" t="n"/>
      <c r="K1067" s="8" t="n"/>
      <c r="L1067" s="8" t="n"/>
      <c r="M1067" s="9" t="n"/>
      <c r="O1067" s="10" t="n"/>
      <c r="P1067" s="8" t="n"/>
    </row>
    <row r="1068">
      <c r="A1068" s="7" t="n"/>
      <c r="C1068" s="7" t="n"/>
      <c r="F1068" s="7" t="n"/>
      <c r="H1068" s="7">
        <f>IF($G1068="","",IFERROR(INDEX(Listas!$B$2:$B$51,MATCH($G1068,Listas!$A$2:$A$51,0))&amp;"",""))</f>
        <v/>
      </c>
      <c r="J1068" s="8" t="n"/>
      <c r="K1068" s="8" t="n"/>
      <c r="L1068" s="8" t="n"/>
      <c r="M1068" s="9" t="n"/>
      <c r="O1068" s="10" t="n"/>
      <c r="P1068" s="8" t="n"/>
    </row>
    <row r="1069">
      <c r="A1069" s="7" t="n"/>
      <c r="C1069" s="7" t="n"/>
      <c r="F1069" s="7" t="n"/>
      <c r="H1069" s="7">
        <f>IF($G1069="","",IFERROR(INDEX(Listas!$B$2:$B$51,MATCH($G1069,Listas!$A$2:$A$51,0))&amp;"",""))</f>
        <v/>
      </c>
      <c r="J1069" s="8" t="n"/>
      <c r="K1069" s="8" t="n"/>
      <c r="L1069" s="8" t="n"/>
      <c r="M1069" s="9" t="n"/>
      <c r="O1069" s="10" t="n"/>
      <c r="P1069" s="8" t="n"/>
    </row>
    <row r="1070">
      <c r="A1070" s="7" t="n"/>
      <c r="C1070" s="7" t="n"/>
      <c r="F1070" s="7" t="n"/>
      <c r="H1070" s="7">
        <f>IF($G1070="","",IFERROR(INDEX(Listas!$B$2:$B$51,MATCH($G1070,Listas!$A$2:$A$51,0))&amp;"",""))</f>
        <v/>
      </c>
      <c r="J1070" s="8" t="n"/>
      <c r="K1070" s="8" t="n"/>
      <c r="L1070" s="8" t="n"/>
      <c r="M1070" s="9" t="n"/>
      <c r="O1070" s="10" t="n"/>
      <c r="P1070" s="8" t="n"/>
    </row>
    <row r="1071">
      <c r="A1071" s="7" t="n"/>
      <c r="C1071" s="7" t="n"/>
      <c r="F1071" s="7" t="n"/>
      <c r="H1071" s="7">
        <f>IF($G1071="","",IFERROR(INDEX(Listas!$B$2:$B$51,MATCH($G1071,Listas!$A$2:$A$51,0))&amp;"",""))</f>
        <v/>
      </c>
      <c r="J1071" s="8" t="n"/>
      <c r="K1071" s="8" t="n"/>
      <c r="L1071" s="8" t="n"/>
      <c r="M1071" s="9" t="n"/>
      <c r="O1071" s="10" t="n"/>
      <c r="P1071" s="8" t="n"/>
    </row>
    <row r="1072">
      <c r="A1072" s="7" t="n"/>
      <c r="C1072" s="7" t="n"/>
      <c r="F1072" s="7" t="n"/>
      <c r="H1072" s="7">
        <f>IF($G1072="","",IFERROR(INDEX(Listas!$B$2:$B$51,MATCH($G1072,Listas!$A$2:$A$51,0))&amp;"",""))</f>
        <v/>
      </c>
      <c r="J1072" s="8" t="n"/>
      <c r="K1072" s="8" t="n"/>
      <c r="L1072" s="8" t="n"/>
      <c r="M1072" s="9" t="n"/>
      <c r="O1072" s="10" t="n"/>
      <c r="P1072" s="8" t="n"/>
    </row>
    <row r="1073">
      <c r="A1073" s="7" t="n"/>
      <c r="C1073" s="7" t="n"/>
      <c r="F1073" s="7" t="n"/>
      <c r="H1073" s="7">
        <f>IF($G1073="","",IFERROR(INDEX(Listas!$B$2:$B$51,MATCH($G1073,Listas!$A$2:$A$51,0))&amp;"",""))</f>
        <v/>
      </c>
      <c r="J1073" s="8" t="n"/>
      <c r="K1073" s="8" t="n"/>
      <c r="L1073" s="8" t="n"/>
      <c r="M1073" s="9" t="n"/>
      <c r="O1073" s="10" t="n"/>
      <c r="P1073" s="8" t="n"/>
    </row>
    <row r="1074">
      <c r="A1074" s="7" t="n"/>
      <c r="C1074" s="7" t="n"/>
      <c r="F1074" s="7" t="n"/>
      <c r="H1074" s="7">
        <f>IF($G1074="","",IFERROR(INDEX(Listas!$B$2:$B$51,MATCH($G1074,Listas!$A$2:$A$51,0))&amp;"",""))</f>
        <v/>
      </c>
      <c r="J1074" s="8" t="n"/>
      <c r="K1074" s="8" t="n"/>
      <c r="L1074" s="8" t="n"/>
      <c r="M1074" s="9" t="n"/>
      <c r="O1074" s="10" t="n"/>
      <c r="P1074" s="8" t="n"/>
    </row>
    <row r="1075">
      <c r="A1075" s="7" t="n"/>
      <c r="C1075" s="7" t="n"/>
      <c r="F1075" s="7" t="n"/>
      <c r="H1075" s="7">
        <f>IF($G1075="","",IFERROR(INDEX(Listas!$B$2:$B$51,MATCH($G1075,Listas!$A$2:$A$51,0))&amp;"",""))</f>
        <v/>
      </c>
      <c r="J1075" s="8" t="n"/>
      <c r="K1075" s="8" t="n"/>
      <c r="L1075" s="8" t="n"/>
      <c r="M1075" s="9" t="n"/>
      <c r="O1075" s="10" t="n"/>
      <c r="P1075" s="8" t="n"/>
    </row>
    <row r="1076">
      <c r="A1076" s="7" t="n"/>
      <c r="C1076" s="7" t="n"/>
      <c r="F1076" s="7" t="n"/>
      <c r="H1076" s="7">
        <f>IF($G1076="","",IFERROR(INDEX(Listas!$B$2:$B$51,MATCH($G1076,Listas!$A$2:$A$51,0))&amp;"",""))</f>
        <v/>
      </c>
      <c r="J1076" s="8" t="n"/>
      <c r="K1076" s="8" t="n"/>
      <c r="L1076" s="8" t="n"/>
      <c r="M1076" s="9" t="n"/>
      <c r="O1076" s="10" t="n"/>
      <c r="P1076" s="8" t="n"/>
    </row>
    <row r="1077">
      <c r="A1077" s="7" t="n"/>
      <c r="C1077" s="7" t="n"/>
      <c r="F1077" s="7" t="n"/>
      <c r="H1077" s="7">
        <f>IF($G1077="","",IFERROR(INDEX(Listas!$B$2:$B$51,MATCH($G1077,Listas!$A$2:$A$51,0))&amp;"",""))</f>
        <v/>
      </c>
      <c r="J1077" s="8" t="n"/>
      <c r="K1077" s="8" t="n"/>
      <c r="L1077" s="8" t="n"/>
      <c r="M1077" s="9" t="n"/>
      <c r="O1077" s="10" t="n"/>
      <c r="P1077" s="8" t="n"/>
    </row>
    <row r="1078">
      <c r="A1078" s="7" t="n"/>
      <c r="C1078" s="7" t="n"/>
      <c r="F1078" s="7" t="n"/>
      <c r="H1078" s="7">
        <f>IF($G1078="","",IFERROR(INDEX(Listas!$B$2:$B$51,MATCH($G1078,Listas!$A$2:$A$51,0))&amp;"",""))</f>
        <v/>
      </c>
      <c r="J1078" s="8" t="n"/>
      <c r="K1078" s="8" t="n"/>
      <c r="L1078" s="8" t="n"/>
      <c r="M1078" s="9" t="n"/>
      <c r="O1078" s="10" t="n"/>
      <c r="P1078" s="8" t="n"/>
    </row>
    <row r="1079">
      <c r="A1079" s="7" t="n"/>
      <c r="C1079" s="7" t="n"/>
      <c r="F1079" s="7" t="n"/>
      <c r="H1079" s="7">
        <f>IF($G1079="","",IFERROR(INDEX(Listas!$B$2:$B$51,MATCH($G1079,Listas!$A$2:$A$51,0))&amp;"",""))</f>
        <v/>
      </c>
      <c r="J1079" s="8" t="n"/>
      <c r="K1079" s="8" t="n"/>
      <c r="L1079" s="8" t="n"/>
      <c r="M1079" s="9" t="n"/>
      <c r="O1079" s="10" t="n"/>
      <c r="P1079" s="8" t="n"/>
    </row>
    <row r="1080">
      <c r="A1080" s="7" t="n"/>
      <c r="C1080" s="7" t="n"/>
      <c r="F1080" s="7" t="n"/>
      <c r="H1080" s="7">
        <f>IF($G1080="","",IFERROR(INDEX(Listas!$B$2:$B$51,MATCH($G1080,Listas!$A$2:$A$51,0))&amp;"",""))</f>
        <v/>
      </c>
      <c r="J1080" s="8" t="n"/>
      <c r="K1080" s="8" t="n"/>
      <c r="L1080" s="8" t="n"/>
      <c r="M1080" s="9" t="n"/>
      <c r="O1080" s="10" t="n"/>
      <c r="P1080" s="8" t="n"/>
    </row>
    <row r="1081">
      <c r="A1081" s="7" t="n"/>
      <c r="C1081" s="7" t="n"/>
      <c r="F1081" s="7" t="n"/>
      <c r="H1081" s="7">
        <f>IF($G1081="","",IFERROR(INDEX(Listas!$B$2:$B$51,MATCH($G1081,Listas!$A$2:$A$51,0))&amp;"",""))</f>
        <v/>
      </c>
      <c r="J1081" s="8" t="n"/>
      <c r="K1081" s="8" t="n"/>
      <c r="L1081" s="8" t="n"/>
      <c r="M1081" s="9" t="n"/>
      <c r="O1081" s="10" t="n"/>
      <c r="P1081" s="8" t="n"/>
    </row>
    <row r="1082">
      <c r="A1082" s="7" t="n"/>
      <c r="C1082" s="7" t="n"/>
      <c r="F1082" s="7" t="n"/>
      <c r="H1082" s="7">
        <f>IF($G1082="","",IFERROR(INDEX(Listas!$B$2:$B$51,MATCH($G1082,Listas!$A$2:$A$51,0))&amp;"",""))</f>
        <v/>
      </c>
      <c r="J1082" s="8" t="n"/>
      <c r="K1082" s="8" t="n"/>
      <c r="L1082" s="8" t="n"/>
      <c r="M1082" s="9" t="n"/>
      <c r="O1082" s="10" t="n"/>
      <c r="P1082" s="8" t="n"/>
    </row>
    <row r="1083">
      <c r="A1083" s="7" t="n"/>
      <c r="C1083" s="7" t="n"/>
      <c r="F1083" s="7" t="n"/>
      <c r="H1083" s="7">
        <f>IF($G1083="","",IFERROR(INDEX(Listas!$B$2:$B$51,MATCH($G1083,Listas!$A$2:$A$51,0))&amp;"",""))</f>
        <v/>
      </c>
      <c r="J1083" s="8" t="n"/>
      <c r="K1083" s="8" t="n"/>
      <c r="L1083" s="8" t="n"/>
      <c r="M1083" s="9" t="n"/>
      <c r="O1083" s="10" t="n"/>
      <c r="P1083" s="8" t="n"/>
    </row>
    <row r="1084">
      <c r="A1084" s="7" t="n"/>
      <c r="C1084" s="7" t="n"/>
      <c r="F1084" s="7" t="n"/>
      <c r="H1084" s="7">
        <f>IF($G1084="","",IFERROR(INDEX(Listas!$B$2:$B$51,MATCH($G1084,Listas!$A$2:$A$51,0))&amp;"",""))</f>
        <v/>
      </c>
      <c r="J1084" s="8" t="n"/>
      <c r="K1084" s="8" t="n"/>
      <c r="L1084" s="8" t="n"/>
      <c r="M1084" s="9" t="n"/>
      <c r="O1084" s="10" t="n"/>
      <c r="P1084" s="8" t="n"/>
    </row>
    <row r="1085">
      <c r="A1085" s="7" t="n"/>
      <c r="C1085" s="7" t="n"/>
      <c r="F1085" s="7" t="n"/>
      <c r="H1085" s="7">
        <f>IF($G1085="","",IFERROR(INDEX(Listas!$B$2:$B$51,MATCH($G1085,Listas!$A$2:$A$51,0))&amp;"",""))</f>
        <v/>
      </c>
      <c r="J1085" s="8" t="n"/>
      <c r="K1085" s="8" t="n"/>
      <c r="L1085" s="8" t="n"/>
      <c r="M1085" s="9" t="n"/>
      <c r="O1085" s="10" t="n"/>
      <c r="P1085" s="8" t="n"/>
    </row>
    <row r="1086">
      <c r="A1086" s="7" t="n"/>
      <c r="C1086" s="7" t="n"/>
      <c r="F1086" s="7" t="n"/>
      <c r="H1086" s="7">
        <f>IF($G1086="","",IFERROR(INDEX(Listas!$B$2:$B$51,MATCH($G1086,Listas!$A$2:$A$51,0))&amp;"",""))</f>
        <v/>
      </c>
      <c r="J1086" s="8" t="n"/>
      <c r="K1086" s="8" t="n"/>
      <c r="L1086" s="8" t="n"/>
      <c r="M1086" s="9" t="n"/>
      <c r="O1086" s="10" t="n"/>
      <c r="P1086" s="8" t="n"/>
    </row>
    <row r="1087">
      <c r="A1087" s="7" t="n"/>
      <c r="C1087" s="7" t="n"/>
      <c r="F1087" s="7" t="n"/>
      <c r="H1087" s="7">
        <f>IF($G1087="","",IFERROR(INDEX(Listas!$B$2:$B$51,MATCH($G1087,Listas!$A$2:$A$51,0))&amp;"",""))</f>
        <v/>
      </c>
      <c r="J1087" s="8" t="n"/>
      <c r="K1087" s="8" t="n"/>
      <c r="L1087" s="8" t="n"/>
      <c r="M1087" s="9" t="n"/>
      <c r="O1087" s="10" t="n"/>
      <c r="P1087" s="8" t="n"/>
    </row>
    <row r="1088">
      <c r="A1088" s="7" t="n"/>
      <c r="C1088" s="7" t="n"/>
      <c r="F1088" s="7" t="n"/>
      <c r="H1088" s="7">
        <f>IF($G1088="","",IFERROR(INDEX(Listas!$B$2:$B$51,MATCH($G1088,Listas!$A$2:$A$51,0))&amp;"",""))</f>
        <v/>
      </c>
      <c r="J1088" s="8" t="n"/>
      <c r="K1088" s="8" t="n"/>
      <c r="L1088" s="8" t="n"/>
      <c r="M1088" s="9" t="n"/>
      <c r="O1088" s="10" t="n"/>
      <c r="P1088" s="8" t="n"/>
    </row>
    <row r="1089">
      <c r="A1089" s="7" t="n"/>
      <c r="C1089" s="7" t="n"/>
      <c r="F1089" s="7" t="n"/>
      <c r="H1089" s="7">
        <f>IF($G1089="","",IFERROR(INDEX(Listas!$B$2:$B$51,MATCH($G1089,Listas!$A$2:$A$51,0))&amp;"",""))</f>
        <v/>
      </c>
      <c r="J1089" s="8" t="n"/>
      <c r="K1089" s="8" t="n"/>
      <c r="L1089" s="8" t="n"/>
      <c r="M1089" s="9" t="n"/>
      <c r="O1089" s="10" t="n"/>
      <c r="P1089" s="8" t="n"/>
    </row>
    <row r="1090">
      <c r="A1090" s="7" t="n"/>
      <c r="C1090" s="7" t="n"/>
      <c r="F1090" s="7" t="n"/>
      <c r="H1090" s="7">
        <f>IF($G1090="","",IFERROR(INDEX(Listas!$B$2:$B$51,MATCH($G1090,Listas!$A$2:$A$51,0))&amp;"",""))</f>
        <v/>
      </c>
      <c r="J1090" s="8" t="n"/>
      <c r="K1090" s="8" t="n"/>
      <c r="L1090" s="8" t="n"/>
      <c r="M1090" s="9" t="n"/>
      <c r="O1090" s="10" t="n"/>
      <c r="P1090" s="8" t="n"/>
    </row>
    <row r="1091">
      <c r="A1091" s="7" t="n"/>
      <c r="C1091" s="7" t="n"/>
      <c r="F1091" s="7" t="n"/>
      <c r="H1091" s="7">
        <f>IF($G1091="","",IFERROR(INDEX(Listas!$B$2:$B$51,MATCH($G1091,Listas!$A$2:$A$51,0))&amp;"",""))</f>
        <v/>
      </c>
      <c r="J1091" s="8" t="n"/>
      <c r="K1091" s="8" t="n"/>
      <c r="L1091" s="8" t="n"/>
      <c r="M1091" s="9" t="n"/>
      <c r="O1091" s="10" t="n"/>
      <c r="P1091" s="8" t="n"/>
    </row>
    <row r="1092">
      <c r="A1092" s="7" t="n"/>
      <c r="C1092" s="7" t="n"/>
      <c r="F1092" s="7" t="n"/>
      <c r="H1092" s="7">
        <f>IF($G1092="","",IFERROR(INDEX(Listas!$B$2:$B$51,MATCH($G1092,Listas!$A$2:$A$51,0))&amp;"",""))</f>
        <v/>
      </c>
      <c r="J1092" s="8" t="n"/>
      <c r="K1092" s="8" t="n"/>
      <c r="L1092" s="8" t="n"/>
      <c r="M1092" s="9" t="n"/>
      <c r="O1092" s="10" t="n"/>
      <c r="P1092" s="8" t="n"/>
    </row>
    <row r="1093">
      <c r="A1093" s="7" t="n"/>
      <c r="C1093" s="7" t="n"/>
      <c r="F1093" s="7" t="n"/>
      <c r="H1093" s="7">
        <f>IF($G1093="","",IFERROR(INDEX(Listas!$B$2:$B$51,MATCH($G1093,Listas!$A$2:$A$51,0))&amp;"",""))</f>
        <v/>
      </c>
      <c r="J1093" s="8" t="n"/>
      <c r="K1093" s="8" t="n"/>
      <c r="L1093" s="8" t="n"/>
      <c r="M1093" s="9" t="n"/>
      <c r="O1093" s="10" t="n"/>
      <c r="P1093" s="8" t="n"/>
    </row>
    <row r="1094">
      <c r="A1094" s="7" t="n"/>
      <c r="C1094" s="7" t="n"/>
      <c r="F1094" s="7" t="n"/>
      <c r="H1094" s="7">
        <f>IF($G1094="","",IFERROR(INDEX(Listas!$B$2:$B$51,MATCH($G1094,Listas!$A$2:$A$51,0))&amp;"",""))</f>
        <v/>
      </c>
      <c r="J1094" s="8" t="n"/>
      <c r="K1094" s="8" t="n"/>
      <c r="L1094" s="8" t="n"/>
      <c r="M1094" s="9" t="n"/>
      <c r="O1094" s="10" t="n"/>
      <c r="P1094" s="8" t="n"/>
    </row>
    <row r="1095">
      <c r="A1095" s="7" t="n"/>
      <c r="C1095" s="7" t="n"/>
      <c r="F1095" s="7" t="n"/>
      <c r="H1095" s="7">
        <f>IF($G1095="","",IFERROR(INDEX(Listas!$B$2:$B$51,MATCH($G1095,Listas!$A$2:$A$51,0))&amp;"",""))</f>
        <v/>
      </c>
      <c r="J1095" s="8" t="n"/>
      <c r="K1095" s="8" t="n"/>
      <c r="L1095" s="8" t="n"/>
      <c r="M1095" s="9" t="n"/>
      <c r="O1095" s="10" t="n"/>
      <c r="P1095" s="8" t="n"/>
    </row>
    <row r="1096">
      <c r="A1096" s="7" t="n"/>
      <c r="C1096" s="7" t="n"/>
      <c r="F1096" s="7" t="n"/>
      <c r="H1096" s="7">
        <f>IF($G1096="","",IFERROR(INDEX(Listas!$B$2:$B$51,MATCH($G1096,Listas!$A$2:$A$51,0))&amp;"",""))</f>
        <v/>
      </c>
      <c r="J1096" s="8" t="n"/>
      <c r="K1096" s="8" t="n"/>
      <c r="L1096" s="8" t="n"/>
      <c r="M1096" s="9" t="n"/>
      <c r="O1096" s="10" t="n"/>
      <c r="P1096" s="8" t="n"/>
    </row>
    <row r="1097">
      <c r="A1097" s="7" t="n"/>
      <c r="C1097" s="7" t="n"/>
      <c r="F1097" s="7" t="n"/>
      <c r="H1097" s="7">
        <f>IF($G1097="","",IFERROR(INDEX(Listas!$B$2:$B$51,MATCH($G1097,Listas!$A$2:$A$51,0))&amp;"",""))</f>
        <v/>
      </c>
      <c r="J1097" s="8" t="n"/>
      <c r="K1097" s="8" t="n"/>
      <c r="L1097" s="8" t="n"/>
      <c r="M1097" s="9" t="n"/>
      <c r="O1097" s="10" t="n"/>
      <c r="P1097" s="8" t="n"/>
    </row>
    <row r="1098">
      <c r="A1098" s="7" t="n"/>
      <c r="C1098" s="7" t="n"/>
      <c r="F1098" s="7" t="n"/>
      <c r="H1098" s="7">
        <f>IF($G1098="","",IFERROR(INDEX(Listas!$B$2:$B$51,MATCH($G1098,Listas!$A$2:$A$51,0))&amp;"",""))</f>
        <v/>
      </c>
      <c r="J1098" s="8" t="n"/>
      <c r="K1098" s="8" t="n"/>
      <c r="L1098" s="8" t="n"/>
      <c r="M1098" s="9" t="n"/>
      <c r="O1098" s="10" t="n"/>
      <c r="P1098" s="8" t="n"/>
    </row>
    <row r="1099">
      <c r="A1099" s="7" t="n"/>
      <c r="C1099" s="7" t="n"/>
      <c r="F1099" s="7" t="n"/>
      <c r="H1099" s="7">
        <f>IF($G1099="","",IFERROR(INDEX(Listas!$B$2:$B$51,MATCH($G1099,Listas!$A$2:$A$51,0))&amp;"",""))</f>
        <v/>
      </c>
      <c r="J1099" s="8" t="n"/>
      <c r="K1099" s="8" t="n"/>
      <c r="L1099" s="8" t="n"/>
      <c r="M1099" s="9" t="n"/>
      <c r="O1099" s="10" t="n"/>
      <c r="P1099" s="8" t="n"/>
    </row>
    <row r="1100">
      <c r="A1100" s="7" t="n"/>
      <c r="C1100" s="7" t="n"/>
      <c r="F1100" s="7" t="n"/>
      <c r="H1100" s="7">
        <f>IF($G1100="","",IFERROR(INDEX(Listas!$B$2:$B$51,MATCH($G1100,Listas!$A$2:$A$51,0))&amp;"",""))</f>
        <v/>
      </c>
      <c r="J1100" s="8" t="n"/>
      <c r="K1100" s="8" t="n"/>
      <c r="L1100" s="8" t="n"/>
      <c r="M1100" s="9" t="n"/>
      <c r="O1100" s="10" t="n"/>
      <c r="P1100" s="8" t="n"/>
    </row>
    <row r="1101">
      <c r="A1101" s="7" t="n"/>
      <c r="C1101" s="7" t="n"/>
      <c r="F1101" s="7" t="n"/>
      <c r="H1101" s="7">
        <f>IF($G1101="","",IFERROR(INDEX(Listas!$B$2:$B$51,MATCH($G1101,Listas!$A$2:$A$51,0))&amp;"",""))</f>
        <v/>
      </c>
      <c r="J1101" s="8" t="n"/>
      <c r="K1101" s="8" t="n"/>
      <c r="L1101" s="8" t="n"/>
      <c r="M1101" s="9" t="n"/>
      <c r="O1101" s="10" t="n"/>
      <c r="P1101" s="8" t="n"/>
    </row>
    <row r="1102">
      <c r="A1102" s="7" t="n"/>
      <c r="C1102" s="7" t="n"/>
      <c r="F1102" s="7" t="n"/>
      <c r="H1102" s="7">
        <f>IF($G1102="","",IFERROR(INDEX(Listas!$B$2:$B$51,MATCH($G1102,Listas!$A$2:$A$51,0))&amp;"",""))</f>
        <v/>
      </c>
      <c r="J1102" s="8" t="n"/>
      <c r="K1102" s="8" t="n"/>
      <c r="L1102" s="8" t="n"/>
      <c r="M1102" s="9" t="n"/>
      <c r="O1102" s="10" t="n"/>
      <c r="P1102" s="8" t="n"/>
    </row>
    <row r="1103">
      <c r="A1103" s="7" t="n"/>
      <c r="C1103" s="7" t="n"/>
      <c r="F1103" s="7" t="n"/>
      <c r="H1103" s="7">
        <f>IF($G1103="","",IFERROR(INDEX(Listas!$B$2:$B$51,MATCH($G1103,Listas!$A$2:$A$51,0))&amp;"",""))</f>
        <v/>
      </c>
      <c r="J1103" s="8" t="n"/>
      <c r="K1103" s="8" t="n"/>
      <c r="L1103" s="8" t="n"/>
      <c r="M1103" s="9" t="n"/>
      <c r="O1103" s="10" t="n"/>
      <c r="P1103" s="8" t="n"/>
    </row>
    <row r="1104">
      <c r="A1104" s="7" t="n"/>
      <c r="C1104" s="7" t="n"/>
      <c r="F1104" s="7" t="n"/>
      <c r="H1104" s="7">
        <f>IF($G1104="","",IFERROR(INDEX(Listas!$B$2:$B$51,MATCH($G1104,Listas!$A$2:$A$51,0))&amp;"",""))</f>
        <v/>
      </c>
      <c r="J1104" s="8" t="n"/>
      <c r="K1104" s="8" t="n"/>
      <c r="L1104" s="8" t="n"/>
      <c r="M1104" s="9" t="n"/>
      <c r="O1104" s="10" t="n"/>
      <c r="P1104" s="8" t="n"/>
    </row>
    <row r="1105">
      <c r="A1105" s="7" t="n"/>
      <c r="C1105" s="7" t="n"/>
      <c r="F1105" s="7" t="n"/>
      <c r="H1105" s="7">
        <f>IF($G1105="","",IFERROR(INDEX(Listas!$B$2:$B$51,MATCH($G1105,Listas!$A$2:$A$51,0))&amp;"",""))</f>
        <v/>
      </c>
      <c r="J1105" s="8" t="n"/>
      <c r="K1105" s="8" t="n"/>
      <c r="L1105" s="8" t="n"/>
      <c r="M1105" s="9" t="n"/>
      <c r="O1105" s="10" t="n"/>
      <c r="P1105" s="8" t="n"/>
    </row>
    <row r="1106">
      <c r="A1106" s="7" t="n"/>
      <c r="C1106" s="7" t="n"/>
      <c r="F1106" s="7" t="n"/>
      <c r="H1106" s="7">
        <f>IF($G1106="","",IFERROR(INDEX(Listas!$B$2:$B$51,MATCH($G1106,Listas!$A$2:$A$51,0))&amp;"",""))</f>
        <v/>
      </c>
      <c r="J1106" s="8" t="n"/>
      <c r="K1106" s="8" t="n"/>
      <c r="L1106" s="8" t="n"/>
      <c r="M1106" s="9" t="n"/>
      <c r="O1106" s="10" t="n"/>
      <c r="P1106" s="8" t="n"/>
    </row>
    <row r="1107">
      <c r="A1107" s="7" t="n"/>
      <c r="C1107" s="7" t="n"/>
      <c r="F1107" s="7" t="n"/>
      <c r="H1107" s="7">
        <f>IF($G1107="","",IFERROR(INDEX(Listas!$B$2:$B$51,MATCH($G1107,Listas!$A$2:$A$51,0))&amp;"",""))</f>
        <v/>
      </c>
      <c r="J1107" s="8" t="n"/>
      <c r="K1107" s="8" t="n"/>
      <c r="L1107" s="8" t="n"/>
      <c r="M1107" s="9" t="n"/>
      <c r="O1107" s="10" t="n"/>
      <c r="P1107" s="8" t="n"/>
    </row>
    <row r="1108">
      <c r="A1108" s="7" t="n"/>
      <c r="C1108" s="7" t="n"/>
      <c r="F1108" s="7" t="n"/>
      <c r="H1108" s="7">
        <f>IF($G1108="","",IFERROR(INDEX(Listas!$B$2:$B$51,MATCH($G1108,Listas!$A$2:$A$51,0))&amp;"",""))</f>
        <v/>
      </c>
      <c r="J1108" s="8" t="n"/>
      <c r="K1108" s="8" t="n"/>
      <c r="L1108" s="8" t="n"/>
      <c r="M1108" s="9" t="n"/>
      <c r="O1108" s="10" t="n"/>
      <c r="P1108" s="8" t="n"/>
    </row>
    <row r="1109">
      <c r="A1109" s="7" t="n"/>
      <c r="C1109" s="7" t="n"/>
      <c r="F1109" s="7" t="n"/>
      <c r="H1109" s="7">
        <f>IF($G1109="","",IFERROR(INDEX(Listas!$B$2:$B$51,MATCH($G1109,Listas!$A$2:$A$51,0))&amp;"",""))</f>
        <v/>
      </c>
      <c r="J1109" s="8" t="n"/>
      <c r="K1109" s="8" t="n"/>
      <c r="L1109" s="8" t="n"/>
      <c r="M1109" s="9" t="n"/>
      <c r="O1109" s="10" t="n"/>
      <c r="P1109" s="8" t="n"/>
    </row>
    <row r="1110">
      <c r="A1110" s="7" t="n"/>
      <c r="C1110" s="7" t="n"/>
      <c r="F1110" s="7" t="n"/>
      <c r="H1110" s="7">
        <f>IF($G1110="","",IFERROR(INDEX(Listas!$B$2:$B$51,MATCH($G1110,Listas!$A$2:$A$51,0))&amp;"",""))</f>
        <v/>
      </c>
      <c r="J1110" s="8" t="n"/>
      <c r="K1110" s="8" t="n"/>
      <c r="L1110" s="8" t="n"/>
      <c r="M1110" s="9" t="n"/>
      <c r="O1110" s="10" t="n"/>
      <c r="P1110" s="8" t="n"/>
    </row>
    <row r="1111">
      <c r="A1111" s="7" t="n"/>
      <c r="C1111" s="7" t="n"/>
      <c r="F1111" s="7" t="n"/>
      <c r="H1111" s="7">
        <f>IF($G1111="","",IFERROR(INDEX(Listas!$B$2:$B$51,MATCH($G1111,Listas!$A$2:$A$51,0))&amp;"",""))</f>
        <v/>
      </c>
      <c r="J1111" s="8" t="n"/>
      <c r="K1111" s="8" t="n"/>
      <c r="L1111" s="8" t="n"/>
      <c r="M1111" s="9" t="n"/>
      <c r="O1111" s="10" t="n"/>
      <c r="P1111" s="8" t="n"/>
    </row>
    <row r="1112">
      <c r="A1112" s="7" t="n"/>
      <c r="C1112" s="7" t="n"/>
      <c r="F1112" s="7" t="n"/>
      <c r="H1112" s="7">
        <f>IF($G1112="","",IFERROR(INDEX(Listas!$B$2:$B$51,MATCH($G1112,Listas!$A$2:$A$51,0))&amp;"",""))</f>
        <v/>
      </c>
      <c r="J1112" s="8" t="n"/>
      <c r="K1112" s="8" t="n"/>
      <c r="L1112" s="8" t="n"/>
      <c r="M1112" s="9" t="n"/>
      <c r="O1112" s="10" t="n"/>
      <c r="P1112" s="8" t="n"/>
    </row>
    <row r="1113">
      <c r="A1113" s="7" t="n"/>
      <c r="C1113" s="7" t="n"/>
      <c r="F1113" s="7" t="n"/>
      <c r="H1113" s="7">
        <f>IF($G1113="","",IFERROR(INDEX(Listas!$B$2:$B$51,MATCH($G1113,Listas!$A$2:$A$51,0))&amp;"",""))</f>
        <v/>
      </c>
      <c r="J1113" s="8" t="n"/>
      <c r="K1113" s="8" t="n"/>
      <c r="L1113" s="8" t="n"/>
      <c r="M1113" s="9" t="n"/>
      <c r="O1113" s="10" t="n"/>
      <c r="P1113" s="8" t="n"/>
    </row>
    <row r="1114">
      <c r="A1114" s="7" t="n"/>
      <c r="C1114" s="7" t="n"/>
      <c r="F1114" s="7" t="n"/>
      <c r="H1114" s="7">
        <f>IF($G1114="","",IFERROR(INDEX(Listas!$B$2:$B$51,MATCH($G1114,Listas!$A$2:$A$51,0))&amp;"",""))</f>
        <v/>
      </c>
      <c r="J1114" s="8" t="n"/>
      <c r="K1114" s="8" t="n"/>
      <c r="L1114" s="8" t="n"/>
      <c r="M1114" s="9" t="n"/>
      <c r="O1114" s="10" t="n"/>
      <c r="P1114" s="8" t="n"/>
    </row>
    <row r="1115">
      <c r="A1115" s="7" t="n"/>
      <c r="C1115" s="7" t="n"/>
      <c r="F1115" s="7" t="n"/>
      <c r="H1115" s="7">
        <f>IF($G1115="","",IFERROR(INDEX(Listas!$B$2:$B$51,MATCH($G1115,Listas!$A$2:$A$51,0))&amp;"",""))</f>
        <v/>
      </c>
      <c r="J1115" s="8" t="n"/>
      <c r="K1115" s="8" t="n"/>
      <c r="L1115" s="8" t="n"/>
      <c r="M1115" s="9" t="n"/>
      <c r="O1115" s="10" t="n"/>
      <c r="P1115" s="8" t="n"/>
    </row>
    <row r="1116">
      <c r="A1116" s="7" t="n"/>
      <c r="C1116" s="7" t="n"/>
      <c r="F1116" s="7" t="n"/>
      <c r="H1116" s="7">
        <f>IF($G1116="","",IFERROR(INDEX(Listas!$B$2:$B$51,MATCH($G1116,Listas!$A$2:$A$51,0))&amp;"",""))</f>
        <v/>
      </c>
      <c r="J1116" s="8" t="n"/>
      <c r="K1116" s="8" t="n"/>
      <c r="L1116" s="8" t="n"/>
      <c r="M1116" s="9" t="n"/>
      <c r="O1116" s="10" t="n"/>
      <c r="P1116" s="8" t="n"/>
    </row>
    <row r="1117">
      <c r="A1117" s="7" t="n"/>
      <c r="C1117" s="7" t="n"/>
      <c r="F1117" s="7" t="n"/>
      <c r="H1117" s="7">
        <f>IF($G1117="","",IFERROR(INDEX(Listas!$B$2:$B$51,MATCH($G1117,Listas!$A$2:$A$51,0))&amp;"",""))</f>
        <v/>
      </c>
      <c r="J1117" s="8" t="n"/>
      <c r="K1117" s="8" t="n"/>
      <c r="L1117" s="8" t="n"/>
      <c r="M1117" s="9" t="n"/>
      <c r="O1117" s="10" t="n"/>
      <c r="P1117" s="8" t="n"/>
    </row>
    <row r="1118">
      <c r="A1118" s="7" t="n"/>
      <c r="C1118" s="7" t="n"/>
      <c r="F1118" s="7" t="n"/>
      <c r="H1118" s="7">
        <f>IF($G1118="","",IFERROR(INDEX(Listas!$B$2:$B$51,MATCH($G1118,Listas!$A$2:$A$51,0))&amp;"",""))</f>
        <v/>
      </c>
      <c r="J1118" s="8" t="n"/>
      <c r="K1118" s="8" t="n"/>
      <c r="L1118" s="8" t="n"/>
      <c r="M1118" s="9" t="n"/>
      <c r="O1118" s="10" t="n"/>
      <c r="P1118" s="8" t="n"/>
    </row>
    <row r="1119">
      <c r="A1119" s="7" t="n"/>
      <c r="C1119" s="7" t="n"/>
      <c r="F1119" s="7" t="n"/>
      <c r="H1119" s="7">
        <f>IF($G1119="","",IFERROR(INDEX(Listas!$B$2:$B$51,MATCH($G1119,Listas!$A$2:$A$51,0))&amp;"",""))</f>
        <v/>
      </c>
      <c r="J1119" s="8" t="n"/>
      <c r="K1119" s="8" t="n"/>
      <c r="L1119" s="8" t="n"/>
      <c r="M1119" s="9" t="n"/>
      <c r="O1119" s="10" t="n"/>
      <c r="P1119" s="8" t="n"/>
    </row>
    <row r="1120">
      <c r="A1120" s="7" t="n"/>
      <c r="C1120" s="7" t="n"/>
      <c r="F1120" s="7" t="n"/>
      <c r="H1120" s="7">
        <f>IF($G1120="","",IFERROR(INDEX(Listas!$B$2:$B$51,MATCH($G1120,Listas!$A$2:$A$51,0))&amp;"",""))</f>
        <v/>
      </c>
      <c r="J1120" s="8" t="n"/>
      <c r="K1120" s="8" t="n"/>
      <c r="L1120" s="8" t="n"/>
      <c r="M1120" s="9" t="n"/>
      <c r="O1120" s="10" t="n"/>
      <c r="P1120" s="8" t="n"/>
    </row>
    <row r="1121">
      <c r="A1121" s="7" t="n"/>
      <c r="C1121" s="7" t="n"/>
      <c r="F1121" s="7" t="n"/>
      <c r="H1121" s="7">
        <f>IF($G1121="","",IFERROR(INDEX(Listas!$B$2:$B$51,MATCH($G1121,Listas!$A$2:$A$51,0))&amp;"",""))</f>
        <v/>
      </c>
      <c r="J1121" s="8" t="n"/>
      <c r="K1121" s="8" t="n"/>
      <c r="L1121" s="8" t="n"/>
      <c r="M1121" s="9" t="n"/>
      <c r="O1121" s="10" t="n"/>
      <c r="P1121" s="8" t="n"/>
    </row>
    <row r="1122">
      <c r="A1122" s="7" t="n"/>
      <c r="C1122" s="7" t="n"/>
      <c r="F1122" s="7" t="n"/>
      <c r="H1122" s="7">
        <f>IF($G1122="","",IFERROR(INDEX(Listas!$B$2:$B$51,MATCH($G1122,Listas!$A$2:$A$51,0))&amp;"",""))</f>
        <v/>
      </c>
      <c r="J1122" s="8" t="n"/>
      <c r="K1122" s="8" t="n"/>
      <c r="L1122" s="8" t="n"/>
      <c r="M1122" s="9" t="n"/>
      <c r="O1122" s="10" t="n"/>
      <c r="P1122" s="8" t="n"/>
    </row>
    <row r="1123">
      <c r="A1123" s="7" t="n"/>
      <c r="C1123" s="7" t="n"/>
      <c r="F1123" s="7" t="n"/>
      <c r="H1123" s="7">
        <f>IF($G1123="","",IFERROR(INDEX(Listas!$B$2:$B$51,MATCH($G1123,Listas!$A$2:$A$51,0))&amp;"",""))</f>
        <v/>
      </c>
      <c r="J1123" s="8" t="n"/>
      <c r="K1123" s="8" t="n"/>
      <c r="L1123" s="8" t="n"/>
      <c r="M1123" s="9" t="n"/>
      <c r="O1123" s="10" t="n"/>
      <c r="P1123" s="8" t="n"/>
    </row>
    <row r="1124">
      <c r="A1124" s="7" t="n"/>
      <c r="C1124" s="7" t="n"/>
      <c r="F1124" s="7" t="n"/>
      <c r="H1124" s="7">
        <f>IF($G1124="","",IFERROR(INDEX(Listas!$B$2:$B$51,MATCH($G1124,Listas!$A$2:$A$51,0))&amp;"",""))</f>
        <v/>
      </c>
      <c r="J1124" s="8" t="n"/>
      <c r="K1124" s="8" t="n"/>
      <c r="L1124" s="8" t="n"/>
      <c r="M1124" s="9" t="n"/>
      <c r="O1124" s="10" t="n"/>
      <c r="P1124" s="8" t="n"/>
    </row>
    <row r="1125">
      <c r="A1125" s="7" t="n"/>
      <c r="C1125" s="7" t="n"/>
      <c r="F1125" s="7" t="n"/>
      <c r="H1125" s="7">
        <f>IF($G1125="","",IFERROR(INDEX(Listas!$B$2:$B$51,MATCH($G1125,Listas!$A$2:$A$51,0))&amp;"",""))</f>
        <v/>
      </c>
      <c r="J1125" s="8" t="n"/>
      <c r="K1125" s="8" t="n"/>
      <c r="L1125" s="8" t="n"/>
      <c r="M1125" s="9" t="n"/>
      <c r="O1125" s="10" t="n"/>
      <c r="P1125" s="8" t="n"/>
    </row>
    <row r="1126">
      <c r="A1126" s="7" t="n"/>
      <c r="C1126" s="7" t="n"/>
      <c r="F1126" s="7" t="n"/>
      <c r="H1126" s="7">
        <f>IF($G1126="","",IFERROR(INDEX(Listas!$B$2:$B$51,MATCH($G1126,Listas!$A$2:$A$51,0))&amp;"",""))</f>
        <v/>
      </c>
      <c r="J1126" s="8" t="n"/>
      <c r="K1126" s="8" t="n"/>
      <c r="L1126" s="8" t="n"/>
      <c r="M1126" s="9" t="n"/>
      <c r="O1126" s="10" t="n"/>
      <c r="P1126" s="8" t="n"/>
    </row>
    <row r="1127">
      <c r="A1127" s="7" t="n"/>
      <c r="C1127" s="7" t="n"/>
      <c r="F1127" s="7" t="n"/>
      <c r="H1127" s="7">
        <f>IF($G1127="","",IFERROR(INDEX(Listas!$B$2:$B$51,MATCH($G1127,Listas!$A$2:$A$51,0))&amp;"",""))</f>
        <v/>
      </c>
      <c r="J1127" s="8" t="n"/>
      <c r="K1127" s="8" t="n"/>
      <c r="L1127" s="8" t="n"/>
      <c r="M1127" s="9" t="n"/>
      <c r="O1127" s="10" t="n"/>
      <c r="P1127" s="8" t="n"/>
    </row>
    <row r="1128">
      <c r="A1128" s="7" t="n"/>
      <c r="C1128" s="7" t="n"/>
      <c r="F1128" s="7" t="n"/>
      <c r="H1128" s="7">
        <f>IF($G1128="","",IFERROR(INDEX(Listas!$B$2:$B$51,MATCH($G1128,Listas!$A$2:$A$51,0))&amp;"",""))</f>
        <v/>
      </c>
      <c r="J1128" s="8" t="n"/>
      <c r="K1128" s="8" t="n"/>
      <c r="L1128" s="8" t="n"/>
      <c r="M1128" s="9" t="n"/>
      <c r="O1128" s="10" t="n"/>
      <c r="P1128" s="8" t="n"/>
    </row>
    <row r="1129">
      <c r="A1129" s="7" t="n"/>
      <c r="C1129" s="7" t="n"/>
      <c r="F1129" s="7" t="n"/>
      <c r="H1129" s="7">
        <f>IF($G1129="","",IFERROR(INDEX(Listas!$B$2:$B$51,MATCH($G1129,Listas!$A$2:$A$51,0))&amp;"",""))</f>
        <v/>
      </c>
      <c r="J1129" s="8" t="n"/>
      <c r="K1129" s="8" t="n"/>
      <c r="L1129" s="8" t="n"/>
      <c r="M1129" s="9" t="n"/>
      <c r="O1129" s="10" t="n"/>
      <c r="P1129" s="8" t="n"/>
    </row>
    <row r="1130">
      <c r="A1130" s="7" t="n"/>
      <c r="C1130" s="7" t="n"/>
      <c r="F1130" s="7" t="n"/>
      <c r="H1130" s="7">
        <f>IF($G1130="","",IFERROR(INDEX(Listas!$B$2:$B$51,MATCH($G1130,Listas!$A$2:$A$51,0))&amp;"",""))</f>
        <v/>
      </c>
      <c r="J1130" s="8" t="n"/>
      <c r="K1130" s="8" t="n"/>
      <c r="L1130" s="8" t="n"/>
      <c r="M1130" s="9" t="n"/>
      <c r="O1130" s="10" t="n"/>
      <c r="P1130" s="8" t="n"/>
    </row>
    <row r="1131">
      <c r="A1131" s="7" t="n"/>
      <c r="C1131" s="7" t="n"/>
      <c r="F1131" s="7" t="n"/>
      <c r="H1131" s="7">
        <f>IF($G1131="","",IFERROR(INDEX(Listas!$B$2:$B$51,MATCH($G1131,Listas!$A$2:$A$51,0))&amp;"",""))</f>
        <v/>
      </c>
      <c r="J1131" s="8" t="n"/>
      <c r="K1131" s="8" t="n"/>
      <c r="L1131" s="8" t="n"/>
      <c r="M1131" s="9" t="n"/>
      <c r="O1131" s="10" t="n"/>
      <c r="P1131" s="8" t="n"/>
    </row>
    <row r="1132">
      <c r="A1132" s="7" t="n"/>
      <c r="C1132" s="7" t="n"/>
      <c r="F1132" s="7" t="n"/>
      <c r="H1132" s="7">
        <f>IF($G1132="","",IFERROR(INDEX(Listas!$B$2:$B$51,MATCH($G1132,Listas!$A$2:$A$51,0))&amp;"",""))</f>
        <v/>
      </c>
      <c r="J1132" s="8" t="n"/>
      <c r="K1132" s="8" t="n"/>
      <c r="L1132" s="8" t="n"/>
      <c r="M1132" s="9" t="n"/>
      <c r="O1132" s="10" t="n"/>
      <c r="P1132" s="8" t="n"/>
    </row>
    <row r="1133">
      <c r="A1133" s="7" t="n"/>
      <c r="C1133" s="7" t="n"/>
      <c r="F1133" s="7" t="n"/>
      <c r="H1133" s="7">
        <f>IF($G1133="","",IFERROR(INDEX(Listas!$B$2:$B$51,MATCH($G1133,Listas!$A$2:$A$51,0))&amp;"",""))</f>
        <v/>
      </c>
      <c r="J1133" s="8" t="n"/>
      <c r="K1133" s="8" t="n"/>
      <c r="L1133" s="8" t="n"/>
      <c r="M1133" s="9" t="n"/>
      <c r="O1133" s="10" t="n"/>
      <c r="P1133" s="8" t="n"/>
    </row>
    <row r="1134">
      <c r="A1134" s="7" t="n"/>
      <c r="C1134" s="7" t="n"/>
      <c r="F1134" s="7" t="n"/>
      <c r="H1134" s="7">
        <f>IF($G1134="","",IFERROR(INDEX(Listas!$B$2:$B$51,MATCH($G1134,Listas!$A$2:$A$51,0))&amp;"",""))</f>
        <v/>
      </c>
      <c r="J1134" s="8" t="n"/>
      <c r="K1134" s="8" t="n"/>
      <c r="L1134" s="8" t="n"/>
      <c r="M1134" s="9" t="n"/>
      <c r="O1134" s="10" t="n"/>
      <c r="P1134" s="8" t="n"/>
    </row>
    <row r="1135">
      <c r="A1135" s="7" t="n"/>
      <c r="C1135" s="7" t="n"/>
      <c r="F1135" s="7" t="n"/>
      <c r="H1135" s="7">
        <f>IF($G1135="","",IFERROR(INDEX(Listas!$B$2:$B$51,MATCH($G1135,Listas!$A$2:$A$51,0))&amp;"",""))</f>
        <v/>
      </c>
      <c r="J1135" s="8" t="n"/>
      <c r="K1135" s="8" t="n"/>
      <c r="L1135" s="8" t="n"/>
      <c r="M1135" s="9" t="n"/>
      <c r="O1135" s="10" t="n"/>
      <c r="P1135" s="8" t="n"/>
    </row>
    <row r="1136">
      <c r="A1136" s="7" t="n"/>
      <c r="C1136" s="7" t="n"/>
      <c r="F1136" s="7" t="n"/>
      <c r="H1136" s="7">
        <f>IF($G1136="","",IFERROR(INDEX(Listas!$B$2:$B$51,MATCH($G1136,Listas!$A$2:$A$51,0))&amp;"",""))</f>
        <v/>
      </c>
      <c r="J1136" s="8" t="n"/>
      <c r="K1136" s="8" t="n"/>
      <c r="L1136" s="8" t="n"/>
      <c r="M1136" s="9" t="n"/>
      <c r="O1136" s="10" t="n"/>
      <c r="P1136" s="8" t="n"/>
    </row>
    <row r="1137">
      <c r="A1137" s="7" t="n"/>
      <c r="C1137" s="7" t="n"/>
      <c r="F1137" s="7" t="n"/>
      <c r="H1137" s="7">
        <f>IF($G1137="","",IFERROR(INDEX(Listas!$B$2:$B$51,MATCH($G1137,Listas!$A$2:$A$51,0))&amp;"",""))</f>
        <v/>
      </c>
      <c r="J1137" s="8" t="n"/>
      <c r="K1137" s="8" t="n"/>
      <c r="L1137" s="8" t="n"/>
      <c r="M1137" s="9" t="n"/>
      <c r="O1137" s="10" t="n"/>
      <c r="P1137" s="8" t="n"/>
    </row>
    <row r="1138">
      <c r="A1138" s="7" t="n"/>
      <c r="C1138" s="7" t="n"/>
      <c r="F1138" s="7" t="n"/>
      <c r="H1138" s="7">
        <f>IF($G1138="","",IFERROR(INDEX(Listas!$B$2:$B$51,MATCH($G1138,Listas!$A$2:$A$51,0))&amp;"",""))</f>
        <v/>
      </c>
      <c r="J1138" s="8" t="n"/>
      <c r="K1138" s="8" t="n"/>
      <c r="L1138" s="8" t="n"/>
      <c r="M1138" s="9" t="n"/>
      <c r="O1138" s="10" t="n"/>
      <c r="P1138" s="8" t="n"/>
    </row>
    <row r="1139">
      <c r="A1139" s="7" t="n"/>
      <c r="C1139" s="7" t="n"/>
      <c r="F1139" s="7" t="n"/>
      <c r="H1139" s="7">
        <f>IF($G1139="","",IFERROR(INDEX(Listas!$B$2:$B$51,MATCH($G1139,Listas!$A$2:$A$51,0))&amp;"",""))</f>
        <v/>
      </c>
      <c r="J1139" s="8" t="n"/>
      <c r="K1139" s="8" t="n"/>
      <c r="L1139" s="8" t="n"/>
      <c r="M1139" s="9" t="n"/>
      <c r="O1139" s="10" t="n"/>
      <c r="P1139" s="8" t="n"/>
    </row>
    <row r="1140">
      <c r="A1140" s="7" t="n"/>
      <c r="C1140" s="7" t="n"/>
      <c r="F1140" s="7" t="n"/>
      <c r="H1140" s="7">
        <f>IF($G1140="","",IFERROR(INDEX(Listas!$B$2:$B$51,MATCH($G1140,Listas!$A$2:$A$51,0))&amp;"",""))</f>
        <v/>
      </c>
      <c r="J1140" s="8" t="n"/>
      <c r="K1140" s="8" t="n"/>
      <c r="L1140" s="8" t="n"/>
      <c r="M1140" s="9" t="n"/>
      <c r="O1140" s="10" t="n"/>
      <c r="P1140" s="8" t="n"/>
    </row>
    <row r="1141">
      <c r="A1141" s="7" t="n"/>
      <c r="C1141" s="7" t="n"/>
      <c r="F1141" s="7" t="n"/>
      <c r="H1141" s="7">
        <f>IF($G1141="","",IFERROR(INDEX(Listas!$B$2:$B$51,MATCH($G1141,Listas!$A$2:$A$51,0))&amp;"",""))</f>
        <v/>
      </c>
      <c r="J1141" s="8" t="n"/>
      <c r="K1141" s="8" t="n"/>
      <c r="L1141" s="8" t="n"/>
      <c r="M1141" s="9" t="n"/>
      <c r="O1141" s="10" t="n"/>
      <c r="P1141" s="8" t="n"/>
    </row>
    <row r="1142">
      <c r="A1142" s="7" t="n"/>
      <c r="C1142" s="7" t="n"/>
      <c r="F1142" s="7" t="n"/>
      <c r="H1142" s="7">
        <f>IF($G1142="","",IFERROR(INDEX(Listas!$B$2:$B$51,MATCH($G1142,Listas!$A$2:$A$51,0))&amp;"",""))</f>
        <v/>
      </c>
      <c r="J1142" s="8" t="n"/>
      <c r="K1142" s="8" t="n"/>
      <c r="L1142" s="8" t="n"/>
      <c r="M1142" s="9" t="n"/>
      <c r="O1142" s="10" t="n"/>
      <c r="P1142" s="8" t="n"/>
    </row>
    <row r="1143">
      <c r="A1143" s="7" t="n"/>
      <c r="C1143" s="7" t="n"/>
      <c r="F1143" s="7" t="n"/>
      <c r="H1143" s="7">
        <f>IF($G1143="","",IFERROR(INDEX(Listas!$B$2:$B$51,MATCH($G1143,Listas!$A$2:$A$51,0))&amp;"",""))</f>
        <v/>
      </c>
      <c r="J1143" s="8" t="n"/>
      <c r="K1143" s="8" t="n"/>
      <c r="L1143" s="8" t="n"/>
      <c r="M1143" s="9" t="n"/>
      <c r="O1143" s="10" t="n"/>
      <c r="P1143" s="8" t="n"/>
    </row>
    <row r="1144">
      <c r="A1144" s="7" t="n"/>
      <c r="C1144" s="7" t="n"/>
      <c r="F1144" s="7" t="n"/>
      <c r="H1144" s="7">
        <f>IF($G1144="","",IFERROR(INDEX(Listas!$B$2:$B$51,MATCH($G1144,Listas!$A$2:$A$51,0))&amp;"",""))</f>
        <v/>
      </c>
      <c r="J1144" s="8" t="n"/>
      <c r="K1144" s="8" t="n"/>
      <c r="L1144" s="8" t="n"/>
      <c r="M1144" s="9" t="n"/>
      <c r="O1144" s="10" t="n"/>
      <c r="P1144" s="8" t="n"/>
    </row>
    <row r="1145">
      <c r="A1145" s="7" t="n"/>
      <c r="C1145" s="7" t="n"/>
      <c r="F1145" s="7" t="n"/>
      <c r="H1145" s="7">
        <f>IF($G1145="","",IFERROR(INDEX(Listas!$B$2:$B$51,MATCH($G1145,Listas!$A$2:$A$51,0))&amp;"",""))</f>
        <v/>
      </c>
      <c r="J1145" s="8" t="n"/>
      <c r="K1145" s="8" t="n"/>
      <c r="L1145" s="8" t="n"/>
      <c r="M1145" s="9" t="n"/>
      <c r="O1145" s="10" t="n"/>
      <c r="P1145" s="8" t="n"/>
    </row>
    <row r="1146">
      <c r="A1146" s="7" t="n"/>
      <c r="C1146" s="7" t="n"/>
      <c r="F1146" s="7" t="n"/>
      <c r="H1146" s="7">
        <f>IF($G1146="","",IFERROR(INDEX(Listas!$B$2:$B$51,MATCH($G1146,Listas!$A$2:$A$51,0))&amp;"",""))</f>
        <v/>
      </c>
      <c r="J1146" s="8" t="n"/>
      <c r="K1146" s="8" t="n"/>
      <c r="L1146" s="8" t="n"/>
      <c r="M1146" s="9" t="n"/>
      <c r="O1146" s="10" t="n"/>
      <c r="P1146" s="8" t="n"/>
    </row>
    <row r="1147">
      <c r="A1147" s="7" t="n"/>
      <c r="C1147" s="7" t="n"/>
      <c r="F1147" s="7" t="n"/>
      <c r="H1147" s="7">
        <f>IF($G1147="","",IFERROR(INDEX(Listas!$B$2:$B$51,MATCH($G1147,Listas!$A$2:$A$51,0))&amp;"",""))</f>
        <v/>
      </c>
      <c r="J1147" s="8" t="n"/>
      <c r="K1147" s="8" t="n"/>
      <c r="L1147" s="8" t="n"/>
      <c r="M1147" s="9" t="n"/>
      <c r="O1147" s="10" t="n"/>
      <c r="P1147" s="8" t="n"/>
    </row>
    <row r="1148">
      <c r="A1148" s="7" t="n"/>
      <c r="C1148" s="7" t="n"/>
      <c r="F1148" s="7" t="n"/>
      <c r="H1148" s="7">
        <f>IF($G1148="","",IFERROR(INDEX(Listas!$B$2:$B$51,MATCH($G1148,Listas!$A$2:$A$51,0))&amp;"",""))</f>
        <v/>
      </c>
      <c r="J1148" s="8" t="n"/>
      <c r="K1148" s="8" t="n"/>
      <c r="L1148" s="8" t="n"/>
      <c r="M1148" s="9" t="n"/>
      <c r="O1148" s="10" t="n"/>
      <c r="P1148" s="8" t="n"/>
    </row>
    <row r="1149">
      <c r="A1149" s="7" t="n"/>
      <c r="C1149" s="7" t="n"/>
      <c r="F1149" s="7" t="n"/>
      <c r="H1149" s="7">
        <f>IF($G1149="","",IFERROR(INDEX(Listas!$B$2:$B$51,MATCH($G1149,Listas!$A$2:$A$51,0))&amp;"",""))</f>
        <v/>
      </c>
      <c r="J1149" s="8" t="n"/>
      <c r="K1149" s="8" t="n"/>
      <c r="L1149" s="8" t="n"/>
      <c r="M1149" s="9" t="n"/>
      <c r="O1149" s="10" t="n"/>
      <c r="P1149" s="8" t="n"/>
    </row>
    <row r="1150">
      <c r="A1150" s="7" t="n"/>
      <c r="C1150" s="7" t="n"/>
      <c r="F1150" s="7" t="n"/>
      <c r="H1150" s="7">
        <f>IF($G1150="","",IFERROR(INDEX(Listas!$B$2:$B$51,MATCH($G1150,Listas!$A$2:$A$51,0))&amp;"",""))</f>
        <v/>
      </c>
      <c r="J1150" s="8" t="n"/>
      <c r="K1150" s="8" t="n"/>
      <c r="L1150" s="8" t="n"/>
      <c r="M1150" s="9" t="n"/>
      <c r="O1150" s="10" t="n"/>
      <c r="P1150" s="8" t="n"/>
    </row>
    <row r="1151">
      <c r="A1151" s="7" t="n"/>
      <c r="C1151" s="7" t="n"/>
      <c r="F1151" s="7" t="n"/>
      <c r="H1151" s="7">
        <f>IF($G1151="","",IFERROR(INDEX(Listas!$B$2:$B$51,MATCH($G1151,Listas!$A$2:$A$51,0))&amp;"",""))</f>
        <v/>
      </c>
      <c r="J1151" s="8" t="n"/>
      <c r="K1151" s="8" t="n"/>
      <c r="L1151" s="8" t="n"/>
      <c r="M1151" s="9" t="n"/>
      <c r="O1151" s="10" t="n"/>
      <c r="P1151" s="8" t="n"/>
    </row>
    <row r="1152">
      <c r="A1152" s="7" t="n"/>
      <c r="C1152" s="7" t="n"/>
      <c r="F1152" s="7" t="n"/>
      <c r="H1152" s="7">
        <f>IF($G1152="","",IFERROR(INDEX(Listas!$B$2:$B$51,MATCH($G1152,Listas!$A$2:$A$51,0))&amp;"",""))</f>
        <v/>
      </c>
      <c r="J1152" s="8" t="n"/>
      <c r="K1152" s="8" t="n"/>
      <c r="L1152" s="8" t="n"/>
      <c r="M1152" s="9" t="n"/>
      <c r="O1152" s="10" t="n"/>
      <c r="P1152" s="8" t="n"/>
    </row>
    <row r="1153">
      <c r="A1153" s="7" t="n"/>
      <c r="C1153" s="7" t="n"/>
      <c r="F1153" s="7" t="n"/>
      <c r="H1153" s="7">
        <f>IF($G1153="","",IFERROR(INDEX(Listas!$B$2:$B$51,MATCH($G1153,Listas!$A$2:$A$51,0))&amp;"",""))</f>
        <v/>
      </c>
      <c r="J1153" s="8" t="n"/>
      <c r="K1153" s="8" t="n"/>
      <c r="L1153" s="8" t="n"/>
      <c r="M1153" s="9" t="n"/>
      <c r="O1153" s="10" t="n"/>
      <c r="P1153" s="8" t="n"/>
    </row>
    <row r="1154">
      <c r="A1154" s="7" t="n"/>
      <c r="C1154" s="7" t="n"/>
      <c r="F1154" s="7" t="n"/>
      <c r="H1154" s="7">
        <f>IF($G1154="","",IFERROR(INDEX(Listas!$B$2:$B$51,MATCH($G1154,Listas!$A$2:$A$51,0))&amp;"",""))</f>
        <v/>
      </c>
      <c r="J1154" s="8" t="n"/>
      <c r="K1154" s="8" t="n"/>
      <c r="L1154" s="8" t="n"/>
      <c r="M1154" s="9" t="n"/>
      <c r="O1154" s="10" t="n"/>
      <c r="P1154" s="8" t="n"/>
    </row>
    <row r="1155">
      <c r="A1155" s="7" t="n"/>
      <c r="C1155" s="7" t="n"/>
      <c r="F1155" s="7" t="n"/>
      <c r="H1155" s="7">
        <f>IF($G1155="","",IFERROR(INDEX(Listas!$B$2:$B$51,MATCH($G1155,Listas!$A$2:$A$51,0))&amp;"",""))</f>
        <v/>
      </c>
      <c r="J1155" s="8" t="n"/>
      <c r="K1155" s="8" t="n"/>
      <c r="L1155" s="8" t="n"/>
      <c r="M1155" s="9" t="n"/>
      <c r="O1155" s="10" t="n"/>
      <c r="P1155" s="8" t="n"/>
    </row>
    <row r="1156">
      <c r="A1156" s="7" t="n"/>
      <c r="C1156" s="7" t="n"/>
      <c r="F1156" s="7" t="n"/>
      <c r="H1156" s="7">
        <f>IF($G1156="","",IFERROR(INDEX(Listas!$B$2:$B$51,MATCH($G1156,Listas!$A$2:$A$51,0))&amp;"",""))</f>
        <v/>
      </c>
      <c r="J1156" s="8" t="n"/>
      <c r="K1156" s="8" t="n"/>
      <c r="L1156" s="8" t="n"/>
      <c r="M1156" s="9" t="n"/>
      <c r="O1156" s="10" t="n"/>
      <c r="P1156" s="8" t="n"/>
    </row>
    <row r="1157">
      <c r="A1157" s="7" t="n"/>
      <c r="C1157" s="7" t="n"/>
      <c r="F1157" s="7" t="n"/>
      <c r="H1157" s="7">
        <f>IF($G1157="","",IFERROR(INDEX(Listas!$B$2:$B$51,MATCH($G1157,Listas!$A$2:$A$51,0))&amp;"",""))</f>
        <v/>
      </c>
      <c r="J1157" s="8" t="n"/>
      <c r="K1157" s="8" t="n"/>
      <c r="L1157" s="8" t="n"/>
      <c r="M1157" s="9" t="n"/>
      <c r="O1157" s="10" t="n"/>
      <c r="P1157" s="8" t="n"/>
    </row>
    <row r="1158">
      <c r="A1158" s="7" t="n"/>
      <c r="C1158" s="7" t="n"/>
      <c r="F1158" s="7" t="n"/>
      <c r="H1158" s="7">
        <f>IF($G1158="","",IFERROR(INDEX(Listas!$B$2:$B$51,MATCH($G1158,Listas!$A$2:$A$51,0))&amp;"",""))</f>
        <v/>
      </c>
      <c r="J1158" s="8" t="n"/>
      <c r="K1158" s="8" t="n"/>
      <c r="L1158" s="8" t="n"/>
      <c r="M1158" s="9" t="n"/>
      <c r="O1158" s="10" t="n"/>
      <c r="P1158" s="8" t="n"/>
    </row>
    <row r="1159">
      <c r="A1159" s="7" t="n"/>
      <c r="C1159" s="7" t="n"/>
      <c r="F1159" s="7" t="n"/>
      <c r="H1159" s="7">
        <f>IF($G1159="","",IFERROR(INDEX(Listas!$B$2:$B$51,MATCH($G1159,Listas!$A$2:$A$51,0))&amp;"",""))</f>
        <v/>
      </c>
      <c r="J1159" s="8" t="n"/>
      <c r="K1159" s="8" t="n"/>
      <c r="L1159" s="8" t="n"/>
      <c r="M1159" s="9" t="n"/>
      <c r="O1159" s="10" t="n"/>
      <c r="P1159" s="8" t="n"/>
    </row>
    <row r="1160">
      <c r="A1160" s="7" t="n"/>
      <c r="C1160" s="7" t="n"/>
      <c r="F1160" s="7" t="n"/>
      <c r="H1160" s="7">
        <f>IF($G1160="","",IFERROR(INDEX(Listas!$B$2:$B$51,MATCH($G1160,Listas!$A$2:$A$51,0))&amp;"",""))</f>
        <v/>
      </c>
      <c r="J1160" s="8" t="n"/>
      <c r="K1160" s="8" t="n"/>
      <c r="L1160" s="8" t="n"/>
      <c r="M1160" s="9" t="n"/>
      <c r="O1160" s="10" t="n"/>
      <c r="P1160" s="8" t="n"/>
    </row>
    <row r="1161">
      <c r="A1161" s="7" t="n"/>
      <c r="C1161" s="7" t="n"/>
      <c r="F1161" s="7" t="n"/>
      <c r="H1161" s="7">
        <f>IF($G1161="","",IFERROR(INDEX(Listas!$B$2:$B$51,MATCH($G1161,Listas!$A$2:$A$51,0))&amp;"",""))</f>
        <v/>
      </c>
      <c r="J1161" s="8" t="n"/>
      <c r="K1161" s="8" t="n"/>
      <c r="L1161" s="8" t="n"/>
      <c r="M1161" s="9" t="n"/>
      <c r="O1161" s="10" t="n"/>
      <c r="P1161" s="8" t="n"/>
    </row>
    <row r="1162">
      <c r="A1162" s="7" t="n"/>
      <c r="C1162" s="7" t="n"/>
      <c r="F1162" s="7" t="n"/>
      <c r="H1162" s="7">
        <f>IF($G1162="","",IFERROR(INDEX(Listas!$B$2:$B$51,MATCH($G1162,Listas!$A$2:$A$51,0))&amp;"",""))</f>
        <v/>
      </c>
      <c r="J1162" s="8" t="n"/>
      <c r="K1162" s="8" t="n"/>
      <c r="L1162" s="8" t="n"/>
      <c r="M1162" s="9" t="n"/>
      <c r="O1162" s="10" t="n"/>
      <c r="P1162" s="8" t="n"/>
    </row>
    <row r="1163">
      <c r="A1163" s="7" t="n"/>
      <c r="C1163" s="7" t="n"/>
      <c r="F1163" s="7" t="n"/>
      <c r="H1163" s="7">
        <f>IF($G1163="","",IFERROR(INDEX(Listas!$B$2:$B$51,MATCH($G1163,Listas!$A$2:$A$51,0))&amp;"",""))</f>
        <v/>
      </c>
      <c r="J1163" s="8" t="n"/>
      <c r="K1163" s="8" t="n"/>
      <c r="L1163" s="8" t="n"/>
      <c r="M1163" s="9" t="n"/>
      <c r="O1163" s="10" t="n"/>
      <c r="P1163" s="8" t="n"/>
    </row>
    <row r="1164">
      <c r="A1164" s="7" t="n"/>
      <c r="C1164" s="7" t="n"/>
      <c r="F1164" s="7" t="n"/>
      <c r="H1164" s="7">
        <f>IF($G1164="","",IFERROR(INDEX(Listas!$B$2:$B$51,MATCH($G1164,Listas!$A$2:$A$51,0))&amp;"",""))</f>
        <v/>
      </c>
      <c r="J1164" s="8" t="n"/>
      <c r="K1164" s="8" t="n"/>
      <c r="L1164" s="8" t="n"/>
      <c r="M1164" s="9" t="n"/>
      <c r="O1164" s="10" t="n"/>
      <c r="P1164" s="8" t="n"/>
    </row>
    <row r="1165">
      <c r="A1165" s="7" t="n"/>
      <c r="C1165" s="7" t="n"/>
      <c r="F1165" s="7" t="n"/>
      <c r="H1165" s="7">
        <f>IF($G1165="","",IFERROR(INDEX(Listas!$B$2:$B$51,MATCH($G1165,Listas!$A$2:$A$51,0))&amp;"",""))</f>
        <v/>
      </c>
      <c r="J1165" s="8" t="n"/>
      <c r="K1165" s="8" t="n"/>
      <c r="L1165" s="8" t="n"/>
      <c r="M1165" s="9" t="n"/>
      <c r="O1165" s="10" t="n"/>
      <c r="P1165" s="8" t="n"/>
    </row>
    <row r="1166">
      <c r="A1166" s="7" t="n"/>
      <c r="C1166" s="7" t="n"/>
      <c r="F1166" s="7" t="n"/>
      <c r="H1166" s="7">
        <f>IF($G1166="","",IFERROR(INDEX(Listas!$B$2:$B$51,MATCH($G1166,Listas!$A$2:$A$51,0))&amp;"",""))</f>
        <v/>
      </c>
      <c r="J1166" s="8" t="n"/>
      <c r="K1166" s="8" t="n"/>
      <c r="L1166" s="8" t="n"/>
      <c r="M1166" s="9" t="n"/>
      <c r="O1166" s="10" t="n"/>
      <c r="P1166" s="8" t="n"/>
    </row>
    <row r="1167">
      <c r="A1167" s="7" t="n"/>
      <c r="C1167" s="7" t="n"/>
      <c r="F1167" s="7" t="n"/>
      <c r="H1167" s="7">
        <f>IF($G1167="","",IFERROR(INDEX(Listas!$B$2:$B$51,MATCH($G1167,Listas!$A$2:$A$51,0))&amp;"",""))</f>
        <v/>
      </c>
      <c r="J1167" s="8" t="n"/>
      <c r="K1167" s="8" t="n"/>
      <c r="L1167" s="8" t="n"/>
      <c r="M1167" s="9" t="n"/>
      <c r="O1167" s="10" t="n"/>
      <c r="P1167" s="8" t="n"/>
    </row>
    <row r="1168">
      <c r="A1168" s="7" t="n"/>
      <c r="C1168" s="7" t="n"/>
      <c r="F1168" s="7" t="n"/>
      <c r="H1168" s="7">
        <f>IF($G1168="","",IFERROR(INDEX(Listas!$B$2:$B$51,MATCH($G1168,Listas!$A$2:$A$51,0))&amp;"",""))</f>
        <v/>
      </c>
      <c r="J1168" s="8" t="n"/>
      <c r="K1168" s="8" t="n"/>
      <c r="L1168" s="8" t="n"/>
      <c r="M1168" s="9" t="n"/>
      <c r="O1168" s="10" t="n"/>
      <c r="P1168" s="8" t="n"/>
    </row>
    <row r="1169">
      <c r="A1169" s="7" t="n"/>
      <c r="C1169" s="7" t="n"/>
      <c r="F1169" s="7" t="n"/>
      <c r="H1169" s="7">
        <f>IF($G1169="","",IFERROR(INDEX(Listas!$B$2:$B$51,MATCH($G1169,Listas!$A$2:$A$51,0))&amp;"",""))</f>
        <v/>
      </c>
      <c r="J1169" s="8" t="n"/>
      <c r="K1169" s="8" t="n"/>
      <c r="L1169" s="8" t="n"/>
      <c r="M1169" s="9" t="n"/>
      <c r="O1169" s="10" t="n"/>
      <c r="P1169" s="8" t="n"/>
    </row>
    <row r="1170">
      <c r="A1170" s="7" t="n"/>
      <c r="C1170" s="7" t="n"/>
      <c r="F1170" s="7" t="n"/>
      <c r="H1170" s="7">
        <f>IF($G1170="","",IFERROR(INDEX(Listas!$B$2:$B$51,MATCH($G1170,Listas!$A$2:$A$51,0))&amp;"",""))</f>
        <v/>
      </c>
      <c r="J1170" s="8" t="n"/>
      <c r="K1170" s="8" t="n"/>
      <c r="L1170" s="8" t="n"/>
      <c r="M1170" s="9" t="n"/>
      <c r="O1170" s="10" t="n"/>
      <c r="P1170" s="8" t="n"/>
    </row>
    <row r="1171">
      <c r="A1171" s="7" t="n"/>
      <c r="C1171" s="7" t="n"/>
      <c r="F1171" s="7" t="n"/>
      <c r="H1171" s="7">
        <f>IF($G1171="","",IFERROR(INDEX(Listas!$B$2:$B$51,MATCH($G1171,Listas!$A$2:$A$51,0))&amp;"",""))</f>
        <v/>
      </c>
      <c r="J1171" s="8" t="n"/>
      <c r="K1171" s="8" t="n"/>
      <c r="L1171" s="8" t="n"/>
      <c r="M1171" s="9" t="n"/>
      <c r="O1171" s="10" t="n"/>
      <c r="P1171" s="8" t="n"/>
    </row>
    <row r="1172">
      <c r="A1172" s="7" t="n"/>
      <c r="C1172" s="7" t="n"/>
      <c r="F1172" s="7" t="n"/>
      <c r="H1172" s="7">
        <f>IF($G1172="","",IFERROR(INDEX(Listas!$B$2:$B$51,MATCH($G1172,Listas!$A$2:$A$51,0))&amp;"",""))</f>
        <v/>
      </c>
      <c r="J1172" s="8" t="n"/>
      <c r="K1172" s="8" t="n"/>
      <c r="L1172" s="8" t="n"/>
      <c r="M1172" s="9" t="n"/>
      <c r="O1172" s="10" t="n"/>
      <c r="P1172" s="8" t="n"/>
    </row>
    <row r="1173">
      <c r="A1173" s="7" t="n"/>
      <c r="C1173" s="7" t="n"/>
      <c r="F1173" s="7" t="n"/>
      <c r="H1173" s="7">
        <f>IF($G1173="","",IFERROR(INDEX(Listas!$B$2:$B$51,MATCH($G1173,Listas!$A$2:$A$51,0))&amp;"",""))</f>
        <v/>
      </c>
      <c r="J1173" s="8" t="n"/>
      <c r="K1173" s="8" t="n"/>
      <c r="L1173" s="8" t="n"/>
      <c r="M1173" s="9" t="n"/>
      <c r="O1173" s="10" t="n"/>
      <c r="P1173" s="8" t="n"/>
    </row>
    <row r="1174">
      <c r="A1174" s="7" t="n"/>
      <c r="C1174" s="7" t="n"/>
      <c r="F1174" s="7" t="n"/>
      <c r="H1174" s="7">
        <f>IF($G1174="","",IFERROR(INDEX(Listas!$B$2:$B$51,MATCH($G1174,Listas!$A$2:$A$51,0))&amp;"",""))</f>
        <v/>
      </c>
      <c r="J1174" s="8" t="n"/>
      <c r="K1174" s="8" t="n"/>
      <c r="L1174" s="8" t="n"/>
      <c r="M1174" s="9" t="n"/>
      <c r="O1174" s="10" t="n"/>
      <c r="P1174" s="8" t="n"/>
    </row>
    <row r="1175">
      <c r="A1175" s="7" t="n"/>
      <c r="C1175" s="7" t="n"/>
      <c r="F1175" s="7" t="n"/>
      <c r="H1175" s="7">
        <f>IF($G1175="","",IFERROR(INDEX(Listas!$B$2:$B$51,MATCH($G1175,Listas!$A$2:$A$51,0))&amp;"",""))</f>
        <v/>
      </c>
      <c r="J1175" s="8" t="n"/>
      <c r="K1175" s="8" t="n"/>
      <c r="L1175" s="8" t="n"/>
      <c r="M1175" s="9" t="n"/>
      <c r="O1175" s="10" t="n"/>
      <c r="P1175" s="8" t="n"/>
    </row>
    <row r="1176">
      <c r="A1176" s="7" t="n"/>
      <c r="C1176" s="7" t="n"/>
      <c r="F1176" s="7" t="n"/>
      <c r="H1176" s="7">
        <f>IF($G1176="","",IFERROR(INDEX(Listas!$B$2:$B$51,MATCH($G1176,Listas!$A$2:$A$51,0))&amp;"",""))</f>
        <v/>
      </c>
      <c r="J1176" s="8" t="n"/>
      <c r="K1176" s="8" t="n"/>
      <c r="L1176" s="8" t="n"/>
      <c r="M1176" s="9" t="n"/>
      <c r="O1176" s="10" t="n"/>
      <c r="P1176" s="8" t="n"/>
    </row>
    <row r="1177">
      <c r="A1177" s="7" t="n"/>
      <c r="C1177" s="7" t="n"/>
      <c r="F1177" s="7" t="n"/>
      <c r="H1177" s="7">
        <f>IF($G1177="","",IFERROR(INDEX(Listas!$B$2:$B$51,MATCH($G1177,Listas!$A$2:$A$51,0))&amp;"",""))</f>
        <v/>
      </c>
      <c r="J1177" s="8" t="n"/>
      <c r="K1177" s="8" t="n"/>
      <c r="L1177" s="8" t="n"/>
      <c r="M1177" s="9" t="n"/>
      <c r="O1177" s="10" t="n"/>
      <c r="P1177" s="8" t="n"/>
    </row>
    <row r="1178">
      <c r="A1178" s="7" t="n"/>
      <c r="C1178" s="7" t="n"/>
      <c r="F1178" s="7" t="n"/>
      <c r="H1178" s="7">
        <f>IF($G1178="","",IFERROR(INDEX(Listas!$B$2:$B$51,MATCH($G1178,Listas!$A$2:$A$51,0))&amp;"",""))</f>
        <v/>
      </c>
      <c r="J1178" s="8" t="n"/>
      <c r="K1178" s="8" t="n"/>
      <c r="L1178" s="8" t="n"/>
      <c r="M1178" s="9" t="n"/>
      <c r="O1178" s="10" t="n"/>
      <c r="P1178" s="8" t="n"/>
    </row>
    <row r="1179">
      <c r="A1179" s="7" t="n"/>
      <c r="C1179" s="7" t="n"/>
      <c r="F1179" s="7" t="n"/>
      <c r="H1179" s="7">
        <f>IF($G1179="","",IFERROR(INDEX(Listas!$B$2:$B$51,MATCH($G1179,Listas!$A$2:$A$51,0))&amp;"",""))</f>
        <v/>
      </c>
      <c r="J1179" s="8" t="n"/>
      <c r="K1179" s="8" t="n"/>
      <c r="L1179" s="8" t="n"/>
      <c r="M1179" s="9" t="n"/>
      <c r="O1179" s="10" t="n"/>
      <c r="P1179" s="8" t="n"/>
    </row>
    <row r="1180">
      <c r="A1180" s="7" t="n"/>
      <c r="C1180" s="7" t="n"/>
      <c r="F1180" s="7" t="n"/>
      <c r="H1180" s="7">
        <f>IF($G1180="","",IFERROR(INDEX(Listas!$B$2:$B$51,MATCH($G1180,Listas!$A$2:$A$51,0))&amp;"",""))</f>
        <v/>
      </c>
      <c r="J1180" s="8" t="n"/>
      <c r="K1180" s="8" t="n"/>
      <c r="L1180" s="8" t="n"/>
      <c r="M1180" s="9" t="n"/>
      <c r="O1180" s="10" t="n"/>
      <c r="P1180" s="8" t="n"/>
    </row>
    <row r="1181">
      <c r="A1181" s="7" t="n"/>
      <c r="C1181" s="7" t="n"/>
      <c r="F1181" s="7" t="n"/>
      <c r="H1181" s="7">
        <f>IF($G1181="","",IFERROR(INDEX(Listas!$B$2:$B$51,MATCH($G1181,Listas!$A$2:$A$51,0))&amp;"",""))</f>
        <v/>
      </c>
      <c r="J1181" s="8" t="n"/>
      <c r="K1181" s="8" t="n"/>
      <c r="L1181" s="8" t="n"/>
      <c r="M1181" s="9" t="n"/>
      <c r="O1181" s="10" t="n"/>
      <c r="P1181" s="8" t="n"/>
    </row>
    <row r="1182">
      <c r="A1182" s="7" t="n"/>
      <c r="C1182" s="7" t="n"/>
      <c r="F1182" s="7" t="n"/>
      <c r="H1182" s="7">
        <f>IF($G1182="","",IFERROR(INDEX(Listas!$B$2:$B$51,MATCH($G1182,Listas!$A$2:$A$51,0))&amp;"",""))</f>
        <v/>
      </c>
      <c r="J1182" s="8" t="n"/>
      <c r="K1182" s="8" t="n"/>
      <c r="L1182" s="8" t="n"/>
      <c r="M1182" s="9" t="n"/>
      <c r="O1182" s="10" t="n"/>
      <c r="P1182" s="8" t="n"/>
    </row>
    <row r="1183">
      <c r="A1183" s="7" t="n"/>
      <c r="C1183" s="7" t="n"/>
      <c r="F1183" s="7" t="n"/>
      <c r="H1183" s="7">
        <f>IF($G1183="","",IFERROR(INDEX(Listas!$B$2:$B$51,MATCH($G1183,Listas!$A$2:$A$51,0))&amp;"",""))</f>
        <v/>
      </c>
      <c r="J1183" s="8" t="n"/>
      <c r="K1183" s="8" t="n"/>
      <c r="L1183" s="8" t="n"/>
      <c r="M1183" s="9" t="n"/>
      <c r="O1183" s="10" t="n"/>
      <c r="P1183" s="8" t="n"/>
    </row>
    <row r="1184">
      <c r="A1184" s="7" t="n"/>
      <c r="C1184" s="7" t="n"/>
      <c r="F1184" s="7" t="n"/>
      <c r="H1184" s="7">
        <f>IF($G1184="","",IFERROR(INDEX(Listas!$B$2:$B$51,MATCH($G1184,Listas!$A$2:$A$51,0))&amp;"",""))</f>
        <v/>
      </c>
      <c r="J1184" s="8" t="n"/>
      <c r="K1184" s="8" t="n"/>
      <c r="L1184" s="8" t="n"/>
      <c r="M1184" s="9" t="n"/>
      <c r="O1184" s="10" t="n"/>
      <c r="P1184" s="8" t="n"/>
    </row>
    <row r="1185">
      <c r="A1185" s="7" t="n"/>
      <c r="C1185" s="7" t="n"/>
      <c r="F1185" s="7" t="n"/>
      <c r="H1185" s="7">
        <f>IF($G1185="","",IFERROR(INDEX(Listas!$B$2:$B$51,MATCH($G1185,Listas!$A$2:$A$51,0))&amp;"",""))</f>
        <v/>
      </c>
      <c r="J1185" s="8" t="n"/>
      <c r="K1185" s="8" t="n"/>
      <c r="L1185" s="8" t="n"/>
      <c r="M1185" s="9" t="n"/>
      <c r="O1185" s="10" t="n"/>
      <c r="P1185" s="8" t="n"/>
    </row>
    <row r="1186">
      <c r="A1186" s="7" t="n"/>
      <c r="C1186" s="7" t="n"/>
      <c r="F1186" s="7" t="n"/>
      <c r="H1186" s="7">
        <f>IF($G1186="","",IFERROR(INDEX(Listas!$B$2:$B$51,MATCH($G1186,Listas!$A$2:$A$51,0))&amp;"",""))</f>
        <v/>
      </c>
      <c r="J1186" s="8" t="n"/>
      <c r="K1186" s="8" t="n"/>
      <c r="L1186" s="8" t="n"/>
      <c r="M1186" s="9" t="n"/>
      <c r="O1186" s="10" t="n"/>
      <c r="P1186" s="8" t="n"/>
    </row>
    <row r="1187">
      <c r="A1187" s="7" t="n"/>
      <c r="C1187" s="7" t="n"/>
      <c r="F1187" s="7" t="n"/>
      <c r="H1187" s="7">
        <f>IF($G1187="","",IFERROR(INDEX(Listas!$B$2:$B$51,MATCH($G1187,Listas!$A$2:$A$51,0))&amp;"",""))</f>
        <v/>
      </c>
      <c r="J1187" s="8" t="n"/>
      <c r="K1187" s="8" t="n"/>
      <c r="L1187" s="8" t="n"/>
      <c r="M1187" s="9" t="n"/>
      <c r="O1187" s="10" t="n"/>
      <c r="P1187" s="8" t="n"/>
    </row>
    <row r="1188">
      <c r="A1188" s="7" t="n"/>
      <c r="C1188" s="7" t="n"/>
      <c r="F1188" s="7" t="n"/>
      <c r="H1188" s="7">
        <f>IF($G1188="","",IFERROR(INDEX(Listas!$B$2:$B$51,MATCH($G1188,Listas!$A$2:$A$51,0))&amp;"",""))</f>
        <v/>
      </c>
      <c r="J1188" s="8" t="n"/>
      <c r="K1188" s="8" t="n"/>
      <c r="L1188" s="8" t="n"/>
      <c r="M1188" s="9" t="n"/>
      <c r="O1188" s="10" t="n"/>
      <c r="P1188" s="8" t="n"/>
    </row>
    <row r="1189">
      <c r="A1189" s="7" t="n"/>
      <c r="C1189" s="7" t="n"/>
      <c r="F1189" s="7" t="n"/>
      <c r="H1189" s="7">
        <f>IF($G1189="","",IFERROR(INDEX(Listas!$B$2:$B$51,MATCH($G1189,Listas!$A$2:$A$51,0))&amp;"",""))</f>
        <v/>
      </c>
      <c r="J1189" s="8" t="n"/>
      <c r="K1189" s="8" t="n"/>
      <c r="L1189" s="8" t="n"/>
      <c r="M1189" s="9" t="n"/>
      <c r="O1189" s="10" t="n"/>
      <c r="P1189" s="8" t="n"/>
    </row>
    <row r="1190">
      <c r="A1190" s="7" t="n"/>
      <c r="C1190" s="7" t="n"/>
      <c r="F1190" s="7" t="n"/>
      <c r="H1190" s="7">
        <f>IF($G1190="","",IFERROR(INDEX(Listas!$B$2:$B$51,MATCH($G1190,Listas!$A$2:$A$51,0))&amp;"",""))</f>
        <v/>
      </c>
      <c r="J1190" s="8" t="n"/>
      <c r="K1190" s="8" t="n"/>
      <c r="L1190" s="8" t="n"/>
      <c r="M1190" s="9" t="n"/>
      <c r="O1190" s="10" t="n"/>
      <c r="P1190" s="8" t="n"/>
    </row>
    <row r="1191">
      <c r="A1191" s="7" t="n"/>
      <c r="C1191" s="7" t="n"/>
      <c r="F1191" s="7" t="n"/>
      <c r="H1191" s="7">
        <f>IF($G1191="","",IFERROR(INDEX(Listas!$B$2:$B$51,MATCH($G1191,Listas!$A$2:$A$51,0))&amp;"",""))</f>
        <v/>
      </c>
      <c r="J1191" s="8" t="n"/>
      <c r="K1191" s="8" t="n"/>
      <c r="L1191" s="8" t="n"/>
      <c r="M1191" s="9" t="n"/>
      <c r="O1191" s="10" t="n"/>
      <c r="P1191" s="8" t="n"/>
    </row>
    <row r="1192">
      <c r="A1192" s="7" t="n"/>
      <c r="C1192" s="7" t="n"/>
      <c r="F1192" s="7" t="n"/>
      <c r="H1192" s="7">
        <f>IF($G1192="","",IFERROR(INDEX(Listas!$B$2:$B$51,MATCH($G1192,Listas!$A$2:$A$51,0))&amp;"",""))</f>
        <v/>
      </c>
      <c r="J1192" s="8" t="n"/>
      <c r="K1192" s="8" t="n"/>
      <c r="L1192" s="8" t="n"/>
      <c r="M1192" s="9" t="n"/>
      <c r="O1192" s="10" t="n"/>
      <c r="P1192" s="8" t="n"/>
    </row>
    <row r="1193">
      <c r="A1193" s="7" t="n"/>
      <c r="C1193" s="7" t="n"/>
      <c r="F1193" s="7" t="n"/>
      <c r="H1193" s="7">
        <f>IF($G1193="","",IFERROR(INDEX(Listas!$B$2:$B$51,MATCH($G1193,Listas!$A$2:$A$51,0))&amp;"",""))</f>
        <v/>
      </c>
      <c r="J1193" s="8" t="n"/>
      <c r="K1193" s="8" t="n"/>
      <c r="L1193" s="8" t="n"/>
      <c r="M1193" s="9" t="n"/>
      <c r="O1193" s="10" t="n"/>
      <c r="P1193" s="8" t="n"/>
    </row>
    <row r="1194">
      <c r="A1194" s="7" t="n"/>
      <c r="C1194" s="7" t="n"/>
      <c r="F1194" s="7" t="n"/>
      <c r="H1194" s="7">
        <f>IF($G1194="","",IFERROR(INDEX(Listas!$B$2:$B$51,MATCH($G1194,Listas!$A$2:$A$51,0))&amp;"",""))</f>
        <v/>
      </c>
      <c r="J1194" s="8" t="n"/>
      <c r="K1194" s="8" t="n"/>
      <c r="L1194" s="8" t="n"/>
      <c r="M1194" s="9" t="n"/>
      <c r="O1194" s="10" t="n"/>
      <c r="P1194" s="8" t="n"/>
    </row>
    <row r="1195">
      <c r="A1195" s="7" t="n"/>
      <c r="C1195" s="7" t="n"/>
      <c r="F1195" s="7" t="n"/>
      <c r="H1195" s="7">
        <f>IF($G1195="","",IFERROR(INDEX(Listas!$B$2:$B$51,MATCH($G1195,Listas!$A$2:$A$51,0))&amp;"",""))</f>
        <v/>
      </c>
      <c r="J1195" s="8" t="n"/>
      <c r="K1195" s="8" t="n"/>
      <c r="L1195" s="8" t="n"/>
      <c r="M1195" s="9" t="n"/>
      <c r="O1195" s="10" t="n"/>
      <c r="P1195" s="8" t="n"/>
    </row>
    <row r="1196">
      <c r="A1196" s="7" t="n"/>
      <c r="C1196" s="7" t="n"/>
      <c r="F1196" s="7" t="n"/>
      <c r="H1196" s="7">
        <f>IF($G1196="","",IFERROR(INDEX(Listas!$B$2:$B$51,MATCH($G1196,Listas!$A$2:$A$51,0))&amp;"",""))</f>
        <v/>
      </c>
      <c r="J1196" s="8" t="n"/>
      <c r="K1196" s="8" t="n"/>
      <c r="L1196" s="8" t="n"/>
      <c r="M1196" s="9" t="n"/>
      <c r="O1196" s="10" t="n"/>
      <c r="P1196" s="8" t="n"/>
    </row>
    <row r="1197">
      <c r="A1197" s="7" t="n"/>
      <c r="C1197" s="7" t="n"/>
      <c r="F1197" s="7" t="n"/>
      <c r="H1197" s="7">
        <f>IF($G1197="","",IFERROR(INDEX(Listas!$B$2:$B$51,MATCH($G1197,Listas!$A$2:$A$51,0))&amp;"",""))</f>
        <v/>
      </c>
      <c r="J1197" s="8" t="n"/>
      <c r="K1197" s="8" t="n"/>
      <c r="L1197" s="8" t="n"/>
      <c r="M1197" s="9" t="n"/>
      <c r="O1197" s="10" t="n"/>
      <c r="P1197" s="8" t="n"/>
    </row>
    <row r="1198">
      <c r="A1198" s="7" t="n"/>
      <c r="C1198" s="7" t="n"/>
      <c r="F1198" s="7" t="n"/>
      <c r="H1198" s="7">
        <f>IF($G1198="","",IFERROR(INDEX(Listas!$B$2:$B$51,MATCH($G1198,Listas!$A$2:$A$51,0))&amp;"",""))</f>
        <v/>
      </c>
      <c r="J1198" s="8" t="n"/>
      <c r="K1198" s="8" t="n"/>
      <c r="L1198" s="8" t="n"/>
      <c r="M1198" s="9" t="n"/>
      <c r="O1198" s="10" t="n"/>
      <c r="P1198" s="8" t="n"/>
    </row>
    <row r="1199">
      <c r="A1199" s="7" t="n"/>
      <c r="C1199" s="7" t="n"/>
      <c r="F1199" s="7" t="n"/>
      <c r="H1199" s="7">
        <f>IF($G1199="","",IFERROR(INDEX(Listas!$B$2:$B$51,MATCH($G1199,Listas!$A$2:$A$51,0))&amp;"",""))</f>
        <v/>
      </c>
      <c r="J1199" s="8" t="n"/>
      <c r="K1199" s="8" t="n"/>
      <c r="L1199" s="8" t="n"/>
      <c r="M1199" s="9" t="n"/>
      <c r="O1199" s="10" t="n"/>
      <c r="P1199" s="8" t="n"/>
    </row>
    <row r="1200">
      <c r="A1200" s="7" t="n"/>
      <c r="C1200" s="7" t="n"/>
      <c r="F1200" s="7" t="n"/>
      <c r="H1200" s="7">
        <f>IF($G1200="","",IFERROR(INDEX(Listas!$B$2:$B$51,MATCH($G1200,Listas!$A$2:$A$51,0))&amp;"",""))</f>
        <v/>
      </c>
      <c r="J1200" s="8" t="n"/>
      <c r="K1200" s="8" t="n"/>
      <c r="L1200" s="8" t="n"/>
      <c r="M1200" s="9" t="n"/>
      <c r="O1200" s="10" t="n"/>
      <c r="P1200" s="8" t="n"/>
    </row>
    <row r="1201">
      <c r="A1201" s="7" t="n"/>
      <c r="C1201" s="7" t="n"/>
      <c r="F1201" s="7" t="n"/>
      <c r="H1201" s="7">
        <f>IF($G1201="","",IFERROR(INDEX(Listas!$B$2:$B$51,MATCH($G1201,Listas!$A$2:$A$51,0))&amp;"",""))</f>
        <v/>
      </c>
      <c r="J1201" s="8" t="n"/>
      <c r="K1201" s="8" t="n"/>
      <c r="L1201" s="8" t="n"/>
      <c r="M1201" s="9" t="n"/>
      <c r="O1201" s="10" t="n"/>
      <c r="P1201" s="8" t="n"/>
    </row>
    <row r="1202">
      <c r="A1202" s="7" t="n"/>
      <c r="C1202" s="7" t="n"/>
      <c r="F1202" s="7" t="n"/>
      <c r="H1202" s="7">
        <f>IF($G1202="","",IFERROR(INDEX(Listas!$B$2:$B$51,MATCH($G1202,Listas!$A$2:$A$51,0))&amp;"",""))</f>
        <v/>
      </c>
      <c r="J1202" s="8" t="n"/>
      <c r="K1202" s="8" t="n"/>
      <c r="L1202" s="8" t="n"/>
      <c r="M1202" s="9" t="n"/>
      <c r="O1202" s="10" t="n"/>
      <c r="P1202" s="8" t="n"/>
    </row>
    <row r="1203">
      <c r="A1203" s="7" t="n"/>
      <c r="C1203" s="7" t="n"/>
      <c r="F1203" s="7" t="n"/>
      <c r="H1203" s="7">
        <f>IF($G1203="","",IFERROR(INDEX(Listas!$B$2:$B$51,MATCH($G1203,Listas!$A$2:$A$51,0))&amp;"",""))</f>
        <v/>
      </c>
      <c r="J1203" s="8" t="n"/>
      <c r="K1203" s="8" t="n"/>
      <c r="L1203" s="8" t="n"/>
      <c r="M1203" s="9" t="n"/>
      <c r="O1203" s="10" t="n"/>
      <c r="P1203" s="8" t="n"/>
    </row>
    <row r="1204">
      <c r="A1204" s="7" t="n"/>
      <c r="C1204" s="7" t="n"/>
      <c r="F1204" s="7" t="n"/>
      <c r="H1204" s="7">
        <f>IF($G1204="","",IFERROR(INDEX(Listas!$B$2:$B$51,MATCH($G1204,Listas!$A$2:$A$51,0))&amp;"",""))</f>
        <v/>
      </c>
      <c r="J1204" s="8" t="n"/>
      <c r="K1204" s="8" t="n"/>
      <c r="L1204" s="8" t="n"/>
      <c r="M1204" s="9" t="n"/>
      <c r="O1204" s="10" t="n"/>
      <c r="P1204" s="8" t="n"/>
    </row>
    <row r="1205">
      <c r="A1205" s="7" t="n"/>
      <c r="C1205" s="7" t="n"/>
      <c r="F1205" s="7" t="n"/>
      <c r="H1205" s="7">
        <f>IF($G1205="","",IFERROR(INDEX(Listas!$B$2:$B$51,MATCH($G1205,Listas!$A$2:$A$51,0))&amp;"",""))</f>
        <v/>
      </c>
      <c r="J1205" s="8" t="n"/>
      <c r="K1205" s="8" t="n"/>
      <c r="L1205" s="8" t="n"/>
      <c r="M1205" s="9" t="n"/>
      <c r="O1205" s="10" t="n"/>
      <c r="P1205" s="8" t="n"/>
    </row>
    <row r="1206">
      <c r="A1206" s="7" t="n"/>
      <c r="C1206" s="7" t="n"/>
      <c r="F1206" s="7" t="n"/>
      <c r="H1206" s="7">
        <f>IF($G1206="","",IFERROR(INDEX(Listas!$B$2:$B$51,MATCH($G1206,Listas!$A$2:$A$51,0))&amp;"",""))</f>
        <v/>
      </c>
      <c r="J1206" s="8" t="n"/>
      <c r="K1206" s="8" t="n"/>
      <c r="L1206" s="8" t="n"/>
      <c r="M1206" s="9" t="n"/>
      <c r="O1206" s="10" t="n"/>
      <c r="P1206" s="8" t="n"/>
    </row>
    <row r="1207">
      <c r="A1207" s="7" t="n"/>
      <c r="C1207" s="7" t="n"/>
      <c r="F1207" s="7" t="n"/>
      <c r="H1207" s="7">
        <f>IF($G1207="","",IFERROR(INDEX(Listas!$B$2:$B$51,MATCH($G1207,Listas!$A$2:$A$51,0))&amp;"",""))</f>
        <v/>
      </c>
      <c r="J1207" s="8" t="n"/>
      <c r="K1207" s="8" t="n"/>
      <c r="L1207" s="8" t="n"/>
      <c r="M1207" s="9" t="n"/>
      <c r="O1207" s="10" t="n"/>
      <c r="P1207" s="8" t="n"/>
    </row>
    <row r="1208">
      <c r="A1208" s="7" t="n"/>
      <c r="C1208" s="7" t="n"/>
      <c r="F1208" s="7" t="n"/>
      <c r="H1208" s="7">
        <f>IF($G1208="","",IFERROR(INDEX(Listas!$B$2:$B$51,MATCH($G1208,Listas!$A$2:$A$51,0))&amp;"",""))</f>
        <v/>
      </c>
      <c r="J1208" s="8" t="n"/>
      <c r="K1208" s="8" t="n"/>
      <c r="L1208" s="8" t="n"/>
      <c r="M1208" s="9" t="n"/>
      <c r="O1208" s="10" t="n"/>
      <c r="P1208" s="8" t="n"/>
    </row>
    <row r="1209">
      <c r="A1209" s="7" t="n"/>
      <c r="C1209" s="7" t="n"/>
      <c r="F1209" s="7" t="n"/>
      <c r="H1209" s="7">
        <f>IF($G1209="","",IFERROR(INDEX(Listas!$B$2:$B$51,MATCH($G1209,Listas!$A$2:$A$51,0))&amp;"",""))</f>
        <v/>
      </c>
      <c r="J1209" s="8" t="n"/>
      <c r="K1209" s="8" t="n"/>
      <c r="L1209" s="8" t="n"/>
      <c r="M1209" s="9" t="n"/>
      <c r="O1209" s="10" t="n"/>
      <c r="P1209" s="8" t="n"/>
    </row>
    <row r="1210">
      <c r="A1210" s="7" t="n"/>
      <c r="C1210" s="7" t="n"/>
      <c r="F1210" s="7" t="n"/>
      <c r="H1210" s="7">
        <f>IF($G1210="","",IFERROR(INDEX(Listas!$B$2:$B$51,MATCH($G1210,Listas!$A$2:$A$51,0))&amp;"",""))</f>
        <v/>
      </c>
      <c r="J1210" s="8" t="n"/>
      <c r="K1210" s="8" t="n"/>
      <c r="L1210" s="8" t="n"/>
      <c r="M1210" s="9" t="n"/>
      <c r="O1210" s="10" t="n"/>
      <c r="P1210" s="8" t="n"/>
    </row>
    <row r="1211">
      <c r="A1211" s="7" t="n"/>
      <c r="C1211" s="7" t="n"/>
      <c r="F1211" s="7" t="n"/>
      <c r="H1211" s="7">
        <f>IF($G1211="","",IFERROR(INDEX(Listas!$B$2:$B$51,MATCH($G1211,Listas!$A$2:$A$51,0))&amp;"",""))</f>
        <v/>
      </c>
      <c r="J1211" s="8" t="n"/>
      <c r="K1211" s="8" t="n"/>
      <c r="L1211" s="8" t="n"/>
      <c r="M1211" s="9" t="n"/>
      <c r="O1211" s="10" t="n"/>
      <c r="P1211" s="8" t="n"/>
    </row>
    <row r="1212">
      <c r="A1212" s="7" t="n"/>
      <c r="C1212" s="7" t="n"/>
      <c r="F1212" s="7" t="n"/>
      <c r="H1212" s="7">
        <f>IF($G1212="","",IFERROR(INDEX(Listas!$B$2:$B$51,MATCH($G1212,Listas!$A$2:$A$51,0))&amp;"",""))</f>
        <v/>
      </c>
      <c r="J1212" s="8" t="n"/>
      <c r="K1212" s="8" t="n"/>
      <c r="L1212" s="8" t="n"/>
      <c r="M1212" s="9" t="n"/>
      <c r="O1212" s="10" t="n"/>
      <c r="P1212" s="8" t="n"/>
    </row>
    <row r="1213">
      <c r="A1213" s="7" t="n"/>
      <c r="C1213" s="7" t="n"/>
      <c r="F1213" s="7" t="n"/>
      <c r="H1213" s="7">
        <f>IF($G1213="","",IFERROR(INDEX(Listas!$B$2:$B$51,MATCH($G1213,Listas!$A$2:$A$51,0))&amp;"",""))</f>
        <v/>
      </c>
      <c r="J1213" s="8" t="n"/>
      <c r="K1213" s="8" t="n"/>
      <c r="L1213" s="8" t="n"/>
      <c r="M1213" s="9" t="n"/>
      <c r="O1213" s="10" t="n"/>
      <c r="P1213" s="8" t="n"/>
    </row>
    <row r="1214">
      <c r="A1214" s="7" t="n"/>
      <c r="C1214" s="7" t="n"/>
      <c r="F1214" s="7" t="n"/>
      <c r="H1214" s="7">
        <f>IF($G1214="","",IFERROR(INDEX(Listas!$B$2:$B$51,MATCH($G1214,Listas!$A$2:$A$51,0))&amp;"",""))</f>
        <v/>
      </c>
      <c r="J1214" s="8" t="n"/>
      <c r="K1214" s="8" t="n"/>
      <c r="L1214" s="8" t="n"/>
      <c r="M1214" s="9" t="n"/>
      <c r="O1214" s="10" t="n"/>
      <c r="P1214" s="8" t="n"/>
    </row>
    <row r="1215">
      <c r="A1215" s="7" t="n"/>
      <c r="C1215" s="7" t="n"/>
      <c r="F1215" s="7" t="n"/>
      <c r="H1215" s="7">
        <f>IF($G1215="","",IFERROR(INDEX(Listas!$B$2:$B$51,MATCH($G1215,Listas!$A$2:$A$51,0))&amp;"",""))</f>
        <v/>
      </c>
      <c r="J1215" s="8" t="n"/>
      <c r="K1215" s="8" t="n"/>
      <c r="L1215" s="8" t="n"/>
      <c r="M1215" s="9" t="n"/>
      <c r="O1215" s="10" t="n"/>
      <c r="P1215" s="8" t="n"/>
    </row>
    <row r="1216">
      <c r="A1216" s="7" t="n"/>
      <c r="C1216" s="7" t="n"/>
      <c r="F1216" s="7" t="n"/>
      <c r="H1216" s="7">
        <f>IF($G1216="","",IFERROR(INDEX(Listas!$B$2:$B$51,MATCH($G1216,Listas!$A$2:$A$51,0))&amp;"",""))</f>
        <v/>
      </c>
      <c r="J1216" s="8" t="n"/>
      <c r="K1216" s="8" t="n"/>
      <c r="L1216" s="8" t="n"/>
      <c r="M1216" s="9" t="n"/>
      <c r="O1216" s="10" t="n"/>
      <c r="P1216" s="8" t="n"/>
    </row>
    <row r="1217">
      <c r="A1217" s="7" t="n"/>
      <c r="C1217" s="7" t="n"/>
      <c r="F1217" s="7" t="n"/>
      <c r="H1217" s="7">
        <f>IF($G1217="","",IFERROR(INDEX(Listas!$B$2:$B$51,MATCH($G1217,Listas!$A$2:$A$51,0))&amp;"",""))</f>
        <v/>
      </c>
      <c r="J1217" s="8" t="n"/>
      <c r="K1217" s="8" t="n"/>
      <c r="L1217" s="8" t="n"/>
      <c r="M1217" s="9" t="n"/>
      <c r="O1217" s="10" t="n"/>
      <c r="P1217" s="8" t="n"/>
    </row>
    <row r="1218">
      <c r="A1218" s="7" t="n"/>
      <c r="C1218" s="7" t="n"/>
      <c r="F1218" s="7" t="n"/>
      <c r="H1218" s="7">
        <f>IF($G1218="","",IFERROR(INDEX(Listas!$B$2:$B$51,MATCH($G1218,Listas!$A$2:$A$51,0))&amp;"",""))</f>
        <v/>
      </c>
      <c r="J1218" s="8" t="n"/>
      <c r="K1218" s="8" t="n"/>
      <c r="L1218" s="8" t="n"/>
      <c r="M1218" s="9" t="n"/>
      <c r="O1218" s="10" t="n"/>
      <c r="P1218" s="8" t="n"/>
    </row>
    <row r="1219">
      <c r="A1219" s="7" t="n"/>
      <c r="C1219" s="7" t="n"/>
      <c r="F1219" s="7" t="n"/>
      <c r="H1219" s="7">
        <f>IF($G1219="","",IFERROR(INDEX(Listas!$B$2:$B$51,MATCH($G1219,Listas!$A$2:$A$51,0))&amp;"",""))</f>
        <v/>
      </c>
      <c r="J1219" s="8" t="n"/>
      <c r="K1219" s="8" t="n"/>
      <c r="L1219" s="8" t="n"/>
      <c r="M1219" s="9" t="n"/>
      <c r="O1219" s="10" t="n"/>
      <c r="P1219" s="8" t="n"/>
    </row>
    <row r="1220">
      <c r="A1220" s="7" t="n"/>
      <c r="C1220" s="7" t="n"/>
      <c r="F1220" s="7" t="n"/>
      <c r="H1220" s="7">
        <f>IF($G1220="","",IFERROR(INDEX(Listas!$B$2:$B$51,MATCH($G1220,Listas!$A$2:$A$51,0))&amp;"",""))</f>
        <v/>
      </c>
      <c r="J1220" s="8" t="n"/>
      <c r="K1220" s="8" t="n"/>
      <c r="L1220" s="8" t="n"/>
      <c r="M1220" s="9" t="n"/>
      <c r="O1220" s="10" t="n"/>
      <c r="P1220" s="8" t="n"/>
    </row>
    <row r="1221">
      <c r="A1221" s="7" t="n"/>
      <c r="C1221" s="7" t="n"/>
      <c r="F1221" s="7" t="n"/>
      <c r="H1221" s="7">
        <f>IF($G1221="","",IFERROR(INDEX(Listas!$B$2:$B$51,MATCH($G1221,Listas!$A$2:$A$51,0))&amp;"",""))</f>
        <v/>
      </c>
      <c r="J1221" s="8" t="n"/>
      <c r="K1221" s="8" t="n"/>
      <c r="L1221" s="8" t="n"/>
      <c r="M1221" s="9" t="n"/>
      <c r="O1221" s="10" t="n"/>
      <c r="P1221" s="8" t="n"/>
    </row>
    <row r="1222">
      <c r="A1222" s="7" t="n"/>
      <c r="C1222" s="7" t="n"/>
      <c r="F1222" s="7" t="n"/>
      <c r="H1222" s="7">
        <f>IF($G1222="","",IFERROR(INDEX(Listas!$B$2:$B$51,MATCH($G1222,Listas!$A$2:$A$51,0))&amp;"",""))</f>
        <v/>
      </c>
      <c r="J1222" s="8" t="n"/>
      <c r="K1222" s="8" t="n"/>
      <c r="L1222" s="8" t="n"/>
      <c r="M1222" s="9" t="n"/>
      <c r="O1222" s="10" t="n"/>
      <c r="P1222" s="8" t="n"/>
    </row>
    <row r="1223">
      <c r="A1223" s="7" t="n"/>
      <c r="C1223" s="7" t="n"/>
      <c r="F1223" s="7" t="n"/>
      <c r="H1223" s="7">
        <f>IF($G1223="","",IFERROR(INDEX(Listas!$B$2:$B$51,MATCH($G1223,Listas!$A$2:$A$51,0))&amp;"",""))</f>
        <v/>
      </c>
      <c r="J1223" s="8" t="n"/>
      <c r="K1223" s="8" t="n"/>
      <c r="L1223" s="8" t="n"/>
      <c r="M1223" s="9" t="n"/>
      <c r="O1223" s="10" t="n"/>
      <c r="P1223" s="8" t="n"/>
    </row>
    <row r="1224">
      <c r="A1224" s="7" t="n"/>
      <c r="C1224" s="7" t="n"/>
      <c r="F1224" s="7" t="n"/>
      <c r="H1224" s="7">
        <f>IF($G1224="","",IFERROR(INDEX(Listas!$B$2:$B$51,MATCH($G1224,Listas!$A$2:$A$51,0))&amp;"",""))</f>
        <v/>
      </c>
      <c r="J1224" s="8" t="n"/>
      <c r="K1224" s="8" t="n"/>
      <c r="L1224" s="8" t="n"/>
      <c r="M1224" s="9" t="n"/>
      <c r="O1224" s="10" t="n"/>
      <c r="P1224" s="8" t="n"/>
    </row>
    <row r="1225">
      <c r="A1225" s="7" t="n"/>
      <c r="C1225" s="7" t="n"/>
      <c r="F1225" s="7" t="n"/>
      <c r="H1225" s="7">
        <f>IF($G1225="","",IFERROR(INDEX(Listas!$B$2:$B$51,MATCH($G1225,Listas!$A$2:$A$51,0))&amp;"",""))</f>
        <v/>
      </c>
      <c r="J1225" s="8" t="n"/>
      <c r="K1225" s="8" t="n"/>
      <c r="L1225" s="8" t="n"/>
      <c r="M1225" s="9" t="n"/>
      <c r="O1225" s="10" t="n"/>
      <c r="P1225" s="8" t="n"/>
    </row>
    <row r="1226">
      <c r="A1226" s="7" t="n"/>
      <c r="C1226" s="7" t="n"/>
      <c r="F1226" s="7" t="n"/>
      <c r="H1226" s="7">
        <f>IF($G1226="","",IFERROR(INDEX(Listas!$B$2:$B$51,MATCH($G1226,Listas!$A$2:$A$51,0))&amp;"",""))</f>
        <v/>
      </c>
      <c r="J1226" s="8" t="n"/>
      <c r="K1226" s="8" t="n"/>
      <c r="L1226" s="8" t="n"/>
      <c r="M1226" s="9" t="n"/>
      <c r="O1226" s="10" t="n"/>
      <c r="P1226" s="8" t="n"/>
    </row>
    <row r="1227">
      <c r="A1227" s="7" t="n"/>
      <c r="C1227" s="7" t="n"/>
      <c r="F1227" s="7" t="n"/>
      <c r="H1227" s="7">
        <f>IF($G1227="","",IFERROR(INDEX(Listas!$B$2:$B$51,MATCH($G1227,Listas!$A$2:$A$51,0))&amp;"",""))</f>
        <v/>
      </c>
      <c r="J1227" s="8" t="n"/>
      <c r="K1227" s="8" t="n"/>
      <c r="L1227" s="8" t="n"/>
      <c r="M1227" s="9" t="n"/>
      <c r="O1227" s="10" t="n"/>
      <c r="P1227" s="8" t="n"/>
    </row>
    <row r="1228">
      <c r="A1228" s="7" t="n"/>
      <c r="C1228" s="7" t="n"/>
      <c r="F1228" s="7" t="n"/>
      <c r="H1228" s="7">
        <f>IF($G1228="","",IFERROR(INDEX(Listas!$B$2:$B$51,MATCH($G1228,Listas!$A$2:$A$51,0))&amp;"",""))</f>
        <v/>
      </c>
      <c r="J1228" s="8" t="n"/>
      <c r="K1228" s="8" t="n"/>
      <c r="L1228" s="8" t="n"/>
      <c r="M1228" s="9" t="n"/>
      <c r="O1228" s="10" t="n"/>
      <c r="P1228" s="8" t="n"/>
    </row>
    <row r="1229">
      <c r="A1229" s="7" t="n"/>
      <c r="C1229" s="7" t="n"/>
      <c r="F1229" s="7" t="n"/>
      <c r="H1229" s="7">
        <f>IF($G1229="","",IFERROR(INDEX(Listas!$B$2:$B$51,MATCH($G1229,Listas!$A$2:$A$51,0))&amp;"",""))</f>
        <v/>
      </c>
      <c r="J1229" s="8" t="n"/>
      <c r="K1229" s="8" t="n"/>
      <c r="L1229" s="8" t="n"/>
      <c r="M1229" s="9" t="n"/>
      <c r="O1229" s="10" t="n"/>
      <c r="P1229" s="8" t="n"/>
    </row>
    <row r="1230">
      <c r="A1230" s="7" t="n"/>
      <c r="C1230" s="7" t="n"/>
      <c r="F1230" s="7" t="n"/>
      <c r="H1230" s="7">
        <f>IF($G1230="","",IFERROR(INDEX(Listas!$B$2:$B$51,MATCH($G1230,Listas!$A$2:$A$51,0))&amp;"",""))</f>
        <v/>
      </c>
      <c r="J1230" s="8" t="n"/>
      <c r="K1230" s="8" t="n"/>
      <c r="L1230" s="8" t="n"/>
      <c r="M1230" s="9" t="n"/>
      <c r="O1230" s="10" t="n"/>
      <c r="P1230" s="8" t="n"/>
    </row>
    <row r="1231">
      <c r="A1231" s="7" t="n"/>
      <c r="C1231" s="7" t="n"/>
      <c r="F1231" s="7" t="n"/>
      <c r="H1231" s="7">
        <f>IF($G1231="","",IFERROR(INDEX(Listas!$B$2:$B$51,MATCH($G1231,Listas!$A$2:$A$51,0))&amp;"",""))</f>
        <v/>
      </c>
      <c r="J1231" s="8" t="n"/>
      <c r="K1231" s="8" t="n"/>
      <c r="L1231" s="8" t="n"/>
      <c r="M1231" s="9" t="n"/>
      <c r="O1231" s="10" t="n"/>
      <c r="P1231" s="8" t="n"/>
    </row>
    <row r="1232">
      <c r="A1232" s="7" t="n"/>
      <c r="C1232" s="7" t="n"/>
      <c r="F1232" s="7" t="n"/>
      <c r="H1232" s="7">
        <f>IF($G1232="","",IFERROR(INDEX(Listas!$B$2:$B$51,MATCH($G1232,Listas!$A$2:$A$51,0))&amp;"",""))</f>
        <v/>
      </c>
      <c r="J1232" s="8" t="n"/>
      <c r="K1232" s="8" t="n"/>
      <c r="L1232" s="8" t="n"/>
      <c r="M1232" s="9" t="n"/>
      <c r="O1232" s="10" t="n"/>
      <c r="P1232" s="8" t="n"/>
    </row>
    <row r="1233">
      <c r="A1233" s="7" t="n"/>
      <c r="C1233" s="7" t="n"/>
      <c r="F1233" s="7" t="n"/>
      <c r="H1233" s="7">
        <f>IF($G1233="","",IFERROR(INDEX(Listas!$B$2:$B$51,MATCH($G1233,Listas!$A$2:$A$51,0))&amp;"",""))</f>
        <v/>
      </c>
      <c r="J1233" s="8" t="n"/>
      <c r="K1233" s="8" t="n"/>
      <c r="L1233" s="8" t="n"/>
      <c r="M1233" s="9" t="n"/>
      <c r="O1233" s="10" t="n"/>
      <c r="P1233" s="8" t="n"/>
    </row>
    <row r="1234">
      <c r="A1234" s="7" t="n"/>
      <c r="C1234" s="7" t="n"/>
      <c r="F1234" s="7" t="n"/>
      <c r="H1234" s="7">
        <f>IF($G1234="","",IFERROR(INDEX(Listas!$B$2:$B$51,MATCH($G1234,Listas!$A$2:$A$51,0))&amp;"",""))</f>
        <v/>
      </c>
      <c r="J1234" s="8" t="n"/>
      <c r="K1234" s="8" t="n"/>
      <c r="L1234" s="8" t="n"/>
      <c r="M1234" s="9" t="n"/>
      <c r="O1234" s="10" t="n"/>
      <c r="P1234" s="8" t="n"/>
    </row>
    <row r="1235">
      <c r="A1235" s="7" t="n"/>
      <c r="C1235" s="7" t="n"/>
      <c r="F1235" s="7" t="n"/>
      <c r="H1235" s="7">
        <f>IF($G1235="","",IFERROR(INDEX(Listas!$B$2:$B$51,MATCH($G1235,Listas!$A$2:$A$51,0))&amp;"",""))</f>
        <v/>
      </c>
      <c r="J1235" s="8" t="n"/>
      <c r="K1235" s="8" t="n"/>
      <c r="L1235" s="8" t="n"/>
      <c r="M1235" s="9" t="n"/>
      <c r="O1235" s="10" t="n"/>
      <c r="P1235" s="8" t="n"/>
    </row>
    <row r="1236">
      <c r="A1236" s="7" t="n"/>
      <c r="C1236" s="7" t="n"/>
      <c r="F1236" s="7" t="n"/>
      <c r="H1236" s="7">
        <f>IF($G1236="","",IFERROR(INDEX(Listas!$B$2:$B$51,MATCH($G1236,Listas!$A$2:$A$51,0))&amp;"",""))</f>
        <v/>
      </c>
      <c r="J1236" s="8" t="n"/>
      <c r="K1236" s="8" t="n"/>
      <c r="L1236" s="8" t="n"/>
      <c r="M1236" s="9" t="n"/>
      <c r="O1236" s="10" t="n"/>
      <c r="P1236" s="8" t="n"/>
    </row>
    <row r="1237">
      <c r="A1237" s="7" t="n"/>
      <c r="C1237" s="7" t="n"/>
      <c r="F1237" s="7" t="n"/>
      <c r="H1237" s="7">
        <f>IF($G1237="","",IFERROR(INDEX(Listas!$B$2:$B$51,MATCH($G1237,Listas!$A$2:$A$51,0))&amp;"",""))</f>
        <v/>
      </c>
      <c r="J1237" s="8" t="n"/>
      <c r="K1237" s="8" t="n"/>
      <c r="L1237" s="8" t="n"/>
      <c r="M1237" s="9" t="n"/>
      <c r="O1237" s="10" t="n"/>
      <c r="P1237" s="8" t="n"/>
    </row>
    <row r="1238">
      <c r="A1238" s="7" t="n"/>
      <c r="C1238" s="7" t="n"/>
      <c r="F1238" s="7" t="n"/>
      <c r="H1238" s="7">
        <f>IF($G1238="","",IFERROR(INDEX(Listas!$B$2:$B$51,MATCH($G1238,Listas!$A$2:$A$51,0))&amp;"",""))</f>
        <v/>
      </c>
      <c r="J1238" s="8" t="n"/>
      <c r="K1238" s="8" t="n"/>
      <c r="L1238" s="8" t="n"/>
      <c r="M1238" s="9" t="n"/>
      <c r="O1238" s="10" t="n"/>
      <c r="P1238" s="8" t="n"/>
    </row>
    <row r="1239">
      <c r="A1239" s="7" t="n"/>
      <c r="C1239" s="7" t="n"/>
      <c r="F1239" s="7" t="n"/>
      <c r="H1239" s="7">
        <f>IF($G1239="","",IFERROR(INDEX(Listas!$B$2:$B$51,MATCH($G1239,Listas!$A$2:$A$51,0))&amp;"",""))</f>
        <v/>
      </c>
      <c r="J1239" s="8" t="n"/>
      <c r="K1239" s="8" t="n"/>
      <c r="L1239" s="8" t="n"/>
      <c r="M1239" s="9" t="n"/>
      <c r="O1239" s="10" t="n"/>
      <c r="P1239" s="8" t="n"/>
    </row>
    <row r="1240">
      <c r="A1240" s="7" t="n"/>
      <c r="C1240" s="7" t="n"/>
      <c r="F1240" s="7" t="n"/>
      <c r="H1240" s="7">
        <f>IF($G1240="","",IFERROR(INDEX(Listas!$B$2:$B$51,MATCH($G1240,Listas!$A$2:$A$51,0))&amp;"",""))</f>
        <v/>
      </c>
      <c r="J1240" s="8" t="n"/>
      <c r="K1240" s="8" t="n"/>
      <c r="L1240" s="8" t="n"/>
      <c r="M1240" s="9" t="n"/>
      <c r="O1240" s="10" t="n"/>
      <c r="P1240" s="8" t="n"/>
    </row>
    <row r="1241">
      <c r="A1241" s="7" t="n"/>
      <c r="C1241" s="7" t="n"/>
      <c r="F1241" s="7" t="n"/>
      <c r="H1241" s="7">
        <f>IF($G1241="","",IFERROR(INDEX(Listas!$B$2:$B$51,MATCH($G1241,Listas!$A$2:$A$51,0))&amp;"",""))</f>
        <v/>
      </c>
      <c r="J1241" s="8" t="n"/>
      <c r="K1241" s="8" t="n"/>
      <c r="L1241" s="8" t="n"/>
      <c r="M1241" s="9" t="n"/>
      <c r="O1241" s="10" t="n"/>
      <c r="P1241" s="8" t="n"/>
    </row>
    <row r="1242">
      <c r="A1242" s="7" t="n"/>
      <c r="C1242" s="7" t="n"/>
      <c r="F1242" s="7" t="n"/>
      <c r="H1242" s="7">
        <f>IF($G1242="","",IFERROR(INDEX(Listas!$B$2:$B$51,MATCH($G1242,Listas!$A$2:$A$51,0))&amp;"",""))</f>
        <v/>
      </c>
      <c r="J1242" s="8" t="n"/>
      <c r="K1242" s="8" t="n"/>
      <c r="L1242" s="8" t="n"/>
      <c r="M1242" s="9" t="n"/>
      <c r="O1242" s="10" t="n"/>
      <c r="P1242" s="8" t="n"/>
    </row>
    <row r="1243">
      <c r="A1243" s="7" t="n"/>
      <c r="C1243" s="7" t="n"/>
      <c r="F1243" s="7" t="n"/>
      <c r="H1243" s="7">
        <f>IF($G1243="","",IFERROR(INDEX(Listas!$B$2:$B$51,MATCH($G1243,Listas!$A$2:$A$51,0))&amp;"",""))</f>
        <v/>
      </c>
      <c r="J1243" s="8" t="n"/>
      <c r="K1243" s="8" t="n"/>
      <c r="L1243" s="8" t="n"/>
      <c r="M1243" s="9" t="n"/>
      <c r="O1243" s="10" t="n"/>
      <c r="P1243" s="8" t="n"/>
    </row>
    <row r="1244">
      <c r="A1244" s="7" t="n"/>
      <c r="C1244" s="7" t="n"/>
      <c r="F1244" s="7" t="n"/>
      <c r="H1244" s="7">
        <f>IF($G1244="","",IFERROR(INDEX(Listas!$B$2:$B$51,MATCH($G1244,Listas!$A$2:$A$51,0))&amp;"",""))</f>
        <v/>
      </c>
      <c r="J1244" s="8" t="n"/>
      <c r="K1244" s="8" t="n"/>
      <c r="L1244" s="8" t="n"/>
      <c r="M1244" s="9" t="n"/>
      <c r="O1244" s="10" t="n"/>
      <c r="P1244" s="8" t="n"/>
    </row>
    <row r="1245">
      <c r="A1245" s="7" t="n"/>
      <c r="C1245" s="7" t="n"/>
      <c r="F1245" s="7" t="n"/>
      <c r="H1245" s="7">
        <f>IF($G1245="","",IFERROR(INDEX(Listas!$B$2:$B$51,MATCH($G1245,Listas!$A$2:$A$51,0))&amp;"",""))</f>
        <v/>
      </c>
      <c r="J1245" s="8" t="n"/>
      <c r="K1245" s="8" t="n"/>
      <c r="L1245" s="8" t="n"/>
      <c r="M1245" s="9" t="n"/>
      <c r="O1245" s="10" t="n"/>
      <c r="P1245" s="8" t="n"/>
    </row>
    <row r="1246">
      <c r="A1246" s="7" t="n"/>
      <c r="C1246" s="7" t="n"/>
      <c r="F1246" s="7" t="n"/>
      <c r="H1246" s="7">
        <f>IF($G1246="","",IFERROR(INDEX(Listas!$B$2:$B$51,MATCH($G1246,Listas!$A$2:$A$51,0))&amp;"",""))</f>
        <v/>
      </c>
      <c r="J1246" s="8" t="n"/>
      <c r="K1246" s="8" t="n"/>
      <c r="L1246" s="8" t="n"/>
      <c r="M1246" s="9" t="n"/>
      <c r="O1246" s="10" t="n"/>
      <c r="P1246" s="8" t="n"/>
    </row>
    <row r="1247">
      <c r="A1247" s="7" t="n"/>
      <c r="C1247" s="7" t="n"/>
      <c r="F1247" s="7" t="n"/>
      <c r="H1247" s="7">
        <f>IF($G1247="","",IFERROR(INDEX(Listas!$B$2:$B$51,MATCH($G1247,Listas!$A$2:$A$51,0))&amp;"",""))</f>
        <v/>
      </c>
      <c r="J1247" s="8" t="n"/>
      <c r="K1247" s="8" t="n"/>
      <c r="L1247" s="8" t="n"/>
      <c r="M1247" s="9" t="n"/>
      <c r="O1247" s="10" t="n"/>
      <c r="P1247" s="8" t="n"/>
    </row>
    <row r="1248">
      <c r="A1248" s="7" t="n"/>
      <c r="C1248" s="7" t="n"/>
      <c r="F1248" s="7" t="n"/>
      <c r="H1248" s="7">
        <f>IF($G1248="","",IFERROR(INDEX(Listas!$B$2:$B$51,MATCH($G1248,Listas!$A$2:$A$51,0))&amp;"",""))</f>
        <v/>
      </c>
      <c r="J1248" s="8" t="n"/>
      <c r="K1248" s="8" t="n"/>
      <c r="L1248" s="8" t="n"/>
      <c r="M1248" s="9" t="n"/>
      <c r="O1248" s="10" t="n"/>
      <c r="P1248" s="8" t="n"/>
    </row>
    <row r="1249">
      <c r="A1249" s="7" t="n"/>
      <c r="C1249" s="7" t="n"/>
      <c r="F1249" s="7" t="n"/>
      <c r="H1249" s="7">
        <f>IF($G1249="","",IFERROR(INDEX(Listas!$B$2:$B$51,MATCH($G1249,Listas!$A$2:$A$51,0))&amp;"",""))</f>
        <v/>
      </c>
      <c r="J1249" s="8" t="n"/>
      <c r="K1249" s="8" t="n"/>
      <c r="L1249" s="8" t="n"/>
      <c r="M1249" s="9" t="n"/>
      <c r="O1249" s="10" t="n"/>
      <c r="P1249" s="8" t="n"/>
    </row>
    <row r="1250">
      <c r="A1250" s="7" t="n"/>
      <c r="C1250" s="7" t="n"/>
      <c r="F1250" s="7" t="n"/>
      <c r="H1250" s="7">
        <f>IF($G1250="","",IFERROR(INDEX(Listas!$B$2:$B$51,MATCH($G1250,Listas!$A$2:$A$51,0))&amp;"",""))</f>
        <v/>
      </c>
      <c r="J1250" s="8" t="n"/>
      <c r="K1250" s="8" t="n"/>
      <c r="L1250" s="8" t="n"/>
      <c r="M1250" s="9" t="n"/>
      <c r="O1250" s="10" t="n"/>
      <c r="P1250" s="8" t="n"/>
    </row>
    <row r="1251">
      <c r="A1251" s="7" t="n"/>
      <c r="C1251" s="7" t="n"/>
      <c r="F1251" s="7" t="n"/>
      <c r="H1251" s="7">
        <f>IF($G1251="","",IFERROR(INDEX(Listas!$B$2:$B$51,MATCH($G1251,Listas!$A$2:$A$51,0))&amp;"",""))</f>
        <v/>
      </c>
      <c r="J1251" s="8" t="n"/>
      <c r="K1251" s="8" t="n"/>
      <c r="L1251" s="8" t="n"/>
      <c r="M1251" s="9" t="n"/>
      <c r="O1251" s="10" t="n"/>
      <c r="P1251" s="8" t="n"/>
    </row>
    <row r="1252">
      <c r="A1252" s="7" t="n"/>
      <c r="C1252" s="7" t="n"/>
      <c r="F1252" s="7" t="n"/>
      <c r="H1252" s="7">
        <f>IF($G1252="","",IFERROR(INDEX(Listas!$B$2:$B$51,MATCH($G1252,Listas!$A$2:$A$51,0))&amp;"",""))</f>
        <v/>
      </c>
      <c r="J1252" s="8" t="n"/>
      <c r="K1252" s="8" t="n"/>
      <c r="L1252" s="8" t="n"/>
      <c r="M1252" s="9" t="n"/>
      <c r="O1252" s="10" t="n"/>
      <c r="P1252" s="8" t="n"/>
    </row>
    <row r="1253">
      <c r="A1253" s="7" t="n"/>
      <c r="C1253" s="7" t="n"/>
      <c r="F1253" s="7" t="n"/>
      <c r="H1253" s="7">
        <f>IF($G1253="","",IFERROR(INDEX(Listas!$B$2:$B$51,MATCH($G1253,Listas!$A$2:$A$51,0))&amp;"",""))</f>
        <v/>
      </c>
      <c r="J1253" s="8" t="n"/>
      <c r="K1253" s="8" t="n"/>
      <c r="L1253" s="8" t="n"/>
      <c r="M1253" s="9" t="n"/>
      <c r="O1253" s="10" t="n"/>
      <c r="P1253" s="8" t="n"/>
    </row>
    <row r="1254">
      <c r="A1254" s="7" t="n"/>
      <c r="C1254" s="7" t="n"/>
      <c r="F1254" s="7" t="n"/>
      <c r="H1254" s="7">
        <f>IF($G1254="","",IFERROR(INDEX(Listas!$B$2:$B$51,MATCH($G1254,Listas!$A$2:$A$51,0))&amp;"",""))</f>
        <v/>
      </c>
      <c r="J1254" s="8" t="n"/>
      <c r="K1254" s="8" t="n"/>
      <c r="L1254" s="8" t="n"/>
      <c r="M1254" s="9" t="n"/>
      <c r="O1254" s="10" t="n"/>
      <c r="P1254" s="8" t="n"/>
    </row>
    <row r="1255">
      <c r="A1255" s="7" t="n"/>
      <c r="C1255" s="7" t="n"/>
      <c r="F1255" s="7" t="n"/>
      <c r="H1255" s="7">
        <f>IF($G1255="","",IFERROR(INDEX(Listas!$B$2:$B$51,MATCH($G1255,Listas!$A$2:$A$51,0))&amp;"",""))</f>
        <v/>
      </c>
      <c r="J1255" s="8" t="n"/>
      <c r="K1255" s="8" t="n"/>
      <c r="L1255" s="8" t="n"/>
      <c r="M1255" s="9" t="n"/>
      <c r="O1255" s="10" t="n"/>
      <c r="P1255" s="8" t="n"/>
    </row>
    <row r="1256">
      <c r="A1256" s="7" t="n"/>
      <c r="C1256" s="7" t="n"/>
      <c r="F1256" s="7" t="n"/>
      <c r="H1256" s="7">
        <f>IF($G1256="","",IFERROR(INDEX(Listas!$B$2:$B$51,MATCH($G1256,Listas!$A$2:$A$51,0))&amp;"",""))</f>
        <v/>
      </c>
      <c r="J1256" s="8" t="n"/>
      <c r="K1256" s="8" t="n"/>
      <c r="L1256" s="8" t="n"/>
      <c r="M1256" s="9" t="n"/>
      <c r="O1256" s="10" t="n"/>
      <c r="P1256" s="8" t="n"/>
    </row>
    <row r="1257">
      <c r="A1257" s="7" t="n"/>
      <c r="C1257" s="7" t="n"/>
      <c r="F1257" s="7" t="n"/>
      <c r="H1257" s="7">
        <f>IF($G1257="","",IFERROR(INDEX(Listas!$B$2:$B$51,MATCH($G1257,Listas!$A$2:$A$51,0))&amp;"",""))</f>
        <v/>
      </c>
      <c r="J1257" s="8" t="n"/>
      <c r="K1257" s="8" t="n"/>
      <c r="L1257" s="8" t="n"/>
      <c r="M1257" s="9" t="n"/>
      <c r="O1257" s="10" t="n"/>
      <c r="P1257" s="8" t="n"/>
    </row>
    <row r="1258">
      <c r="A1258" s="7" t="n"/>
      <c r="C1258" s="7" t="n"/>
      <c r="F1258" s="7" t="n"/>
      <c r="H1258" s="7">
        <f>IF($G1258="","",IFERROR(INDEX(Listas!$B$2:$B$51,MATCH($G1258,Listas!$A$2:$A$51,0))&amp;"",""))</f>
        <v/>
      </c>
      <c r="J1258" s="8" t="n"/>
      <c r="K1258" s="8" t="n"/>
      <c r="L1258" s="8" t="n"/>
      <c r="M1258" s="9" t="n"/>
      <c r="O1258" s="10" t="n"/>
      <c r="P1258" s="8" t="n"/>
    </row>
    <row r="1259">
      <c r="A1259" s="7" t="n"/>
      <c r="C1259" s="7" t="n"/>
      <c r="F1259" s="7" t="n"/>
      <c r="H1259" s="7">
        <f>IF($G1259="","",IFERROR(INDEX(Listas!$B$2:$B$51,MATCH($G1259,Listas!$A$2:$A$51,0))&amp;"",""))</f>
        <v/>
      </c>
      <c r="J1259" s="8" t="n"/>
      <c r="K1259" s="8" t="n"/>
      <c r="L1259" s="8" t="n"/>
      <c r="M1259" s="9" t="n"/>
      <c r="O1259" s="10" t="n"/>
      <c r="P1259" s="8" t="n"/>
    </row>
    <row r="1260">
      <c r="A1260" s="7" t="n"/>
      <c r="C1260" s="7" t="n"/>
      <c r="F1260" s="7" t="n"/>
      <c r="H1260" s="7">
        <f>IF($G1260="","",IFERROR(INDEX(Listas!$B$2:$B$51,MATCH($G1260,Listas!$A$2:$A$51,0))&amp;"",""))</f>
        <v/>
      </c>
      <c r="J1260" s="8" t="n"/>
      <c r="K1260" s="8" t="n"/>
      <c r="L1260" s="8" t="n"/>
      <c r="M1260" s="9" t="n"/>
      <c r="O1260" s="10" t="n"/>
      <c r="P1260" s="8" t="n"/>
    </row>
    <row r="1261">
      <c r="A1261" s="7" t="n"/>
      <c r="C1261" s="7" t="n"/>
      <c r="F1261" s="7" t="n"/>
      <c r="H1261" s="7">
        <f>IF($G1261="","",IFERROR(INDEX(Listas!$B$2:$B$51,MATCH($G1261,Listas!$A$2:$A$51,0))&amp;"",""))</f>
        <v/>
      </c>
      <c r="J1261" s="8" t="n"/>
      <c r="K1261" s="8" t="n"/>
      <c r="L1261" s="8" t="n"/>
      <c r="M1261" s="9" t="n"/>
      <c r="O1261" s="10" t="n"/>
      <c r="P1261" s="8" t="n"/>
    </row>
    <row r="1262">
      <c r="A1262" s="7" t="n"/>
      <c r="C1262" s="7" t="n"/>
      <c r="F1262" s="7" t="n"/>
      <c r="H1262" s="7">
        <f>IF($G1262="","",IFERROR(INDEX(Listas!$B$2:$B$51,MATCH($G1262,Listas!$A$2:$A$51,0))&amp;"",""))</f>
        <v/>
      </c>
      <c r="J1262" s="8" t="n"/>
      <c r="K1262" s="8" t="n"/>
      <c r="L1262" s="8" t="n"/>
      <c r="M1262" s="9" t="n"/>
      <c r="O1262" s="10" t="n"/>
      <c r="P1262" s="8" t="n"/>
    </row>
    <row r="1263">
      <c r="A1263" s="7" t="n"/>
      <c r="C1263" s="7" t="n"/>
      <c r="F1263" s="7" t="n"/>
      <c r="H1263" s="7">
        <f>IF($G1263="","",IFERROR(INDEX(Listas!$B$2:$B$51,MATCH($G1263,Listas!$A$2:$A$51,0))&amp;"",""))</f>
        <v/>
      </c>
      <c r="J1263" s="8" t="n"/>
      <c r="K1263" s="8" t="n"/>
      <c r="L1263" s="8" t="n"/>
      <c r="M1263" s="9" t="n"/>
      <c r="O1263" s="10" t="n"/>
      <c r="P1263" s="8" t="n"/>
    </row>
    <row r="1264">
      <c r="A1264" s="7" t="n"/>
      <c r="C1264" s="7" t="n"/>
      <c r="F1264" s="7" t="n"/>
      <c r="H1264" s="7">
        <f>IF($G1264="","",IFERROR(INDEX(Listas!$B$2:$B$51,MATCH($G1264,Listas!$A$2:$A$51,0))&amp;"",""))</f>
        <v/>
      </c>
      <c r="J1264" s="8" t="n"/>
      <c r="K1264" s="8" t="n"/>
      <c r="L1264" s="8" t="n"/>
      <c r="M1264" s="9" t="n"/>
      <c r="O1264" s="10" t="n"/>
      <c r="P1264" s="8" t="n"/>
    </row>
    <row r="1265">
      <c r="A1265" s="7" t="n"/>
      <c r="C1265" s="7" t="n"/>
      <c r="F1265" s="7" t="n"/>
      <c r="H1265" s="7">
        <f>IF($G1265="","",IFERROR(INDEX(Listas!$B$2:$B$51,MATCH($G1265,Listas!$A$2:$A$51,0))&amp;"",""))</f>
        <v/>
      </c>
      <c r="J1265" s="8" t="n"/>
      <c r="K1265" s="8" t="n"/>
      <c r="L1265" s="8" t="n"/>
      <c r="M1265" s="9" t="n"/>
      <c r="O1265" s="10" t="n"/>
      <c r="P1265" s="8" t="n"/>
    </row>
    <row r="1266">
      <c r="A1266" s="7" t="n"/>
      <c r="C1266" s="7" t="n"/>
      <c r="F1266" s="7" t="n"/>
      <c r="H1266" s="7">
        <f>IF($G1266="","",IFERROR(INDEX(Listas!$B$2:$B$51,MATCH($G1266,Listas!$A$2:$A$51,0))&amp;"",""))</f>
        <v/>
      </c>
      <c r="J1266" s="8" t="n"/>
      <c r="K1266" s="8" t="n"/>
      <c r="L1266" s="8" t="n"/>
      <c r="M1266" s="9" t="n"/>
      <c r="O1266" s="10" t="n"/>
      <c r="P1266" s="8" t="n"/>
    </row>
    <row r="1267">
      <c r="A1267" s="7" t="n"/>
      <c r="C1267" s="7" t="n"/>
      <c r="F1267" s="7" t="n"/>
      <c r="H1267" s="7">
        <f>IF($G1267="","",IFERROR(INDEX(Listas!$B$2:$B$51,MATCH($G1267,Listas!$A$2:$A$51,0))&amp;"",""))</f>
        <v/>
      </c>
      <c r="J1267" s="8" t="n"/>
      <c r="K1267" s="8" t="n"/>
      <c r="L1267" s="8" t="n"/>
      <c r="M1267" s="9" t="n"/>
      <c r="O1267" s="10" t="n"/>
      <c r="P1267" s="8" t="n"/>
    </row>
    <row r="1268">
      <c r="A1268" s="7" t="n"/>
      <c r="C1268" s="7" t="n"/>
      <c r="F1268" s="7" t="n"/>
      <c r="H1268" s="7">
        <f>IF($G1268="","",IFERROR(INDEX(Listas!$B$2:$B$51,MATCH($G1268,Listas!$A$2:$A$51,0))&amp;"",""))</f>
        <v/>
      </c>
      <c r="J1268" s="8" t="n"/>
      <c r="K1268" s="8" t="n"/>
      <c r="L1268" s="8" t="n"/>
      <c r="M1268" s="9" t="n"/>
      <c r="O1268" s="10" t="n"/>
      <c r="P1268" s="8" t="n"/>
    </row>
    <row r="1269">
      <c r="A1269" s="7" t="n"/>
      <c r="C1269" s="7" t="n"/>
      <c r="F1269" s="7" t="n"/>
      <c r="H1269" s="7">
        <f>IF($G1269="","",IFERROR(INDEX(Listas!$B$2:$B$51,MATCH($G1269,Listas!$A$2:$A$51,0))&amp;"",""))</f>
        <v/>
      </c>
      <c r="J1269" s="8" t="n"/>
      <c r="K1269" s="8" t="n"/>
      <c r="L1269" s="8" t="n"/>
      <c r="M1269" s="9" t="n"/>
      <c r="O1269" s="10" t="n"/>
      <c r="P1269" s="8" t="n"/>
    </row>
    <row r="1270">
      <c r="A1270" s="7" t="n"/>
      <c r="C1270" s="7" t="n"/>
      <c r="F1270" s="7" t="n"/>
      <c r="H1270" s="7">
        <f>IF($G1270="","",IFERROR(INDEX(Listas!$B$2:$B$51,MATCH($G1270,Listas!$A$2:$A$51,0))&amp;"",""))</f>
        <v/>
      </c>
      <c r="J1270" s="8" t="n"/>
      <c r="K1270" s="8" t="n"/>
      <c r="L1270" s="8" t="n"/>
      <c r="M1270" s="9" t="n"/>
      <c r="O1270" s="10" t="n"/>
      <c r="P1270" s="8" t="n"/>
    </row>
    <row r="1271">
      <c r="A1271" s="7" t="n"/>
      <c r="C1271" s="7" t="n"/>
      <c r="F1271" s="7" t="n"/>
      <c r="H1271" s="7">
        <f>IF($G1271="","",IFERROR(INDEX(Listas!$B$2:$B$51,MATCH($G1271,Listas!$A$2:$A$51,0))&amp;"",""))</f>
        <v/>
      </c>
      <c r="J1271" s="8" t="n"/>
      <c r="K1271" s="8" t="n"/>
      <c r="L1271" s="8" t="n"/>
      <c r="M1271" s="9" t="n"/>
      <c r="O1271" s="10" t="n"/>
      <c r="P1271" s="8" t="n"/>
    </row>
    <row r="1272">
      <c r="A1272" s="7" t="n"/>
      <c r="C1272" s="7" t="n"/>
      <c r="F1272" s="7" t="n"/>
      <c r="H1272" s="7">
        <f>IF($G1272="","",IFERROR(INDEX(Listas!$B$2:$B$51,MATCH($G1272,Listas!$A$2:$A$51,0))&amp;"",""))</f>
        <v/>
      </c>
      <c r="J1272" s="8" t="n"/>
      <c r="K1272" s="8" t="n"/>
      <c r="L1272" s="8" t="n"/>
      <c r="M1272" s="9" t="n"/>
      <c r="O1272" s="10" t="n"/>
      <c r="P1272" s="8" t="n"/>
    </row>
    <row r="1273">
      <c r="A1273" s="7" t="n"/>
      <c r="C1273" s="7" t="n"/>
      <c r="F1273" s="7" t="n"/>
      <c r="H1273" s="7">
        <f>IF($G1273="","",IFERROR(INDEX(Listas!$B$2:$B$51,MATCH($G1273,Listas!$A$2:$A$51,0))&amp;"",""))</f>
        <v/>
      </c>
      <c r="J1273" s="8" t="n"/>
      <c r="K1273" s="8" t="n"/>
      <c r="L1273" s="8" t="n"/>
      <c r="M1273" s="9" t="n"/>
      <c r="O1273" s="10" t="n"/>
      <c r="P1273" s="8" t="n"/>
    </row>
    <row r="1274">
      <c r="A1274" s="7" t="n"/>
      <c r="C1274" s="7" t="n"/>
      <c r="F1274" s="7" t="n"/>
      <c r="H1274" s="7">
        <f>IF($G1274="","",IFERROR(INDEX(Listas!$B$2:$B$51,MATCH($G1274,Listas!$A$2:$A$51,0))&amp;"",""))</f>
        <v/>
      </c>
      <c r="J1274" s="8" t="n"/>
      <c r="K1274" s="8" t="n"/>
      <c r="L1274" s="8" t="n"/>
      <c r="M1274" s="9" t="n"/>
      <c r="O1274" s="10" t="n"/>
      <c r="P1274" s="8" t="n"/>
    </row>
    <row r="1275">
      <c r="A1275" s="7" t="n"/>
      <c r="C1275" s="7" t="n"/>
      <c r="F1275" s="7" t="n"/>
      <c r="H1275" s="7">
        <f>IF($G1275="","",IFERROR(INDEX(Listas!$B$2:$B$51,MATCH($G1275,Listas!$A$2:$A$51,0))&amp;"",""))</f>
        <v/>
      </c>
      <c r="J1275" s="8" t="n"/>
      <c r="K1275" s="8" t="n"/>
      <c r="L1275" s="8" t="n"/>
      <c r="M1275" s="9" t="n"/>
      <c r="O1275" s="10" t="n"/>
      <c r="P1275" s="8" t="n"/>
    </row>
    <row r="1276">
      <c r="A1276" s="7" t="n"/>
      <c r="C1276" s="7" t="n"/>
      <c r="F1276" s="7" t="n"/>
      <c r="H1276" s="7">
        <f>IF($G1276="","",IFERROR(INDEX(Listas!$B$2:$B$51,MATCH($G1276,Listas!$A$2:$A$51,0))&amp;"",""))</f>
        <v/>
      </c>
      <c r="J1276" s="8" t="n"/>
      <c r="K1276" s="8" t="n"/>
      <c r="L1276" s="8" t="n"/>
      <c r="M1276" s="9" t="n"/>
      <c r="O1276" s="10" t="n"/>
      <c r="P1276" s="8" t="n"/>
    </row>
    <row r="1277">
      <c r="A1277" s="7" t="n"/>
      <c r="C1277" s="7" t="n"/>
      <c r="F1277" s="7" t="n"/>
      <c r="H1277" s="7">
        <f>IF($G1277="","",IFERROR(INDEX(Listas!$B$2:$B$51,MATCH($G1277,Listas!$A$2:$A$51,0))&amp;"",""))</f>
        <v/>
      </c>
      <c r="J1277" s="8" t="n"/>
      <c r="K1277" s="8" t="n"/>
      <c r="L1277" s="8" t="n"/>
      <c r="M1277" s="9" t="n"/>
      <c r="O1277" s="10" t="n"/>
      <c r="P1277" s="8" t="n"/>
    </row>
    <row r="1278">
      <c r="A1278" s="7" t="n"/>
      <c r="C1278" s="7" t="n"/>
      <c r="F1278" s="7" t="n"/>
      <c r="H1278" s="7">
        <f>IF($G1278="","",IFERROR(INDEX(Listas!$B$2:$B$51,MATCH($G1278,Listas!$A$2:$A$51,0))&amp;"",""))</f>
        <v/>
      </c>
      <c r="J1278" s="8" t="n"/>
      <c r="K1278" s="8" t="n"/>
      <c r="L1278" s="8" t="n"/>
      <c r="M1278" s="9" t="n"/>
      <c r="O1278" s="10" t="n"/>
      <c r="P1278" s="8" t="n"/>
    </row>
    <row r="1279">
      <c r="A1279" s="7" t="n"/>
      <c r="C1279" s="7" t="n"/>
      <c r="F1279" s="7" t="n"/>
      <c r="H1279" s="7">
        <f>IF($G1279="","",IFERROR(INDEX(Listas!$B$2:$B$51,MATCH($G1279,Listas!$A$2:$A$51,0))&amp;"",""))</f>
        <v/>
      </c>
      <c r="J1279" s="8" t="n"/>
      <c r="K1279" s="8" t="n"/>
      <c r="L1279" s="8" t="n"/>
      <c r="M1279" s="9" t="n"/>
      <c r="O1279" s="10" t="n"/>
      <c r="P1279" s="8" t="n"/>
    </row>
    <row r="1280">
      <c r="A1280" s="7" t="n"/>
      <c r="C1280" s="7" t="n"/>
      <c r="F1280" s="7" t="n"/>
      <c r="H1280" s="7">
        <f>IF($G1280="","",IFERROR(INDEX(Listas!$B$2:$B$51,MATCH($G1280,Listas!$A$2:$A$51,0))&amp;"",""))</f>
        <v/>
      </c>
      <c r="J1280" s="8" t="n"/>
      <c r="K1280" s="8" t="n"/>
      <c r="L1280" s="8" t="n"/>
      <c r="M1280" s="9" t="n"/>
      <c r="O1280" s="10" t="n"/>
      <c r="P1280" s="8" t="n"/>
    </row>
    <row r="1281">
      <c r="A1281" s="7" t="n"/>
      <c r="C1281" s="7" t="n"/>
      <c r="F1281" s="7" t="n"/>
      <c r="H1281" s="7">
        <f>IF($G1281="","",IFERROR(INDEX(Listas!$B$2:$B$51,MATCH($G1281,Listas!$A$2:$A$51,0))&amp;"",""))</f>
        <v/>
      </c>
      <c r="J1281" s="8" t="n"/>
      <c r="K1281" s="8" t="n"/>
      <c r="L1281" s="8" t="n"/>
      <c r="M1281" s="9" t="n"/>
      <c r="O1281" s="10" t="n"/>
      <c r="P1281" s="8" t="n"/>
    </row>
    <row r="1282">
      <c r="A1282" s="7" t="n"/>
      <c r="C1282" s="7" t="n"/>
      <c r="F1282" s="7" t="n"/>
      <c r="H1282" s="7">
        <f>IF($G1282="","",IFERROR(INDEX(Listas!$B$2:$B$51,MATCH($G1282,Listas!$A$2:$A$51,0))&amp;"",""))</f>
        <v/>
      </c>
      <c r="J1282" s="8" t="n"/>
      <c r="K1282" s="8" t="n"/>
      <c r="L1282" s="8" t="n"/>
      <c r="M1282" s="9" t="n"/>
      <c r="O1282" s="10" t="n"/>
      <c r="P1282" s="8" t="n"/>
    </row>
    <row r="1283">
      <c r="A1283" s="7" t="n"/>
      <c r="C1283" s="7" t="n"/>
      <c r="F1283" s="7" t="n"/>
      <c r="H1283" s="7">
        <f>IF($G1283="","",IFERROR(INDEX(Listas!$B$2:$B$51,MATCH($G1283,Listas!$A$2:$A$51,0))&amp;"",""))</f>
        <v/>
      </c>
      <c r="J1283" s="8" t="n"/>
      <c r="K1283" s="8" t="n"/>
      <c r="L1283" s="8" t="n"/>
      <c r="M1283" s="9" t="n"/>
      <c r="O1283" s="10" t="n"/>
      <c r="P1283" s="8" t="n"/>
    </row>
    <row r="1284">
      <c r="A1284" s="7" t="n"/>
      <c r="C1284" s="7" t="n"/>
      <c r="F1284" s="7" t="n"/>
      <c r="H1284" s="7">
        <f>IF($G1284="","",IFERROR(INDEX(Listas!$B$2:$B$51,MATCH($G1284,Listas!$A$2:$A$51,0))&amp;"",""))</f>
        <v/>
      </c>
      <c r="J1284" s="8" t="n"/>
      <c r="K1284" s="8" t="n"/>
      <c r="L1284" s="8" t="n"/>
      <c r="M1284" s="9" t="n"/>
      <c r="O1284" s="10" t="n"/>
      <c r="P1284" s="8" t="n"/>
    </row>
    <row r="1285">
      <c r="A1285" s="7" t="n"/>
      <c r="C1285" s="7" t="n"/>
      <c r="F1285" s="7" t="n"/>
      <c r="H1285" s="7">
        <f>IF($G1285="","",IFERROR(INDEX(Listas!$B$2:$B$51,MATCH($G1285,Listas!$A$2:$A$51,0))&amp;"",""))</f>
        <v/>
      </c>
      <c r="J1285" s="8" t="n"/>
      <c r="K1285" s="8" t="n"/>
      <c r="L1285" s="8" t="n"/>
      <c r="M1285" s="9" t="n"/>
      <c r="O1285" s="10" t="n"/>
      <c r="P1285" s="8" t="n"/>
    </row>
    <row r="1286">
      <c r="A1286" s="7" t="n"/>
      <c r="C1286" s="7" t="n"/>
      <c r="F1286" s="7" t="n"/>
      <c r="H1286" s="7">
        <f>IF($G1286="","",IFERROR(INDEX(Listas!$B$2:$B$51,MATCH($G1286,Listas!$A$2:$A$51,0))&amp;"",""))</f>
        <v/>
      </c>
      <c r="J1286" s="8" t="n"/>
      <c r="K1286" s="8" t="n"/>
      <c r="L1286" s="8" t="n"/>
      <c r="M1286" s="9" t="n"/>
      <c r="O1286" s="10" t="n"/>
      <c r="P1286" s="8" t="n"/>
    </row>
    <row r="1287">
      <c r="A1287" s="7" t="n"/>
      <c r="C1287" s="7" t="n"/>
      <c r="F1287" s="7" t="n"/>
      <c r="H1287" s="7">
        <f>IF($G1287="","",IFERROR(INDEX(Listas!$B$2:$B$51,MATCH($G1287,Listas!$A$2:$A$51,0))&amp;"",""))</f>
        <v/>
      </c>
      <c r="J1287" s="8" t="n"/>
      <c r="K1287" s="8" t="n"/>
      <c r="L1287" s="8" t="n"/>
      <c r="M1287" s="9" t="n"/>
      <c r="O1287" s="10" t="n"/>
      <c r="P1287" s="8" t="n"/>
    </row>
    <row r="1288">
      <c r="A1288" s="7" t="n"/>
      <c r="C1288" s="7" t="n"/>
      <c r="F1288" s="7" t="n"/>
      <c r="H1288" s="7">
        <f>IF($G1288="","",IFERROR(INDEX(Listas!$B$2:$B$51,MATCH($G1288,Listas!$A$2:$A$51,0))&amp;"",""))</f>
        <v/>
      </c>
      <c r="J1288" s="8" t="n"/>
      <c r="K1288" s="8" t="n"/>
      <c r="L1288" s="8" t="n"/>
      <c r="M1288" s="9" t="n"/>
      <c r="O1288" s="10" t="n"/>
      <c r="P1288" s="8" t="n"/>
    </row>
    <row r="1289">
      <c r="A1289" s="7" t="n"/>
      <c r="C1289" s="7" t="n"/>
      <c r="F1289" s="7" t="n"/>
      <c r="H1289" s="7">
        <f>IF($G1289="","",IFERROR(INDEX(Listas!$B$2:$B$51,MATCH($G1289,Listas!$A$2:$A$51,0))&amp;"",""))</f>
        <v/>
      </c>
      <c r="J1289" s="8" t="n"/>
      <c r="K1289" s="8" t="n"/>
      <c r="L1289" s="8" t="n"/>
      <c r="M1289" s="9" t="n"/>
      <c r="O1289" s="10" t="n"/>
      <c r="P1289" s="8" t="n"/>
    </row>
    <row r="1290">
      <c r="A1290" s="7" t="n"/>
      <c r="C1290" s="7" t="n"/>
      <c r="F1290" s="7" t="n"/>
      <c r="H1290" s="7">
        <f>IF($G1290="","",IFERROR(INDEX(Listas!$B$2:$B$51,MATCH($G1290,Listas!$A$2:$A$51,0))&amp;"",""))</f>
        <v/>
      </c>
      <c r="J1290" s="8" t="n"/>
      <c r="K1290" s="8" t="n"/>
      <c r="L1290" s="8" t="n"/>
      <c r="M1290" s="9" t="n"/>
      <c r="O1290" s="10" t="n"/>
      <c r="P1290" s="8" t="n"/>
    </row>
    <row r="1291">
      <c r="A1291" s="7" t="n"/>
      <c r="C1291" s="7" t="n"/>
      <c r="F1291" s="7" t="n"/>
      <c r="H1291" s="7">
        <f>IF($G1291="","",IFERROR(INDEX(Listas!$B$2:$B$51,MATCH($G1291,Listas!$A$2:$A$51,0))&amp;"",""))</f>
        <v/>
      </c>
      <c r="J1291" s="8" t="n"/>
      <c r="K1291" s="8" t="n"/>
      <c r="L1291" s="8" t="n"/>
      <c r="M1291" s="9" t="n"/>
      <c r="O1291" s="10" t="n"/>
      <c r="P1291" s="8" t="n"/>
    </row>
    <row r="1292">
      <c r="A1292" s="7" t="n"/>
      <c r="C1292" s="7" t="n"/>
      <c r="F1292" s="7" t="n"/>
      <c r="H1292" s="7">
        <f>IF($G1292="","",IFERROR(INDEX(Listas!$B$2:$B$51,MATCH($G1292,Listas!$A$2:$A$51,0))&amp;"",""))</f>
        <v/>
      </c>
      <c r="J1292" s="8" t="n"/>
      <c r="K1292" s="8" t="n"/>
      <c r="L1292" s="8" t="n"/>
      <c r="M1292" s="9" t="n"/>
      <c r="O1292" s="10" t="n"/>
      <c r="P1292" s="8" t="n"/>
    </row>
    <row r="1293">
      <c r="A1293" s="7" t="n"/>
      <c r="C1293" s="7" t="n"/>
      <c r="F1293" s="7" t="n"/>
      <c r="H1293" s="7">
        <f>IF($G1293="","",IFERROR(INDEX(Listas!$B$2:$B$51,MATCH($G1293,Listas!$A$2:$A$51,0))&amp;"",""))</f>
        <v/>
      </c>
      <c r="J1293" s="8" t="n"/>
      <c r="K1293" s="8" t="n"/>
      <c r="L1293" s="8" t="n"/>
      <c r="M1293" s="9" t="n"/>
      <c r="O1293" s="10" t="n"/>
      <c r="P1293" s="8" t="n"/>
    </row>
    <row r="1294">
      <c r="A1294" s="7" t="n"/>
      <c r="C1294" s="7" t="n"/>
      <c r="F1294" s="7" t="n"/>
      <c r="H1294" s="7">
        <f>IF($G1294="","",IFERROR(INDEX(Listas!$B$2:$B$51,MATCH($G1294,Listas!$A$2:$A$51,0))&amp;"",""))</f>
        <v/>
      </c>
      <c r="J1294" s="8" t="n"/>
      <c r="K1294" s="8" t="n"/>
      <c r="L1294" s="8" t="n"/>
      <c r="M1294" s="9" t="n"/>
      <c r="O1294" s="10" t="n"/>
      <c r="P1294" s="8" t="n"/>
    </row>
    <row r="1295">
      <c r="A1295" s="7" t="n"/>
      <c r="C1295" s="7" t="n"/>
      <c r="F1295" s="7" t="n"/>
      <c r="H1295" s="7">
        <f>IF($G1295="","",IFERROR(INDEX(Listas!$B$2:$B$51,MATCH($G1295,Listas!$A$2:$A$51,0))&amp;"",""))</f>
        <v/>
      </c>
      <c r="J1295" s="8" t="n"/>
      <c r="K1295" s="8" t="n"/>
      <c r="L1295" s="8" t="n"/>
      <c r="M1295" s="9" t="n"/>
      <c r="O1295" s="10" t="n"/>
      <c r="P1295" s="8" t="n"/>
    </row>
    <row r="1296">
      <c r="A1296" s="7" t="n"/>
      <c r="C1296" s="7" t="n"/>
      <c r="F1296" s="7" t="n"/>
      <c r="H1296" s="7">
        <f>IF($G1296="","",IFERROR(INDEX(Listas!$B$2:$B$51,MATCH($G1296,Listas!$A$2:$A$51,0))&amp;"",""))</f>
        <v/>
      </c>
      <c r="J1296" s="8" t="n"/>
      <c r="K1296" s="8" t="n"/>
      <c r="L1296" s="8" t="n"/>
      <c r="M1296" s="9" t="n"/>
      <c r="O1296" s="10" t="n"/>
      <c r="P1296" s="8" t="n"/>
    </row>
    <row r="1297">
      <c r="A1297" s="7" t="n"/>
      <c r="C1297" s="7" t="n"/>
      <c r="F1297" s="7" t="n"/>
      <c r="H1297" s="7">
        <f>IF($G1297="","",IFERROR(INDEX(Listas!$B$2:$B$51,MATCH($G1297,Listas!$A$2:$A$51,0))&amp;"",""))</f>
        <v/>
      </c>
      <c r="J1297" s="8" t="n"/>
      <c r="K1297" s="8" t="n"/>
      <c r="L1297" s="8" t="n"/>
      <c r="M1297" s="9" t="n"/>
      <c r="O1297" s="10" t="n"/>
      <c r="P1297" s="8" t="n"/>
    </row>
    <row r="1298">
      <c r="A1298" s="7" t="n"/>
      <c r="C1298" s="7" t="n"/>
      <c r="F1298" s="7" t="n"/>
      <c r="H1298" s="7">
        <f>IF($G1298="","",IFERROR(INDEX(Listas!$B$2:$B$51,MATCH($G1298,Listas!$A$2:$A$51,0))&amp;"",""))</f>
        <v/>
      </c>
      <c r="J1298" s="8" t="n"/>
      <c r="K1298" s="8" t="n"/>
      <c r="L1298" s="8" t="n"/>
      <c r="M1298" s="9" t="n"/>
      <c r="O1298" s="10" t="n"/>
      <c r="P1298" s="8" t="n"/>
    </row>
    <row r="1299">
      <c r="A1299" s="7" t="n"/>
      <c r="C1299" s="7" t="n"/>
      <c r="F1299" s="7" t="n"/>
      <c r="H1299" s="7">
        <f>IF($G1299="","",IFERROR(INDEX(Listas!$B$2:$B$51,MATCH($G1299,Listas!$A$2:$A$51,0))&amp;"",""))</f>
        <v/>
      </c>
      <c r="J1299" s="8" t="n"/>
      <c r="K1299" s="8" t="n"/>
      <c r="L1299" s="8" t="n"/>
      <c r="M1299" s="9" t="n"/>
      <c r="O1299" s="10" t="n"/>
      <c r="P1299" s="8" t="n"/>
    </row>
    <row r="1300">
      <c r="A1300" s="7" t="n"/>
      <c r="C1300" s="7" t="n"/>
      <c r="F1300" s="7" t="n"/>
      <c r="H1300" s="7">
        <f>IF($G1300="","",IFERROR(INDEX(Listas!$B$2:$B$51,MATCH($G1300,Listas!$A$2:$A$51,0))&amp;"",""))</f>
        <v/>
      </c>
      <c r="J1300" s="8" t="n"/>
      <c r="K1300" s="8" t="n"/>
      <c r="L1300" s="8" t="n"/>
      <c r="M1300" s="9" t="n"/>
      <c r="O1300" s="10" t="n"/>
      <c r="P1300" s="8" t="n"/>
    </row>
    <row r="1301">
      <c r="A1301" s="7" t="n"/>
      <c r="C1301" s="7" t="n"/>
      <c r="F1301" s="7" t="n"/>
      <c r="H1301" s="7">
        <f>IF($G1301="","",IFERROR(INDEX(Listas!$B$2:$B$51,MATCH($G1301,Listas!$A$2:$A$51,0))&amp;"",""))</f>
        <v/>
      </c>
      <c r="J1301" s="8" t="n"/>
      <c r="K1301" s="8" t="n"/>
      <c r="L1301" s="8" t="n"/>
      <c r="M1301" s="9" t="n"/>
      <c r="O1301" s="10" t="n"/>
      <c r="P1301" s="8" t="n"/>
    </row>
    <row r="1302">
      <c r="A1302" s="7" t="n"/>
      <c r="C1302" s="7" t="n"/>
      <c r="F1302" s="7" t="n"/>
      <c r="H1302" s="7">
        <f>IF($G1302="","",IFERROR(INDEX(Listas!$B$2:$B$51,MATCH($G1302,Listas!$A$2:$A$51,0))&amp;"",""))</f>
        <v/>
      </c>
      <c r="J1302" s="8" t="n"/>
      <c r="K1302" s="8" t="n"/>
      <c r="L1302" s="8" t="n"/>
      <c r="M1302" s="9" t="n"/>
      <c r="O1302" s="10" t="n"/>
      <c r="P1302" s="8" t="n"/>
    </row>
    <row r="1303">
      <c r="A1303" s="7" t="n"/>
      <c r="C1303" s="7" t="n"/>
      <c r="F1303" s="7" t="n"/>
      <c r="H1303" s="7">
        <f>IF($G1303="","",IFERROR(INDEX(Listas!$B$2:$B$51,MATCH($G1303,Listas!$A$2:$A$51,0))&amp;"",""))</f>
        <v/>
      </c>
      <c r="J1303" s="8" t="n"/>
      <c r="K1303" s="8" t="n"/>
      <c r="L1303" s="8" t="n"/>
      <c r="M1303" s="9" t="n"/>
      <c r="O1303" s="10" t="n"/>
      <c r="P1303" s="8" t="n"/>
    </row>
    <row r="1304">
      <c r="A1304" s="7" t="n"/>
      <c r="C1304" s="7" t="n"/>
      <c r="F1304" s="7" t="n"/>
      <c r="H1304" s="7">
        <f>IF($G1304="","",IFERROR(INDEX(Listas!$B$2:$B$51,MATCH($G1304,Listas!$A$2:$A$51,0))&amp;"",""))</f>
        <v/>
      </c>
      <c r="J1304" s="8" t="n"/>
      <c r="K1304" s="8" t="n"/>
      <c r="L1304" s="8" t="n"/>
      <c r="M1304" s="9" t="n"/>
      <c r="O1304" s="10" t="n"/>
      <c r="P1304" s="8" t="n"/>
    </row>
    <row r="1305">
      <c r="A1305" s="7" t="n"/>
      <c r="C1305" s="7" t="n"/>
      <c r="F1305" s="7" t="n"/>
      <c r="H1305" s="7">
        <f>IF($G1305="","",IFERROR(INDEX(Listas!$B$2:$B$51,MATCH($G1305,Listas!$A$2:$A$51,0))&amp;"",""))</f>
        <v/>
      </c>
      <c r="J1305" s="8" t="n"/>
      <c r="K1305" s="8" t="n"/>
      <c r="L1305" s="8" t="n"/>
      <c r="M1305" s="9" t="n"/>
      <c r="O1305" s="10" t="n"/>
      <c r="P1305" s="8" t="n"/>
    </row>
    <row r="1306">
      <c r="A1306" s="7" t="n"/>
      <c r="C1306" s="7" t="n"/>
      <c r="F1306" s="7" t="n"/>
      <c r="H1306" s="7">
        <f>IF($G1306="","",IFERROR(INDEX(Listas!$B$2:$B$51,MATCH($G1306,Listas!$A$2:$A$51,0))&amp;"",""))</f>
        <v/>
      </c>
      <c r="J1306" s="8" t="n"/>
      <c r="K1306" s="8" t="n"/>
      <c r="L1306" s="8" t="n"/>
      <c r="M1306" s="9" t="n"/>
      <c r="O1306" s="10" t="n"/>
      <c r="P1306" s="8" t="n"/>
    </row>
    <row r="1307">
      <c r="A1307" s="7" t="n"/>
      <c r="C1307" s="7" t="n"/>
      <c r="F1307" s="7" t="n"/>
      <c r="H1307" s="7">
        <f>IF($G1307="","",IFERROR(INDEX(Listas!$B$2:$B$51,MATCH($G1307,Listas!$A$2:$A$51,0))&amp;"",""))</f>
        <v/>
      </c>
      <c r="J1307" s="8" t="n"/>
      <c r="K1307" s="8" t="n"/>
      <c r="L1307" s="8" t="n"/>
      <c r="M1307" s="9" t="n"/>
      <c r="O1307" s="10" t="n"/>
      <c r="P1307" s="8" t="n"/>
    </row>
    <row r="1308">
      <c r="A1308" s="7" t="n"/>
      <c r="C1308" s="7" t="n"/>
      <c r="F1308" s="7" t="n"/>
      <c r="H1308" s="7">
        <f>IF($G1308="","",IFERROR(INDEX(Listas!$B$2:$B$51,MATCH($G1308,Listas!$A$2:$A$51,0))&amp;"",""))</f>
        <v/>
      </c>
      <c r="J1308" s="8" t="n"/>
      <c r="K1308" s="8" t="n"/>
      <c r="L1308" s="8" t="n"/>
      <c r="M1308" s="9" t="n"/>
      <c r="O1308" s="10" t="n"/>
      <c r="P1308" s="8" t="n"/>
    </row>
    <row r="1309">
      <c r="A1309" s="7" t="n"/>
      <c r="C1309" s="7" t="n"/>
      <c r="F1309" s="7" t="n"/>
      <c r="H1309" s="7">
        <f>IF($G1309="","",IFERROR(INDEX(Listas!$B$2:$B$51,MATCH($G1309,Listas!$A$2:$A$51,0))&amp;"",""))</f>
        <v/>
      </c>
      <c r="J1309" s="8" t="n"/>
      <c r="K1309" s="8" t="n"/>
      <c r="L1309" s="8" t="n"/>
      <c r="M1309" s="9" t="n"/>
      <c r="O1309" s="10" t="n"/>
      <c r="P1309" s="8" t="n"/>
    </row>
    <row r="1310">
      <c r="A1310" s="7" t="n"/>
      <c r="C1310" s="7" t="n"/>
      <c r="F1310" s="7" t="n"/>
      <c r="H1310" s="7">
        <f>IF($G1310="","",IFERROR(INDEX(Listas!$B$2:$B$51,MATCH($G1310,Listas!$A$2:$A$51,0))&amp;"",""))</f>
        <v/>
      </c>
      <c r="J1310" s="8" t="n"/>
      <c r="K1310" s="8" t="n"/>
      <c r="L1310" s="8" t="n"/>
      <c r="M1310" s="9" t="n"/>
      <c r="O1310" s="10" t="n"/>
      <c r="P1310" s="8" t="n"/>
    </row>
    <row r="1311">
      <c r="A1311" s="7" t="n"/>
      <c r="C1311" s="7" t="n"/>
      <c r="F1311" s="7" t="n"/>
      <c r="H1311" s="7">
        <f>IF($G1311="","",IFERROR(INDEX(Listas!$B$2:$B$51,MATCH($G1311,Listas!$A$2:$A$51,0))&amp;"",""))</f>
        <v/>
      </c>
      <c r="J1311" s="8" t="n"/>
      <c r="K1311" s="8" t="n"/>
      <c r="L1311" s="8" t="n"/>
      <c r="M1311" s="9" t="n"/>
      <c r="O1311" s="10" t="n"/>
      <c r="P1311" s="8" t="n"/>
    </row>
    <row r="1312">
      <c r="A1312" s="7" t="n"/>
      <c r="C1312" s="7" t="n"/>
      <c r="F1312" s="7" t="n"/>
      <c r="H1312" s="7">
        <f>IF($G1312="","",IFERROR(INDEX(Listas!$B$2:$B$51,MATCH($G1312,Listas!$A$2:$A$51,0))&amp;"",""))</f>
        <v/>
      </c>
      <c r="J1312" s="8" t="n"/>
      <c r="K1312" s="8" t="n"/>
      <c r="L1312" s="8" t="n"/>
      <c r="M1312" s="9" t="n"/>
      <c r="O1312" s="10" t="n"/>
      <c r="P1312" s="8" t="n"/>
    </row>
    <row r="1313">
      <c r="A1313" s="7" t="n"/>
      <c r="C1313" s="7" t="n"/>
      <c r="F1313" s="7" t="n"/>
      <c r="H1313" s="7">
        <f>IF($G1313="","",IFERROR(INDEX(Listas!$B$2:$B$51,MATCH($G1313,Listas!$A$2:$A$51,0))&amp;"",""))</f>
        <v/>
      </c>
      <c r="J1313" s="8" t="n"/>
      <c r="K1313" s="8" t="n"/>
      <c r="L1313" s="8" t="n"/>
      <c r="M1313" s="9" t="n"/>
      <c r="O1313" s="10" t="n"/>
      <c r="P1313" s="8" t="n"/>
    </row>
    <row r="1314">
      <c r="A1314" s="7" t="n"/>
      <c r="C1314" s="7" t="n"/>
      <c r="F1314" s="7" t="n"/>
      <c r="H1314" s="7">
        <f>IF($G1314="","",IFERROR(INDEX(Listas!$B$2:$B$51,MATCH($G1314,Listas!$A$2:$A$51,0))&amp;"",""))</f>
        <v/>
      </c>
      <c r="J1314" s="8" t="n"/>
      <c r="K1314" s="8" t="n"/>
      <c r="L1314" s="8" t="n"/>
      <c r="M1314" s="9" t="n"/>
      <c r="O1314" s="10" t="n"/>
      <c r="P1314" s="8" t="n"/>
    </row>
    <row r="1315">
      <c r="A1315" s="7" t="n"/>
      <c r="C1315" s="7" t="n"/>
      <c r="F1315" s="7" t="n"/>
      <c r="H1315" s="7">
        <f>IF($G1315="","",IFERROR(INDEX(Listas!$B$2:$B$51,MATCH($G1315,Listas!$A$2:$A$51,0))&amp;"",""))</f>
        <v/>
      </c>
      <c r="J1315" s="8" t="n"/>
      <c r="K1315" s="8" t="n"/>
      <c r="L1315" s="8" t="n"/>
      <c r="M1315" s="9" t="n"/>
      <c r="O1315" s="10" t="n"/>
      <c r="P1315" s="8" t="n"/>
    </row>
    <row r="1316">
      <c r="A1316" s="7" t="n"/>
      <c r="C1316" s="7" t="n"/>
      <c r="F1316" s="7" t="n"/>
      <c r="H1316" s="7">
        <f>IF($G1316="","",IFERROR(INDEX(Listas!$B$2:$B$51,MATCH($G1316,Listas!$A$2:$A$51,0))&amp;"",""))</f>
        <v/>
      </c>
      <c r="J1316" s="8" t="n"/>
      <c r="K1316" s="8" t="n"/>
      <c r="L1316" s="8" t="n"/>
      <c r="M1316" s="9" t="n"/>
      <c r="O1316" s="10" t="n"/>
      <c r="P1316" s="8" t="n"/>
    </row>
    <row r="1317">
      <c r="A1317" s="7" t="n"/>
      <c r="C1317" s="7" t="n"/>
      <c r="F1317" s="7" t="n"/>
      <c r="H1317" s="7">
        <f>IF($G1317="","",IFERROR(INDEX(Listas!$B$2:$B$51,MATCH($G1317,Listas!$A$2:$A$51,0))&amp;"",""))</f>
        <v/>
      </c>
      <c r="J1317" s="8" t="n"/>
      <c r="K1317" s="8" t="n"/>
      <c r="L1317" s="8" t="n"/>
      <c r="M1317" s="9" t="n"/>
      <c r="O1317" s="10" t="n"/>
      <c r="P1317" s="8" t="n"/>
    </row>
    <row r="1318">
      <c r="A1318" s="7" t="n"/>
      <c r="C1318" s="7" t="n"/>
      <c r="F1318" s="7" t="n"/>
      <c r="H1318" s="7">
        <f>IF($G1318="","",IFERROR(INDEX(Listas!$B$2:$B$51,MATCH($G1318,Listas!$A$2:$A$51,0))&amp;"",""))</f>
        <v/>
      </c>
      <c r="J1318" s="8" t="n"/>
      <c r="K1318" s="8" t="n"/>
      <c r="L1318" s="8" t="n"/>
      <c r="M1318" s="9" t="n"/>
      <c r="O1318" s="10" t="n"/>
      <c r="P1318" s="8" t="n"/>
    </row>
    <row r="1319">
      <c r="A1319" s="7" t="n"/>
      <c r="C1319" s="7" t="n"/>
      <c r="F1319" s="7" t="n"/>
      <c r="H1319" s="7">
        <f>IF($G1319="","",IFERROR(INDEX(Listas!$B$2:$B$51,MATCH($G1319,Listas!$A$2:$A$51,0))&amp;"",""))</f>
        <v/>
      </c>
      <c r="J1319" s="8" t="n"/>
      <c r="K1319" s="8" t="n"/>
      <c r="L1319" s="8" t="n"/>
      <c r="M1319" s="9" t="n"/>
      <c r="O1319" s="10" t="n"/>
      <c r="P1319" s="8" t="n"/>
    </row>
    <row r="1320">
      <c r="A1320" s="7" t="n"/>
      <c r="C1320" s="7" t="n"/>
      <c r="F1320" s="7" t="n"/>
      <c r="H1320" s="7">
        <f>IF($G1320="","",IFERROR(INDEX(Listas!$B$2:$B$51,MATCH($G1320,Listas!$A$2:$A$51,0))&amp;"",""))</f>
        <v/>
      </c>
      <c r="J1320" s="8" t="n"/>
      <c r="K1320" s="8" t="n"/>
      <c r="L1320" s="8" t="n"/>
      <c r="M1320" s="9" t="n"/>
      <c r="O1320" s="10" t="n"/>
      <c r="P1320" s="8" t="n"/>
    </row>
    <row r="1321">
      <c r="A1321" s="7" t="n"/>
      <c r="C1321" s="7" t="n"/>
      <c r="F1321" s="7" t="n"/>
      <c r="H1321" s="7">
        <f>IF($G1321="","",IFERROR(INDEX(Listas!$B$2:$B$51,MATCH($G1321,Listas!$A$2:$A$51,0))&amp;"",""))</f>
        <v/>
      </c>
      <c r="J1321" s="8" t="n"/>
      <c r="K1321" s="8" t="n"/>
      <c r="L1321" s="8" t="n"/>
      <c r="M1321" s="9" t="n"/>
      <c r="O1321" s="10" t="n"/>
      <c r="P1321" s="8" t="n"/>
    </row>
    <row r="1322">
      <c r="A1322" s="7" t="n"/>
      <c r="C1322" s="7" t="n"/>
      <c r="F1322" s="7" t="n"/>
      <c r="H1322" s="7">
        <f>IF($G1322="","",IFERROR(INDEX(Listas!$B$2:$B$51,MATCH($G1322,Listas!$A$2:$A$51,0))&amp;"",""))</f>
        <v/>
      </c>
      <c r="J1322" s="8" t="n"/>
      <c r="K1322" s="8" t="n"/>
      <c r="L1322" s="8" t="n"/>
      <c r="M1322" s="9" t="n"/>
      <c r="O1322" s="10" t="n"/>
      <c r="P1322" s="8" t="n"/>
    </row>
    <row r="1323">
      <c r="A1323" s="7" t="n"/>
      <c r="C1323" s="7" t="n"/>
      <c r="F1323" s="7" t="n"/>
      <c r="H1323" s="7">
        <f>IF($G1323="","",IFERROR(INDEX(Listas!$B$2:$B$51,MATCH($G1323,Listas!$A$2:$A$51,0))&amp;"",""))</f>
        <v/>
      </c>
      <c r="J1323" s="8" t="n"/>
      <c r="K1323" s="8" t="n"/>
      <c r="L1323" s="8" t="n"/>
      <c r="M1323" s="9" t="n"/>
      <c r="O1323" s="10" t="n"/>
      <c r="P1323" s="8" t="n"/>
    </row>
    <row r="1324">
      <c r="A1324" s="7" t="n"/>
      <c r="C1324" s="7" t="n"/>
      <c r="F1324" s="7" t="n"/>
      <c r="H1324" s="7">
        <f>IF($G1324="","",IFERROR(INDEX(Listas!$B$2:$B$51,MATCH($G1324,Listas!$A$2:$A$51,0))&amp;"",""))</f>
        <v/>
      </c>
      <c r="J1324" s="8" t="n"/>
      <c r="K1324" s="8" t="n"/>
      <c r="L1324" s="8" t="n"/>
      <c r="M1324" s="9" t="n"/>
      <c r="O1324" s="10" t="n"/>
      <c r="P1324" s="8" t="n"/>
    </row>
    <row r="1325">
      <c r="A1325" s="7" t="n"/>
      <c r="C1325" s="7" t="n"/>
      <c r="F1325" s="7" t="n"/>
      <c r="H1325" s="7">
        <f>IF($G1325="","",IFERROR(INDEX(Listas!$B$2:$B$51,MATCH($G1325,Listas!$A$2:$A$51,0))&amp;"",""))</f>
        <v/>
      </c>
      <c r="J1325" s="8" t="n"/>
      <c r="K1325" s="8" t="n"/>
      <c r="L1325" s="8" t="n"/>
      <c r="M1325" s="9" t="n"/>
      <c r="O1325" s="10" t="n"/>
      <c r="P1325" s="8" t="n"/>
    </row>
    <row r="1326">
      <c r="A1326" s="7" t="n"/>
      <c r="C1326" s="7" t="n"/>
      <c r="F1326" s="7" t="n"/>
      <c r="H1326" s="7">
        <f>IF($G1326="","",IFERROR(INDEX(Listas!$B$2:$B$51,MATCH($G1326,Listas!$A$2:$A$51,0))&amp;"",""))</f>
        <v/>
      </c>
      <c r="J1326" s="8" t="n"/>
      <c r="K1326" s="8" t="n"/>
      <c r="L1326" s="8" t="n"/>
      <c r="M1326" s="9" t="n"/>
      <c r="O1326" s="10" t="n"/>
      <c r="P1326" s="8" t="n"/>
    </row>
    <row r="1327">
      <c r="A1327" s="7" t="n"/>
      <c r="C1327" s="7" t="n"/>
      <c r="F1327" s="7" t="n"/>
      <c r="H1327" s="7">
        <f>IF($G1327="","",IFERROR(INDEX(Listas!$B$2:$B$51,MATCH($G1327,Listas!$A$2:$A$51,0))&amp;"",""))</f>
        <v/>
      </c>
      <c r="J1327" s="8" t="n"/>
      <c r="K1327" s="8" t="n"/>
      <c r="L1327" s="8" t="n"/>
      <c r="M1327" s="9" t="n"/>
      <c r="O1327" s="10" t="n"/>
      <c r="P1327" s="8" t="n"/>
    </row>
    <row r="1328">
      <c r="A1328" s="7" t="n"/>
      <c r="C1328" s="7" t="n"/>
      <c r="F1328" s="7" t="n"/>
      <c r="H1328" s="7">
        <f>IF($G1328="","",IFERROR(INDEX(Listas!$B$2:$B$51,MATCH($G1328,Listas!$A$2:$A$51,0))&amp;"",""))</f>
        <v/>
      </c>
      <c r="J1328" s="8" t="n"/>
      <c r="K1328" s="8" t="n"/>
      <c r="L1328" s="8" t="n"/>
      <c r="M1328" s="9" t="n"/>
      <c r="O1328" s="10" t="n"/>
      <c r="P1328" s="8" t="n"/>
    </row>
    <row r="1329">
      <c r="A1329" s="7" t="n"/>
      <c r="C1329" s="7" t="n"/>
      <c r="F1329" s="7" t="n"/>
      <c r="H1329" s="7">
        <f>IF($G1329="","",IFERROR(INDEX(Listas!$B$2:$B$51,MATCH($G1329,Listas!$A$2:$A$51,0))&amp;"",""))</f>
        <v/>
      </c>
      <c r="J1329" s="8" t="n"/>
      <c r="K1329" s="8" t="n"/>
      <c r="L1329" s="8" t="n"/>
      <c r="M1329" s="9" t="n"/>
      <c r="O1329" s="10" t="n"/>
      <c r="P1329" s="8" t="n"/>
    </row>
    <row r="1330">
      <c r="A1330" s="7" t="n"/>
      <c r="C1330" s="7" t="n"/>
      <c r="F1330" s="7" t="n"/>
      <c r="H1330" s="7">
        <f>IF($G1330="","",IFERROR(INDEX(Listas!$B$2:$B$51,MATCH($G1330,Listas!$A$2:$A$51,0))&amp;"",""))</f>
        <v/>
      </c>
      <c r="J1330" s="8" t="n"/>
      <c r="K1330" s="8" t="n"/>
      <c r="L1330" s="8" t="n"/>
      <c r="M1330" s="9" t="n"/>
      <c r="O1330" s="10" t="n"/>
      <c r="P1330" s="8" t="n"/>
    </row>
    <row r="1331">
      <c r="A1331" s="7" t="n"/>
      <c r="C1331" s="7" t="n"/>
      <c r="F1331" s="7" t="n"/>
      <c r="H1331" s="7">
        <f>IF($G1331="","",IFERROR(INDEX(Listas!$B$2:$B$51,MATCH($G1331,Listas!$A$2:$A$51,0))&amp;"",""))</f>
        <v/>
      </c>
      <c r="J1331" s="8" t="n"/>
      <c r="K1331" s="8" t="n"/>
      <c r="L1331" s="8" t="n"/>
      <c r="M1331" s="9" t="n"/>
      <c r="O1331" s="10" t="n"/>
      <c r="P1331" s="8" t="n"/>
    </row>
    <row r="1332">
      <c r="A1332" s="7" t="n"/>
      <c r="C1332" s="7" t="n"/>
      <c r="F1332" s="7" t="n"/>
      <c r="H1332" s="7">
        <f>IF($G1332="","",IFERROR(INDEX(Listas!$B$2:$B$51,MATCH($G1332,Listas!$A$2:$A$51,0))&amp;"",""))</f>
        <v/>
      </c>
      <c r="J1332" s="8" t="n"/>
      <c r="K1332" s="8" t="n"/>
      <c r="L1332" s="8" t="n"/>
      <c r="M1332" s="9" t="n"/>
      <c r="O1332" s="10" t="n"/>
      <c r="P1332" s="8" t="n"/>
    </row>
    <row r="1333">
      <c r="A1333" s="7" t="n"/>
      <c r="C1333" s="7" t="n"/>
      <c r="F1333" s="7" t="n"/>
      <c r="H1333" s="7">
        <f>IF($G1333="","",IFERROR(INDEX(Listas!$B$2:$B$51,MATCH($G1333,Listas!$A$2:$A$51,0))&amp;"",""))</f>
        <v/>
      </c>
      <c r="J1333" s="8" t="n"/>
      <c r="K1333" s="8" t="n"/>
      <c r="L1333" s="8" t="n"/>
      <c r="M1333" s="9" t="n"/>
      <c r="O1333" s="10" t="n"/>
      <c r="P1333" s="8" t="n"/>
    </row>
    <row r="1334">
      <c r="A1334" s="7" t="n"/>
      <c r="C1334" s="7" t="n"/>
      <c r="F1334" s="7" t="n"/>
      <c r="H1334" s="7">
        <f>IF($G1334="","",IFERROR(INDEX(Listas!$B$2:$B$51,MATCH($G1334,Listas!$A$2:$A$51,0))&amp;"",""))</f>
        <v/>
      </c>
      <c r="J1334" s="8" t="n"/>
      <c r="K1334" s="8" t="n"/>
      <c r="L1334" s="8" t="n"/>
      <c r="M1334" s="9" t="n"/>
      <c r="O1334" s="10" t="n"/>
      <c r="P1334" s="8" t="n"/>
    </row>
    <row r="1335">
      <c r="A1335" s="7" t="n"/>
      <c r="C1335" s="7" t="n"/>
      <c r="F1335" s="7" t="n"/>
      <c r="H1335" s="7">
        <f>IF($G1335="","",IFERROR(INDEX(Listas!$B$2:$B$51,MATCH($G1335,Listas!$A$2:$A$51,0))&amp;"",""))</f>
        <v/>
      </c>
      <c r="J1335" s="8" t="n"/>
      <c r="K1335" s="8" t="n"/>
      <c r="L1335" s="8" t="n"/>
      <c r="M1335" s="9" t="n"/>
      <c r="O1335" s="10" t="n"/>
      <c r="P1335" s="8" t="n"/>
    </row>
    <row r="1336">
      <c r="A1336" s="7" t="n"/>
      <c r="C1336" s="7" t="n"/>
      <c r="F1336" s="7" t="n"/>
      <c r="H1336" s="7">
        <f>IF($G1336="","",IFERROR(INDEX(Listas!$B$2:$B$51,MATCH($G1336,Listas!$A$2:$A$51,0))&amp;"",""))</f>
        <v/>
      </c>
      <c r="J1336" s="8" t="n"/>
      <c r="K1336" s="8" t="n"/>
      <c r="L1336" s="8" t="n"/>
      <c r="M1336" s="9" t="n"/>
      <c r="O1336" s="10" t="n"/>
      <c r="P1336" s="8" t="n"/>
    </row>
    <row r="1337">
      <c r="A1337" s="7" t="n"/>
      <c r="C1337" s="7" t="n"/>
      <c r="F1337" s="7" t="n"/>
      <c r="H1337" s="7">
        <f>IF($G1337="","",IFERROR(INDEX(Listas!$B$2:$B$51,MATCH($G1337,Listas!$A$2:$A$51,0))&amp;"",""))</f>
        <v/>
      </c>
      <c r="J1337" s="8" t="n"/>
      <c r="K1337" s="8" t="n"/>
      <c r="L1337" s="8" t="n"/>
      <c r="M1337" s="9" t="n"/>
      <c r="O1337" s="10" t="n"/>
      <c r="P1337" s="8" t="n"/>
    </row>
    <row r="1338">
      <c r="A1338" s="7" t="n"/>
      <c r="C1338" s="7" t="n"/>
      <c r="F1338" s="7" t="n"/>
      <c r="H1338" s="7">
        <f>IF($G1338="","",IFERROR(INDEX(Listas!$B$2:$B$51,MATCH($G1338,Listas!$A$2:$A$51,0))&amp;"",""))</f>
        <v/>
      </c>
      <c r="J1338" s="8" t="n"/>
      <c r="K1338" s="8" t="n"/>
      <c r="L1338" s="8" t="n"/>
      <c r="M1338" s="9" t="n"/>
      <c r="O1338" s="10" t="n"/>
      <c r="P1338" s="8" t="n"/>
    </row>
    <row r="1339">
      <c r="A1339" s="7" t="n"/>
      <c r="C1339" s="7" t="n"/>
      <c r="F1339" s="7" t="n"/>
      <c r="H1339" s="7">
        <f>IF($G1339="","",IFERROR(INDEX(Listas!$B$2:$B$51,MATCH($G1339,Listas!$A$2:$A$51,0))&amp;"",""))</f>
        <v/>
      </c>
      <c r="J1339" s="8" t="n"/>
      <c r="K1339" s="8" t="n"/>
      <c r="L1339" s="8" t="n"/>
      <c r="M1339" s="9" t="n"/>
      <c r="O1339" s="10" t="n"/>
      <c r="P1339" s="8" t="n"/>
    </row>
    <row r="1340">
      <c r="A1340" s="7" t="n"/>
      <c r="C1340" s="7" t="n"/>
      <c r="F1340" s="7" t="n"/>
      <c r="H1340" s="7">
        <f>IF($G1340="","",IFERROR(INDEX(Listas!$B$2:$B$51,MATCH($G1340,Listas!$A$2:$A$51,0))&amp;"",""))</f>
        <v/>
      </c>
      <c r="J1340" s="8" t="n"/>
      <c r="K1340" s="8" t="n"/>
      <c r="L1340" s="8" t="n"/>
      <c r="M1340" s="9" t="n"/>
      <c r="O1340" s="10" t="n"/>
      <c r="P1340" s="8" t="n"/>
    </row>
    <row r="1341">
      <c r="A1341" s="7" t="n"/>
      <c r="C1341" s="7" t="n"/>
      <c r="F1341" s="7" t="n"/>
      <c r="H1341" s="7">
        <f>IF($G1341="","",IFERROR(INDEX(Listas!$B$2:$B$51,MATCH($G1341,Listas!$A$2:$A$51,0))&amp;"",""))</f>
        <v/>
      </c>
      <c r="J1341" s="8" t="n"/>
      <c r="K1341" s="8" t="n"/>
      <c r="L1341" s="8" t="n"/>
      <c r="M1341" s="9" t="n"/>
      <c r="O1341" s="10" t="n"/>
      <c r="P1341" s="8" t="n"/>
    </row>
    <row r="1342">
      <c r="A1342" s="7" t="n"/>
      <c r="C1342" s="7" t="n"/>
      <c r="F1342" s="7" t="n"/>
      <c r="H1342" s="7">
        <f>IF($G1342="","",IFERROR(INDEX(Listas!$B$2:$B$51,MATCH($G1342,Listas!$A$2:$A$51,0))&amp;"",""))</f>
        <v/>
      </c>
      <c r="J1342" s="8" t="n"/>
      <c r="K1342" s="8" t="n"/>
      <c r="L1342" s="8" t="n"/>
      <c r="M1342" s="9" t="n"/>
      <c r="O1342" s="10" t="n"/>
      <c r="P1342" s="8" t="n"/>
    </row>
    <row r="1343">
      <c r="A1343" s="7" t="n"/>
      <c r="C1343" s="7" t="n"/>
      <c r="F1343" s="7" t="n"/>
      <c r="H1343" s="7">
        <f>IF($G1343="","",IFERROR(INDEX(Listas!$B$2:$B$51,MATCH($G1343,Listas!$A$2:$A$51,0))&amp;"",""))</f>
        <v/>
      </c>
      <c r="J1343" s="8" t="n"/>
      <c r="K1343" s="8" t="n"/>
      <c r="L1343" s="8" t="n"/>
      <c r="M1343" s="9" t="n"/>
      <c r="O1343" s="10" t="n"/>
      <c r="P1343" s="8" t="n"/>
    </row>
    <row r="1344">
      <c r="A1344" s="7" t="n"/>
      <c r="C1344" s="7" t="n"/>
      <c r="F1344" s="7" t="n"/>
      <c r="H1344" s="7">
        <f>IF($G1344="","",IFERROR(INDEX(Listas!$B$2:$B$51,MATCH($G1344,Listas!$A$2:$A$51,0))&amp;"",""))</f>
        <v/>
      </c>
      <c r="J1344" s="8" t="n"/>
      <c r="K1344" s="8" t="n"/>
      <c r="L1344" s="8" t="n"/>
      <c r="M1344" s="9" t="n"/>
      <c r="O1344" s="10" t="n"/>
      <c r="P1344" s="8" t="n"/>
    </row>
    <row r="1345">
      <c r="A1345" s="7" t="n"/>
      <c r="C1345" s="7" t="n"/>
      <c r="F1345" s="7" t="n"/>
      <c r="H1345" s="7">
        <f>IF($G1345="","",IFERROR(INDEX(Listas!$B$2:$B$51,MATCH($G1345,Listas!$A$2:$A$51,0))&amp;"",""))</f>
        <v/>
      </c>
      <c r="J1345" s="8" t="n"/>
      <c r="K1345" s="8" t="n"/>
      <c r="L1345" s="8" t="n"/>
      <c r="M1345" s="9" t="n"/>
      <c r="O1345" s="10" t="n"/>
      <c r="P1345" s="8" t="n"/>
    </row>
    <row r="1346">
      <c r="A1346" s="7" t="n"/>
      <c r="C1346" s="7" t="n"/>
      <c r="F1346" s="7" t="n"/>
      <c r="H1346" s="7">
        <f>IF($G1346="","",IFERROR(INDEX(Listas!$B$2:$B$51,MATCH($G1346,Listas!$A$2:$A$51,0))&amp;"",""))</f>
        <v/>
      </c>
      <c r="J1346" s="8" t="n"/>
      <c r="K1346" s="8" t="n"/>
      <c r="L1346" s="8" t="n"/>
      <c r="M1346" s="9" t="n"/>
      <c r="O1346" s="10" t="n"/>
      <c r="P1346" s="8" t="n"/>
    </row>
    <row r="1347">
      <c r="A1347" s="7" t="n"/>
      <c r="C1347" s="7" t="n"/>
      <c r="F1347" s="7" t="n"/>
      <c r="H1347" s="7">
        <f>IF($G1347="","",IFERROR(INDEX(Listas!$B$2:$B$51,MATCH($G1347,Listas!$A$2:$A$51,0))&amp;"",""))</f>
        <v/>
      </c>
      <c r="J1347" s="8" t="n"/>
      <c r="K1347" s="8" t="n"/>
      <c r="L1347" s="8" t="n"/>
      <c r="M1347" s="9" t="n"/>
      <c r="O1347" s="10" t="n"/>
      <c r="P1347" s="8" t="n"/>
    </row>
    <row r="1348">
      <c r="A1348" s="7" t="n"/>
      <c r="C1348" s="7" t="n"/>
      <c r="F1348" s="7" t="n"/>
      <c r="H1348" s="7">
        <f>IF($G1348="","",IFERROR(INDEX(Listas!$B$2:$B$51,MATCH($G1348,Listas!$A$2:$A$51,0))&amp;"",""))</f>
        <v/>
      </c>
      <c r="J1348" s="8" t="n"/>
      <c r="K1348" s="8" t="n"/>
      <c r="L1348" s="8" t="n"/>
      <c r="M1348" s="9" t="n"/>
      <c r="O1348" s="10" t="n"/>
      <c r="P1348" s="8" t="n"/>
    </row>
    <row r="1349">
      <c r="A1349" s="7" t="n"/>
      <c r="C1349" s="7" t="n"/>
      <c r="F1349" s="7" t="n"/>
      <c r="H1349" s="7">
        <f>IF($G1349="","",IFERROR(INDEX(Listas!$B$2:$B$51,MATCH($G1349,Listas!$A$2:$A$51,0))&amp;"",""))</f>
        <v/>
      </c>
      <c r="J1349" s="8" t="n"/>
      <c r="K1349" s="8" t="n"/>
      <c r="L1349" s="8" t="n"/>
      <c r="M1349" s="9" t="n"/>
      <c r="O1349" s="10" t="n"/>
      <c r="P1349" s="8" t="n"/>
    </row>
    <row r="1350">
      <c r="A1350" s="7" t="n"/>
      <c r="C1350" s="7" t="n"/>
      <c r="F1350" s="7" t="n"/>
      <c r="H1350" s="7">
        <f>IF($G1350="","",IFERROR(INDEX(Listas!$B$2:$B$51,MATCH($G1350,Listas!$A$2:$A$51,0))&amp;"",""))</f>
        <v/>
      </c>
      <c r="J1350" s="8" t="n"/>
      <c r="K1350" s="8" t="n"/>
      <c r="L1350" s="8" t="n"/>
      <c r="M1350" s="9" t="n"/>
      <c r="O1350" s="10" t="n"/>
      <c r="P1350" s="8" t="n"/>
    </row>
    <row r="1351">
      <c r="A1351" s="7" t="n"/>
      <c r="C1351" s="7" t="n"/>
      <c r="F1351" s="7" t="n"/>
      <c r="H1351" s="7">
        <f>IF($G1351="","",IFERROR(INDEX(Listas!$B$2:$B$51,MATCH($G1351,Listas!$A$2:$A$51,0))&amp;"",""))</f>
        <v/>
      </c>
      <c r="J1351" s="8" t="n"/>
      <c r="K1351" s="8" t="n"/>
      <c r="L1351" s="8" t="n"/>
      <c r="M1351" s="9" t="n"/>
      <c r="O1351" s="10" t="n"/>
      <c r="P1351" s="8" t="n"/>
    </row>
    <row r="1352">
      <c r="A1352" s="7" t="n"/>
      <c r="C1352" s="7" t="n"/>
      <c r="F1352" s="7" t="n"/>
      <c r="H1352" s="7">
        <f>IF($G1352="","",IFERROR(INDEX(Listas!$B$2:$B$51,MATCH($G1352,Listas!$A$2:$A$51,0))&amp;"",""))</f>
        <v/>
      </c>
      <c r="J1352" s="8" t="n"/>
      <c r="K1352" s="8" t="n"/>
      <c r="L1352" s="8" t="n"/>
      <c r="M1352" s="9" t="n"/>
      <c r="O1352" s="10" t="n"/>
      <c r="P1352" s="8" t="n"/>
    </row>
    <row r="1353">
      <c r="A1353" s="7" t="n"/>
      <c r="C1353" s="7" t="n"/>
      <c r="F1353" s="7" t="n"/>
      <c r="H1353" s="7">
        <f>IF($G1353="","",IFERROR(INDEX(Listas!$B$2:$B$51,MATCH($G1353,Listas!$A$2:$A$51,0))&amp;"",""))</f>
        <v/>
      </c>
      <c r="J1353" s="8" t="n"/>
      <c r="K1353" s="8" t="n"/>
      <c r="L1353" s="8" t="n"/>
      <c r="M1353" s="9" t="n"/>
      <c r="O1353" s="10" t="n"/>
      <c r="P1353" s="8" t="n"/>
    </row>
    <row r="1354">
      <c r="A1354" s="7" t="n"/>
      <c r="C1354" s="7" t="n"/>
      <c r="F1354" s="7" t="n"/>
      <c r="H1354" s="7">
        <f>IF($G1354="","",IFERROR(INDEX(Listas!$B$2:$B$51,MATCH($G1354,Listas!$A$2:$A$51,0))&amp;"",""))</f>
        <v/>
      </c>
      <c r="J1354" s="8" t="n"/>
      <c r="K1354" s="8" t="n"/>
      <c r="L1354" s="8" t="n"/>
      <c r="M1354" s="9" t="n"/>
      <c r="O1354" s="10" t="n"/>
      <c r="P1354" s="8" t="n"/>
    </row>
    <row r="1355">
      <c r="A1355" s="7" t="n"/>
      <c r="C1355" s="7" t="n"/>
      <c r="F1355" s="7" t="n"/>
      <c r="H1355" s="7">
        <f>IF($G1355="","",IFERROR(INDEX(Listas!$B$2:$B$51,MATCH($G1355,Listas!$A$2:$A$51,0))&amp;"",""))</f>
        <v/>
      </c>
      <c r="J1355" s="8" t="n"/>
      <c r="K1355" s="8" t="n"/>
      <c r="L1355" s="8" t="n"/>
      <c r="M1355" s="9" t="n"/>
      <c r="O1355" s="10" t="n"/>
      <c r="P1355" s="8" t="n"/>
    </row>
    <row r="1356">
      <c r="A1356" s="7" t="n"/>
      <c r="C1356" s="7" t="n"/>
      <c r="F1356" s="7" t="n"/>
      <c r="H1356" s="7">
        <f>IF($G1356="","",IFERROR(INDEX(Listas!$B$2:$B$51,MATCH($G1356,Listas!$A$2:$A$51,0))&amp;"",""))</f>
        <v/>
      </c>
      <c r="J1356" s="8" t="n"/>
      <c r="K1356" s="8" t="n"/>
      <c r="L1356" s="8" t="n"/>
      <c r="M1356" s="9" t="n"/>
      <c r="O1356" s="10" t="n"/>
      <c r="P1356" s="8" t="n"/>
    </row>
    <row r="1357">
      <c r="A1357" s="7" t="n"/>
      <c r="C1357" s="7" t="n"/>
      <c r="F1357" s="7" t="n"/>
      <c r="H1357" s="7">
        <f>IF($G1357="","",IFERROR(INDEX(Listas!$B$2:$B$51,MATCH($G1357,Listas!$A$2:$A$51,0))&amp;"",""))</f>
        <v/>
      </c>
      <c r="J1357" s="8" t="n"/>
      <c r="K1357" s="8" t="n"/>
      <c r="L1357" s="8" t="n"/>
      <c r="M1357" s="9" t="n"/>
      <c r="O1357" s="10" t="n"/>
      <c r="P1357" s="8" t="n"/>
    </row>
    <row r="1358">
      <c r="A1358" s="7" t="n"/>
      <c r="C1358" s="7" t="n"/>
      <c r="F1358" s="7" t="n"/>
      <c r="H1358" s="7">
        <f>IF($G1358="","",IFERROR(INDEX(Listas!$B$2:$B$51,MATCH($G1358,Listas!$A$2:$A$51,0))&amp;"",""))</f>
        <v/>
      </c>
      <c r="J1358" s="8" t="n"/>
      <c r="K1358" s="8" t="n"/>
      <c r="L1358" s="8" t="n"/>
      <c r="M1358" s="9" t="n"/>
      <c r="O1358" s="10" t="n"/>
      <c r="P1358" s="8" t="n"/>
    </row>
    <row r="1359">
      <c r="A1359" s="7" t="n"/>
      <c r="C1359" s="7" t="n"/>
      <c r="F1359" s="7" t="n"/>
      <c r="H1359" s="7">
        <f>IF($G1359="","",IFERROR(INDEX(Listas!$B$2:$B$51,MATCH($G1359,Listas!$A$2:$A$51,0))&amp;"",""))</f>
        <v/>
      </c>
      <c r="J1359" s="8" t="n"/>
      <c r="K1359" s="8" t="n"/>
      <c r="L1359" s="8" t="n"/>
      <c r="M1359" s="9" t="n"/>
      <c r="O1359" s="10" t="n"/>
      <c r="P1359" s="8" t="n"/>
    </row>
    <row r="1360">
      <c r="A1360" s="7" t="n"/>
      <c r="C1360" s="7" t="n"/>
      <c r="F1360" s="7" t="n"/>
      <c r="H1360" s="7">
        <f>IF($G1360="","",IFERROR(INDEX(Listas!$B$2:$B$51,MATCH($G1360,Listas!$A$2:$A$51,0))&amp;"",""))</f>
        <v/>
      </c>
      <c r="J1360" s="8" t="n"/>
      <c r="K1360" s="8" t="n"/>
      <c r="L1360" s="8" t="n"/>
      <c r="M1360" s="9" t="n"/>
      <c r="O1360" s="10" t="n"/>
      <c r="P1360" s="8" t="n"/>
    </row>
    <row r="1361">
      <c r="A1361" s="7" t="n"/>
      <c r="C1361" s="7" t="n"/>
      <c r="F1361" s="7" t="n"/>
      <c r="H1361" s="7">
        <f>IF($G1361="","",IFERROR(INDEX(Listas!$B$2:$B$51,MATCH($G1361,Listas!$A$2:$A$51,0))&amp;"",""))</f>
        <v/>
      </c>
      <c r="J1361" s="8" t="n"/>
      <c r="K1361" s="8" t="n"/>
      <c r="L1361" s="8" t="n"/>
      <c r="M1361" s="9" t="n"/>
      <c r="O1361" s="10" t="n"/>
      <c r="P1361" s="8" t="n"/>
    </row>
    <row r="1362">
      <c r="A1362" s="7" t="n"/>
      <c r="C1362" s="7" t="n"/>
      <c r="F1362" s="7" t="n"/>
      <c r="H1362" s="7">
        <f>IF($G1362="","",IFERROR(INDEX(Listas!$B$2:$B$51,MATCH($G1362,Listas!$A$2:$A$51,0))&amp;"",""))</f>
        <v/>
      </c>
      <c r="J1362" s="8" t="n"/>
      <c r="K1362" s="8" t="n"/>
      <c r="L1362" s="8" t="n"/>
      <c r="M1362" s="9" t="n"/>
      <c r="O1362" s="10" t="n"/>
      <c r="P1362" s="8" t="n"/>
    </row>
    <row r="1363">
      <c r="A1363" s="7" t="n"/>
      <c r="C1363" s="7" t="n"/>
      <c r="F1363" s="7" t="n"/>
      <c r="H1363" s="7">
        <f>IF($G1363="","",IFERROR(INDEX(Listas!$B$2:$B$51,MATCH($G1363,Listas!$A$2:$A$51,0))&amp;"",""))</f>
        <v/>
      </c>
      <c r="J1363" s="8" t="n"/>
      <c r="K1363" s="8" t="n"/>
      <c r="L1363" s="8" t="n"/>
      <c r="M1363" s="9" t="n"/>
      <c r="O1363" s="10" t="n"/>
      <c r="P1363" s="8" t="n"/>
    </row>
    <row r="1364">
      <c r="A1364" s="7" t="n"/>
      <c r="C1364" s="7" t="n"/>
      <c r="F1364" s="7" t="n"/>
      <c r="H1364" s="7">
        <f>IF($G1364="","",IFERROR(INDEX(Listas!$B$2:$B$51,MATCH($G1364,Listas!$A$2:$A$51,0))&amp;"",""))</f>
        <v/>
      </c>
      <c r="J1364" s="8" t="n"/>
      <c r="K1364" s="8" t="n"/>
      <c r="L1364" s="8" t="n"/>
      <c r="M1364" s="9" t="n"/>
      <c r="O1364" s="10" t="n"/>
      <c r="P1364" s="8" t="n"/>
    </row>
    <row r="1365">
      <c r="A1365" s="7" t="n"/>
      <c r="C1365" s="7" t="n"/>
      <c r="F1365" s="7" t="n"/>
      <c r="H1365" s="7">
        <f>IF($G1365="","",IFERROR(INDEX(Listas!$B$2:$B$51,MATCH($G1365,Listas!$A$2:$A$51,0))&amp;"",""))</f>
        <v/>
      </c>
      <c r="J1365" s="8" t="n"/>
      <c r="K1365" s="8" t="n"/>
      <c r="L1365" s="8" t="n"/>
      <c r="M1365" s="9" t="n"/>
      <c r="O1365" s="10" t="n"/>
      <c r="P1365" s="8" t="n"/>
    </row>
    <row r="1366">
      <c r="A1366" s="7" t="n"/>
      <c r="C1366" s="7" t="n"/>
      <c r="F1366" s="7" t="n"/>
      <c r="H1366" s="7">
        <f>IF($G1366="","",IFERROR(INDEX(Listas!$B$2:$B$51,MATCH($G1366,Listas!$A$2:$A$51,0))&amp;"",""))</f>
        <v/>
      </c>
      <c r="J1366" s="8" t="n"/>
      <c r="K1366" s="8" t="n"/>
      <c r="L1366" s="8" t="n"/>
      <c r="M1366" s="9" t="n"/>
      <c r="O1366" s="10" t="n"/>
      <c r="P1366" s="8" t="n"/>
    </row>
    <row r="1367">
      <c r="A1367" s="7" t="n"/>
      <c r="C1367" s="7" t="n"/>
      <c r="F1367" s="7" t="n"/>
      <c r="H1367" s="7">
        <f>IF($G1367="","",IFERROR(INDEX(Listas!$B$2:$B$51,MATCH($G1367,Listas!$A$2:$A$51,0))&amp;"",""))</f>
        <v/>
      </c>
      <c r="J1367" s="8" t="n"/>
      <c r="K1367" s="8" t="n"/>
      <c r="L1367" s="8" t="n"/>
      <c r="M1367" s="9" t="n"/>
      <c r="O1367" s="10" t="n"/>
      <c r="P1367" s="8" t="n"/>
    </row>
    <row r="1368">
      <c r="A1368" s="7" t="n"/>
      <c r="C1368" s="7" t="n"/>
      <c r="F1368" s="7" t="n"/>
      <c r="H1368" s="7">
        <f>IF($G1368="","",IFERROR(INDEX(Listas!$B$2:$B$51,MATCH($G1368,Listas!$A$2:$A$51,0))&amp;"",""))</f>
        <v/>
      </c>
      <c r="J1368" s="8" t="n"/>
      <c r="K1368" s="8" t="n"/>
      <c r="L1368" s="8" t="n"/>
      <c r="M1368" s="9" t="n"/>
      <c r="O1368" s="10" t="n"/>
      <c r="P1368" s="8" t="n"/>
    </row>
    <row r="1369">
      <c r="A1369" s="7" t="n"/>
      <c r="C1369" s="7" t="n"/>
      <c r="F1369" s="7" t="n"/>
      <c r="H1369" s="7">
        <f>IF($G1369="","",IFERROR(INDEX(Listas!$B$2:$B$51,MATCH($G1369,Listas!$A$2:$A$51,0))&amp;"",""))</f>
        <v/>
      </c>
      <c r="J1369" s="8" t="n"/>
      <c r="K1369" s="8" t="n"/>
      <c r="L1369" s="8" t="n"/>
      <c r="M1369" s="9" t="n"/>
      <c r="O1369" s="10" t="n"/>
      <c r="P1369" s="8" t="n"/>
    </row>
    <row r="1370">
      <c r="A1370" s="7" t="n"/>
      <c r="C1370" s="7" t="n"/>
      <c r="F1370" s="7" t="n"/>
      <c r="H1370" s="7">
        <f>IF($G1370="","",IFERROR(INDEX(Listas!$B$2:$B$51,MATCH($G1370,Listas!$A$2:$A$51,0))&amp;"",""))</f>
        <v/>
      </c>
      <c r="J1370" s="8" t="n"/>
      <c r="K1370" s="8" t="n"/>
      <c r="L1370" s="8" t="n"/>
      <c r="M1370" s="9" t="n"/>
      <c r="O1370" s="10" t="n"/>
      <c r="P1370" s="8" t="n"/>
    </row>
    <row r="1371">
      <c r="A1371" s="7" t="n"/>
      <c r="C1371" s="7" t="n"/>
      <c r="F1371" s="7" t="n"/>
      <c r="H1371" s="7">
        <f>IF($G1371="","",IFERROR(INDEX(Listas!$B$2:$B$51,MATCH($G1371,Listas!$A$2:$A$51,0))&amp;"",""))</f>
        <v/>
      </c>
      <c r="J1371" s="8" t="n"/>
      <c r="K1371" s="8" t="n"/>
      <c r="L1371" s="8" t="n"/>
      <c r="M1371" s="9" t="n"/>
      <c r="O1371" s="10" t="n"/>
      <c r="P1371" s="8" t="n"/>
    </row>
    <row r="1372">
      <c r="A1372" s="7" t="n"/>
      <c r="C1372" s="7" t="n"/>
      <c r="F1372" s="7" t="n"/>
      <c r="H1372" s="7">
        <f>IF($G1372="","",IFERROR(INDEX(Listas!$B$2:$B$51,MATCH($G1372,Listas!$A$2:$A$51,0))&amp;"",""))</f>
        <v/>
      </c>
      <c r="J1372" s="8" t="n"/>
      <c r="K1372" s="8" t="n"/>
      <c r="L1372" s="8" t="n"/>
      <c r="M1372" s="9" t="n"/>
      <c r="O1372" s="10" t="n"/>
      <c r="P1372" s="8" t="n"/>
    </row>
    <row r="1373">
      <c r="A1373" s="7" t="n"/>
      <c r="C1373" s="7" t="n"/>
      <c r="F1373" s="7" t="n"/>
      <c r="H1373" s="7">
        <f>IF($G1373="","",IFERROR(INDEX(Listas!$B$2:$B$51,MATCH($G1373,Listas!$A$2:$A$51,0))&amp;"",""))</f>
        <v/>
      </c>
      <c r="J1373" s="8" t="n"/>
      <c r="K1373" s="8" t="n"/>
      <c r="L1373" s="8" t="n"/>
      <c r="M1373" s="9" t="n"/>
      <c r="O1373" s="10" t="n"/>
      <c r="P1373" s="8" t="n"/>
    </row>
    <row r="1374">
      <c r="A1374" s="7" t="n"/>
      <c r="C1374" s="7" t="n"/>
      <c r="F1374" s="7" t="n"/>
      <c r="H1374" s="7">
        <f>IF($G1374="","",IFERROR(INDEX(Listas!$B$2:$B$51,MATCH($G1374,Listas!$A$2:$A$51,0))&amp;"",""))</f>
        <v/>
      </c>
      <c r="J1374" s="8" t="n"/>
      <c r="K1374" s="8" t="n"/>
      <c r="L1374" s="8" t="n"/>
      <c r="M1374" s="9" t="n"/>
      <c r="O1374" s="10" t="n"/>
      <c r="P1374" s="8" t="n"/>
    </row>
    <row r="1375">
      <c r="A1375" s="7" t="n"/>
      <c r="C1375" s="7" t="n"/>
      <c r="F1375" s="7" t="n"/>
      <c r="H1375" s="7">
        <f>IF($G1375="","",IFERROR(INDEX(Listas!$B$2:$B$51,MATCH($G1375,Listas!$A$2:$A$51,0))&amp;"",""))</f>
        <v/>
      </c>
      <c r="J1375" s="8" t="n"/>
      <c r="K1375" s="8" t="n"/>
      <c r="L1375" s="8" t="n"/>
      <c r="M1375" s="9" t="n"/>
      <c r="O1375" s="10" t="n"/>
      <c r="P1375" s="8" t="n"/>
    </row>
    <row r="1376">
      <c r="A1376" s="7" t="n"/>
      <c r="C1376" s="7" t="n"/>
      <c r="F1376" s="7" t="n"/>
      <c r="H1376" s="7">
        <f>IF($G1376="","",IFERROR(INDEX(Listas!$B$2:$B$51,MATCH($G1376,Listas!$A$2:$A$51,0))&amp;"",""))</f>
        <v/>
      </c>
      <c r="J1376" s="8" t="n"/>
      <c r="K1376" s="8" t="n"/>
      <c r="L1376" s="8" t="n"/>
      <c r="M1376" s="9" t="n"/>
      <c r="O1376" s="10" t="n"/>
      <c r="P1376" s="8" t="n"/>
    </row>
    <row r="1377">
      <c r="A1377" s="7" t="n"/>
      <c r="C1377" s="7" t="n"/>
      <c r="F1377" s="7" t="n"/>
      <c r="H1377" s="7">
        <f>IF($G1377="","",IFERROR(INDEX(Listas!$B$2:$B$51,MATCH($G1377,Listas!$A$2:$A$51,0))&amp;"",""))</f>
        <v/>
      </c>
      <c r="J1377" s="8" t="n"/>
      <c r="K1377" s="8" t="n"/>
      <c r="L1377" s="8" t="n"/>
      <c r="M1377" s="9" t="n"/>
      <c r="O1377" s="10" t="n"/>
      <c r="P1377" s="8" t="n"/>
    </row>
    <row r="1378">
      <c r="A1378" s="7" t="n"/>
      <c r="C1378" s="7" t="n"/>
      <c r="F1378" s="7" t="n"/>
      <c r="H1378" s="7">
        <f>IF($G1378="","",IFERROR(INDEX(Listas!$B$2:$B$51,MATCH($G1378,Listas!$A$2:$A$51,0))&amp;"",""))</f>
        <v/>
      </c>
      <c r="J1378" s="8" t="n"/>
      <c r="K1378" s="8" t="n"/>
      <c r="L1378" s="8" t="n"/>
      <c r="M1378" s="9" t="n"/>
      <c r="O1378" s="10" t="n"/>
      <c r="P1378" s="8" t="n"/>
    </row>
    <row r="1379">
      <c r="A1379" s="7" t="n"/>
      <c r="C1379" s="7" t="n"/>
      <c r="F1379" s="7" t="n"/>
      <c r="H1379" s="7">
        <f>IF($G1379="","",IFERROR(INDEX(Listas!$B$2:$B$51,MATCH($G1379,Listas!$A$2:$A$51,0))&amp;"",""))</f>
        <v/>
      </c>
      <c r="J1379" s="8" t="n"/>
      <c r="K1379" s="8" t="n"/>
      <c r="L1379" s="8" t="n"/>
      <c r="M1379" s="9" t="n"/>
      <c r="O1379" s="10" t="n"/>
      <c r="P1379" s="8" t="n"/>
    </row>
    <row r="1380">
      <c r="A1380" s="7" t="n"/>
      <c r="C1380" s="7" t="n"/>
      <c r="F1380" s="7" t="n"/>
      <c r="H1380" s="7">
        <f>IF($G1380="","",IFERROR(INDEX(Listas!$B$2:$B$51,MATCH($G1380,Listas!$A$2:$A$51,0))&amp;"",""))</f>
        <v/>
      </c>
      <c r="J1380" s="8" t="n"/>
      <c r="K1380" s="8" t="n"/>
      <c r="L1380" s="8" t="n"/>
      <c r="M1380" s="9" t="n"/>
      <c r="O1380" s="10" t="n"/>
      <c r="P1380" s="8" t="n"/>
    </row>
    <row r="1381">
      <c r="A1381" s="7" t="n"/>
      <c r="C1381" s="7" t="n"/>
      <c r="F1381" s="7" t="n"/>
      <c r="H1381" s="7">
        <f>IF($G1381="","",IFERROR(INDEX(Listas!$B$2:$B$51,MATCH($G1381,Listas!$A$2:$A$51,0))&amp;"",""))</f>
        <v/>
      </c>
      <c r="J1381" s="8" t="n"/>
      <c r="K1381" s="8" t="n"/>
      <c r="L1381" s="8" t="n"/>
      <c r="M1381" s="9" t="n"/>
      <c r="O1381" s="10" t="n"/>
      <c r="P1381" s="8" t="n"/>
    </row>
    <row r="1382">
      <c r="A1382" s="7" t="n"/>
      <c r="C1382" s="7" t="n"/>
      <c r="F1382" s="7" t="n"/>
      <c r="H1382" s="7">
        <f>IF($G1382="","",IFERROR(INDEX(Listas!$B$2:$B$51,MATCH($G1382,Listas!$A$2:$A$51,0))&amp;"",""))</f>
        <v/>
      </c>
      <c r="J1382" s="8" t="n"/>
      <c r="K1382" s="8" t="n"/>
      <c r="L1382" s="8" t="n"/>
      <c r="M1382" s="9" t="n"/>
      <c r="O1382" s="10" t="n"/>
      <c r="P1382" s="8" t="n"/>
    </row>
    <row r="1383">
      <c r="A1383" s="7" t="n"/>
      <c r="C1383" s="7" t="n"/>
      <c r="F1383" s="7" t="n"/>
      <c r="H1383" s="7">
        <f>IF($G1383="","",IFERROR(INDEX(Listas!$B$2:$B$51,MATCH($G1383,Listas!$A$2:$A$51,0))&amp;"",""))</f>
        <v/>
      </c>
      <c r="J1383" s="8" t="n"/>
      <c r="K1383" s="8" t="n"/>
      <c r="L1383" s="8" t="n"/>
      <c r="M1383" s="9" t="n"/>
      <c r="O1383" s="10" t="n"/>
      <c r="P1383" s="8" t="n"/>
    </row>
    <row r="1384">
      <c r="A1384" s="7" t="n"/>
      <c r="C1384" s="7" t="n"/>
      <c r="F1384" s="7" t="n"/>
      <c r="H1384" s="7">
        <f>IF($G1384="","",IFERROR(INDEX(Listas!$B$2:$B$51,MATCH($G1384,Listas!$A$2:$A$51,0))&amp;"",""))</f>
        <v/>
      </c>
      <c r="J1384" s="8" t="n"/>
      <c r="K1384" s="8" t="n"/>
      <c r="L1384" s="8" t="n"/>
      <c r="M1384" s="9" t="n"/>
      <c r="O1384" s="10" t="n"/>
      <c r="P1384" s="8" t="n"/>
    </row>
    <row r="1385">
      <c r="A1385" s="7" t="n"/>
      <c r="C1385" s="7" t="n"/>
      <c r="F1385" s="7" t="n"/>
      <c r="H1385" s="7">
        <f>IF($G1385="","",IFERROR(INDEX(Listas!$B$2:$B$51,MATCH($G1385,Listas!$A$2:$A$51,0))&amp;"",""))</f>
        <v/>
      </c>
      <c r="J1385" s="8" t="n"/>
      <c r="K1385" s="8" t="n"/>
      <c r="L1385" s="8" t="n"/>
      <c r="M1385" s="9" t="n"/>
      <c r="O1385" s="10" t="n"/>
      <c r="P1385" s="8" t="n"/>
    </row>
    <row r="1386">
      <c r="A1386" s="7" t="n"/>
      <c r="C1386" s="7" t="n"/>
      <c r="F1386" s="7" t="n"/>
      <c r="H1386" s="7">
        <f>IF($G1386="","",IFERROR(INDEX(Listas!$B$2:$B$51,MATCH($G1386,Listas!$A$2:$A$51,0))&amp;"",""))</f>
        <v/>
      </c>
      <c r="J1386" s="8" t="n"/>
      <c r="K1386" s="8" t="n"/>
      <c r="L1386" s="8" t="n"/>
      <c r="M1386" s="9" t="n"/>
      <c r="O1386" s="10" t="n"/>
      <c r="P1386" s="8" t="n"/>
    </row>
    <row r="1387">
      <c r="A1387" s="7" t="n"/>
      <c r="C1387" s="7" t="n"/>
      <c r="F1387" s="7" t="n"/>
      <c r="H1387" s="7">
        <f>IF($G1387="","",IFERROR(INDEX(Listas!$B$2:$B$51,MATCH($G1387,Listas!$A$2:$A$51,0))&amp;"",""))</f>
        <v/>
      </c>
      <c r="J1387" s="8" t="n"/>
      <c r="K1387" s="8" t="n"/>
      <c r="L1387" s="8" t="n"/>
      <c r="M1387" s="9" t="n"/>
      <c r="O1387" s="10" t="n"/>
      <c r="P1387" s="8" t="n"/>
    </row>
    <row r="1388">
      <c r="A1388" s="7" t="n"/>
      <c r="C1388" s="7" t="n"/>
      <c r="F1388" s="7" t="n"/>
      <c r="H1388" s="7">
        <f>IF($G1388="","",IFERROR(INDEX(Listas!$B$2:$B$51,MATCH($G1388,Listas!$A$2:$A$51,0))&amp;"",""))</f>
        <v/>
      </c>
      <c r="J1388" s="8" t="n"/>
      <c r="K1388" s="8" t="n"/>
      <c r="L1388" s="8" t="n"/>
      <c r="M1388" s="9" t="n"/>
      <c r="O1388" s="10" t="n"/>
      <c r="P1388" s="8" t="n"/>
    </row>
    <row r="1389">
      <c r="A1389" s="7" t="n"/>
      <c r="C1389" s="7" t="n"/>
      <c r="F1389" s="7" t="n"/>
      <c r="H1389" s="7">
        <f>IF($G1389="","",IFERROR(INDEX(Listas!$B$2:$B$51,MATCH($G1389,Listas!$A$2:$A$51,0))&amp;"",""))</f>
        <v/>
      </c>
      <c r="J1389" s="8" t="n"/>
      <c r="K1389" s="8" t="n"/>
      <c r="L1389" s="8" t="n"/>
      <c r="M1389" s="9" t="n"/>
      <c r="O1389" s="10" t="n"/>
      <c r="P1389" s="8" t="n"/>
    </row>
    <row r="1390">
      <c r="A1390" s="7" t="n"/>
      <c r="C1390" s="7" t="n"/>
      <c r="F1390" s="7" t="n"/>
      <c r="H1390" s="7">
        <f>IF($G1390="","",IFERROR(INDEX(Listas!$B$2:$B$51,MATCH($G1390,Listas!$A$2:$A$51,0))&amp;"",""))</f>
        <v/>
      </c>
      <c r="J1390" s="8" t="n"/>
      <c r="K1390" s="8" t="n"/>
      <c r="L1390" s="8" t="n"/>
      <c r="M1390" s="9" t="n"/>
      <c r="O1390" s="10" t="n"/>
      <c r="P1390" s="8" t="n"/>
    </row>
    <row r="1391">
      <c r="A1391" s="7" t="n"/>
      <c r="C1391" s="7" t="n"/>
      <c r="F1391" s="7" t="n"/>
      <c r="H1391" s="7">
        <f>IF($G1391="","",IFERROR(INDEX(Listas!$B$2:$B$51,MATCH($G1391,Listas!$A$2:$A$51,0))&amp;"",""))</f>
        <v/>
      </c>
      <c r="J1391" s="8" t="n"/>
      <c r="K1391" s="8" t="n"/>
      <c r="L1391" s="8" t="n"/>
      <c r="M1391" s="9" t="n"/>
      <c r="O1391" s="10" t="n"/>
      <c r="P1391" s="8" t="n"/>
    </row>
    <row r="1392">
      <c r="A1392" s="7" t="n"/>
      <c r="C1392" s="7" t="n"/>
      <c r="F1392" s="7" t="n"/>
      <c r="H1392" s="7">
        <f>IF($G1392="","",IFERROR(INDEX(Listas!$B$2:$B$51,MATCH($G1392,Listas!$A$2:$A$51,0))&amp;"",""))</f>
        <v/>
      </c>
      <c r="J1392" s="8" t="n"/>
      <c r="K1392" s="8" t="n"/>
      <c r="L1392" s="8" t="n"/>
      <c r="M1392" s="9" t="n"/>
      <c r="O1392" s="10" t="n"/>
      <c r="P1392" s="8" t="n"/>
    </row>
    <row r="1393">
      <c r="A1393" s="7" t="n"/>
      <c r="C1393" s="7" t="n"/>
      <c r="F1393" s="7" t="n"/>
      <c r="H1393" s="7">
        <f>IF($G1393="","",IFERROR(INDEX(Listas!$B$2:$B$51,MATCH($G1393,Listas!$A$2:$A$51,0))&amp;"",""))</f>
        <v/>
      </c>
      <c r="J1393" s="8" t="n"/>
      <c r="K1393" s="8" t="n"/>
      <c r="L1393" s="8" t="n"/>
      <c r="M1393" s="9" t="n"/>
      <c r="O1393" s="10" t="n"/>
      <c r="P1393" s="8" t="n"/>
    </row>
    <row r="1394">
      <c r="A1394" s="7" t="n"/>
      <c r="C1394" s="7" t="n"/>
      <c r="F1394" s="7" t="n"/>
      <c r="H1394" s="7">
        <f>IF($G1394="","",IFERROR(INDEX(Listas!$B$2:$B$51,MATCH($G1394,Listas!$A$2:$A$51,0))&amp;"",""))</f>
        <v/>
      </c>
      <c r="J1394" s="8" t="n"/>
      <c r="K1394" s="8" t="n"/>
      <c r="L1394" s="8" t="n"/>
      <c r="M1394" s="9" t="n"/>
      <c r="O1394" s="10" t="n"/>
      <c r="P1394" s="8" t="n"/>
    </row>
    <row r="1395">
      <c r="A1395" s="7" t="n"/>
      <c r="C1395" s="7" t="n"/>
      <c r="F1395" s="7" t="n"/>
      <c r="H1395" s="7">
        <f>IF($G1395="","",IFERROR(INDEX(Listas!$B$2:$B$51,MATCH($G1395,Listas!$A$2:$A$51,0))&amp;"",""))</f>
        <v/>
      </c>
      <c r="J1395" s="8" t="n"/>
      <c r="K1395" s="8" t="n"/>
      <c r="L1395" s="8" t="n"/>
      <c r="M1395" s="9" t="n"/>
      <c r="O1395" s="10" t="n"/>
      <c r="P1395" s="8" t="n"/>
    </row>
    <row r="1396">
      <c r="A1396" s="7" t="n"/>
      <c r="C1396" s="7" t="n"/>
      <c r="F1396" s="7" t="n"/>
      <c r="H1396" s="7">
        <f>IF($G1396="","",IFERROR(INDEX(Listas!$B$2:$B$51,MATCH($G1396,Listas!$A$2:$A$51,0))&amp;"",""))</f>
        <v/>
      </c>
      <c r="J1396" s="8" t="n"/>
      <c r="K1396" s="8" t="n"/>
      <c r="L1396" s="8" t="n"/>
      <c r="M1396" s="9" t="n"/>
      <c r="O1396" s="10" t="n"/>
      <c r="P1396" s="8" t="n"/>
    </row>
    <row r="1397">
      <c r="A1397" s="7" t="n"/>
      <c r="C1397" s="7" t="n"/>
      <c r="F1397" s="7" t="n"/>
      <c r="H1397" s="7">
        <f>IF($G1397="","",IFERROR(INDEX(Listas!$B$2:$B$51,MATCH($G1397,Listas!$A$2:$A$51,0))&amp;"",""))</f>
        <v/>
      </c>
      <c r="J1397" s="8" t="n"/>
      <c r="K1397" s="8" t="n"/>
      <c r="L1397" s="8" t="n"/>
      <c r="M1397" s="9" t="n"/>
      <c r="O1397" s="10" t="n"/>
      <c r="P1397" s="8" t="n"/>
    </row>
    <row r="1398">
      <c r="A1398" s="7" t="n"/>
      <c r="C1398" s="7" t="n"/>
      <c r="F1398" s="7" t="n"/>
      <c r="H1398" s="7">
        <f>IF($G1398="","",IFERROR(INDEX(Listas!$B$2:$B$51,MATCH($G1398,Listas!$A$2:$A$51,0))&amp;"",""))</f>
        <v/>
      </c>
      <c r="J1398" s="8" t="n"/>
      <c r="K1398" s="8" t="n"/>
      <c r="L1398" s="8" t="n"/>
      <c r="M1398" s="9" t="n"/>
      <c r="O1398" s="10" t="n"/>
      <c r="P1398" s="8" t="n"/>
    </row>
    <row r="1399">
      <c r="A1399" s="7" t="n"/>
      <c r="C1399" s="7" t="n"/>
      <c r="F1399" s="7" t="n"/>
      <c r="H1399" s="7">
        <f>IF($G1399="","",IFERROR(INDEX(Listas!$B$2:$B$51,MATCH($G1399,Listas!$A$2:$A$51,0))&amp;"",""))</f>
        <v/>
      </c>
      <c r="J1399" s="8" t="n"/>
      <c r="K1399" s="8" t="n"/>
      <c r="L1399" s="8" t="n"/>
      <c r="M1399" s="9" t="n"/>
      <c r="O1399" s="10" t="n"/>
      <c r="P1399" s="8" t="n"/>
    </row>
    <row r="1400">
      <c r="A1400" s="7" t="n"/>
      <c r="C1400" s="7" t="n"/>
      <c r="F1400" s="7" t="n"/>
      <c r="H1400" s="7">
        <f>IF($G1400="","",IFERROR(INDEX(Listas!$B$2:$B$51,MATCH($G1400,Listas!$A$2:$A$51,0))&amp;"",""))</f>
        <v/>
      </c>
      <c r="J1400" s="8" t="n"/>
      <c r="K1400" s="8" t="n"/>
      <c r="L1400" s="8" t="n"/>
      <c r="M1400" s="9" t="n"/>
      <c r="O1400" s="10" t="n"/>
      <c r="P1400" s="8" t="n"/>
    </row>
    <row r="1401">
      <c r="A1401" s="7" t="n"/>
      <c r="C1401" s="7" t="n"/>
      <c r="F1401" s="7" t="n"/>
      <c r="H1401" s="7">
        <f>IF($G1401="","",IFERROR(INDEX(Listas!$B$2:$B$51,MATCH($G1401,Listas!$A$2:$A$51,0))&amp;"",""))</f>
        <v/>
      </c>
      <c r="J1401" s="8" t="n"/>
      <c r="K1401" s="8" t="n"/>
      <c r="L1401" s="8" t="n"/>
      <c r="M1401" s="9" t="n"/>
      <c r="O1401" s="10" t="n"/>
      <c r="P1401" s="8" t="n"/>
    </row>
    <row r="1402">
      <c r="A1402" s="7" t="n"/>
      <c r="C1402" s="7" t="n"/>
      <c r="F1402" s="7" t="n"/>
      <c r="H1402" s="7">
        <f>IF($G1402="","",IFERROR(INDEX(Listas!$B$2:$B$51,MATCH($G1402,Listas!$A$2:$A$51,0))&amp;"",""))</f>
        <v/>
      </c>
      <c r="J1402" s="8" t="n"/>
      <c r="K1402" s="8" t="n"/>
      <c r="L1402" s="8" t="n"/>
      <c r="M1402" s="9" t="n"/>
      <c r="O1402" s="10" t="n"/>
      <c r="P1402" s="8" t="n"/>
    </row>
    <row r="1403">
      <c r="A1403" s="7" t="n"/>
      <c r="C1403" s="7" t="n"/>
      <c r="F1403" s="7" t="n"/>
      <c r="H1403" s="7">
        <f>IF($G1403="","",IFERROR(INDEX(Listas!$B$2:$B$51,MATCH($G1403,Listas!$A$2:$A$51,0))&amp;"",""))</f>
        <v/>
      </c>
      <c r="J1403" s="8" t="n"/>
      <c r="K1403" s="8" t="n"/>
      <c r="L1403" s="8" t="n"/>
      <c r="M1403" s="9" t="n"/>
      <c r="O1403" s="10" t="n"/>
      <c r="P1403" s="8" t="n"/>
    </row>
    <row r="1404">
      <c r="A1404" s="7" t="n"/>
      <c r="C1404" s="7" t="n"/>
      <c r="F1404" s="7" t="n"/>
      <c r="H1404" s="7">
        <f>IF($G1404="","",IFERROR(INDEX(Listas!$B$2:$B$51,MATCH($G1404,Listas!$A$2:$A$51,0))&amp;"",""))</f>
        <v/>
      </c>
      <c r="J1404" s="8" t="n"/>
      <c r="K1404" s="8" t="n"/>
      <c r="L1404" s="8" t="n"/>
      <c r="M1404" s="9" t="n"/>
      <c r="O1404" s="10" t="n"/>
      <c r="P1404" s="8" t="n"/>
    </row>
    <row r="1405">
      <c r="A1405" s="7" t="n"/>
      <c r="C1405" s="7" t="n"/>
      <c r="F1405" s="7" t="n"/>
      <c r="H1405" s="7">
        <f>IF($G1405="","",IFERROR(INDEX(Listas!$B$2:$B$51,MATCH($G1405,Listas!$A$2:$A$51,0))&amp;"",""))</f>
        <v/>
      </c>
      <c r="J1405" s="8" t="n"/>
      <c r="K1405" s="8" t="n"/>
      <c r="L1405" s="8" t="n"/>
      <c r="M1405" s="9" t="n"/>
      <c r="O1405" s="10" t="n"/>
      <c r="P1405" s="8" t="n"/>
    </row>
    <row r="1406">
      <c r="A1406" s="7" t="n"/>
      <c r="C1406" s="7" t="n"/>
      <c r="F1406" s="7" t="n"/>
      <c r="H1406" s="7">
        <f>IF($G1406="","",IFERROR(INDEX(Listas!$B$2:$B$51,MATCH($G1406,Listas!$A$2:$A$51,0))&amp;"",""))</f>
        <v/>
      </c>
      <c r="J1406" s="8" t="n"/>
      <c r="K1406" s="8" t="n"/>
      <c r="L1406" s="8" t="n"/>
      <c r="M1406" s="9" t="n"/>
      <c r="O1406" s="10" t="n"/>
      <c r="P1406" s="8" t="n"/>
    </row>
    <row r="1407">
      <c r="A1407" s="7" t="n"/>
      <c r="C1407" s="7" t="n"/>
      <c r="F1407" s="7" t="n"/>
      <c r="H1407" s="7">
        <f>IF($G1407="","",IFERROR(INDEX(Listas!$B$2:$B$51,MATCH($G1407,Listas!$A$2:$A$51,0))&amp;"",""))</f>
        <v/>
      </c>
      <c r="J1407" s="8" t="n"/>
      <c r="K1407" s="8" t="n"/>
      <c r="L1407" s="8" t="n"/>
      <c r="M1407" s="9" t="n"/>
      <c r="O1407" s="10" t="n"/>
      <c r="P1407" s="8" t="n"/>
    </row>
    <row r="1408">
      <c r="A1408" s="7" t="n"/>
      <c r="C1408" s="7" t="n"/>
      <c r="F1408" s="7" t="n"/>
      <c r="H1408" s="7">
        <f>IF($G1408="","",IFERROR(INDEX(Listas!$B$2:$B$51,MATCH($G1408,Listas!$A$2:$A$51,0))&amp;"",""))</f>
        <v/>
      </c>
      <c r="J1408" s="8" t="n"/>
      <c r="K1408" s="8" t="n"/>
      <c r="L1408" s="8" t="n"/>
      <c r="M1408" s="9" t="n"/>
      <c r="O1408" s="10" t="n"/>
      <c r="P1408" s="8" t="n"/>
    </row>
    <row r="1409">
      <c r="A1409" s="7" t="n"/>
      <c r="C1409" s="7" t="n"/>
      <c r="F1409" s="7" t="n"/>
      <c r="H1409" s="7">
        <f>IF($G1409="","",IFERROR(INDEX(Listas!$B$2:$B$51,MATCH($G1409,Listas!$A$2:$A$51,0))&amp;"",""))</f>
        <v/>
      </c>
      <c r="J1409" s="8" t="n"/>
      <c r="K1409" s="8" t="n"/>
      <c r="L1409" s="8" t="n"/>
      <c r="M1409" s="9" t="n"/>
      <c r="O1409" s="10" t="n"/>
      <c r="P1409" s="8" t="n"/>
    </row>
    <row r="1410">
      <c r="A1410" s="7" t="n"/>
      <c r="C1410" s="7" t="n"/>
      <c r="F1410" s="7" t="n"/>
      <c r="H1410" s="7">
        <f>IF($G1410="","",IFERROR(INDEX(Listas!$B$2:$B$51,MATCH($G1410,Listas!$A$2:$A$51,0))&amp;"",""))</f>
        <v/>
      </c>
      <c r="J1410" s="8" t="n"/>
      <c r="K1410" s="8" t="n"/>
      <c r="L1410" s="8" t="n"/>
      <c r="M1410" s="9" t="n"/>
      <c r="O1410" s="10" t="n"/>
      <c r="P1410" s="8" t="n"/>
    </row>
    <row r="1411">
      <c r="A1411" s="7" t="n"/>
      <c r="C1411" s="7" t="n"/>
      <c r="F1411" s="7" t="n"/>
      <c r="H1411" s="7">
        <f>IF($G1411="","",IFERROR(INDEX(Listas!$B$2:$B$51,MATCH($G1411,Listas!$A$2:$A$51,0))&amp;"",""))</f>
        <v/>
      </c>
      <c r="J1411" s="8" t="n"/>
      <c r="K1411" s="8" t="n"/>
      <c r="L1411" s="8" t="n"/>
      <c r="M1411" s="9" t="n"/>
      <c r="O1411" s="10" t="n"/>
      <c r="P1411" s="8" t="n"/>
    </row>
    <row r="1412">
      <c r="A1412" s="7" t="n"/>
      <c r="C1412" s="7" t="n"/>
      <c r="F1412" s="7" t="n"/>
      <c r="H1412" s="7">
        <f>IF($G1412="","",IFERROR(INDEX(Listas!$B$2:$B$51,MATCH($G1412,Listas!$A$2:$A$51,0))&amp;"",""))</f>
        <v/>
      </c>
      <c r="J1412" s="8" t="n"/>
      <c r="K1412" s="8" t="n"/>
      <c r="L1412" s="8" t="n"/>
      <c r="M1412" s="9" t="n"/>
      <c r="O1412" s="10" t="n"/>
      <c r="P1412" s="8" t="n"/>
    </row>
    <row r="1413">
      <c r="A1413" s="7" t="n"/>
      <c r="C1413" s="7" t="n"/>
      <c r="F1413" s="7" t="n"/>
      <c r="H1413" s="7">
        <f>IF($G1413="","",IFERROR(INDEX(Listas!$B$2:$B$51,MATCH($G1413,Listas!$A$2:$A$51,0))&amp;"",""))</f>
        <v/>
      </c>
      <c r="J1413" s="8" t="n"/>
      <c r="K1413" s="8" t="n"/>
      <c r="L1413" s="8" t="n"/>
      <c r="M1413" s="9" t="n"/>
      <c r="O1413" s="10" t="n"/>
      <c r="P1413" s="8" t="n"/>
    </row>
    <row r="1414">
      <c r="A1414" s="7" t="n"/>
      <c r="C1414" s="7" t="n"/>
      <c r="F1414" s="7" t="n"/>
      <c r="H1414" s="7">
        <f>IF($G1414="","",IFERROR(INDEX(Listas!$B$2:$B$51,MATCH($G1414,Listas!$A$2:$A$51,0))&amp;"",""))</f>
        <v/>
      </c>
      <c r="J1414" s="8" t="n"/>
      <c r="K1414" s="8" t="n"/>
      <c r="L1414" s="8" t="n"/>
      <c r="M1414" s="9" t="n"/>
      <c r="O1414" s="10" t="n"/>
      <c r="P1414" s="8" t="n"/>
    </row>
    <row r="1415">
      <c r="A1415" s="7" t="n"/>
      <c r="C1415" s="7" t="n"/>
      <c r="F1415" s="7" t="n"/>
      <c r="H1415" s="7">
        <f>IF($G1415="","",IFERROR(INDEX(Listas!$B$2:$B$51,MATCH($G1415,Listas!$A$2:$A$51,0))&amp;"",""))</f>
        <v/>
      </c>
      <c r="J1415" s="8" t="n"/>
      <c r="K1415" s="8" t="n"/>
      <c r="L1415" s="8" t="n"/>
      <c r="M1415" s="9" t="n"/>
      <c r="O1415" s="10" t="n"/>
      <c r="P1415" s="8" t="n"/>
    </row>
    <row r="1416">
      <c r="A1416" s="7" t="n"/>
      <c r="C1416" s="7" t="n"/>
      <c r="F1416" s="7" t="n"/>
      <c r="H1416" s="7">
        <f>IF($G1416="","",IFERROR(INDEX(Listas!$B$2:$B$51,MATCH($G1416,Listas!$A$2:$A$51,0))&amp;"",""))</f>
        <v/>
      </c>
      <c r="J1416" s="8" t="n"/>
      <c r="K1416" s="8" t="n"/>
      <c r="L1416" s="8" t="n"/>
      <c r="M1416" s="9" t="n"/>
      <c r="O1416" s="10" t="n"/>
      <c r="P1416" s="8" t="n"/>
    </row>
    <row r="1417">
      <c r="A1417" s="7" t="n"/>
      <c r="C1417" s="7" t="n"/>
      <c r="F1417" s="7" t="n"/>
      <c r="H1417" s="7">
        <f>IF($G1417="","",IFERROR(INDEX(Listas!$B$2:$B$51,MATCH($G1417,Listas!$A$2:$A$51,0))&amp;"",""))</f>
        <v/>
      </c>
      <c r="J1417" s="8" t="n"/>
      <c r="K1417" s="8" t="n"/>
      <c r="L1417" s="8" t="n"/>
      <c r="M1417" s="9" t="n"/>
      <c r="O1417" s="10" t="n"/>
      <c r="P1417" s="8" t="n"/>
    </row>
    <row r="1418">
      <c r="A1418" s="7" t="n"/>
      <c r="C1418" s="7" t="n"/>
      <c r="F1418" s="7" t="n"/>
      <c r="H1418" s="7">
        <f>IF($G1418="","",IFERROR(INDEX(Listas!$B$2:$B$51,MATCH($G1418,Listas!$A$2:$A$51,0))&amp;"",""))</f>
        <v/>
      </c>
      <c r="J1418" s="8" t="n"/>
      <c r="K1418" s="8" t="n"/>
      <c r="L1418" s="8" t="n"/>
      <c r="M1418" s="9" t="n"/>
      <c r="O1418" s="10" t="n"/>
      <c r="P1418" s="8" t="n"/>
    </row>
    <row r="1419">
      <c r="A1419" s="7" t="n"/>
      <c r="C1419" s="7" t="n"/>
      <c r="F1419" s="7" t="n"/>
      <c r="H1419" s="7">
        <f>IF($G1419="","",IFERROR(INDEX(Listas!$B$2:$B$51,MATCH($G1419,Listas!$A$2:$A$51,0))&amp;"",""))</f>
        <v/>
      </c>
      <c r="J1419" s="8" t="n"/>
      <c r="K1419" s="8" t="n"/>
      <c r="L1419" s="8" t="n"/>
      <c r="M1419" s="9" t="n"/>
      <c r="O1419" s="10" t="n"/>
      <c r="P1419" s="8" t="n"/>
    </row>
    <row r="1420">
      <c r="A1420" s="7" t="n"/>
      <c r="C1420" s="7" t="n"/>
      <c r="F1420" s="7" t="n"/>
      <c r="H1420" s="7">
        <f>IF($G1420="","",IFERROR(INDEX(Listas!$B$2:$B$51,MATCH($G1420,Listas!$A$2:$A$51,0))&amp;"",""))</f>
        <v/>
      </c>
      <c r="J1420" s="8" t="n"/>
      <c r="K1420" s="8" t="n"/>
      <c r="L1420" s="8" t="n"/>
      <c r="M1420" s="9" t="n"/>
      <c r="O1420" s="10" t="n"/>
      <c r="P1420" s="8" t="n"/>
    </row>
    <row r="1421">
      <c r="A1421" s="7" t="n"/>
      <c r="C1421" s="7" t="n"/>
      <c r="F1421" s="7" t="n"/>
      <c r="H1421" s="7">
        <f>IF($G1421="","",IFERROR(INDEX(Listas!$B$2:$B$51,MATCH($G1421,Listas!$A$2:$A$51,0))&amp;"",""))</f>
        <v/>
      </c>
      <c r="J1421" s="8" t="n"/>
      <c r="K1421" s="8" t="n"/>
      <c r="L1421" s="8" t="n"/>
      <c r="M1421" s="9" t="n"/>
      <c r="O1421" s="10" t="n"/>
      <c r="P1421" s="8" t="n"/>
    </row>
    <row r="1422">
      <c r="A1422" s="7" t="n"/>
      <c r="C1422" s="7" t="n"/>
      <c r="F1422" s="7" t="n"/>
      <c r="H1422" s="7">
        <f>IF($G1422="","",IFERROR(INDEX(Listas!$B$2:$B$51,MATCH($G1422,Listas!$A$2:$A$51,0))&amp;"",""))</f>
        <v/>
      </c>
      <c r="J1422" s="8" t="n"/>
      <c r="K1422" s="8" t="n"/>
      <c r="L1422" s="8" t="n"/>
      <c r="M1422" s="9" t="n"/>
      <c r="O1422" s="10" t="n"/>
      <c r="P1422" s="8" t="n"/>
    </row>
    <row r="1423">
      <c r="A1423" s="7" t="n"/>
      <c r="C1423" s="7" t="n"/>
      <c r="F1423" s="7" t="n"/>
      <c r="H1423" s="7">
        <f>IF($G1423="","",IFERROR(INDEX(Listas!$B$2:$B$51,MATCH($G1423,Listas!$A$2:$A$51,0))&amp;"",""))</f>
        <v/>
      </c>
      <c r="J1423" s="8" t="n"/>
      <c r="K1423" s="8" t="n"/>
      <c r="L1423" s="8" t="n"/>
      <c r="M1423" s="9" t="n"/>
      <c r="O1423" s="10" t="n"/>
      <c r="P1423" s="8" t="n"/>
    </row>
    <row r="1424">
      <c r="A1424" s="7" t="n"/>
      <c r="C1424" s="7" t="n"/>
      <c r="F1424" s="7" t="n"/>
      <c r="H1424" s="7">
        <f>IF($G1424="","",IFERROR(INDEX(Listas!$B$2:$B$51,MATCH($G1424,Listas!$A$2:$A$51,0))&amp;"",""))</f>
        <v/>
      </c>
      <c r="J1424" s="8" t="n"/>
      <c r="K1424" s="8" t="n"/>
      <c r="L1424" s="8" t="n"/>
      <c r="M1424" s="9" t="n"/>
      <c r="O1424" s="10" t="n"/>
      <c r="P1424" s="8" t="n"/>
    </row>
    <row r="1425">
      <c r="A1425" s="7" t="n"/>
      <c r="C1425" s="7" t="n"/>
      <c r="F1425" s="7" t="n"/>
      <c r="H1425" s="7">
        <f>IF($G1425="","",IFERROR(INDEX(Listas!$B$2:$B$51,MATCH($G1425,Listas!$A$2:$A$51,0))&amp;"",""))</f>
        <v/>
      </c>
      <c r="J1425" s="8" t="n"/>
      <c r="K1425" s="8" t="n"/>
      <c r="L1425" s="8" t="n"/>
      <c r="M1425" s="9" t="n"/>
      <c r="O1425" s="10" t="n"/>
      <c r="P1425" s="8" t="n"/>
    </row>
    <row r="1426">
      <c r="A1426" s="7" t="n"/>
      <c r="C1426" s="7" t="n"/>
      <c r="F1426" s="7" t="n"/>
      <c r="H1426" s="7">
        <f>IF($G1426="","",IFERROR(INDEX(Listas!$B$2:$B$51,MATCH($G1426,Listas!$A$2:$A$51,0))&amp;"",""))</f>
        <v/>
      </c>
      <c r="J1426" s="8" t="n"/>
      <c r="K1426" s="8" t="n"/>
      <c r="L1426" s="8" t="n"/>
      <c r="M1426" s="9" t="n"/>
      <c r="O1426" s="10" t="n"/>
      <c r="P1426" s="8" t="n"/>
    </row>
    <row r="1427">
      <c r="A1427" s="7" t="n"/>
      <c r="C1427" s="7" t="n"/>
      <c r="F1427" s="7" t="n"/>
      <c r="H1427" s="7">
        <f>IF($G1427="","",IFERROR(INDEX(Listas!$B$2:$B$51,MATCH($G1427,Listas!$A$2:$A$51,0))&amp;"",""))</f>
        <v/>
      </c>
      <c r="J1427" s="8" t="n"/>
      <c r="K1427" s="8" t="n"/>
      <c r="L1427" s="8" t="n"/>
      <c r="M1427" s="9" t="n"/>
      <c r="O1427" s="10" t="n"/>
      <c r="P1427" s="8" t="n"/>
    </row>
    <row r="1428">
      <c r="A1428" s="7" t="n"/>
      <c r="C1428" s="7" t="n"/>
      <c r="F1428" s="7" t="n"/>
      <c r="H1428" s="7">
        <f>IF($G1428="","",IFERROR(INDEX(Listas!$B$2:$B$51,MATCH($G1428,Listas!$A$2:$A$51,0))&amp;"",""))</f>
        <v/>
      </c>
      <c r="J1428" s="8" t="n"/>
      <c r="K1428" s="8" t="n"/>
      <c r="L1428" s="8" t="n"/>
      <c r="M1428" s="9" t="n"/>
      <c r="O1428" s="10" t="n"/>
      <c r="P1428" s="8" t="n"/>
    </row>
    <row r="1429">
      <c r="A1429" s="7" t="n"/>
      <c r="C1429" s="7" t="n"/>
      <c r="F1429" s="7" t="n"/>
      <c r="H1429" s="7">
        <f>IF($G1429="","",IFERROR(INDEX(Listas!$B$2:$B$51,MATCH($G1429,Listas!$A$2:$A$51,0))&amp;"",""))</f>
        <v/>
      </c>
      <c r="J1429" s="8" t="n"/>
      <c r="K1429" s="8" t="n"/>
      <c r="L1429" s="8" t="n"/>
      <c r="M1429" s="9" t="n"/>
      <c r="O1429" s="10" t="n"/>
      <c r="P1429" s="8" t="n"/>
    </row>
    <row r="1430">
      <c r="A1430" s="7" t="n"/>
      <c r="C1430" s="7" t="n"/>
      <c r="F1430" s="7" t="n"/>
      <c r="H1430" s="7">
        <f>IF($G1430="","",IFERROR(INDEX(Listas!$B$2:$B$51,MATCH($G1430,Listas!$A$2:$A$51,0))&amp;"",""))</f>
        <v/>
      </c>
      <c r="J1430" s="8" t="n"/>
      <c r="K1430" s="8" t="n"/>
      <c r="L1430" s="8" t="n"/>
      <c r="M1430" s="9" t="n"/>
      <c r="O1430" s="10" t="n"/>
      <c r="P1430" s="8" t="n"/>
    </row>
    <row r="1431">
      <c r="A1431" s="7" t="n"/>
      <c r="C1431" s="7" t="n"/>
      <c r="F1431" s="7" t="n"/>
      <c r="H1431" s="7">
        <f>IF($G1431="","",IFERROR(INDEX(Listas!$B$2:$B$51,MATCH($G1431,Listas!$A$2:$A$51,0))&amp;"",""))</f>
        <v/>
      </c>
      <c r="J1431" s="8" t="n"/>
      <c r="K1431" s="8" t="n"/>
      <c r="L1431" s="8" t="n"/>
      <c r="M1431" s="9" t="n"/>
      <c r="O1431" s="10" t="n"/>
      <c r="P1431" s="8" t="n"/>
    </row>
    <row r="1432">
      <c r="A1432" s="7" t="n"/>
      <c r="C1432" s="7" t="n"/>
      <c r="F1432" s="7" t="n"/>
      <c r="H1432" s="7">
        <f>IF($G1432="","",IFERROR(INDEX(Listas!$B$2:$B$51,MATCH($G1432,Listas!$A$2:$A$51,0))&amp;"",""))</f>
        <v/>
      </c>
      <c r="J1432" s="8" t="n"/>
      <c r="K1432" s="8" t="n"/>
      <c r="L1432" s="8" t="n"/>
      <c r="M1432" s="9" t="n"/>
      <c r="O1432" s="10" t="n"/>
      <c r="P1432" s="8" t="n"/>
    </row>
    <row r="1433">
      <c r="A1433" s="7" t="n"/>
      <c r="C1433" s="7" t="n"/>
      <c r="F1433" s="7" t="n"/>
      <c r="H1433" s="7">
        <f>IF($G1433="","",IFERROR(INDEX(Listas!$B$2:$B$51,MATCH($G1433,Listas!$A$2:$A$51,0))&amp;"",""))</f>
        <v/>
      </c>
      <c r="J1433" s="8" t="n"/>
      <c r="K1433" s="8" t="n"/>
      <c r="L1433" s="8" t="n"/>
      <c r="M1433" s="9" t="n"/>
      <c r="O1433" s="10" t="n"/>
      <c r="P1433" s="8" t="n"/>
    </row>
    <row r="1434">
      <c r="A1434" s="7" t="n"/>
      <c r="C1434" s="7" t="n"/>
      <c r="F1434" s="7" t="n"/>
      <c r="H1434" s="7">
        <f>IF($G1434="","",IFERROR(INDEX(Listas!$B$2:$B$51,MATCH($G1434,Listas!$A$2:$A$51,0))&amp;"",""))</f>
        <v/>
      </c>
      <c r="J1434" s="8" t="n"/>
      <c r="K1434" s="8" t="n"/>
      <c r="L1434" s="8" t="n"/>
      <c r="M1434" s="9" t="n"/>
      <c r="O1434" s="10" t="n"/>
      <c r="P1434" s="8" t="n"/>
    </row>
    <row r="1435">
      <c r="A1435" s="7" t="n"/>
      <c r="C1435" s="7" t="n"/>
      <c r="F1435" s="7" t="n"/>
      <c r="H1435" s="7">
        <f>IF($G1435="","",IFERROR(INDEX(Listas!$B$2:$B$51,MATCH($G1435,Listas!$A$2:$A$51,0))&amp;"",""))</f>
        <v/>
      </c>
      <c r="J1435" s="8" t="n"/>
      <c r="K1435" s="8" t="n"/>
      <c r="L1435" s="8" t="n"/>
      <c r="M1435" s="9" t="n"/>
      <c r="O1435" s="10" t="n"/>
      <c r="P1435" s="8" t="n"/>
    </row>
    <row r="1436">
      <c r="A1436" s="7" t="n"/>
      <c r="C1436" s="7" t="n"/>
      <c r="F1436" s="7" t="n"/>
      <c r="H1436" s="7">
        <f>IF($G1436="","",IFERROR(INDEX(Listas!$B$2:$B$51,MATCH($G1436,Listas!$A$2:$A$51,0))&amp;"",""))</f>
        <v/>
      </c>
      <c r="J1436" s="8" t="n"/>
      <c r="K1436" s="8" t="n"/>
      <c r="L1436" s="8" t="n"/>
      <c r="M1436" s="9" t="n"/>
      <c r="O1436" s="10" t="n"/>
      <c r="P1436" s="8" t="n"/>
    </row>
    <row r="1437">
      <c r="A1437" s="7" t="n"/>
      <c r="C1437" s="7" t="n"/>
      <c r="F1437" s="7" t="n"/>
      <c r="H1437" s="7">
        <f>IF($G1437="","",IFERROR(INDEX(Listas!$B$2:$B$51,MATCH($G1437,Listas!$A$2:$A$51,0))&amp;"",""))</f>
        <v/>
      </c>
      <c r="J1437" s="8" t="n"/>
      <c r="K1437" s="8" t="n"/>
      <c r="L1437" s="8" t="n"/>
      <c r="M1437" s="9" t="n"/>
      <c r="O1437" s="10" t="n"/>
      <c r="P1437" s="8" t="n"/>
    </row>
    <row r="1438">
      <c r="A1438" s="7" t="n"/>
      <c r="C1438" s="7" t="n"/>
      <c r="F1438" s="7" t="n"/>
      <c r="H1438" s="7">
        <f>IF($G1438="","",IFERROR(INDEX(Listas!$B$2:$B$51,MATCH($G1438,Listas!$A$2:$A$51,0))&amp;"",""))</f>
        <v/>
      </c>
      <c r="J1438" s="8" t="n"/>
      <c r="K1438" s="8" t="n"/>
      <c r="L1438" s="8" t="n"/>
      <c r="M1438" s="9" t="n"/>
      <c r="O1438" s="10" t="n"/>
      <c r="P1438" s="8" t="n"/>
    </row>
    <row r="1439">
      <c r="A1439" s="7" t="n"/>
      <c r="C1439" s="7" t="n"/>
      <c r="F1439" s="7" t="n"/>
      <c r="H1439" s="7">
        <f>IF($G1439="","",IFERROR(INDEX(Listas!$B$2:$B$51,MATCH($G1439,Listas!$A$2:$A$51,0))&amp;"",""))</f>
        <v/>
      </c>
      <c r="J1439" s="8" t="n"/>
      <c r="K1439" s="8" t="n"/>
      <c r="L1439" s="8" t="n"/>
      <c r="M1439" s="9" t="n"/>
      <c r="O1439" s="10" t="n"/>
      <c r="P1439" s="8" t="n"/>
    </row>
    <row r="1440">
      <c r="A1440" s="7" t="n"/>
      <c r="C1440" s="7" t="n"/>
      <c r="F1440" s="7" t="n"/>
      <c r="H1440" s="7">
        <f>IF($G1440="","",IFERROR(INDEX(Listas!$B$2:$B$51,MATCH($G1440,Listas!$A$2:$A$51,0))&amp;"",""))</f>
        <v/>
      </c>
      <c r="J1440" s="8" t="n"/>
      <c r="K1440" s="8" t="n"/>
      <c r="L1440" s="8" t="n"/>
      <c r="M1440" s="9" t="n"/>
      <c r="O1440" s="10" t="n"/>
      <c r="P1440" s="8" t="n"/>
    </row>
    <row r="1441">
      <c r="A1441" s="7" t="n"/>
      <c r="C1441" s="7" t="n"/>
      <c r="F1441" s="7" t="n"/>
      <c r="H1441" s="7">
        <f>IF($G1441="","",IFERROR(INDEX(Listas!$B$2:$B$51,MATCH($G1441,Listas!$A$2:$A$51,0))&amp;"",""))</f>
        <v/>
      </c>
      <c r="J1441" s="8" t="n"/>
      <c r="K1441" s="8" t="n"/>
      <c r="L1441" s="8" t="n"/>
      <c r="M1441" s="9" t="n"/>
      <c r="O1441" s="10" t="n"/>
      <c r="P1441" s="8" t="n"/>
    </row>
    <row r="1442">
      <c r="A1442" s="7" t="n"/>
      <c r="C1442" s="7" t="n"/>
      <c r="F1442" s="7" t="n"/>
      <c r="H1442" s="7">
        <f>IF($G1442="","",IFERROR(INDEX(Listas!$B$2:$B$51,MATCH($G1442,Listas!$A$2:$A$51,0))&amp;"",""))</f>
        <v/>
      </c>
      <c r="J1442" s="8" t="n"/>
      <c r="K1442" s="8" t="n"/>
      <c r="L1442" s="8" t="n"/>
      <c r="M1442" s="9" t="n"/>
      <c r="O1442" s="10" t="n"/>
      <c r="P1442" s="8" t="n"/>
    </row>
    <row r="1443">
      <c r="A1443" s="7" t="n"/>
      <c r="C1443" s="7" t="n"/>
      <c r="F1443" s="7" t="n"/>
      <c r="H1443" s="7">
        <f>IF($G1443="","",IFERROR(INDEX(Listas!$B$2:$B$51,MATCH($G1443,Listas!$A$2:$A$51,0))&amp;"",""))</f>
        <v/>
      </c>
      <c r="J1443" s="8" t="n"/>
      <c r="K1443" s="8" t="n"/>
      <c r="L1443" s="8" t="n"/>
      <c r="M1443" s="9" t="n"/>
      <c r="O1443" s="10" t="n"/>
      <c r="P1443" s="8" t="n"/>
    </row>
    <row r="1444">
      <c r="A1444" s="7" t="n"/>
      <c r="C1444" s="7" t="n"/>
      <c r="F1444" s="7" t="n"/>
      <c r="H1444" s="7">
        <f>IF($G1444="","",IFERROR(INDEX(Listas!$B$2:$B$51,MATCH($G1444,Listas!$A$2:$A$51,0))&amp;"",""))</f>
        <v/>
      </c>
      <c r="J1444" s="8" t="n"/>
      <c r="K1444" s="8" t="n"/>
      <c r="L1444" s="8" t="n"/>
      <c r="M1444" s="9" t="n"/>
      <c r="O1444" s="10" t="n"/>
      <c r="P1444" s="8" t="n"/>
    </row>
    <row r="1445">
      <c r="A1445" s="7" t="n"/>
      <c r="C1445" s="7" t="n"/>
      <c r="F1445" s="7" t="n"/>
      <c r="H1445" s="7">
        <f>IF($G1445="","",IFERROR(INDEX(Listas!$B$2:$B$51,MATCH($G1445,Listas!$A$2:$A$51,0))&amp;"",""))</f>
        <v/>
      </c>
      <c r="J1445" s="8" t="n"/>
      <c r="K1445" s="8" t="n"/>
      <c r="L1445" s="8" t="n"/>
      <c r="M1445" s="9" t="n"/>
      <c r="O1445" s="10" t="n"/>
      <c r="P1445" s="8" t="n"/>
    </row>
    <row r="1446">
      <c r="A1446" s="7" t="n"/>
      <c r="C1446" s="7" t="n"/>
      <c r="F1446" s="7" t="n"/>
      <c r="H1446" s="7">
        <f>IF($G1446="","",IFERROR(INDEX(Listas!$B$2:$B$51,MATCH($G1446,Listas!$A$2:$A$51,0))&amp;"",""))</f>
        <v/>
      </c>
      <c r="J1446" s="8" t="n"/>
      <c r="K1446" s="8" t="n"/>
      <c r="L1446" s="8" t="n"/>
      <c r="M1446" s="9" t="n"/>
      <c r="O1446" s="10" t="n"/>
      <c r="P1446" s="8" t="n"/>
    </row>
    <row r="1447">
      <c r="A1447" s="7" t="n"/>
      <c r="C1447" s="7" t="n"/>
      <c r="F1447" s="7" t="n"/>
      <c r="H1447" s="7">
        <f>IF($G1447="","",IFERROR(INDEX(Listas!$B$2:$B$51,MATCH($G1447,Listas!$A$2:$A$51,0))&amp;"",""))</f>
        <v/>
      </c>
      <c r="J1447" s="8" t="n"/>
      <c r="K1447" s="8" t="n"/>
      <c r="L1447" s="8" t="n"/>
      <c r="M1447" s="9" t="n"/>
      <c r="O1447" s="10" t="n"/>
      <c r="P1447" s="8" t="n"/>
    </row>
    <row r="1448">
      <c r="A1448" s="7" t="n"/>
      <c r="C1448" s="7" t="n"/>
      <c r="F1448" s="7" t="n"/>
      <c r="H1448" s="7">
        <f>IF($G1448="","",IFERROR(INDEX(Listas!$B$2:$B$51,MATCH($G1448,Listas!$A$2:$A$51,0))&amp;"",""))</f>
        <v/>
      </c>
      <c r="J1448" s="8" t="n"/>
      <c r="K1448" s="8" t="n"/>
      <c r="L1448" s="8" t="n"/>
      <c r="M1448" s="9" t="n"/>
      <c r="O1448" s="10" t="n"/>
      <c r="P1448" s="8" t="n"/>
    </row>
    <row r="1449">
      <c r="A1449" s="7" t="n"/>
      <c r="C1449" s="7" t="n"/>
      <c r="F1449" s="7" t="n"/>
      <c r="H1449" s="7">
        <f>IF($G1449="","",IFERROR(INDEX(Listas!$B$2:$B$51,MATCH($G1449,Listas!$A$2:$A$51,0))&amp;"",""))</f>
        <v/>
      </c>
      <c r="J1449" s="8" t="n"/>
      <c r="K1449" s="8" t="n"/>
      <c r="L1449" s="8" t="n"/>
      <c r="M1449" s="9" t="n"/>
      <c r="O1449" s="10" t="n"/>
      <c r="P1449" s="8" t="n"/>
    </row>
    <row r="1450">
      <c r="A1450" s="7" t="n"/>
      <c r="C1450" s="7" t="n"/>
      <c r="F1450" s="7" t="n"/>
      <c r="H1450" s="7">
        <f>IF($G1450="","",IFERROR(INDEX(Listas!$B$2:$B$51,MATCH($G1450,Listas!$A$2:$A$51,0))&amp;"",""))</f>
        <v/>
      </c>
      <c r="J1450" s="8" t="n"/>
      <c r="K1450" s="8" t="n"/>
      <c r="L1450" s="8" t="n"/>
      <c r="M1450" s="9" t="n"/>
      <c r="O1450" s="10" t="n"/>
      <c r="P1450" s="8" t="n"/>
    </row>
    <row r="1451">
      <c r="A1451" s="7" t="n"/>
      <c r="C1451" s="7" t="n"/>
      <c r="F1451" s="7" t="n"/>
      <c r="H1451" s="7">
        <f>IF($G1451="","",IFERROR(INDEX(Listas!$B$2:$B$51,MATCH($G1451,Listas!$A$2:$A$51,0))&amp;"",""))</f>
        <v/>
      </c>
      <c r="J1451" s="8" t="n"/>
      <c r="K1451" s="8" t="n"/>
      <c r="L1451" s="8" t="n"/>
      <c r="M1451" s="9" t="n"/>
      <c r="O1451" s="10" t="n"/>
      <c r="P1451" s="8" t="n"/>
    </row>
    <row r="1452">
      <c r="A1452" s="7" t="n"/>
      <c r="C1452" s="7" t="n"/>
      <c r="F1452" s="7" t="n"/>
      <c r="H1452" s="7">
        <f>IF($G1452="","",IFERROR(INDEX(Listas!$B$2:$B$51,MATCH($G1452,Listas!$A$2:$A$51,0))&amp;"",""))</f>
        <v/>
      </c>
      <c r="J1452" s="8" t="n"/>
      <c r="K1452" s="8" t="n"/>
      <c r="L1452" s="8" t="n"/>
      <c r="M1452" s="9" t="n"/>
      <c r="O1452" s="10" t="n"/>
      <c r="P1452" s="8" t="n"/>
    </row>
    <row r="1453">
      <c r="A1453" s="7" t="n"/>
      <c r="C1453" s="7" t="n"/>
      <c r="F1453" s="7" t="n"/>
      <c r="H1453" s="7">
        <f>IF($G1453="","",IFERROR(INDEX(Listas!$B$2:$B$51,MATCH($G1453,Listas!$A$2:$A$51,0))&amp;"",""))</f>
        <v/>
      </c>
      <c r="J1453" s="8" t="n"/>
      <c r="K1453" s="8" t="n"/>
      <c r="L1453" s="8" t="n"/>
      <c r="M1453" s="9" t="n"/>
      <c r="O1453" s="10" t="n"/>
      <c r="P1453" s="8" t="n"/>
    </row>
    <row r="1454">
      <c r="A1454" s="7" t="n"/>
      <c r="C1454" s="7" t="n"/>
      <c r="F1454" s="7" t="n"/>
      <c r="H1454" s="7">
        <f>IF($G1454="","",IFERROR(INDEX(Listas!$B$2:$B$51,MATCH($G1454,Listas!$A$2:$A$51,0))&amp;"",""))</f>
        <v/>
      </c>
      <c r="J1454" s="8" t="n"/>
      <c r="K1454" s="8" t="n"/>
      <c r="L1454" s="8" t="n"/>
      <c r="M1454" s="9" t="n"/>
      <c r="O1454" s="10" t="n"/>
      <c r="P1454" s="8" t="n"/>
    </row>
    <row r="1455">
      <c r="A1455" s="7" t="n"/>
      <c r="C1455" s="7" t="n"/>
      <c r="F1455" s="7" t="n"/>
      <c r="H1455" s="7">
        <f>IF($G1455="","",IFERROR(INDEX(Listas!$B$2:$B$51,MATCH($G1455,Listas!$A$2:$A$51,0))&amp;"",""))</f>
        <v/>
      </c>
      <c r="J1455" s="8" t="n"/>
      <c r="K1455" s="8" t="n"/>
      <c r="L1455" s="8" t="n"/>
      <c r="M1455" s="9" t="n"/>
      <c r="O1455" s="10" t="n"/>
      <c r="P1455" s="8" t="n"/>
    </row>
    <row r="1456">
      <c r="A1456" s="7" t="n"/>
      <c r="C1456" s="7" t="n"/>
      <c r="F1456" s="7" t="n"/>
      <c r="H1456" s="7">
        <f>IF($G1456="","",IFERROR(INDEX(Listas!$B$2:$B$51,MATCH($G1456,Listas!$A$2:$A$51,0))&amp;"",""))</f>
        <v/>
      </c>
      <c r="J1456" s="8" t="n"/>
      <c r="K1456" s="8" t="n"/>
      <c r="L1456" s="8" t="n"/>
      <c r="M1456" s="9" t="n"/>
      <c r="O1456" s="10" t="n"/>
      <c r="P1456" s="8" t="n"/>
    </row>
    <row r="1457">
      <c r="A1457" s="7" t="n"/>
      <c r="C1457" s="7" t="n"/>
      <c r="F1457" s="7" t="n"/>
      <c r="H1457" s="7">
        <f>IF($G1457="","",IFERROR(INDEX(Listas!$B$2:$B$51,MATCH($G1457,Listas!$A$2:$A$51,0))&amp;"",""))</f>
        <v/>
      </c>
      <c r="J1457" s="8" t="n"/>
      <c r="K1457" s="8" t="n"/>
      <c r="L1457" s="8" t="n"/>
      <c r="M1457" s="9" t="n"/>
      <c r="O1457" s="10" t="n"/>
      <c r="P1457" s="8" t="n"/>
    </row>
    <row r="1458">
      <c r="A1458" s="7" t="n"/>
      <c r="C1458" s="7" t="n"/>
      <c r="F1458" s="7" t="n"/>
      <c r="H1458" s="7">
        <f>IF($G1458="","",IFERROR(INDEX(Listas!$B$2:$B$51,MATCH($G1458,Listas!$A$2:$A$51,0))&amp;"",""))</f>
        <v/>
      </c>
      <c r="J1458" s="8" t="n"/>
      <c r="K1458" s="8" t="n"/>
      <c r="L1458" s="8" t="n"/>
      <c r="M1458" s="9" t="n"/>
      <c r="O1458" s="10" t="n"/>
      <c r="P1458" s="8" t="n"/>
    </row>
    <row r="1459">
      <c r="A1459" s="7" t="n"/>
      <c r="C1459" s="7" t="n"/>
      <c r="F1459" s="7" t="n"/>
      <c r="H1459" s="7">
        <f>IF($G1459="","",IFERROR(INDEX(Listas!$B$2:$B$51,MATCH($G1459,Listas!$A$2:$A$51,0))&amp;"",""))</f>
        <v/>
      </c>
      <c r="J1459" s="8" t="n"/>
      <c r="K1459" s="8" t="n"/>
      <c r="L1459" s="8" t="n"/>
      <c r="M1459" s="9" t="n"/>
      <c r="O1459" s="10" t="n"/>
      <c r="P1459" s="8" t="n"/>
    </row>
    <row r="1460">
      <c r="A1460" s="7" t="n"/>
      <c r="C1460" s="7" t="n"/>
      <c r="F1460" s="7" t="n"/>
      <c r="H1460" s="7">
        <f>IF($G1460="","",IFERROR(INDEX(Listas!$B$2:$B$51,MATCH($G1460,Listas!$A$2:$A$51,0))&amp;"",""))</f>
        <v/>
      </c>
      <c r="J1460" s="8" t="n"/>
      <c r="K1460" s="8" t="n"/>
      <c r="L1460" s="8" t="n"/>
      <c r="M1460" s="9" t="n"/>
      <c r="O1460" s="10" t="n"/>
      <c r="P1460" s="8" t="n"/>
    </row>
    <row r="1461">
      <c r="A1461" s="7" t="n"/>
      <c r="C1461" s="7" t="n"/>
      <c r="F1461" s="7" t="n"/>
      <c r="H1461" s="7">
        <f>IF($G1461="","",IFERROR(INDEX(Listas!$B$2:$B$51,MATCH($G1461,Listas!$A$2:$A$51,0))&amp;"",""))</f>
        <v/>
      </c>
      <c r="J1461" s="8" t="n"/>
      <c r="K1461" s="8" t="n"/>
      <c r="L1461" s="8" t="n"/>
      <c r="M1461" s="9" t="n"/>
      <c r="O1461" s="10" t="n"/>
      <c r="P1461" s="8" t="n"/>
    </row>
    <row r="1462">
      <c r="A1462" s="7" t="n"/>
      <c r="C1462" s="7" t="n"/>
      <c r="F1462" s="7" t="n"/>
      <c r="H1462" s="7">
        <f>IF($G1462="","",IFERROR(INDEX(Listas!$B$2:$B$51,MATCH($G1462,Listas!$A$2:$A$51,0))&amp;"",""))</f>
        <v/>
      </c>
      <c r="J1462" s="8" t="n"/>
      <c r="K1462" s="8" t="n"/>
      <c r="L1462" s="8" t="n"/>
      <c r="M1462" s="9" t="n"/>
      <c r="O1462" s="10" t="n"/>
      <c r="P1462" s="8" t="n"/>
    </row>
    <row r="1463">
      <c r="A1463" s="7" t="n"/>
      <c r="C1463" s="7" t="n"/>
      <c r="F1463" s="7" t="n"/>
      <c r="H1463" s="7">
        <f>IF($G1463="","",IFERROR(INDEX(Listas!$B$2:$B$51,MATCH($G1463,Listas!$A$2:$A$51,0))&amp;"",""))</f>
        <v/>
      </c>
      <c r="J1463" s="8" t="n"/>
      <c r="K1463" s="8" t="n"/>
      <c r="L1463" s="8" t="n"/>
      <c r="M1463" s="9" t="n"/>
      <c r="O1463" s="10" t="n"/>
      <c r="P1463" s="8" t="n"/>
    </row>
    <row r="1464">
      <c r="A1464" s="7" t="n"/>
      <c r="C1464" s="7" t="n"/>
      <c r="F1464" s="7" t="n"/>
      <c r="H1464" s="7">
        <f>IF($G1464="","",IFERROR(INDEX(Listas!$B$2:$B$51,MATCH($G1464,Listas!$A$2:$A$51,0))&amp;"",""))</f>
        <v/>
      </c>
      <c r="J1464" s="8" t="n"/>
      <c r="K1464" s="8" t="n"/>
      <c r="L1464" s="8" t="n"/>
      <c r="M1464" s="9" t="n"/>
      <c r="O1464" s="10" t="n"/>
      <c r="P1464" s="8" t="n"/>
    </row>
    <row r="1465">
      <c r="A1465" s="7" t="n"/>
      <c r="C1465" s="7" t="n"/>
      <c r="F1465" s="7" t="n"/>
      <c r="H1465" s="7">
        <f>IF($G1465="","",IFERROR(INDEX(Listas!$B$2:$B$51,MATCH($G1465,Listas!$A$2:$A$51,0))&amp;"",""))</f>
        <v/>
      </c>
      <c r="J1465" s="8" t="n"/>
      <c r="K1465" s="8" t="n"/>
      <c r="L1465" s="8" t="n"/>
      <c r="M1465" s="9" t="n"/>
      <c r="O1465" s="10" t="n"/>
      <c r="P1465" s="8" t="n"/>
    </row>
    <row r="1466">
      <c r="A1466" s="7" t="n"/>
      <c r="C1466" s="7" t="n"/>
      <c r="F1466" s="7" t="n"/>
      <c r="H1466" s="7">
        <f>IF($G1466="","",IFERROR(INDEX(Listas!$B$2:$B$51,MATCH($G1466,Listas!$A$2:$A$51,0))&amp;"",""))</f>
        <v/>
      </c>
      <c r="J1466" s="8" t="n"/>
      <c r="K1466" s="8" t="n"/>
      <c r="L1466" s="8" t="n"/>
      <c r="M1466" s="9" t="n"/>
      <c r="O1466" s="10" t="n"/>
      <c r="P1466" s="8" t="n"/>
    </row>
    <row r="1467">
      <c r="A1467" s="7" t="n"/>
      <c r="C1467" s="7" t="n"/>
      <c r="F1467" s="7" t="n"/>
      <c r="H1467" s="7">
        <f>IF($G1467="","",IFERROR(INDEX(Listas!$B$2:$B$51,MATCH($G1467,Listas!$A$2:$A$51,0))&amp;"",""))</f>
        <v/>
      </c>
      <c r="J1467" s="8" t="n"/>
      <c r="K1467" s="8" t="n"/>
      <c r="L1467" s="8" t="n"/>
      <c r="M1467" s="9" t="n"/>
      <c r="O1467" s="10" t="n"/>
      <c r="P1467" s="8" t="n"/>
    </row>
    <row r="1468">
      <c r="A1468" s="7" t="n"/>
      <c r="C1468" s="7" t="n"/>
      <c r="F1468" s="7" t="n"/>
      <c r="H1468" s="7">
        <f>IF($G1468="","",IFERROR(INDEX(Listas!$B$2:$B$51,MATCH($G1468,Listas!$A$2:$A$51,0))&amp;"",""))</f>
        <v/>
      </c>
      <c r="J1468" s="8" t="n"/>
      <c r="K1468" s="8" t="n"/>
      <c r="L1468" s="8" t="n"/>
      <c r="M1468" s="9" t="n"/>
      <c r="O1468" s="10" t="n"/>
      <c r="P1468" s="8" t="n"/>
    </row>
    <row r="1469">
      <c r="A1469" s="7" t="n"/>
      <c r="C1469" s="7" t="n"/>
      <c r="F1469" s="7" t="n"/>
      <c r="H1469" s="7">
        <f>IF($G1469="","",IFERROR(INDEX(Listas!$B$2:$B$51,MATCH($G1469,Listas!$A$2:$A$51,0))&amp;"",""))</f>
        <v/>
      </c>
      <c r="J1469" s="8" t="n"/>
      <c r="K1469" s="8" t="n"/>
      <c r="L1469" s="8" t="n"/>
      <c r="M1469" s="9" t="n"/>
      <c r="O1469" s="10" t="n"/>
      <c r="P1469" s="8" t="n"/>
    </row>
    <row r="1470">
      <c r="A1470" s="7" t="n"/>
      <c r="C1470" s="7" t="n"/>
      <c r="F1470" s="7" t="n"/>
      <c r="H1470" s="7">
        <f>IF($G1470="","",IFERROR(INDEX(Listas!$B$2:$B$51,MATCH($G1470,Listas!$A$2:$A$51,0))&amp;"",""))</f>
        <v/>
      </c>
      <c r="J1470" s="8" t="n"/>
      <c r="K1470" s="8" t="n"/>
      <c r="L1470" s="8" t="n"/>
      <c r="M1470" s="9" t="n"/>
      <c r="O1470" s="10" t="n"/>
      <c r="P1470" s="8" t="n"/>
    </row>
    <row r="1471">
      <c r="A1471" s="7" t="n"/>
      <c r="C1471" s="7" t="n"/>
      <c r="F1471" s="7" t="n"/>
      <c r="H1471" s="7">
        <f>IF($G1471="","",IFERROR(INDEX(Listas!$B$2:$B$51,MATCH($G1471,Listas!$A$2:$A$51,0))&amp;"",""))</f>
        <v/>
      </c>
      <c r="J1471" s="8" t="n"/>
      <c r="K1471" s="8" t="n"/>
      <c r="L1471" s="8" t="n"/>
      <c r="M1471" s="9" t="n"/>
      <c r="O1471" s="10" t="n"/>
      <c r="P1471" s="8" t="n"/>
    </row>
    <row r="1472">
      <c r="A1472" s="7" t="n"/>
      <c r="C1472" s="7" t="n"/>
      <c r="F1472" s="7" t="n"/>
      <c r="H1472" s="7">
        <f>IF($G1472="","",IFERROR(INDEX(Listas!$B$2:$B$51,MATCH($G1472,Listas!$A$2:$A$51,0))&amp;"",""))</f>
        <v/>
      </c>
      <c r="J1472" s="8" t="n"/>
      <c r="K1472" s="8" t="n"/>
      <c r="L1472" s="8" t="n"/>
      <c r="M1472" s="9" t="n"/>
      <c r="O1472" s="10" t="n"/>
      <c r="P1472" s="8" t="n"/>
    </row>
    <row r="1473">
      <c r="A1473" s="7" t="n"/>
      <c r="C1473" s="7" t="n"/>
      <c r="F1473" s="7" t="n"/>
      <c r="H1473" s="7">
        <f>IF($G1473="","",IFERROR(INDEX(Listas!$B$2:$B$51,MATCH($G1473,Listas!$A$2:$A$51,0))&amp;"",""))</f>
        <v/>
      </c>
      <c r="J1473" s="8" t="n"/>
      <c r="K1473" s="8" t="n"/>
      <c r="L1473" s="8" t="n"/>
      <c r="M1473" s="9" t="n"/>
      <c r="O1473" s="10" t="n"/>
      <c r="P1473" s="8" t="n"/>
    </row>
    <row r="1474">
      <c r="A1474" s="7" t="n"/>
      <c r="C1474" s="7" t="n"/>
      <c r="F1474" s="7" t="n"/>
      <c r="H1474" s="7">
        <f>IF($G1474="","",IFERROR(INDEX(Listas!$B$2:$B$51,MATCH($G1474,Listas!$A$2:$A$51,0))&amp;"",""))</f>
        <v/>
      </c>
      <c r="J1474" s="8" t="n"/>
      <c r="K1474" s="8" t="n"/>
      <c r="L1474" s="8" t="n"/>
      <c r="M1474" s="9" t="n"/>
      <c r="O1474" s="10" t="n"/>
      <c r="P1474" s="8" t="n"/>
    </row>
    <row r="1475">
      <c r="A1475" s="7" t="n"/>
      <c r="C1475" s="7" t="n"/>
      <c r="F1475" s="7" t="n"/>
      <c r="H1475" s="7">
        <f>IF($G1475="","",IFERROR(INDEX(Listas!$B$2:$B$51,MATCH($G1475,Listas!$A$2:$A$51,0))&amp;"",""))</f>
        <v/>
      </c>
      <c r="J1475" s="8" t="n"/>
      <c r="K1475" s="8" t="n"/>
      <c r="L1475" s="8" t="n"/>
      <c r="M1475" s="9" t="n"/>
      <c r="O1475" s="10" t="n"/>
      <c r="P1475" s="8" t="n"/>
    </row>
    <row r="1476">
      <c r="A1476" s="7" t="n"/>
      <c r="C1476" s="7" t="n"/>
      <c r="F1476" s="7" t="n"/>
      <c r="H1476" s="7">
        <f>IF($G1476="","",IFERROR(INDEX(Listas!$B$2:$B$51,MATCH($G1476,Listas!$A$2:$A$51,0))&amp;"",""))</f>
        <v/>
      </c>
      <c r="J1476" s="8" t="n"/>
      <c r="K1476" s="8" t="n"/>
      <c r="L1476" s="8" t="n"/>
      <c r="M1476" s="9" t="n"/>
      <c r="O1476" s="10" t="n"/>
      <c r="P1476" s="8" t="n"/>
    </row>
    <row r="1477">
      <c r="A1477" s="7" t="n"/>
      <c r="C1477" s="7" t="n"/>
      <c r="F1477" s="7" t="n"/>
      <c r="H1477" s="7">
        <f>IF($G1477="","",IFERROR(INDEX(Listas!$B$2:$B$51,MATCH($G1477,Listas!$A$2:$A$51,0))&amp;"",""))</f>
        <v/>
      </c>
      <c r="J1477" s="8" t="n"/>
      <c r="K1477" s="8" t="n"/>
      <c r="L1477" s="8" t="n"/>
      <c r="M1477" s="9" t="n"/>
      <c r="O1477" s="10" t="n"/>
      <c r="P1477" s="8" t="n"/>
    </row>
    <row r="1478">
      <c r="A1478" s="7" t="n"/>
      <c r="C1478" s="7" t="n"/>
      <c r="F1478" s="7" t="n"/>
      <c r="H1478" s="7">
        <f>IF($G1478="","",IFERROR(INDEX(Listas!$B$2:$B$51,MATCH($G1478,Listas!$A$2:$A$51,0))&amp;"",""))</f>
        <v/>
      </c>
      <c r="J1478" s="8" t="n"/>
      <c r="K1478" s="8" t="n"/>
      <c r="L1478" s="8" t="n"/>
      <c r="M1478" s="9" t="n"/>
      <c r="O1478" s="10" t="n"/>
      <c r="P1478" s="8" t="n"/>
    </row>
    <row r="1479">
      <c r="A1479" s="7" t="n"/>
      <c r="C1479" s="7" t="n"/>
      <c r="F1479" s="7" t="n"/>
      <c r="H1479" s="7">
        <f>IF($G1479="","",IFERROR(INDEX(Listas!$B$2:$B$51,MATCH($G1479,Listas!$A$2:$A$51,0))&amp;"",""))</f>
        <v/>
      </c>
      <c r="J1479" s="8" t="n"/>
      <c r="K1479" s="8" t="n"/>
      <c r="L1479" s="8" t="n"/>
      <c r="M1479" s="9" t="n"/>
      <c r="O1479" s="10" t="n"/>
      <c r="P1479" s="8" t="n"/>
    </row>
    <row r="1480">
      <c r="A1480" s="7" t="n"/>
      <c r="C1480" s="7" t="n"/>
      <c r="F1480" s="7" t="n"/>
      <c r="H1480" s="7">
        <f>IF($G1480="","",IFERROR(INDEX(Listas!$B$2:$B$51,MATCH($G1480,Listas!$A$2:$A$51,0))&amp;"",""))</f>
        <v/>
      </c>
      <c r="J1480" s="8" t="n"/>
      <c r="K1480" s="8" t="n"/>
      <c r="L1480" s="8" t="n"/>
      <c r="M1480" s="9" t="n"/>
      <c r="O1480" s="10" t="n"/>
      <c r="P1480" s="8" t="n"/>
    </row>
    <row r="1481">
      <c r="A1481" s="7" t="n"/>
      <c r="C1481" s="7" t="n"/>
      <c r="F1481" s="7" t="n"/>
      <c r="H1481" s="7">
        <f>IF($G1481="","",IFERROR(INDEX(Listas!$B$2:$B$51,MATCH($G1481,Listas!$A$2:$A$51,0))&amp;"",""))</f>
        <v/>
      </c>
      <c r="J1481" s="8" t="n"/>
      <c r="K1481" s="8" t="n"/>
      <c r="L1481" s="8" t="n"/>
      <c r="M1481" s="9" t="n"/>
      <c r="O1481" s="10" t="n"/>
      <c r="P1481" s="8" t="n"/>
    </row>
    <row r="1482">
      <c r="A1482" s="7" t="n"/>
      <c r="C1482" s="7" t="n"/>
      <c r="F1482" s="7" t="n"/>
      <c r="H1482" s="7">
        <f>IF($G1482="","",IFERROR(INDEX(Listas!$B$2:$B$51,MATCH($G1482,Listas!$A$2:$A$51,0))&amp;"",""))</f>
        <v/>
      </c>
      <c r="J1482" s="8" t="n"/>
      <c r="K1482" s="8" t="n"/>
      <c r="L1482" s="8" t="n"/>
      <c r="M1482" s="9" t="n"/>
      <c r="O1482" s="10" t="n"/>
      <c r="P1482" s="8" t="n"/>
    </row>
    <row r="1483">
      <c r="A1483" s="7" t="n"/>
      <c r="C1483" s="7" t="n"/>
      <c r="F1483" s="7" t="n"/>
      <c r="H1483" s="7">
        <f>IF($G1483="","",IFERROR(INDEX(Listas!$B$2:$B$51,MATCH($G1483,Listas!$A$2:$A$51,0))&amp;"",""))</f>
        <v/>
      </c>
      <c r="J1483" s="8" t="n"/>
      <c r="K1483" s="8" t="n"/>
      <c r="L1483" s="8" t="n"/>
      <c r="M1483" s="9" t="n"/>
      <c r="O1483" s="10" t="n"/>
      <c r="P1483" s="8" t="n"/>
    </row>
    <row r="1484">
      <c r="A1484" s="7" t="n"/>
      <c r="C1484" s="7" t="n"/>
      <c r="F1484" s="7" t="n"/>
      <c r="H1484" s="7">
        <f>IF($G1484="","",IFERROR(INDEX(Listas!$B$2:$B$51,MATCH($G1484,Listas!$A$2:$A$51,0))&amp;"",""))</f>
        <v/>
      </c>
      <c r="J1484" s="8" t="n"/>
      <c r="K1484" s="8" t="n"/>
      <c r="L1484" s="8" t="n"/>
      <c r="M1484" s="9" t="n"/>
      <c r="O1484" s="10" t="n"/>
      <c r="P1484" s="8" t="n"/>
    </row>
    <row r="1485">
      <c r="A1485" s="7" t="n"/>
      <c r="C1485" s="7" t="n"/>
      <c r="F1485" s="7" t="n"/>
      <c r="H1485" s="7">
        <f>IF($G1485="","",IFERROR(INDEX(Listas!$B$2:$B$51,MATCH($G1485,Listas!$A$2:$A$51,0))&amp;"",""))</f>
        <v/>
      </c>
      <c r="J1485" s="8" t="n"/>
      <c r="K1485" s="8" t="n"/>
      <c r="L1485" s="8" t="n"/>
      <c r="M1485" s="9" t="n"/>
      <c r="O1485" s="10" t="n"/>
      <c r="P1485" s="8" t="n"/>
    </row>
    <row r="1486">
      <c r="A1486" s="7" t="n"/>
      <c r="C1486" s="7" t="n"/>
      <c r="F1486" s="7" t="n"/>
      <c r="H1486" s="7">
        <f>IF($G1486="","",IFERROR(INDEX(Listas!$B$2:$B$51,MATCH($G1486,Listas!$A$2:$A$51,0))&amp;"",""))</f>
        <v/>
      </c>
      <c r="J1486" s="8" t="n"/>
      <c r="K1486" s="8" t="n"/>
      <c r="L1486" s="8" t="n"/>
      <c r="M1486" s="9" t="n"/>
      <c r="O1486" s="10" t="n"/>
      <c r="P1486" s="8" t="n"/>
    </row>
    <row r="1487">
      <c r="A1487" s="7" t="n"/>
      <c r="C1487" s="7" t="n"/>
      <c r="F1487" s="7" t="n"/>
      <c r="H1487" s="7">
        <f>IF($G1487="","",IFERROR(INDEX(Listas!$B$2:$B$51,MATCH($G1487,Listas!$A$2:$A$51,0))&amp;"",""))</f>
        <v/>
      </c>
      <c r="J1487" s="8" t="n"/>
      <c r="K1487" s="8" t="n"/>
      <c r="L1487" s="8" t="n"/>
      <c r="M1487" s="9" t="n"/>
      <c r="O1487" s="10" t="n"/>
      <c r="P1487" s="8" t="n"/>
    </row>
    <row r="1488">
      <c r="A1488" s="7" t="n"/>
      <c r="C1488" s="7" t="n"/>
      <c r="F1488" s="7" t="n"/>
      <c r="H1488" s="7">
        <f>IF($G1488="","",IFERROR(INDEX(Listas!$B$2:$B$51,MATCH($G1488,Listas!$A$2:$A$51,0))&amp;"",""))</f>
        <v/>
      </c>
      <c r="J1488" s="8" t="n"/>
      <c r="K1488" s="8" t="n"/>
      <c r="L1488" s="8" t="n"/>
      <c r="M1488" s="9" t="n"/>
      <c r="O1488" s="10" t="n"/>
      <c r="P1488" s="8" t="n"/>
    </row>
    <row r="1489">
      <c r="A1489" s="7" t="n"/>
      <c r="C1489" s="7" t="n"/>
      <c r="F1489" s="7" t="n"/>
      <c r="H1489" s="7">
        <f>IF($G1489="","",IFERROR(INDEX(Listas!$B$2:$B$51,MATCH($G1489,Listas!$A$2:$A$51,0))&amp;"",""))</f>
        <v/>
      </c>
      <c r="J1489" s="8" t="n"/>
      <c r="K1489" s="8" t="n"/>
      <c r="L1489" s="8" t="n"/>
      <c r="M1489" s="9" t="n"/>
      <c r="O1489" s="10" t="n"/>
      <c r="P1489" s="8" t="n"/>
    </row>
    <row r="1490">
      <c r="A1490" s="7" t="n"/>
      <c r="C1490" s="7" t="n"/>
      <c r="F1490" s="7" t="n"/>
      <c r="H1490" s="7">
        <f>IF($G1490="","",IFERROR(INDEX(Listas!$B$2:$B$51,MATCH($G1490,Listas!$A$2:$A$51,0))&amp;"",""))</f>
        <v/>
      </c>
      <c r="J1490" s="8" t="n"/>
      <c r="K1490" s="8" t="n"/>
      <c r="L1490" s="8" t="n"/>
      <c r="M1490" s="9" t="n"/>
      <c r="O1490" s="10" t="n"/>
      <c r="P1490" s="8" t="n"/>
    </row>
    <row r="1491">
      <c r="A1491" s="7" t="n"/>
      <c r="C1491" s="7" t="n"/>
      <c r="F1491" s="7" t="n"/>
      <c r="H1491" s="7">
        <f>IF($G1491="","",IFERROR(INDEX(Listas!$B$2:$B$51,MATCH($G1491,Listas!$A$2:$A$51,0))&amp;"",""))</f>
        <v/>
      </c>
      <c r="J1491" s="8" t="n"/>
      <c r="K1491" s="8" t="n"/>
      <c r="L1491" s="8" t="n"/>
      <c r="M1491" s="9" t="n"/>
      <c r="O1491" s="10" t="n"/>
      <c r="P1491" s="8" t="n"/>
    </row>
    <row r="1492">
      <c r="A1492" s="7" t="n"/>
      <c r="C1492" s="7" t="n"/>
      <c r="F1492" s="7" t="n"/>
      <c r="H1492" s="7">
        <f>IF($G1492="","",IFERROR(INDEX(Listas!$B$2:$B$51,MATCH($G1492,Listas!$A$2:$A$51,0))&amp;"",""))</f>
        <v/>
      </c>
      <c r="J1492" s="8" t="n"/>
      <c r="K1492" s="8" t="n"/>
      <c r="L1492" s="8" t="n"/>
      <c r="M1492" s="9" t="n"/>
      <c r="O1492" s="10" t="n"/>
      <c r="P1492" s="8" t="n"/>
    </row>
    <row r="1493">
      <c r="A1493" s="7" t="n"/>
      <c r="C1493" s="7" t="n"/>
      <c r="F1493" s="7" t="n"/>
      <c r="H1493" s="7">
        <f>IF($G1493="","",IFERROR(INDEX(Listas!$B$2:$B$51,MATCH($G1493,Listas!$A$2:$A$51,0))&amp;"",""))</f>
        <v/>
      </c>
      <c r="J1493" s="8" t="n"/>
      <c r="K1493" s="8" t="n"/>
      <c r="L1493" s="8" t="n"/>
      <c r="M1493" s="9" t="n"/>
      <c r="O1493" s="10" t="n"/>
      <c r="P1493" s="8" t="n"/>
    </row>
    <row r="1494">
      <c r="A1494" s="7" t="n"/>
      <c r="C1494" s="7" t="n"/>
      <c r="F1494" s="7" t="n"/>
      <c r="H1494" s="7">
        <f>IF($G1494="","",IFERROR(INDEX(Listas!$B$2:$B$51,MATCH($G1494,Listas!$A$2:$A$51,0))&amp;"",""))</f>
        <v/>
      </c>
      <c r="J1494" s="8" t="n"/>
      <c r="K1494" s="8" t="n"/>
      <c r="L1494" s="8" t="n"/>
      <c r="M1494" s="9" t="n"/>
      <c r="O1494" s="10" t="n"/>
      <c r="P1494" s="8" t="n"/>
    </row>
    <row r="1495">
      <c r="A1495" s="7" t="n"/>
      <c r="C1495" s="7" t="n"/>
      <c r="F1495" s="7" t="n"/>
      <c r="H1495" s="7">
        <f>IF($G1495="","",IFERROR(INDEX(Listas!$B$2:$B$51,MATCH($G1495,Listas!$A$2:$A$51,0))&amp;"",""))</f>
        <v/>
      </c>
      <c r="J1495" s="8" t="n"/>
      <c r="K1495" s="8" t="n"/>
      <c r="L1495" s="8" t="n"/>
      <c r="M1495" s="9" t="n"/>
      <c r="O1495" s="10" t="n"/>
      <c r="P1495" s="8" t="n"/>
    </row>
    <row r="1496">
      <c r="A1496" s="7" t="n"/>
      <c r="C1496" s="7" t="n"/>
      <c r="F1496" s="7" t="n"/>
      <c r="H1496" s="7">
        <f>IF($G1496="","",IFERROR(INDEX(Listas!$B$2:$B$51,MATCH($G1496,Listas!$A$2:$A$51,0))&amp;"",""))</f>
        <v/>
      </c>
      <c r="J1496" s="8" t="n"/>
      <c r="K1496" s="8" t="n"/>
      <c r="L1496" s="8" t="n"/>
      <c r="M1496" s="9" t="n"/>
      <c r="O1496" s="10" t="n"/>
      <c r="P1496" s="8" t="n"/>
    </row>
    <row r="1497">
      <c r="A1497" s="7" t="n"/>
      <c r="C1497" s="7" t="n"/>
      <c r="F1497" s="7" t="n"/>
      <c r="H1497" s="7">
        <f>IF($G1497="","",IFERROR(INDEX(Listas!$B$2:$B$51,MATCH($G1497,Listas!$A$2:$A$51,0))&amp;"",""))</f>
        <v/>
      </c>
      <c r="J1497" s="8" t="n"/>
      <c r="K1497" s="8" t="n"/>
      <c r="L1497" s="8" t="n"/>
      <c r="M1497" s="9" t="n"/>
      <c r="O1497" s="10" t="n"/>
      <c r="P1497" s="8" t="n"/>
    </row>
    <row r="1498">
      <c r="A1498" s="7" t="n"/>
      <c r="C1498" s="7" t="n"/>
      <c r="F1498" s="7" t="n"/>
      <c r="H1498" s="7">
        <f>IF($G1498="","",IFERROR(INDEX(Listas!$B$2:$B$51,MATCH($G1498,Listas!$A$2:$A$51,0))&amp;"",""))</f>
        <v/>
      </c>
      <c r="J1498" s="8" t="n"/>
      <c r="K1498" s="8" t="n"/>
      <c r="L1498" s="8" t="n"/>
      <c r="M1498" s="9" t="n"/>
      <c r="O1498" s="10" t="n"/>
      <c r="P1498" s="8" t="n"/>
    </row>
    <row r="1499">
      <c r="A1499" s="7" t="n"/>
      <c r="C1499" s="7" t="n"/>
      <c r="F1499" s="7" t="n"/>
      <c r="H1499" s="7">
        <f>IF($G1499="","",IFERROR(INDEX(Listas!$B$2:$B$51,MATCH($G1499,Listas!$A$2:$A$51,0))&amp;"",""))</f>
        <v/>
      </c>
      <c r="J1499" s="8" t="n"/>
      <c r="K1499" s="8" t="n"/>
      <c r="L1499" s="8" t="n"/>
      <c r="M1499" s="9" t="n"/>
      <c r="O1499" s="10" t="n"/>
      <c r="P1499" s="8" t="n"/>
    </row>
    <row r="1500">
      <c r="A1500" s="7" t="n"/>
      <c r="C1500" s="7" t="n"/>
      <c r="F1500" s="7" t="n"/>
      <c r="H1500" s="7">
        <f>IF($G1500="","",IFERROR(INDEX(Listas!$B$2:$B$51,MATCH($G1500,Listas!$A$2:$A$51,0))&amp;"",""))</f>
        <v/>
      </c>
      <c r="J1500" s="8" t="n"/>
      <c r="K1500" s="8" t="n"/>
      <c r="L1500" s="8" t="n"/>
      <c r="M1500" s="9" t="n"/>
      <c r="O1500" s="10" t="n"/>
      <c r="P1500" s="8" t="n"/>
    </row>
    <row r="1501">
      <c r="A1501" s="7" t="n"/>
      <c r="C1501" s="7" t="n"/>
      <c r="F1501" s="7" t="n"/>
      <c r="H1501" s="7">
        <f>IF($G1501="","",IFERROR(INDEX(Listas!$B$2:$B$51,MATCH($G1501,Listas!$A$2:$A$51,0))&amp;"",""))</f>
        <v/>
      </c>
      <c r="J1501" s="8" t="n"/>
      <c r="K1501" s="8" t="n"/>
      <c r="L1501" s="8" t="n"/>
      <c r="M1501" s="9" t="n"/>
      <c r="O1501" s="10" t="n"/>
      <c r="P1501" s="8" t="n"/>
    </row>
    <row r="1502">
      <c r="A1502" s="7" t="n"/>
      <c r="C1502" s="7" t="n"/>
      <c r="F1502" s="7" t="n"/>
      <c r="H1502" s="7">
        <f>IF($G1502="","",IFERROR(INDEX(Listas!$B$2:$B$51,MATCH($G1502,Listas!$A$2:$A$51,0))&amp;"",""))</f>
        <v/>
      </c>
      <c r="J1502" s="8" t="n"/>
      <c r="K1502" s="8" t="n"/>
      <c r="L1502" s="8" t="n"/>
      <c r="M1502" s="9" t="n"/>
      <c r="O1502" s="10" t="n"/>
      <c r="P1502" s="8" t="n"/>
    </row>
    <row r="1503">
      <c r="A1503" s="7" t="n"/>
      <c r="C1503" s="7" t="n"/>
      <c r="F1503" s="7" t="n"/>
      <c r="H1503" s="7">
        <f>IF($G1503="","",IFERROR(INDEX(Listas!$B$2:$B$51,MATCH($G1503,Listas!$A$2:$A$51,0))&amp;"",""))</f>
        <v/>
      </c>
      <c r="J1503" s="8" t="n"/>
      <c r="K1503" s="8" t="n"/>
      <c r="L1503" s="8" t="n"/>
      <c r="M1503" s="9" t="n"/>
      <c r="O1503" s="10" t="n"/>
      <c r="P1503" s="8" t="n"/>
    </row>
    <row r="1504">
      <c r="A1504" s="7" t="n"/>
      <c r="C1504" s="7" t="n"/>
      <c r="F1504" s="7" t="n"/>
      <c r="H1504" s="7">
        <f>IF($G1504="","",IFERROR(INDEX(Listas!$B$2:$B$51,MATCH($G1504,Listas!$A$2:$A$51,0))&amp;"",""))</f>
        <v/>
      </c>
      <c r="J1504" s="8" t="n"/>
      <c r="K1504" s="8" t="n"/>
      <c r="L1504" s="8" t="n"/>
      <c r="M1504" s="9" t="n"/>
      <c r="O1504" s="10" t="n"/>
      <c r="P1504" s="8" t="n"/>
    </row>
    <row r="1505">
      <c r="A1505" s="7" t="n"/>
      <c r="C1505" s="7" t="n"/>
      <c r="F1505" s="7" t="n"/>
      <c r="H1505" s="7">
        <f>IF($G1505="","",IFERROR(INDEX(Listas!$B$2:$B$51,MATCH($G1505,Listas!$A$2:$A$51,0))&amp;"",""))</f>
        <v/>
      </c>
      <c r="J1505" s="8" t="n"/>
      <c r="K1505" s="8" t="n"/>
      <c r="L1505" s="8" t="n"/>
      <c r="M1505" s="9" t="n"/>
      <c r="O1505" s="10" t="n"/>
      <c r="P1505" s="8" t="n"/>
    </row>
    <row r="1506">
      <c r="A1506" s="7" t="n"/>
      <c r="C1506" s="7" t="n"/>
      <c r="F1506" s="7" t="n"/>
      <c r="H1506" s="7">
        <f>IF($G1506="","",IFERROR(INDEX(Listas!$B$2:$B$51,MATCH($G1506,Listas!$A$2:$A$51,0))&amp;"",""))</f>
        <v/>
      </c>
      <c r="J1506" s="8" t="n"/>
      <c r="K1506" s="8" t="n"/>
      <c r="L1506" s="8" t="n"/>
      <c r="M1506" s="9" t="n"/>
      <c r="O1506" s="10" t="n"/>
      <c r="P1506" s="8" t="n"/>
    </row>
    <row r="1507">
      <c r="A1507" s="7" t="n"/>
      <c r="C1507" s="7" t="n"/>
      <c r="F1507" s="7" t="n"/>
      <c r="H1507" s="7">
        <f>IF($G1507="","",IFERROR(INDEX(Listas!$B$2:$B$51,MATCH($G1507,Listas!$A$2:$A$51,0))&amp;"",""))</f>
        <v/>
      </c>
      <c r="J1507" s="8" t="n"/>
      <c r="K1507" s="8" t="n"/>
      <c r="L1507" s="8" t="n"/>
      <c r="M1507" s="9" t="n"/>
      <c r="O1507" s="10" t="n"/>
      <c r="P1507" s="8" t="n"/>
    </row>
    <row r="1508">
      <c r="A1508" s="7" t="n"/>
      <c r="C1508" s="7" t="n"/>
      <c r="F1508" s="7" t="n"/>
      <c r="H1508" s="7">
        <f>IF($G1508="","",IFERROR(INDEX(Listas!$B$2:$B$51,MATCH($G1508,Listas!$A$2:$A$51,0))&amp;"",""))</f>
        <v/>
      </c>
      <c r="J1508" s="8" t="n"/>
      <c r="K1508" s="8" t="n"/>
      <c r="L1508" s="8" t="n"/>
      <c r="M1508" s="9" t="n"/>
      <c r="O1508" s="10" t="n"/>
      <c r="P1508" s="8" t="n"/>
    </row>
    <row r="1509">
      <c r="A1509" s="7" t="n"/>
      <c r="C1509" s="7" t="n"/>
      <c r="F1509" s="7" t="n"/>
      <c r="H1509" s="7">
        <f>IF($G1509="","",IFERROR(INDEX(Listas!$B$2:$B$51,MATCH($G1509,Listas!$A$2:$A$51,0))&amp;"",""))</f>
        <v/>
      </c>
      <c r="J1509" s="8" t="n"/>
      <c r="K1509" s="8" t="n"/>
      <c r="L1509" s="8" t="n"/>
      <c r="M1509" s="9" t="n"/>
      <c r="O1509" s="10" t="n"/>
      <c r="P1509" s="8" t="n"/>
    </row>
    <row r="1510">
      <c r="A1510" s="7" t="n"/>
      <c r="C1510" s="7" t="n"/>
      <c r="F1510" s="7" t="n"/>
      <c r="H1510" s="7">
        <f>IF($G1510="","",IFERROR(INDEX(Listas!$B$2:$B$51,MATCH($G1510,Listas!$A$2:$A$51,0))&amp;"",""))</f>
        <v/>
      </c>
      <c r="J1510" s="8" t="n"/>
      <c r="K1510" s="8" t="n"/>
      <c r="L1510" s="8" t="n"/>
      <c r="M1510" s="9" t="n"/>
      <c r="O1510" s="10" t="n"/>
      <c r="P1510" s="8" t="n"/>
    </row>
    <row r="1511">
      <c r="A1511" s="7" t="n"/>
      <c r="C1511" s="7" t="n"/>
      <c r="F1511" s="7" t="n"/>
      <c r="H1511" s="7">
        <f>IF($G1511="","",IFERROR(INDEX(Listas!$B$2:$B$51,MATCH($G1511,Listas!$A$2:$A$51,0))&amp;"",""))</f>
        <v/>
      </c>
      <c r="J1511" s="8" t="n"/>
      <c r="K1511" s="8" t="n"/>
      <c r="L1511" s="8" t="n"/>
      <c r="M1511" s="9" t="n"/>
      <c r="O1511" s="10" t="n"/>
      <c r="P1511" s="8" t="n"/>
    </row>
    <row r="1512">
      <c r="A1512" s="7" t="n"/>
      <c r="C1512" s="7" t="n"/>
      <c r="F1512" s="7" t="n"/>
      <c r="H1512" s="7">
        <f>IF($G1512="","",IFERROR(INDEX(Listas!$B$2:$B$51,MATCH($G1512,Listas!$A$2:$A$51,0))&amp;"",""))</f>
        <v/>
      </c>
      <c r="J1512" s="8" t="n"/>
      <c r="K1512" s="8" t="n"/>
      <c r="L1512" s="8" t="n"/>
      <c r="M1512" s="9" t="n"/>
      <c r="O1512" s="10" t="n"/>
      <c r="P1512" s="8" t="n"/>
    </row>
    <row r="1513">
      <c r="A1513" s="7" t="n"/>
      <c r="C1513" s="7" t="n"/>
      <c r="F1513" s="7" t="n"/>
      <c r="H1513" s="7">
        <f>IF($G1513="","",IFERROR(INDEX(Listas!$B$2:$B$51,MATCH($G1513,Listas!$A$2:$A$51,0))&amp;"",""))</f>
        <v/>
      </c>
      <c r="J1513" s="8" t="n"/>
      <c r="K1513" s="8" t="n"/>
      <c r="L1513" s="8" t="n"/>
      <c r="M1513" s="9" t="n"/>
      <c r="O1513" s="10" t="n"/>
      <c r="P1513" s="8" t="n"/>
    </row>
    <row r="1514">
      <c r="A1514" s="7" t="n"/>
      <c r="C1514" s="7" t="n"/>
      <c r="F1514" s="7" t="n"/>
      <c r="H1514" s="7">
        <f>IF($G1514="","",IFERROR(INDEX(Listas!$B$2:$B$51,MATCH($G1514,Listas!$A$2:$A$51,0))&amp;"",""))</f>
        <v/>
      </c>
      <c r="J1514" s="8" t="n"/>
      <c r="K1514" s="8" t="n"/>
      <c r="L1514" s="8" t="n"/>
      <c r="M1514" s="9" t="n"/>
      <c r="O1514" s="10" t="n"/>
      <c r="P1514" s="8" t="n"/>
    </row>
    <row r="1515">
      <c r="A1515" s="7" t="n"/>
      <c r="C1515" s="7" t="n"/>
      <c r="F1515" s="7" t="n"/>
      <c r="H1515" s="7">
        <f>IF($G1515="","",IFERROR(INDEX(Listas!$B$2:$B$51,MATCH($G1515,Listas!$A$2:$A$51,0))&amp;"",""))</f>
        <v/>
      </c>
      <c r="J1515" s="8" t="n"/>
      <c r="K1515" s="8" t="n"/>
      <c r="L1515" s="8" t="n"/>
      <c r="M1515" s="9" t="n"/>
      <c r="O1515" s="10" t="n"/>
      <c r="P1515" s="8" t="n"/>
    </row>
    <row r="1516">
      <c r="A1516" s="7" t="n"/>
      <c r="C1516" s="7" t="n"/>
      <c r="F1516" s="7" t="n"/>
      <c r="H1516" s="7">
        <f>IF($G1516="","",IFERROR(INDEX(Listas!$B$2:$B$51,MATCH($G1516,Listas!$A$2:$A$51,0))&amp;"",""))</f>
        <v/>
      </c>
      <c r="J1516" s="8" t="n"/>
      <c r="K1516" s="8" t="n"/>
      <c r="L1516" s="8" t="n"/>
      <c r="M1516" s="9" t="n"/>
      <c r="O1516" s="10" t="n"/>
      <c r="P1516" s="8" t="n"/>
    </row>
    <row r="1517">
      <c r="A1517" s="7" t="n"/>
      <c r="C1517" s="7" t="n"/>
      <c r="F1517" s="7" t="n"/>
      <c r="H1517" s="7">
        <f>IF($G1517="","",IFERROR(INDEX(Listas!$B$2:$B$51,MATCH($G1517,Listas!$A$2:$A$51,0))&amp;"",""))</f>
        <v/>
      </c>
      <c r="J1517" s="8" t="n"/>
      <c r="K1517" s="8" t="n"/>
      <c r="L1517" s="8" t="n"/>
      <c r="M1517" s="9" t="n"/>
      <c r="O1517" s="10" t="n"/>
      <c r="P1517" s="8" t="n"/>
    </row>
    <row r="1518">
      <c r="A1518" s="7" t="n"/>
      <c r="C1518" s="7" t="n"/>
      <c r="F1518" s="7" t="n"/>
      <c r="H1518" s="7">
        <f>IF($G1518="","",IFERROR(INDEX(Listas!$B$2:$B$51,MATCH($G1518,Listas!$A$2:$A$51,0))&amp;"",""))</f>
        <v/>
      </c>
      <c r="J1518" s="8" t="n"/>
      <c r="K1518" s="8" t="n"/>
      <c r="L1518" s="8" t="n"/>
      <c r="M1518" s="9" t="n"/>
      <c r="O1518" s="10" t="n"/>
      <c r="P1518" s="8" t="n"/>
    </row>
    <row r="1519">
      <c r="A1519" s="7" t="n"/>
      <c r="C1519" s="7" t="n"/>
      <c r="F1519" s="7" t="n"/>
      <c r="H1519" s="7">
        <f>IF($G1519="","",IFERROR(INDEX(Listas!$B$2:$B$51,MATCH($G1519,Listas!$A$2:$A$51,0))&amp;"",""))</f>
        <v/>
      </c>
      <c r="J1519" s="8" t="n"/>
      <c r="K1519" s="8" t="n"/>
      <c r="L1519" s="8" t="n"/>
      <c r="M1519" s="9" t="n"/>
      <c r="O1519" s="10" t="n"/>
      <c r="P1519" s="8" t="n"/>
    </row>
    <row r="1520">
      <c r="A1520" s="7" t="n"/>
      <c r="C1520" s="7" t="n"/>
      <c r="F1520" s="7" t="n"/>
      <c r="H1520" s="7">
        <f>IF($G1520="","",IFERROR(INDEX(Listas!$B$2:$B$51,MATCH($G1520,Listas!$A$2:$A$51,0))&amp;"",""))</f>
        <v/>
      </c>
      <c r="J1520" s="8" t="n"/>
      <c r="K1520" s="8" t="n"/>
      <c r="L1520" s="8" t="n"/>
      <c r="M1520" s="9" t="n"/>
      <c r="O1520" s="10" t="n"/>
      <c r="P1520" s="8" t="n"/>
    </row>
    <row r="1521">
      <c r="A1521" s="7" t="n"/>
      <c r="C1521" s="7" t="n"/>
      <c r="F1521" s="7" t="n"/>
      <c r="H1521" s="7">
        <f>IF($G1521="","",IFERROR(INDEX(Listas!$B$2:$B$51,MATCH($G1521,Listas!$A$2:$A$51,0))&amp;"",""))</f>
        <v/>
      </c>
      <c r="J1521" s="8" t="n"/>
      <c r="K1521" s="8" t="n"/>
      <c r="L1521" s="8" t="n"/>
      <c r="M1521" s="9" t="n"/>
      <c r="O1521" s="10" t="n"/>
      <c r="P1521" s="8" t="n"/>
    </row>
    <row r="1522">
      <c r="A1522" s="7" t="n"/>
      <c r="C1522" s="7" t="n"/>
      <c r="F1522" s="7" t="n"/>
      <c r="H1522" s="7">
        <f>IF($G1522="","",IFERROR(INDEX(Listas!$B$2:$B$51,MATCH($G1522,Listas!$A$2:$A$51,0))&amp;"",""))</f>
        <v/>
      </c>
      <c r="J1522" s="8" t="n"/>
      <c r="K1522" s="8" t="n"/>
      <c r="L1522" s="8" t="n"/>
      <c r="M1522" s="9" t="n"/>
      <c r="O1522" s="10" t="n"/>
      <c r="P1522" s="8" t="n"/>
    </row>
    <row r="1523">
      <c r="A1523" s="7" t="n"/>
      <c r="C1523" s="7" t="n"/>
      <c r="F1523" s="7" t="n"/>
      <c r="H1523" s="7">
        <f>IF($G1523="","",IFERROR(INDEX(Listas!$B$2:$B$51,MATCH($G1523,Listas!$A$2:$A$51,0))&amp;"",""))</f>
        <v/>
      </c>
      <c r="J1523" s="8" t="n"/>
      <c r="K1523" s="8" t="n"/>
      <c r="L1523" s="8" t="n"/>
      <c r="M1523" s="9" t="n"/>
      <c r="O1523" s="10" t="n"/>
      <c r="P1523" s="8" t="n"/>
    </row>
    <row r="1524">
      <c r="A1524" s="7" t="n"/>
      <c r="C1524" s="7" t="n"/>
      <c r="F1524" s="7" t="n"/>
      <c r="H1524" s="7">
        <f>IF($G1524="","",IFERROR(INDEX(Listas!$B$2:$B$51,MATCH($G1524,Listas!$A$2:$A$51,0))&amp;"",""))</f>
        <v/>
      </c>
      <c r="J1524" s="8" t="n"/>
      <c r="K1524" s="8" t="n"/>
      <c r="L1524" s="8" t="n"/>
      <c r="M1524" s="9" t="n"/>
      <c r="O1524" s="10" t="n"/>
      <c r="P1524" s="8" t="n"/>
    </row>
    <row r="1525">
      <c r="A1525" s="7" t="n"/>
      <c r="C1525" s="7" t="n"/>
      <c r="F1525" s="7" t="n"/>
      <c r="H1525" s="7">
        <f>IF($G1525="","",IFERROR(INDEX(Listas!$B$2:$B$51,MATCH($G1525,Listas!$A$2:$A$51,0))&amp;"",""))</f>
        <v/>
      </c>
      <c r="J1525" s="8" t="n"/>
      <c r="K1525" s="8" t="n"/>
      <c r="L1525" s="8" t="n"/>
      <c r="M1525" s="9" t="n"/>
      <c r="O1525" s="10" t="n"/>
      <c r="P1525" s="8" t="n"/>
    </row>
    <row r="1526">
      <c r="A1526" s="7" t="n"/>
      <c r="C1526" s="7" t="n"/>
      <c r="F1526" s="7" t="n"/>
      <c r="H1526" s="7">
        <f>IF($G1526="","",IFERROR(INDEX(Listas!$B$2:$B$51,MATCH($G1526,Listas!$A$2:$A$51,0))&amp;"",""))</f>
        <v/>
      </c>
      <c r="J1526" s="8" t="n"/>
      <c r="K1526" s="8" t="n"/>
      <c r="L1526" s="8" t="n"/>
      <c r="M1526" s="9" t="n"/>
      <c r="O1526" s="10" t="n"/>
      <c r="P1526" s="8" t="n"/>
    </row>
    <row r="1527">
      <c r="A1527" s="7" t="n"/>
      <c r="C1527" s="7" t="n"/>
      <c r="F1527" s="7" t="n"/>
      <c r="H1527" s="7">
        <f>IF($G1527="","",IFERROR(INDEX(Listas!$B$2:$B$51,MATCH($G1527,Listas!$A$2:$A$51,0))&amp;"",""))</f>
        <v/>
      </c>
      <c r="J1527" s="8" t="n"/>
      <c r="K1527" s="8" t="n"/>
      <c r="L1527" s="8" t="n"/>
      <c r="M1527" s="9" t="n"/>
      <c r="O1527" s="10" t="n"/>
      <c r="P1527" s="8" t="n"/>
    </row>
    <row r="1528">
      <c r="A1528" s="7" t="n"/>
      <c r="C1528" s="7" t="n"/>
      <c r="F1528" s="7" t="n"/>
      <c r="H1528" s="7">
        <f>IF($G1528="","",IFERROR(INDEX(Listas!$B$2:$B$51,MATCH($G1528,Listas!$A$2:$A$51,0))&amp;"",""))</f>
        <v/>
      </c>
      <c r="J1528" s="8" t="n"/>
      <c r="K1528" s="8" t="n"/>
      <c r="L1528" s="8" t="n"/>
      <c r="M1528" s="9" t="n"/>
      <c r="O1528" s="10" t="n"/>
      <c r="P1528" s="8" t="n"/>
    </row>
    <row r="1529">
      <c r="A1529" s="7" t="n"/>
      <c r="C1529" s="7" t="n"/>
      <c r="F1529" s="7" t="n"/>
      <c r="H1529" s="7">
        <f>IF($G1529="","",IFERROR(INDEX(Listas!$B$2:$B$51,MATCH($G1529,Listas!$A$2:$A$51,0))&amp;"",""))</f>
        <v/>
      </c>
      <c r="J1529" s="8" t="n"/>
      <c r="K1529" s="8" t="n"/>
      <c r="L1529" s="8" t="n"/>
      <c r="M1529" s="9" t="n"/>
      <c r="O1529" s="10" t="n"/>
      <c r="P1529" s="8" t="n"/>
    </row>
    <row r="1530">
      <c r="A1530" s="7" t="n"/>
      <c r="C1530" s="7" t="n"/>
      <c r="F1530" s="7" t="n"/>
      <c r="H1530" s="7">
        <f>IF($G1530="","",IFERROR(INDEX(Listas!$B$2:$B$51,MATCH($G1530,Listas!$A$2:$A$51,0))&amp;"",""))</f>
        <v/>
      </c>
      <c r="J1530" s="8" t="n"/>
      <c r="K1530" s="8" t="n"/>
      <c r="L1530" s="8" t="n"/>
      <c r="M1530" s="9" t="n"/>
      <c r="O1530" s="10" t="n"/>
      <c r="P1530" s="8" t="n"/>
    </row>
    <row r="1531">
      <c r="A1531" s="7" t="n"/>
      <c r="C1531" s="7" t="n"/>
      <c r="F1531" s="7" t="n"/>
      <c r="H1531" s="7">
        <f>IF($G1531="","",IFERROR(INDEX(Listas!$B$2:$B$51,MATCH($G1531,Listas!$A$2:$A$51,0))&amp;"",""))</f>
        <v/>
      </c>
      <c r="J1531" s="8" t="n"/>
      <c r="K1531" s="8" t="n"/>
      <c r="L1531" s="8" t="n"/>
      <c r="M1531" s="9" t="n"/>
      <c r="O1531" s="10" t="n"/>
      <c r="P1531" s="8" t="n"/>
    </row>
    <row r="1532">
      <c r="A1532" s="7" t="n"/>
      <c r="C1532" s="7" t="n"/>
      <c r="F1532" s="7" t="n"/>
      <c r="H1532" s="7">
        <f>IF($G1532="","",IFERROR(INDEX(Listas!$B$2:$B$51,MATCH($G1532,Listas!$A$2:$A$51,0))&amp;"",""))</f>
        <v/>
      </c>
      <c r="J1532" s="8" t="n"/>
      <c r="K1532" s="8" t="n"/>
      <c r="L1532" s="8" t="n"/>
      <c r="M1532" s="9" t="n"/>
      <c r="O1532" s="10" t="n"/>
      <c r="P1532" s="8" t="n"/>
    </row>
    <row r="1533">
      <c r="A1533" s="7" t="n"/>
      <c r="C1533" s="7" t="n"/>
      <c r="F1533" s="7" t="n"/>
      <c r="H1533" s="7">
        <f>IF($G1533="","",IFERROR(INDEX(Listas!$B$2:$B$51,MATCH($G1533,Listas!$A$2:$A$51,0))&amp;"",""))</f>
        <v/>
      </c>
      <c r="J1533" s="8" t="n"/>
      <c r="K1533" s="8" t="n"/>
      <c r="L1533" s="8" t="n"/>
      <c r="M1533" s="9" t="n"/>
      <c r="O1533" s="10" t="n"/>
      <c r="P1533" s="8" t="n"/>
    </row>
    <row r="1534">
      <c r="A1534" s="7" t="n"/>
      <c r="C1534" s="7" t="n"/>
      <c r="F1534" s="7" t="n"/>
      <c r="H1534" s="7">
        <f>IF($G1534="","",IFERROR(INDEX(Listas!$B$2:$B$51,MATCH($G1534,Listas!$A$2:$A$51,0))&amp;"",""))</f>
        <v/>
      </c>
      <c r="J1534" s="8" t="n"/>
      <c r="K1534" s="8" t="n"/>
      <c r="L1534" s="8" t="n"/>
      <c r="M1534" s="9" t="n"/>
      <c r="O1534" s="10" t="n"/>
      <c r="P1534" s="8" t="n"/>
    </row>
    <row r="1535">
      <c r="A1535" s="7" t="n"/>
      <c r="C1535" s="7" t="n"/>
      <c r="F1535" s="7" t="n"/>
      <c r="H1535" s="7">
        <f>IF($G1535="","",IFERROR(INDEX(Listas!$B$2:$B$51,MATCH($G1535,Listas!$A$2:$A$51,0))&amp;"",""))</f>
        <v/>
      </c>
      <c r="J1535" s="8" t="n"/>
      <c r="K1535" s="8" t="n"/>
      <c r="L1535" s="8" t="n"/>
      <c r="M1535" s="9" t="n"/>
      <c r="O1535" s="10" t="n"/>
      <c r="P1535" s="8" t="n"/>
    </row>
    <row r="1536">
      <c r="A1536" s="7" t="n"/>
      <c r="C1536" s="7" t="n"/>
      <c r="F1536" s="7" t="n"/>
      <c r="H1536" s="7">
        <f>IF($G1536="","",IFERROR(INDEX(Listas!$B$2:$B$51,MATCH($G1536,Listas!$A$2:$A$51,0))&amp;"",""))</f>
        <v/>
      </c>
      <c r="J1536" s="8" t="n"/>
      <c r="K1536" s="8" t="n"/>
      <c r="L1536" s="8" t="n"/>
      <c r="M1536" s="9" t="n"/>
      <c r="O1536" s="10" t="n"/>
      <c r="P1536" s="8" t="n"/>
    </row>
    <row r="1537">
      <c r="A1537" s="7" t="n"/>
      <c r="C1537" s="7" t="n"/>
      <c r="F1537" s="7" t="n"/>
      <c r="H1537" s="7">
        <f>IF($G1537="","",IFERROR(INDEX(Listas!$B$2:$B$51,MATCH($G1537,Listas!$A$2:$A$51,0))&amp;"",""))</f>
        <v/>
      </c>
      <c r="J1537" s="8" t="n"/>
      <c r="K1537" s="8" t="n"/>
      <c r="L1537" s="8" t="n"/>
      <c r="M1537" s="9" t="n"/>
      <c r="O1537" s="10" t="n"/>
      <c r="P1537" s="8" t="n"/>
    </row>
    <row r="1538">
      <c r="A1538" s="7" t="n"/>
      <c r="C1538" s="7" t="n"/>
      <c r="F1538" s="7" t="n"/>
      <c r="H1538" s="7">
        <f>IF($G1538="","",IFERROR(INDEX(Listas!$B$2:$B$51,MATCH($G1538,Listas!$A$2:$A$51,0))&amp;"",""))</f>
        <v/>
      </c>
      <c r="J1538" s="8" t="n"/>
      <c r="K1538" s="8" t="n"/>
      <c r="L1538" s="8" t="n"/>
      <c r="M1538" s="9" t="n"/>
      <c r="O1538" s="10" t="n"/>
      <c r="P1538" s="8" t="n"/>
    </row>
    <row r="1539">
      <c r="A1539" s="7" t="n"/>
      <c r="C1539" s="7" t="n"/>
      <c r="F1539" s="7" t="n"/>
      <c r="H1539" s="7">
        <f>IF($G1539="","",IFERROR(INDEX(Listas!$B$2:$B$51,MATCH($G1539,Listas!$A$2:$A$51,0))&amp;"",""))</f>
        <v/>
      </c>
      <c r="J1539" s="8" t="n"/>
      <c r="K1539" s="8" t="n"/>
      <c r="L1539" s="8" t="n"/>
      <c r="M1539" s="9" t="n"/>
      <c r="O1539" s="10" t="n"/>
      <c r="P1539" s="8" t="n"/>
    </row>
    <row r="1540">
      <c r="A1540" s="7" t="n"/>
      <c r="C1540" s="7" t="n"/>
      <c r="F1540" s="7" t="n"/>
      <c r="H1540" s="7">
        <f>IF($G1540="","",IFERROR(INDEX(Listas!$B$2:$B$51,MATCH($G1540,Listas!$A$2:$A$51,0))&amp;"",""))</f>
        <v/>
      </c>
      <c r="J1540" s="8" t="n"/>
      <c r="K1540" s="8" t="n"/>
      <c r="L1540" s="8" t="n"/>
      <c r="M1540" s="9" t="n"/>
      <c r="O1540" s="10" t="n"/>
      <c r="P1540" s="8" t="n"/>
    </row>
    <row r="1541">
      <c r="A1541" s="7" t="n"/>
      <c r="C1541" s="7" t="n"/>
      <c r="F1541" s="7" t="n"/>
      <c r="H1541" s="7">
        <f>IF($G1541="","",IFERROR(INDEX(Listas!$B$2:$B$51,MATCH($G1541,Listas!$A$2:$A$51,0))&amp;"",""))</f>
        <v/>
      </c>
      <c r="J1541" s="8" t="n"/>
      <c r="K1541" s="8" t="n"/>
      <c r="L1541" s="8" t="n"/>
      <c r="M1541" s="9" t="n"/>
      <c r="O1541" s="10" t="n"/>
      <c r="P1541" s="8" t="n"/>
    </row>
    <row r="1542">
      <c r="A1542" s="7" t="n"/>
      <c r="C1542" s="7" t="n"/>
      <c r="F1542" s="7" t="n"/>
      <c r="H1542" s="7">
        <f>IF($G1542="","",IFERROR(INDEX(Listas!$B$2:$B$51,MATCH($G1542,Listas!$A$2:$A$51,0))&amp;"",""))</f>
        <v/>
      </c>
      <c r="J1542" s="8" t="n"/>
      <c r="K1542" s="8" t="n"/>
      <c r="L1542" s="8" t="n"/>
      <c r="M1542" s="9" t="n"/>
      <c r="O1542" s="10" t="n"/>
      <c r="P1542" s="8" t="n"/>
    </row>
    <row r="1543">
      <c r="A1543" s="7" t="n"/>
      <c r="C1543" s="7" t="n"/>
      <c r="F1543" s="7" t="n"/>
      <c r="H1543" s="7">
        <f>IF($G1543="","",IFERROR(INDEX(Listas!$B$2:$B$51,MATCH($G1543,Listas!$A$2:$A$51,0))&amp;"",""))</f>
        <v/>
      </c>
      <c r="J1543" s="8" t="n"/>
      <c r="K1543" s="8" t="n"/>
      <c r="L1543" s="8" t="n"/>
      <c r="M1543" s="9" t="n"/>
      <c r="O1543" s="10" t="n"/>
      <c r="P1543" s="8" t="n"/>
    </row>
    <row r="1544">
      <c r="A1544" s="7" t="n"/>
      <c r="C1544" s="7" t="n"/>
      <c r="F1544" s="7" t="n"/>
      <c r="H1544" s="7">
        <f>IF($G1544="","",IFERROR(INDEX(Listas!$B$2:$B$51,MATCH($G1544,Listas!$A$2:$A$51,0))&amp;"",""))</f>
        <v/>
      </c>
      <c r="J1544" s="8" t="n"/>
      <c r="K1544" s="8" t="n"/>
      <c r="L1544" s="8" t="n"/>
      <c r="M1544" s="9" t="n"/>
      <c r="O1544" s="10" t="n"/>
      <c r="P1544" s="8" t="n"/>
    </row>
    <row r="1545">
      <c r="A1545" s="7" t="n"/>
      <c r="C1545" s="7" t="n"/>
      <c r="F1545" s="7" t="n"/>
      <c r="H1545" s="7">
        <f>IF($G1545="","",IFERROR(INDEX(Listas!$B$2:$B$51,MATCH($G1545,Listas!$A$2:$A$51,0))&amp;"",""))</f>
        <v/>
      </c>
      <c r="J1545" s="8" t="n"/>
      <c r="K1545" s="8" t="n"/>
      <c r="L1545" s="8" t="n"/>
      <c r="M1545" s="9" t="n"/>
      <c r="O1545" s="10" t="n"/>
      <c r="P1545" s="8" t="n"/>
    </row>
    <row r="1546">
      <c r="A1546" s="7" t="n"/>
      <c r="C1546" s="7" t="n"/>
      <c r="F1546" s="7" t="n"/>
      <c r="H1546" s="7">
        <f>IF($G1546="","",IFERROR(INDEX(Listas!$B$2:$B$51,MATCH($G1546,Listas!$A$2:$A$51,0))&amp;"",""))</f>
        <v/>
      </c>
      <c r="J1546" s="8" t="n"/>
      <c r="K1546" s="8" t="n"/>
      <c r="L1546" s="8" t="n"/>
      <c r="M1546" s="9" t="n"/>
      <c r="O1546" s="10" t="n"/>
      <c r="P1546" s="8" t="n"/>
    </row>
    <row r="1547">
      <c r="A1547" s="7" t="n"/>
      <c r="C1547" s="7" t="n"/>
      <c r="F1547" s="7" t="n"/>
      <c r="H1547" s="7">
        <f>IF($G1547="","",IFERROR(INDEX(Listas!$B$2:$B$51,MATCH($G1547,Listas!$A$2:$A$51,0))&amp;"",""))</f>
        <v/>
      </c>
      <c r="J1547" s="8" t="n"/>
      <c r="K1547" s="8" t="n"/>
      <c r="L1547" s="8" t="n"/>
      <c r="M1547" s="9" t="n"/>
      <c r="O1547" s="10" t="n"/>
      <c r="P1547" s="8" t="n"/>
    </row>
    <row r="1548">
      <c r="A1548" s="7" t="n"/>
      <c r="C1548" s="7" t="n"/>
      <c r="F1548" s="7" t="n"/>
      <c r="H1548" s="7">
        <f>IF($G1548="","",IFERROR(INDEX(Listas!$B$2:$B$51,MATCH($G1548,Listas!$A$2:$A$51,0))&amp;"",""))</f>
        <v/>
      </c>
      <c r="J1548" s="8" t="n"/>
      <c r="K1548" s="8" t="n"/>
      <c r="L1548" s="8" t="n"/>
      <c r="M1548" s="9" t="n"/>
      <c r="O1548" s="10" t="n"/>
      <c r="P1548" s="8" t="n"/>
    </row>
    <row r="1549">
      <c r="A1549" s="7" t="n"/>
      <c r="C1549" s="7" t="n"/>
      <c r="F1549" s="7" t="n"/>
      <c r="H1549" s="7">
        <f>IF($G1549="","",IFERROR(INDEX(Listas!$B$2:$B$51,MATCH($G1549,Listas!$A$2:$A$51,0))&amp;"",""))</f>
        <v/>
      </c>
      <c r="J1549" s="8" t="n"/>
      <c r="K1549" s="8" t="n"/>
      <c r="L1549" s="8" t="n"/>
      <c r="M1549" s="9" t="n"/>
      <c r="O1549" s="10" t="n"/>
      <c r="P1549" s="8" t="n"/>
    </row>
    <row r="1550">
      <c r="A1550" s="7" t="n"/>
      <c r="C1550" s="7" t="n"/>
      <c r="F1550" s="7" t="n"/>
      <c r="H1550" s="7">
        <f>IF($G1550="","",IFERROR(INDEX(Listas!$B$2:$B$51,MATCH($G1550,Listas!$A$2:$A$51,0))&amp;"",""))</f>
        <v/>
      </c>
      <c r="J1550" s="8" t="n"/>
      <c r="K1550" s="8" t="n"/>
      <c r="L1550" s="8" t="n"/>
      <c r="M1550" s="9" t="n"/>
      <c r="O1550" s="10" t="n"/>
      <c r="P1550" s="8" t="n"/>
    </row>
    <row r="1551">
      <c r="A1551" s="7" t="n"/>
      <c r="C1551" s="7" t="n"/>
      <c r="F1551" s="7" t="n"/>
      <c r="H1551" s="7">
        <f>IF($G1551="","",IFERROR(INDEX(Listas!$B$2:$B$51,MATCH($G1551,Listas!$A$2:$A$51,0))&amp;"",""))</f>
        <v/>
      </c>
      <c r="J1551" s="8" t="n"/>
      <c r="K1551" s="8" t="n"/>
      <c r="L1551" s="8" t="n"/>
      <c r="M1551" s="9" t="n"/>
      <c r="O1551" s="10" t="n"/>
      <c r="P1551" s="8" t="n"/>
    </row>
    <row r="1552">
      <c r="A1552" s="7" t="n"/>
      <c r="C1552" s="7" t="n"/>
      <c r="F1552" s="7" t="n"/>
      <c r="H1552" s="7">
        <f>IF($G1552="","",IFERROR(INDEX(Listas!$B$2:$B$51,MATCH($G1552,Listas!$A$2:$A$51,0))&amp;"",""))</f>
        <v/>
      </c>
      <c r="J1552" s="8" t="n"/>
      <c r="K1552" s="8" t="n"/>
      <c r="L1552" s="8" t="n"/>
      <c r="M1552" s="9" t="n"/>
      <c r="O1552" s="10" t="n"/>
      <c r="P1552" s="8" t="n"/>
    </row>
    <row r="1553">
      <c r="A1553" s="7" t="n"/>
      <c r="C1553" s="7" t="n"/>
      <c r="F1553" s="7" t="n"/>
      <c r="H1553" s="7">
        <f>IF($G1553="","",IFERROR(INDEX(Listas!$B$2:$B$51,MATCH($G1553,Listas!$A$2:$A$51,0))&amp;"",""))</f>
        <v/>
      </c>
      <c r="J1553" s="8" t="n"/>
      <c r="K1553" s="8" t="n"/>
      <c r="L1553" s="8" t="n"/>
      <c r="M1553" s="9" t="n"/>
      <c r="O1553" s="10" t="n"/>
      <c r="P1553" s="8" t="n"/>
    </row>
    <row r="1554">
      <c r="A1554" s="7" t="n"/>
      <c r="C1554" s="7" t="n"/>
      <c r="F1554" s="7" t="n"/>
      <c r="H1554" s="7">
        <f>IF($G1554="","",IFERROR(INDEX(Listas!$B$2:$B$51,MATCH($G1554,Listas!$A$2:$A$51,0))&amp;"",""))</f>
        <v/>
      </c>
      <c r="J1554" s="8" t="n"/>
      <c r="K1554" s="8" t="n"/>
      <c r="L1554" s="8" t="n"/>
      <c r="M1554" s="9" t="n"/>
      <c r="O1554" s="10" t="n"/>
      <c r="P1554" s="8" t="n"/>
    </row>
    <row r="1555">
      <c r="A1555" s="7" t="n"/>
      <c r="C1555" s="7" t="n"/>
      <c r="F1555" s="7" t="n"/>
      <c r="H1555" s="7">
        <f>IF($G1555="","",IFERROR(INDEX(Listas!$B$2:$B$51,MATCH($G1555,Listas!$A$2:$A$51,0))&amp;"",""))</f>
        <v/>
      </c>
      <c r="J1555" s="8" t="n"/>
      <c r="K1555" s="8" t="n"/>
      <c r="L1555" s="8" t="n"/>
      <c r="M1555" s="9" t="n"/>
      <c r="O1555" s="10" t="n"/>
      <c r="P1555" s="8" t="n"/>
    </row>
    <row r="1556">
      <c r="A1556" s="7" t="n"/>
      <c r="C1556" s="7" t="n"/>
      <c r="F1556" s="7" t="n"/>
      <c r="H1556" s="7">
        <f>IF($G1556="","",IFERROR(INDEX(Listas!$B$2:$B$51,MATCH($G1556,Listas!$A$2:$A$51,0))&amp;"",""))</f>
        <v/>
      </c>
      <c r="J1556" s="8" t="n"/>
      <c r="K1556" s="8" t="n"/>
      <c r="L1556" s="8" t="n"/>
      <c r="M1556" s="9" t="n"/>
      <c r="O1556" s="10" t="n"/>
      <c r="P1556" s="8" t="n"/>
    </row>
    <row r="1557">
      <c r="A1557" s="7" t="n"/>
      <c r="C1557" s="7" t="n"/>
      <c r="F1557" s="7" t="n"/>
      <c r="H1557" s="7">
        <f>IF($G1557="","",IFERROR(INDEX(Listas!$B$2:$B$51,MATCH($G1557,Listas!$A$2:$A$51,0))&amp;"",""))</f>
        <v/>
      </c>
      <c r="J1557" s="8" t="n"/>
      <c r="K1557" s="8" t="n"/>
      <c r="L1557" s="8" t="n"/>
      <c r="M1557" s="9" t="n"/>
      <c r="O1557" s="10" t="n"/>
      <c r="P1557" s="8" t="n"/>
    </row>
    <row r="1558">
      <c r="A1558" s="7" t="n"/>
      <c r="C1558" s="7" t="n"/>
      <c r="F1558" s="7" t="n"/>
      <c r="H1558" s="7">
        <f>IF($G1558="","",IFERROR(INDEX(Listas!$B$2:$B$51,MATCH($G1558,Listas!$A$2:$A$51,0))&amp;"",""))</f>
        <v/>
      </c>
      <c r="J1558" s="8" t="n"/>
      <c r="K1558" s="8" t="n"/>
      <c r="L1558" s="8" t="n"/>
      <c r="M1558" s="9" t="n"/>
      <c r="O1558" s="10" t="n"/>
      <c r="P1558" s="8" t="n"/>
    </row>
    <row r="1559">
      <c r="A1559" s="7" t="n"/>
      <c r="C1559" s="7" t="n"/>
      <c r="F1559" s="7" t="n"/>
      <c r="H1559" s="7">
        <f>IF($G1559="","",IFERROR(INDEX(Listas!$B$2:$B$51,MATCH($G1559,Listas!$A$2:$A$51,0))&amp;"",""))</f>
        <v/>
      </c>
      <c r="J1559" s="8" t="n"/>
      <c r="K1559" s="8" t="n"/>
      <c r="L1559" s="8" t="n"/>
      <c r="M1559" s="9" t="n"/>
      <c r="O1559" s="10" t="n"/>
      <c r="P1559" s="8" t="n"/>
    </row>
    <row r="1560">
      <c r="A1560" s="7" t="n"/>
      <c r="C1560" s="7" t="n"/>
      <c r="F1560" s="7" t="n"/>
      <c r="H1560" s="7">
        <f>IF($G1560="","",IFERROR(INDEX(Listas!$B$2:$B$51,MATCH($G1560,Listas!$A$2:$A$51,0))&amp;"",""))</f>
        <v/>
      </c>
      <c r="J1560" s="8" t="n"/>
      <c r="K1560" s="8" t="n"/>
      <c r="L1560" s="8" t="n"/>
      <c r="M1560" s="9" t="n"/>
      <c r="O1560" s="10" t="n"/>
      <c r="P1560" s="8" t="n"/>
    </row>
    <row r="1561">
      <c r="A1561" s="7" t="n"/>
      <c r="C1561" s="7" t="n"/>
      <c r="F1561" s="7" t="n"/>
      <c r="H1561" s="7">
        <f>IF($G1561="","",IFERROR(INDEX(Listas!$B$2:$B$51,MATCH($G1561,Listas!$A$2:$A$51,0))&amp;"",""))</f>
        <v/>
      </c>
      <c r="J1561" s="8" t="n"/>
      <c r="K1561" s="8" t="n"/>
      <c r="L1561" s="8" t="n"/>
      <c r="M1561" s="9" t="n"/>
      <c r="O1561" s="10" t="n"/>
      <c r="P1561" s="8" t="n"/>
    </row>
    <row r="1562">
      <c r="A1562" s="7" t="n"/>
      <c r="C1562" s="7" t="n"/>
      <c r="F1562" s="7" t="n"/>
      <c r="H1562" s="7">
        <f>IF($G1562="","",IFERROR(INDEX(Listas!$B$2:$B$51,MATCH($G1562,Listas!$A$2:$A$51,0))&amp;"",""))</f>
        <v/>
      </c>
      <c r="J1562" s="8" t="n"/>
      <c r="K1562" s="8" t="n"/>
      <c r="L1562" s="8" t="n"/>
      <c r="M1562" s="9" t="n"/>
      <c r="O1562" s="10" t="n"/>
      <c r="P1562" s="8" t="n"/>
    </row>
    <row r="1563">
      <c r="A1563" s="7" t="n"/>
      <c r="C1563" s="7" t="n"/>
      <c r="F1563" s="7" t="n"/>
      <c r="H1563" s="7">
        <f>IF($G1563="","",IFERROR(INDEX(Listas!$B$2:$B$51,MATCH($G1563,Listas!$A$2:$A$51,0))&amp;"",""))</f>
        <v/>
      </c>
      <c r="J1563" s="8" t="n"/>
      <c r="K1563" s="8" t="n"/>
      <c r="L1563" s="8" t="n"/>
      <c r="M1563" s="9" t="n"/>
      <c r="O1563" s="10" t="n"/>
      <c r="P1563" s="8" t="n"/>
    </row>
    <row r="1564">
      <c r="A1564" s="7" t="n"/>
      <c r="C1564" s="7" t="n"/>
      <c r="F1564" s="7" t="n"/>
      <c r="H1564" s="7">
        <f>IF($G1564="","",IFERROR(INDEX(Listas!$B$2:$B$51,MATCH($G1564,Listas!$A$2:$A$51,0))&amp;"",""))</f>
        <v/>
      </c>
      <c r="J1564" s="8" t="n"/>
      <c r="K1564" s="8" t="n"/>
      <c r="L1564" s="8" t="n"/>
      <c r="M1564" s="9" t="n"/>
      <c r="O1564" s="10" t="n"/>
      <c r="P1564" s="8" t="n"/>
    </row>
    <row r="1565">
      <c r="A1565" s="7" t="n"/>
      <c r="C1565" s="7" t="n"/>
      <c r="F1565" s="7" t="n"/>
      <c r="H1565" s="7">
        <f>IF($G1565="","",IFERROR(INDEX(Listas!$B$2:$B$51,MATCH($G1565,Listas!$A$2:$A$51,0))&amp;"",""))</f>
        <v/>
      </c>
      <c r="J1565" s="8" t="n"/>
      <c r="K1565" s="8" t="n"/>
      <c r="L1565" s="8" t="n"/>
      <c r="M1565" s="9" t="n"/>
      <c r="O1565" s="10" t="n"/>
      <c r="P1565" s="8" t="n"/>
    </row>
    <row r="1566">
      <c r="A1566" s="7" t="n"/>
      <c r="C1566" s="7" t="n"/>
      <c r="F1566" s="7" t="n"/>
      <c r="H1566" s="7">
        <f>IF($G1566="","",IFERROR(INDEX(Listas!$B$2:$B$51,MATCH($G1566,Listas!$A$2:$A$51,0))&amp;"",""))</f>
        <v/>
      </c>
      <c r="J1566" s="8" t="n"/>
      <c r="K1566" s="8" t="n"/>
      <c r="L1566" s="8" t="n"/>
      <c r="M1566" s="9" t="n"/>
      <c r="O1566" s="10" t="n"/>
      <c r="P1566" s="8" t="n"/>
    </row>
    <row r="1567">
      <c r="A1567" s="7" t="n"/>
      <c r="C1567" s="7" t="n"/>
      <c r="F1567" s="7" t="n"/>
      <c r="H1567" s="7">
        <f>IF($G1567="","",IFERROR(INDEX(Listas!$B$2:$B$51,MATCH($G1567,Listas!$A$2:$A$51,0))&amp;"",""))</f>
        <v/>
      </c>
      <c r="J1567" s="8" t="n"/>
      <c r="K1567" s="8" t="n"/>
      <c r="L1567" s="8" t="n"/>
      <c r="M1567" s="9" t="n"/>
      <c r="O1567" s="10" t="n"/>
      <c r="P1567" s="8" t="n"/>
    </row>
    <row r="1568">
      <c r="A1568" s="7" t="n"/>
      <c r="C1568" s="7" t="n"/>
      <c r="F1568" s="7" t="n"/>
      <c r="H1568" s="7">
        <f>IF($G1568="","",IFERROR(INDEX(Listas!$B$2:$B$51,MATCH($G1568,Listas!$A$2:$A$51,0))&amp;"",""))</f>
        <v/>
      </c>
      <c r="J1568" s="8" t="n"/>
      <c r="K1568" s="8" t="n"/>
      <c r="L1568" s="8" t="n"/>
      <c r="M1568" s="9" t="n"/>
      <c r="O1568" s="10" t="n"/>
      <c r="P1568" s="8" t="n"/>
    </row>
    <row r="1569">
      <c r="A1569" s="7" t="n"/>
      <c r="C1569" s="7" t="n"/>
      <c r="F1569" s="7" t="n"/>
      <c r="H1569" s="7">
        <f>IF($G1569="","",IFERROR(INDEX(Listas!$B$2:$B$51,MATCH($G1569,Listas!$A$2:$A$51,0))&amp;"",""))</f>
        <v/>
      </c>
      <c r="J1569" s="8" t="n"/>
      <c r="K1569" s="8" t="n"/>
      <c r="L1569" s="8" t="n"/>
      <c r="M1569" s="9" t="n"/>
      <c r="O1569" s="10" t="n"/>
      <c r="P1569" s="8" t="n"/>
    </row>
    <row r="1570">
      <c r="A1570" s="7" t="n"/>
      <c r="C1570" s="7" t="n"/>
      <c r="F1570" s="7" t="n"/>
      <c r="H1570" s="7">
        <f>IF($G1570="","",IFERROR(INDEX(Listas!$B$2:$B$51,MATCH($G1570,Listas!$A$2:$A$51,0))&amp;"",""))</f>
        <v/>
      </c>
      <c r="J1570" s="8" t="n"/>
      <c r="K1570" s="8" t="n"/>
      <c r="L1570" s="8" t="n"/>
      <c r="M1570" s="9" t="n"/>
      <c r="O1570" s="10" t="n"/>
      <c r="P1570" s="8" t="n"/>
    </row>
    <row r="1571">
      <c r="A1571" s="7" t="n"/>
      <c r="C1571" s="7" t="n"/>
      <c r="F1571" s="7" t="n"/>
      <c r="H1571" s="7">
        <f>IF($G1571="","",IFERROR(INDEX(Listas!$B$2:$B$51,MATCH($G1571,Listas!$A$2:$A$51,0))&amp;"",""))</f>
        <v/>
      </c>
      <c r="J1571" s="8" t="n"/>
      <c r="K1571" s="8" t="n"/>
      <c r="L1571" s="8" t="n"/>
      <c r="M1571" s="9" t="n"/>
      <c r="O1571" s="10" t="n"/>
      <c r="P1571" s="8" t="n"/>
    </row>
    <row r="1572">
      <c r="A1572" s="7" t="n"/>
      <c r="C1572" s="7" t="n"/>
      <c r="F1572" s="7" t="n"/>
      <c r="H1572" s="7">
        <f>IF($G1572="","",IFERROR(INDEX(Listas!$B$2:$B$51,MATCH($G1572,Listas!$A$2:$A$51,0))&amp;"",""))</f>
        <v/>
      </c>
      <c r="J1572" s="8" t="n"/>
      <c r="K1572" s="8" t="n"/>
      <c r="L1572" s="8" t="n"/>
      <c r="M1572" s="9" t="n"/>
      <c r="O1572" s="10" t="n"/>
      <c r="P1572" s="8" t="n"/>
    </row>
    <row r="1573">
      <c r="A1573" s="7" t="n"/>
      <c r="C1573" s="7" t="n"/>
      <c r="F1573" s="7" t="n"/>
      <c r="H1573" s="7">
        <f>IF($G1573="","",IFERROR(INDEX(Listas!$B$2:$B$51,MATCH($G1573,Listas!$A$2:$A$51,0))&amp;"",""))</f>
        <v/>
      </c>
      <c r="J1573" s="8" t="n"/>
      <c r="K1573" s="8" t="n"/>
      <c r="L1573" s="8" t="n"/>
      <c r="M1573" s="9" t="n"/>
      <c r="O1573" s="10" t="n"/>
      <c r="P1573" s="8" t="n"/>
    </row>
    <row r="1574">
      <c r="A1574" s="7" t="n"/>
      <c r="C1574" s="7" t="n"/>
      <c r="F1574" s="7" t="n"/>
      <c r="H1574" s="7">
        <f>IF($G1574="","",IFERROR(INDEX(Listas!$B$2:$B$51,MATCH($G1574,Listas!$A$2:$A$51,0))&amp;"",""))</f>
        <v/>
      </c>
      <c r="J1574" s="8" t="n"/>
      <c r="K1574" s="8" t="n"/>
      <c r="L1574" s="8" t="n"/>
      <c r="M1574" s="9" t="n"/>
      <c r="O1574" s="10" t="n"/>
      <c r="P1574" s="8" t="n"/>
    </row>
    <row r="1575">
      <c r="A1575" s="7" t="n"/>
      <c r="C1575" s="7" t="n"/>
      <c r="F1575" s="7" t="n"/>
      <c r="H1575" s="7">
        <f>IF($G1575="","",IFERROR(INDEX(Listas!$B$2:$B$51,MATCH($G1575,Listas!$A$2:$A$51,0))&amp;"",""))</f>
        <v/>
      </c>
      <c r="J1575" s="8" t="n"/>
      <c r="K1575" s="8" t="n"/>
      <c r="L1575" s="8" t="n"/>
      <c r="M1575" s="9" t="n"/>
      <c r="O1575" s="10" t="n"/>
      <c r="P1575" s="8" t="n"/>
    </row>
    <row r="1576">
      <c r="A1576" s="7" t="n"/>
      <c r="C1576" s="7" t="n"/>
      <c r="F1576" s="7" t="n"/>
      <c r="H1576" s="7">
        <f>IF($G1576="","",IFERROR(INDEX(Listas!$B$2:$B$51,MATCH($G1576,Listas!$A$2:$A$51,0))&amp;"",""))</f>
        <v/>
      </c>
      <c r="J1576" s="8" t="n"/>
      <c r="K1576" s="8" t="n"/>
      <c r="L1576" s="8" t="n"/>
      <c r="M1576" s="9" t="n"/>
      <c r="O1576" s="10" t="n"/>
      <c r="P1576" s="8" t="n"/>
    </row>
    <row r="1577">
      <c r="A1577" s="7" t="n"/>
      <c r="C1577" s="7" t="n"/>
      <c r="F1577" s="7" t="n"/>
      <c r="H1577" s="7">
        <f>IF($G1577="","",IFERROR(INDEX(Listas!$B$2:$B$51,MATCH($G1577,Listas!$A$2:$A$51,0))&amp;"",""))</f>
        <v/>
      </c>
      <c r="J1577" s="8" t="n"/>
      <c r="K1577" s="8" t="n"/>
      <c r="L1577" s="8" t="n"/>
      <c r="M1577" s="9" t="n"/>
      <c r="O1577" s="10" t="n"/>
      <c r="P1577" s="8" t="n"/>
    </row>
    <row r="1578">
      <c r="A1578" s="7" t="n"/>
      <c r="C1578" s="7" t="n"/>
      <c r="F1578" s="7" t="n"/>
      <c r="H1578" s="7">
        <f>IF($G1578="","",IFERROR(INDEX(Listas!$B$2:$B$51,MATCH($G1578,Listas!$A$2:$A$51,0))&amp;"",""))</f>
        <v/>
      </c>
      <c r="J1578" s="8" t="n"/>
      <c r="K1578" s="8" t="n"/>
      <c r="L1578" s="8" t="n"/>
      <c r="M1578" s="9" t="n"/>
      <c r="O1578" s="10" t="n"/>
      <c r="P1578" s="8" t="n"/>
    </row>
    <row r="1579">
      <c r="A1579" s="7" t="n"/>
      <c r="C1579" s="7" t="n"/>
      <c r="F1579" s="7" t="n"/>
      <c r="H1579" s="7">
        <f>IF($G1579="","",IFERROR(INDEX(Listas!$B$2:$B$51,MATCH($G1579,Listas!$A$2:$A$51,0))&amp;"",""))</f>
        <v/>
      </c>
      <c r="J1579" s="8" t="n"/>
      <c r="K1579" s="8" t="n"/>
      <c r="L1579" s="8" t="n"/>
      <c r="M1579" s="9" t="n"/>
      <c r="O1579" s="10" t="n"/>
      <c r="P1579" s="8" t="n"/>
    </row>
    <row r="1580">
      <c r="A1580" s="7" t="n"/>
      <c r="C1580" s="7" t="n"/>
      <c r="F1580" s="7" t="n"/>
      <c r="H1580" s="7">
        <f>IF($G1580="","",IFERROR(INDEX(Listas!$B$2:$B$51,MATCH($G1580,Listas!$A$2:$A$51,0))&amp;"",""))</f>
        <v/>
      </c>
      <c r="J1580" s="8" t="n"/>
      <c r="K1580" s="8" t="n"/>
      <c r="L1580" s="8" t="n"/>
      <c r="M1580" s="9" t="n"/>
      <c r="O1580" s="10" t="n"/>
      <c r="P1580" s="8" t="n"/>
    </row>
    <row r="1581">
      <c r="A1581" s="7" t="n"/>
      <c r="C1581" s="7" t="n"/>
      <c r="F1581" s="7" t="n"/>
      <c r="H1581" s="7">
        <f>IF($G1581="","",IFERROR(INDEX(Listas!$B$2:$B$51,MATCH($G1581,Listas!$A$2:$A$51,0))&amp;"",""))</f>
        <v/>
      </c>
      <c r="J1581" s="8" t="n"/>
      <c r="K1581" s="8" t="n"/>
      <c r="L1581" s="8" t="n"/>
      <c r="M1581" s="9" t="n"/>
      <c r="O1581" s="10" t="n"/>
      <c r="P1581" s="8" t="n"/>
    </row>
    <row r="1582">
      <c r="A1582" s="7" t="n"/>
      <c r="C1582" s="7" t="n"/>
      <c r="F1582" s="7" t="n"/>
      <c r="H1582" s="7">
        <f>IF($G1582="","",IFERROR(INDEX(Listas!$B$2:$B$51,MATCH($G1582,Listas!$A$2:$A$51,0))&amp;"",""))</f>
        <v/>
      </c>
      <c r="J1582" s="8" t="n"/>
      <c r="K1582" s="8" t="n"/>
      <c r="L1582" s="8" t="n"/>
      <c r="M1582" s="9" t="n"/>
      <c r="O1582" s="10" t="n"/>
      <c r="P1582" s="8" t="n"/>
    </row>
    <row r="1583">
      <c r="A1583" s="7" t="n"/>
      <c r="C1583" s="7" t="n"/>
      <c r="F1583" s="7" t="n"/>
      <c r="H1583" s="7">
        <f>IF($G1583="","",IFERROR(INDEX(Listas!$B$2:$B$51,MATCH($G1583,Listas!$A$2:$A$51,0))&amp;"",""))</f>
        <v/>
      </c>
      <c r="J1583" s="8" t="n"/>
      <c r="K1583" s="8" t="n"/>
      <c r="L1583" s="8" t="n"/>
      <c r="M1583" s="9" t="n"/>
      <c r="O1583" s="10" t="n"/>
      <c r="P1583" s="8" t="n"/>
    </row>
    <row r="1584">
      <c r="A1584" s="7" t="n"/>
      <c r="C1584" s="7" t="n"/>
      <c r="F1584" s="7" t="n"/>
      <c r="H1584" s="7">
        <f>IF($G1584="","",IFERROR(INDEX(Listas!$B$2:$B$51,MATCH($G1584,Listas!$A$2:$A$51,0))&amp;"",""))</f>
        <v/>
      </c>
      <c r="J1584" s="8" t="n"/>
      <c r="K1584" s="8" t="n"/>
      <c r="L1584" s="8" t="n"/>
      <c r="M1584" s="9" t="n"/>
      <c r="O1584" s="10" t="n"/>
      <c r="P1584" s="8" t="n"/>
    </row>
    <row r="1585">
      <c r="A1585" s="7" t="n"/>
      <c r="C1585" s="7" t="n"/>
      <c r="F1585" s="7" t="n"/>
      <c r="H1585" s="7">
        <f>IF($G1585="","",IFERROR(INDEX(Listas!$B$2:$B$51,MATCH($G1585,Listas!$A$2:$A$51,0))&amp;"",""))</f>
        <v/>
      </c>
      <c r="J1585" s="8" t="n"/>
      <c r="K1585" s="8" t="n"/>
      <c r="L1585" s="8" t="n"/>
      <c r="M1585" s="9" t="n"/>
      <c r="O1585" s="10" t="n"/>
      <c r="P1585" s="8" t="n"/>
    </row>
    <row r="1586">
      <c r="A1586" s="7" t="n"/>
      <c r="C1586" s="7" t="n"/>
      <c r="F1586" s="7" t="n"/>
      <c r="H1586" s="7">
        <f>IF($G1586="","",IFERROR(INDEX(Listas!$B$2:$B$51,MATCH($G1586,Listas!$A$2:$A$51,0))&amp;"",""))</f>
        <v/>
      </c>
      <c r="J1586" s="8" t="n"/>
      <c r="K1586" s="8" t="n"/>
      <c r="L1586" s="8" t="n"/>
      <c r="M1586" s="9" t="n"/>
      <c r="O1586" s="10" t="n"/>
      <c r="P1586" s="8" t="n"/>
    </row>
    <row r="1587">
      <c r="A1587" s="7" t="n"/>
      <c r="C1587" s="7" t="n"/>
      <c r="F1587" s="7" t="n"/>
      <c r="H1587" s="7">
        <f>IF($G1587="","",IFERROR(INDEX(Listas!$B$2:$B$51,MATCH($G1587,Listas!$A$2:$A$51,0))&amp;"",""))</f>
        <v/>
      </c>
      <c r="J1587" s="8" t="n"/>
      <c r="K1587" s="8" t="n"/>
      <c r="L1587" s="8" t="n"/>
      <c r="M1587" s="9" t="n"/>
      <c r="O1587" s="10" t="n"/>
      <c r="P1587" s="8" t="n"/>
    </row>
    <row r="1588">
      <c r="A1588" s="7" t="n"/>
      <c r="C1588" s="7" t="n"/>
      <c r="F1588" s="7" t="n"/>
      <c r="H1588" s="7">
        <f>IF($G1588="","",IFERROR(INDEX(Listas!$B$2:$B$51,MATCH($G1588,Listas!$A$2:$A$51,0))&amp;"",""))</f>
        <v/>
      </c>
      <c r="J1588" s="8" t="n"/>
      <c r="K1588" s="8" t="n"/>
      <c r="L1588" s="8" t="n"/>
      <c r="M1588" s="9" t="n"/>
      <c r="O1588" s="10" t="n"/>
      <c r="P1588" s="8" t="n"/>
    </row>
    <row r="1589">
      <c r="A1589" s="7" t="n"/>
      <c r="C1589" s="7" t="n"/>
      <c r="F1589" s="7" t="n"/>
      <c r="H1589" s="7">
        <f>IF($G1589="","",IFERROR(INDEX(Listas!$B$2:$B$51,MATCH($G1589,Listas!$A$2:$A$51,0))&amp;"",""))</f>
        <v/>
      </c>
      <c r="J1589" s="8" t="n"/>
      <c r="K1589" s="8" t="n"/>
      <c r="L1589" s="8" t="n"/>
      <c r="M1589" s="9" t="n"/>
      <c r="O1589" s="10" t="n"/>
      <c r="P1589" s="8" t="n"/>
    </row>
    <row r="1590">
      <c r="A1590" s="7" t="n"/>
      <c r="C1590" s="7" t="n"/>
      <c r="F1590" s="7" t="n"/>
      <c r="H1590" s="7">
        <f>IF($G1590="","",IFERROR(INDEX(Listas!$B$2:$B$51,MATCH($G1590,Listas!$A$2:$A$51,0))&amp;"",""))</f>
        <v/>
      </c>
      <c r="J1590" s="8" t="n"/>
      <c r="K1590" s="8" t="n"/>
      <c r="L1590" s="8" t="n"/>
      <c r="M1590" s="9" t="n"/>
      <c r="O1590" s="10" t="n"/>
      <c r="P1590" s="8" t="n"/>
    </row>
    <row r="1591">
      <c r="A1591" s="7" t="n"/>
      <c r="C1591" s="7" t="n"/>
      <c r="F1591" s="7" t="n"/>
      <c r="H1591" s="7">
        <f>IF($G1591="","",IFERROR(INDEX(Listas!$B$2:$B$51,MATCH($G1591,Listas!$A$2:$A$51,0))&amp;"",""))</f>
        <v/>
      </c>
      <c r="J1591" s="8" t="n"/>
      <c r="K1591" s="8" t="n"/>
      <c r="L1591" s="8" t="n"/>
      <c r="M1591" s="9" t="n"/>
      <c r="O1591" s="10" t="n"/>
      <c r="P1591" s="8" t="n"/>
    </row>
    <row r="1592">
      <c r="A1592" s="7" t="n"/>
      <c r="C1592" s="7" t="n"/>
      <c r="F1592" s="7" t="n"/>
      <c r="H1592" s="7">
        <f>IF($G1592="","",IFERROR(INDEX(Listas!$B$2:$B$51,MATCH($G1592,Listas!$A$2:$A$51,0))&amp;"",""))</f>
        <v/>
      </c>
      <c r="J1592" s="8" t="n"/>
      <c r="K1592" s="8" t="n"/>
      <c r="L1592" s="8" t="n"/>
      <c r="M1592" s="9" t="n"/>
      <c r="O1592" s="10" t="n"/>
      <c r="P1592" s="8" t="n"/>
    </row>
    <row r="1593">
      <c r="A1593" s="7" t="n"/>
      <c r="C1593" s="7" t="n"/>
      <c r="F1593" s="7" t="n"/>
      <c r="H1593" s="7">
        <f>IF($G1593="","",IFERROR(INDEX(Listas!$B$2:$B$51,MATCH($G1593,Listas!$A$2:$A$51,0))&amp;"",""))</f>
        <v/>
      </c>
      <c r="J1593" s="8" t="n"/>
      <c r="K1593" s="8" t="n"/>
      <c r="L1593" s="8" t="n"/>
      <c r="M1593" s="9" t="n"/>
      <c r="O1593" s="10" t="n"/>
      <c r="P1593" s="8" t="n"/>
    </row>
    <row r="1594">
      <c r="A1594" s="7" t="n"/>
      <c r="C1594" s="7" t="n"/>
      <c r="F1594" s="7" t="n"/>
      <c r="H1594" s="7">
        <f>IF($G1594="","",IFERROR(INDEX(Listas!$B$2:$B$51,MATCH($G1594,Listas!$A$2:$A$51,0))&amp;"",""))</f>
        <v/>
      </c>
      <c r="J1594" s="8" t="n"/>
      <c r="K1594" s="8" t="n"/>
      <c r="L1594" s="8" t="n"/>
      <c r="M1594" s="9" t="n"/>
      <c r="O1594" s="10" t="n"/>
      <c r="P1594" s="8" t="n"/>
    </row>
    <row r="1595">
      <c r="A1595" s="7" t="n"/>
      <c r="C1595" s="7" t="n"/>
      <c r="F1595" s="7" t="n"/>
      <c r="H1595" s="7">
        <f>IF($G1595="","",IFERROR(INDEX(Listas!$B$2:$B$51,MATCH($G1595,Listas!$A$2:$A$51,0))&amp;"",""))</f>
        <v/>
      </c>
      <c r="J1595" s="8" t="n"/>
      <c r="K1595" s="8" t="n"/>
      <c r="L1595" s="8" t="n"/>
      <c r="M1595" s="9" t="n"/>
      <c r="O1595" s="10" t="n"/>
      <c r="P1595" s="8" t="n"/>
    </row>
    <row r="1596">
      <c r="A1596" s="7" t="n"/>
      <c r="C1596" s="7" t="n"/>
      <c r="F1596" s="7" t="n"/>
      <c r="H1596" s="7">
        <f>IF($G1596="","",IFERROR(INDEX(Listas!$B$2:$B$51,MATCH($G1596,Listas!$A$2:$A$51,0))&amp;"",""))</f>
        <v/>
      </c>
      <c r="J1596" s="8" t="n"/>
      <c r="K1596" s="8" t="n"/>
      <c r="L1596" s="8" t="n"/>
      <c r="M1596" s="9" t="n"/>
      <c r="O1596" s="10" t="n"/>
      <c r="P1596" s="8" t="n"/>
    </row>
    <row r="1597">
      <c r="A1597" s="7" t="n"/>
      <c r="C1597" s="7" t="n"/>
      <c r="F1597" s="7" t="n"/>
      <c r="H1597" s="7">
        <f>IF($G1597="","",IFERROR(INDEX(Listas!$B$2:$B$51,MATCH($G1597,Listas!$A$2:$A$51,0))&amp;"",""))</f>
        <v/>
      </c>
      <c r="J1597" s="8" t="n"/>
      <c r="K1597" s="8" t="n"/>
      <c r="L1597" s="8" t="n"/>
      <c r="M1597" s="9" t="n"/>
      <c r="O1597" s="10" t="n"/>
      <c r="P1597" s="8" t="n"/>
    </row>
    <row r="1598">
      <c r="A1598" s="7" t="n"/>
      <c r="C1598" s="7" t="n"/>
      <c r="F1598" s="7" t="n"/>
      <c r="H1598" s="7">
        <f>IF($G1598="","",IFERROR(INDEX(Listas!$B$2:$B$51,MATCH($G1598,Listas!$A$2:$A$51,0))&amp;"",""))</f>
        <v/>
      </c>
      <c r="J1598" s="8" t="n"/>
      <c r="K1598" s="8" t="n"/>
      <c r="L1598" s="8" t="n"/>
      <c r="M1598" s="9" t="n"/>
      <c r="O1598" s="10" t="n"/>
      <c r="P1598" s="8" t="n"/>
    </row>
    <row r="1599">
      <c r="A1599" s="7" t="n"/>
      <c r="C1599" s="7" t="n"/>
      <c r="F1599" s="7" t="n"/>
      <c r="H1599" s="7">
        <f>IF($G1599="","",IFERROR(INDEX(Listas!$B$2:$B$51,MATCH($G1599,Listas!$A$2:$A$51,0))&amp;"",""))</f>
        <v/>
      </c>
      <c r="J1599" s="8" t="n"/>
      <c r="K1599" s="8" t="n"/>
      <c r="L1599" s="8" t="n"/>
      <c r="M1599" s="9" t="n"/>
      <c r="O1599" s="10" t="n"/>
      <c r="P1599" s="8" t="n"/>
    </row>
    <row r="1600">
      <c r="A1600" s="7" t="n"/>
      <c r="C1600" s="7" t="n"/>
      <c r="F1600" s="7" t="n"/>
      <c r="H1600" s="7">
        <f>IF($G1600="","",IFERROR(INDEX(Listas!$B$2:$B$51,MATCH($G1600,Listas!$A$2:$A$51,0))&amp;"",""))</f>
        <v/>
      </c>
      <c r="J1600" s="8" t="n"/>
      <c r="K1600" s="8" t="n"/>
      <c r="L1600" s="8" t="n"/>
      <c r="M1600" s="9" t="n"/>
      <c r="O1600" s="10" t="n"/>
      <c r="P1600" s="8" t="n"/>
    </row>
    <row r="1601">
      <c r="A1601" s="7" t="n"/>
      <c r="C1601" s="7" t="n"/>
      <c r="F1601" s="7" t="n"/>
      <c r="H1601" s="7">
        <f>IF($G1601="","",IFERROR(INDEX(Listas!$B$2:$B$51,MATCH($G1601,Listas!$A$2:$A$51,0))&amp;"",""))</f>
        <v/>
      </c>
      <c r="J1601" s="8" t="n"/>
      <c r="K1601" s="8" t="n"/>
      <c r="L1601" s="8" t="n"/>
      <c r="M1601" s="9" t="n"/>
      <c r="O1601" s="10" t="n"/>
      <c r="P1601" s="8" t="n"/>
    </row>
    <row r="1602">
      <c r="A1602" s="7" t="n"/>
      <c r="C1602" s="7" t="n"/>
      <c r="F1602" s="7" t="n"/>
      <c r="H1602" s="7">
        <f>IF($G1602="","",IFERROR(INDEX(Listas!$B$2:$B$51,MATCH($G1602,Listas!$A$2:$A$51,0))&amp;"",""))</f>
        <v/>
      </c>
      <c r="J1602" s="8" t="n"/>
      <c r="K1602" s="8" t="n"/>
      <c r="L1602" s="8" t="n"/>
      <c r="M1602" s="9" t="n"/>
      <c r="O1602" s="10" t="n"/>
      <c r="P1602" s="8" t="n"/>
    </row>
    <row r="1603">
      <c r="A1603" s="7" t="n"/>
      <c r="C1603" s="7" t="n"/>
      <c r="F1603" s="7" t="n"/>
      <c r="H1603" s="7">
        <f>IF($G1603="","",IFERROR(INDEX(Listas!$B$2:$B$51,MATCH($G1603,Listas!$A$2:$A$51,0))&amp;"",""))</f>
        <v/>
      </c>
      <c r="J1603" s="8" t="n"/>
      <c r="K1603" s="8" t="n"/>
      <c r="L1603" s="8" t="n"/>
      <c r="M1603" s="9" t="n"/>
      <c r="O1603" s="10" t="n"/>
      <c r="P1603" s="8" t="n"/>
    </row>
    <row r="1604">
      <c r="A1604" s="7" t="n"/>
      <c r="C1604" s="7" t="n"/>
      <c r="F1604" s="7" t="n"/>
      <c r="H1604" s="7">
        <f>IF($G1604="","",IFERROR(INDEX(Listas!$B$2:$B$51,MATCH($G1604,Listas!$A$2:$A$51,0))&amp;"",""))</f>
        <v/>
      </c>
      <c r="J1604" s="8" t="n"/>
      <c r="K1604" s="8" t="n"/>
      <c r="L1604" s="8" t="n"/>
      <c r="M1604" s="9" t="n"/>
      <c r="O1604" s="10" t="n"/>
      <c r="P1604" s="8" t="n"/>
    </row>
    <row r="1605">
      <c r="A1605" s="7" t="n"/>
      <c r="C1605" s="7" t="n"/>
      <c r="F1605" s="7" t="n"/>
      <c r="H1605" s="7">
        <f>IF($G1605="","",IFERROR(INDEX(Listas!$B$2:$B$51,MATCH($G1605,Listas!$A$2:$A$51,0))&amp;"",""))</f>
        <v/>
      </c>
      <c r="J1605" s="8" t="n"/>
      <c r="K1605" s="8" t="n"/>
      <c r="L1605" s="8" t="n"/>
      <c r="M1605" s="9" t="n"/>
      <c r="O1605" s="10" t="n"/>
      <c r="P1605" s="8" t="n"/>
    </row>
    <row r="1606">
      <c r="A1606" s="7" t="n"/>
      <c r="C1606" s="7" t="n"/>
      <c r="F1606" s="7" t="n"/>
      <c r="H1606" s="7">
        <f>IF($G1606="","",IFERROR(INDEX(Listas!$B$2:$B$51,MATCH($G1606,Listas!$A$2:$A$51,0))&amp;"",""))</f>
        <v/>
      </c>
      <c r="J1606" s="8" t="n"/>
      <c r="K1606" s="8" t="n"/>
      <c r="L1606" s="8" t="n"/>
      <c r="M1606" s="9" t="n"/>
      <c r="O1606" s="10" t="n"/>
      <c r="P1606" s="8" t="n"/>
    </row>
    <row r="1607">
      <c r="A1607" s="7" t="n"/>
      <c r="C1607" s="7" t="n"/>
      <c r="F1607" s="7" t="n"/>
      <c r="H1607" s="7">
        <f>IF($G1607="","",IFERROR(INDEX(Listas!$B$2:$B$51,MATCH($G1607,Listas!$A$2:$A$51,0))&amp;"",""))</f>
        <v/>
      </c>
      <c r="J1607" s="8" t="n"/>
      <c r="K1607" s="8" t="n"/>
      <c r="L1607" s="8" t="n"/>
      <c r="M1607" s="9" t="n"/>
      <c r="O1607" s="10" t="n"/>
      <c r="P1607" s="8" t="n"/>
    </row>
    <row r="1608">
      <c r="A1608" s="7" t="n"/>
      <c r="C1608" s="7" t="n"/>
      <c r="F1608" s="7" t="n"/>
      <c r="H1608" s="7">
        <f>IF($G1608="","",IFERROR(INDEX(Listas!$B$2:$B$51,MATCH($G1608,Listas!$A$2:$A$51,0))&amp;"",""))</f>
        <v/>
      </c>
      <c r="J1608" s="8" t="n"/>
      <c r="K1608" s="8" t="n"/>
      <c r="L1608" s="8" t="n"/>
      <c r="M1608" s="9" t="n"/>
      <c r="O1608" s="10" t="n"/>
      <c r="P1608" s="8" t="n"/>
    </row>
    <row r="1609">
      <c r="A1609" s="7" t="n"/>
      <c r="C1609" s="7" t="n"/>
      <c r="F1609" s="7" t="n"/>
      <c r="H1609" s="7">
        <f>IF($G1609="","",IFERROR(INDEX(Listas!$B$2:$B$51,MATCH($G1609,Listas!$A$2:$A$51,0))&amp;"",""))</f>
        <v/>
      </c>
      <c r="J1609" s="8" t="n"/>
      <c r="K1609" s="8" t="n"/>
      <c r="L1609" s="8" t="n"/>
      <c r="M1609" s="9" t="n"/>
      <c r="O1609" s="10" t="n"/>
      <c r="P1609" s="8" t="n"/>
    </row>
    <row r="1610">
      <c r="A1610" s="7" t="n"/>
      <c r="C1610" s="7" t="n"/>
      <c r="F1610" s="7" t="n"/>
      <c r="H1610" s="7">
        <f>IF($G1610="","",IFERROR(INDEX(Listas!$B$2:$B$51,MATCH($G1610,Listas!$A$2:$A$51,0))&amp;"",""))</f>
        <v/>
      </c>
      <c r="J1610" s="8" t="n"/>
      <c r="K1610" s="8" t="n"/>
      <c r="L1610" s="8" t="n"/>
      <c r="M1610" s="9" t="n"/>
      <c r="O1610" s="10" t="n"/>
      <c r="P1610" s="8" t="n"/>
    </row>
    <row r="1611">
      <c r="A1611" s="7" t="n"/>
      <c r="C1611" s="7" t="n"/>
      <c r="F1611" s="7" t="n"/>
      <c r="H1611" s="7">
        <f>IF($G1611="","",IFERROR(INDEX(Listas!$B$2:$B$51,MATCH($G1611,Listas!$A$2:$A$51,0))&amp;"",""))</f>
        <v/>
      </c>
      <c r="J1611" s="8" t="n"/>
      <c r="K1611" s="8" t="n"/>
      <c r="L1611" s="8" t="n"/>
      <c r="M1611" s="9" t="n"/>
      <c r="O1611" s="10" t="n"/>
      <c r="P1611" s="8" t="n"/>
    </row>
    <row r="1612">
      <c r="A1612" s="7" t="n"/>
      <c r="C1612" s="7" t="n"/>
      <c r="F1612" s="7" t="n"/>
      <c r="H1612" s="7">
        <f>IF($G1612="","",IFERROR(INDEX(Listas!$B$2:$B$51,MATCH($G1612,Listas!$A$2:$A$51,0))&amp;"",""))</f>
        <v/>
      </c>
      <c r="J1612" s="8" t="n"/>
      <c r="K1612" s="8" t="n"/>
      <c r="L1612" s="8" t="n"/>
      <c r="M1612" s="9" t="n"/>
      <c r="O1612" s="10" t="n"/>
      <c r="P1612" s="8" t="n"/>
    </row>
    <row r="1613">
      <c r="A1613" s="7" t="n"/>
      <c r="C1613" s="7" t="n"/>
      <c r="F1613" s="7" t="n"/>
      <c r="H1613" s="7">
        <f>IF($G1613="","",IFERROR(INDEX(Listas!$B$2:$B$51,MATCH($G1613,Listas!$A$2:$A$51,0))&amp;"",""))</f>
        <v/>
      </c>
      <c r="J1613" s="8" t="n"/>
      <c r="K1613" s="8" t="n"/>
      <c r="L1613" s="8" t="n"/>
      <c r="M1613" s="9" t="n"/>
      <c r="O1613" s="10" t="n"/>
      <c r="P1613" s="8" t="n"/>
    </row>
    <row r="1614">
      <c r="A1614" s="7" t="n"/>
      <c r="C1614" s="7" t="n"/>
      <c r="F1614" s="7" t="n"/>
      <c r="H1614" s="7">
        <f>IF($G1614="","",IFERROR(INDEX(Listas!$B$2:$B$51,MATCH($G1614,Listas!$A$2:$A$51,0))&amp;"",""))</f>
        <v/>
      </c>
      <c r="J1614" s="8" t="n"/>
      <c r="K1614" s="8" t="n"/>
      <c r="L1614" s="8" t="n"/>
      <c r="M1614" s="9" t="n"/>
      <c r="O1614" s="10" t="n"/>
      <c r="P1614" s="8" t="n"/>
    </row>
    <row r="1615">
      <c r="A1615" s="7" t="n"/>
      <c r="C1615" s="7" t="n"/>
      <c r="F1615" s="7" t="n"/>
      <c r="H1615" s="7">
        <f>IF($G1615="","",IFERROR(INDEX(Listas!$B$2:$B$51,MATCH($G1615,Listas!$A$2:$A$51,0))&amp;"",""))</f>
        <v/>
      </c>
      <c r="J1615" s="8" t="n"/>
      <c r="K1615" s="8" t="n"/>
      <c r="L1615" s="8" t="n"/>
      <c r="M1615" s="9" t="n"/>
      <c r="O1615" s="10" t="n"/>
      <c r="P1615" s="8" t="n"/>
    </row>
    <row r="1616">
      <c r="A1616" s="7" t="n"/>
      <c r="C1616" s="7" t="n"/>
      <c r="F1616" s="7" t="n"/>
      <c r="H1616" s="7">
        <f>IF($G1616="","",IFERROR(INDEX(Listas!$B$2:$B$51,MATCH($G1616,Listas!$A$2:$A$51,0))&amp;"",""))</f>
        <v/>
      </c>
      <c r="J1616" s="8" t="n"/>
      <c r="K1616" s="8" t="n"/>
      <c r="L1616" s="8" t="n"/>
      <c r="M1616" s="9" t="n"/>
      <c r="O1616" s="10" t="n"/>
      <c r="P1616" s="8" t="n"/>
    </row>
    <row r="1617">
      <c r="A1617" s="7" t="n"/>
      <c r="C1617" s="7" t="n"/>
      <c r="F1617" s="7" t="n"/>
      <c r="H1617" s="7">
        <f>IF($G1617="","",IFERROR(INDEX(Listas!$B$2:$B$51,MATCH($G1617,Listas!$A$2:$A$51,0))&amp;"",""))</f>
        <v/>
      </c>
      <c r="J1617" s="8" t="n"/>
      <c r="K1617" s="8" t="n"/>
      <c r="L1617" s="8" t="n"/>
      <c r="M1617" s="9" t="n"/>
      <c r="O1617" s="10" t="n"/>
      <c r="P1617" s="8" t="n"/>
    </row>
    <row r="1618">
      <c r="A1618" s="7" t="n"/>
      <c r="C1618" s="7" t="n"/>
      <c r="F1618" s="7" t="n"/>
      <c r="H1618" s="7">
        <f>IF($G1618="","",IFERROR(INDEX(Listas!$B$2:$B$51,MATCH($G1618,Listas!$A$2:$A$51,0))&amp;"",""))</f>
        <v/>
      </c>
      <c r="J1618" s="8" t="n"/>
      <c r="K1618" s="8" t="n"/>
      <c r="L1618" s="8" t="n"/>
      <c r="M1618" s="9" t="n"/>
      <c r="O1618" s="10" t="n"/>
      <c r="P1618" s="8" t="n"/>
    </row>
    <row r="1619">
      <c r="A1619" s="7" t="n"/>
      <c r="C1619" s="7" t="n"/>
      <c r="F1619" s="7" t="n"/>
      <c r="H1619" s="7">
        <f>IF($G1619="","",IFERROR(INDEX(Listas!$B$2:$B$51,MATCH($G1619,Listas!$A$2:$A$51,0))&amp;"",""))</f>
        <v/>
      </c>
      <c r="J1619" s="8" t="n"/>
      <c r="K1619" s="8" t="n"/>
      <c r="L1619" s="8" t="n"/>
      <c r="M1619" s="9" t="n"/>
      <c r="O1619" s="10" t="n"/>
      <c r="P1619" s="8" t="n"/>
    </row>
    <row r="1620">
      <c r="A1620" s="7" t="n"/>
      <c r="C1620" s="7" t="n"/>
      <c r="F1620" s="7" t="n"/>
      <c r="H1620" s="7">
        <f>IF($G1620="","",IFERROR(INDEX(Listas!$B$2:$B$51,MATCH($G1620,Listas!$A$2:$A$51,0))&amp;"",""))</f>
        <v/>
      </c>
      <c r="J1620" s="8" t="n"/>
      <c r="K1620" s="8" t="n"/>
      <c r="L1620" s="8" t="n"/>
      <c r="M1620" s="9" t="n"/>
      <c r="O1620" s="10" t="n"/>
      <c r="P1620" s="8" t="n"/>
    </row>
    <row r="1621">
      <c r="A1621" s="7" t="n"/>
      <c r="C1621" s="7" t="n"/>
      <c r="F1621" s="7" t="n"/>
      <c r="H1621" s="7">
        <f>IF($G1621="","",IFERROR(INDEX(Listas!$B$2:$B$51,MATCH($G1621,Listas!$A$2:$A$51,0))&amp;"",""))</f>
        <v/>
      </c>
      <c r="J1621" s="8" t="n"/>
      <c r="K1621" s="8" t="n"/>
      <c r="L1621" s="8" t="n"/>
      <c r="M1621" s="9" t="n"/>
      <c r="O1621" s="10" t="n"/>
      <c r="P1621" s="8" t="n"/>
    </row>
    <row r="1622">
      <c r="A1622" s="7" t="n"/>
      <c r="C1622" s="7" t="n"/>
      <c r="F1622" s="7" t="n"/>
      <c r="H1622" s="7">
        <f>IF($G1622="","",IFERROR(INDEX(Listas!$B$2:$B$51,MATCH($G1622,Listas!$A$2:$A$51,0))&amp;"",""))</f>
        <v/>
      </c>
      <c r="J1622" s="8" t="n"/>
      <c r="K1622" s="8" t="n"/>
      <c r="L1622" s="8" t="n"/>
      <c r="M1622" s="9" t="n"/>
      <c r="O1622" s="10" t="n"/>
      <c r="P1622" s="8" t="n"/>
    </row>
    <row r="1623">
      <c r="A1623" s="7" t="n"/>
      <c r="C1623" s="7" t="n"/>
      <c r="F1623" s="7" t="n"/>
      <c r="H1623" s="7">
        <f>IF($G1623="","",IFERROR(INDEX(Listas!$B$2:$B$51,MATCH($G1623,Listas!$A$2:$A$51,0))&amp;"",""))</f>
        <v/>
      </c>
      <c r="J1623" s="8" t="n"/>
      <c r="K1623" s="8" t="n"/>
      <c r="L1623" s="8" t="n"/>
      <c r="M1623" s="9" t="n"/>
      <c r="O1623" s="10" t="n"/>
      <c r="P1623" s="8" t="n"/>
    </row>
    <row r="1624">
      <c r="A1624" s="7" t="n"/>
      <c r="C1624" s="7" t="n"/>
      <c r="F1624" s="7" t="n"/>
      <c r="H1624" s="7">
        <f>IF($G1624="","",IFERROR(INDEX(Listas!$B$2:$B$51,MATCH($G1624,Listas!$A$2:$A$51,0))&amp;"",""))</f>
        <v/>
      </c>
      <c r="J1624" s="8" t="n"/>
      <c r="K1624" s="8" t="n"/>
      <c r="L1624" s="8" t="n"/>
      <c r="M1624" s="9" t="n"/>
      <c r="O1624" s="10" t="n"/>
      <c r="P1624" s="8" t="n"/>
    </row>
    <row r="1625">
      <c r="A1625" s="7" t="n"/>
      <c r="C1625" s="7" t="n"/>
      <c r="F1625" s="7" t="n"/>
      <c r="H1625" s="7">
        <f>IF($G1625="","",IFERROR(INDEX(Listas!$B$2:$B$51,MATCH($G1625,Listas!$A$2:$A$51,0))&amp;"",""))</f>
        <v/>
      </c>
      <c r="J1625" s="8" t="n"/>
      <c r="K1625" s="8" t="n"/>
      <c r="L1625" s="8" t="n"/>
      <c r="M1625" s="9" t="n"/>
      <c r="O1625" s="10" t="n"/>
      <c r="P1625" s="8" t="n"/>
    </row>
    <row r="1626">
      <c r="A1626" s="7" t="n"/>
      <c r="C1626" s="7" t="n"/>
      <c r="F1626" s="7" t="n"/>
      <c r="H1626" s="7">
        <f>IF($G1626="","",IFERROR(INDEX(Listas!$B$2:$B$51,MATCH($G1626,Listas!$A$2:$A$51,0))&amp;"",""))</f>
        <v/>
      </c>
      <c r="J1626" s="8" t="n"/>
      <c r="K1626" s="8" t="n"/>
      <c r="L1626" s="8" t="n"/>
      <c r="M1626" s="9" t="n"/>
      <c r="O1626" s="10" t="n"/>
      <c r="P1626" s="8" t="n"/>
    </row>
    <row r="1627">
      <c r="A1627" s="7" t="n"/>
      <c r="C1627" s="7" t="n"/>
      <c r="F1627" s="7" t="n"/>
      <c r="H1627" s="7">
        <f>IF($G1627="","",IFERROR(INDEX(Listas!$B$2:$B$51,MATCH($G1627,Listas!$A$2:$A$51,0))&amp;"",""))</f>
        <v/>
      </c>
      <c r="J1627" s="8" t="n"/>
      <c r="K1627" s="8" t="n"/>
      <c r="L1627" s="8" t="n"/>
      <c r="M1627" s="9" t="n"/>
      <c r="O1627" s="10" t="n"/>
      <c r="P1627" s="8" t="n"/>
    </row>
    <row r="1628">
      <c r="A1628" s="7" t="n"/>
      <c r="C1628" s="7" t="n"/>
      <c r="F1628" s="7" t="n"/>
      <c r="H1628" s="7">
        <f>IF($G1628="","",IFERROR(INDEX(Listas!$B$2:$B$51,MATCH($G1628,Listas!$A$2:$A$51,0))&amp;"",""))</f>
        <v/>
      </c>
      <c r="J1628" s="8" t="n"/>
      <c r="K1628" s="8" t="n"/>
      <c r="L1628" s="8" t="n"/>
      <c r="M1628" s="9" t="n"/>
      <c r="O1628" s="10" t="n"/>
      <c r="P1628" s="8" t="n"/>
    </row>
    <row r="1629">
      <c r="A1629" s="7" t="n"/>
      <c r="C1629" s="7" t="n"/>
      <c r="F1629" s="7" t="n"/>
      <c r="H1629" s="7">
        <f>IF($G1629="","",IFERROR(INDEX(Listas!$B$2:$B$51,MATCH($G1629,Listas!$A$2:$A$51,0))&amp;"",""))</f>
        <v/>
      </c>
      <c r="J1629" s="8" t="n"/>
      <c r="K1629" s="8" t="n"/>
      <c r="L1629" s="8" t="n"/>
      <c r="M1629" s="9" t="n"/>
      <c r="O1629" s="10" t="n"/>
      <c r="P1629" s="8" t="n"/>
    </row>
    <row r="1630">
      <c r="A1630" s="7" t="n"/>
      <c r="C1630" s="7" t="n"/>
      <c r="F1630" s="7" t="n"/>
      <c r="H1630" s="7">
        <f>IF($G1630="","",IFERROR(INDEX(Listas!$B$2:$B$51,MATCH($G1630,Listas!$A$2:$A$51,0))&amp;"",""))</f>
        <v/>
      </c>
      <c r="J1630" s="8" t="n"/>
      <c r="K1630" s="8" t="n"/>
      <c r="L1630" s="8" t="n"/>
      <c r="M1630" s="9" t="n"/>
      <c r="O1630" s="10" t="n"/>
      <c r="P1630" s="8" t="n"/>
    </row>
    <row r="1631">
      <c r="A1631" s="7" t="n"/>
      <c r="C1631" s="7" t="n"/>
      <c r="F1631" s="7" t="n"/>
      <c r="H1631" s="7">
        <f>IF($G1631="","",IFERROR(INDEX(Listas!$B$2:$B$51,MATCH($G1631,Listas!$A$2:$A$51,0))&amp;"",""))</f>
        <v/>
      </c>
      <c r="J1631" s="8" t="n"/>
      <c r="K1631" s="8" t="n"/>
      <c r="L1631" s="8" t="n"/>
      <c r="M1631" s="9" t="n"/>
      <c r="O1631" s="10" t="n"/>
      <c r="P1631" s="8" t="n"/>
    </row>
    <row r="1632">
      <c r="A1632" s="7" t="n"/>
      <c r="C1632" s="7" t="n"/>
      <c r="F1632" s="7" t="n"/>
      <c r="H1632" s="7">
        <f>IF($G1632="","",IFERROR(INDEX(Listas!$B$2:$B$51,MATCH($G1632,Listas!$A$2:$A$51,0))&amp;"",""))</f>
        <v/>
      </c>
      <c r="J1632" s="8" t="n"/>
      <c r="K1632" s="8" t="n"/>
      <c r="L1632" s="8" t="n"/>
      <c r="M1632" s="9" t="n"/>
      <c r="O1632" s="10" t="n"/>
      <c r="P1632" s="8" t="n"/>
    </row>
    <row r="1633">
      <c r="A1633" s="7" t="n"/>
      <c r="C1633" s="7" t="n"/>
      <c r="F1633" s="7" t="n"/>
      <c r="H1633" s="7">
        <f>IF($G1633="","",IFERROR(INDEX(Listas!$B$2:$B$51,MATCH($G1633,Listas!$A$2:$A$51,0))&amp;"",""))</f>
        <v/>
      </c>
      <c r="J1633" s="8" t="n"/>
      <c r="K1633" s="8" t="n"/>
      <c r="L1633" s="8" t="n"/>
      <c r="M1633" s="9" t="n"/>
      <c r="O1633" s="10" t="n"/>
      <c r="P1633" s="8" t="n"/>
    </row>
    <row r="1634">
      <c r="A1634" s="7" t="n"/>
      <c r="C1634" s="7" t="n"/>
      <c r="F1634" s="7" t="n"/>
      <c r="H1634" s="7">
        <f>IF($G1634="","",IFERROR(INDEX(Listas!$B$2:$B$51,MATCH($G1634,Listas!$A$2:$A$51,0))&amp;"",""))</f>
        <v/>
      </c>
      <c r="J1634" s="8" t="n"/>
      <c r="K1634" s="8" t="n"/>
      <c r="L1634" s="8" t="n"/>
      <c r="M1634" s="9" t="n"/>
      <c r="O1634" s="10" t="n"/>
      <c r="P1634" s="8" t="n"/>
    </row>
    <row r="1635">
      <c r="A1635" s="7" t="n"/>
      <c r="C1635" s="7" t="n"/>
      <c r="F1635" s="7" t="n"/>
      <c r="H1635" s="7">
        <f>IF($G1635="","",IFERROR(INDEX(Listas!$B$2:$B$51,MATCH($G1635,Listas!$A$2:$A$51,0))&amp;"",""))</f>
        <v/>
      </c>
      <c r="J1635" s="8" t="n"/>
      <c r="K1635" s="8" t="n"/>
      <c r="L1635" s="8" t="n"/>
      <c r="M1635" s="9" t="n"/>
      <c r="O1635" s="10" t="n"/>
      <c r="P1635" s="8" t="n"/>
    </row>
    <row r="1636">
      <c r="A1636" s="7" t="n"/>
      <c r="C1636" s="7" t="n"/>
      <c r="F1636" s="7" t="n"/>
      <c r="H1636" s="7">
        <f>IF($G1636="","",IFERROR(INDEX(Listas!$B$2:$B$51,MATCH($G1636,Listas!$A$2:$A$51,0))&amp;"",""))</f>
        <v/>
      </c>
      <c r="J1636" s="8" t="n"/>
      <c r="K1636" s="8" t="n"/>
      <c r="L1636" s="8" t="n"/>
      <c r="M1636" s="9" t="n"/>
      <c r="O1636" s="10" t="n"/>
      <c r="P1636" s="8" t="n"/>
    </row>
    <row r="1637">
      <c r="A1637" s="7" t="n"/>
      <c r="C1637" s="7" t="n"/>
      <c r="F1637" s="7" t="n"/>
      <c r="H1637" s="7">
        <f>IF($G1637="","",IFERROR(INDEX(Listas!$B$2:$B$51,MATCH($G1637,Listas!$A$2:$A$51,0))&amp;"",""))</f>
        <v/>
      </c>
      <c r="J1637" s="8" t="n"/>
      <c r="K1637" s="8" t="n"/>
      <c r="L1637" s="8" t="n"/>
      <c r="M1637" s="9" t="n"/>
      <c r="O1637" s="10" t="n"/>
      <c r="P1637" s="8" t="n"/>
    </row>
    <row r="1638">
      <c r="A1638" s="7" t="n"/>
      <c r="C1638" s="7" t="n"/>
      <c r="F1638" s="7" t="n"/>
      <c r="H1638" s="7">
        <f>IF($G1638="","",IFERROR(INDEX(Listas!$B$2:$B$51,MATCH($G1638,Listas!$A$2:$A$51,0))&amp;"",""))</f>
        <v/>
      </c>
      <c r="J1638" s="8" t="n"/>
      <c r="K1638" s="8" t="n"/>
      <c r="L1638" s="8" t="n"/>
      <c r="M1638" s="9" t="n"/>
      <c r="O1638" s="10" t="n"/>
      <c r="P1638" s="8" t="n"/>
    </row>
    <row r="1639">
      <c r="A1639" s="7" t="n"/>
      <c r="C1639" s="7" t="n"/>
      <c r="F1639" s="7" t="n"/>
      <c r="H1639" s="7">
        <f>IF($G1639="","",IFERROR(INDEX(Listas!$B$2:$B$51,MATCH($G1639,Listas!$A$2:$A$51,0))&amp;"",""))</f>
        <v/>
      </c>
      <c r="J1639" s="8" t="n"/>
      <c r="K1639" s="8" t="n"/>
      <c r="L1639" s="8" t="n"/>
      <c r="M1639" s="9" t="n"/>
      <c r="O1639" s="10" t="n"/>
      <c r="P1639" s="8" t="n"/>
    </row>
    <row r="1640">
      <c r="A1640" s="7" t="n"/>
      <c r="C1640" s="7" t="n"/>
      <c r="F1640" s="7" t="n"/>
      <c r="H1640" s="7">
        <f>IF($G1640="","",IFERROR(INDEX(Listas!$B$2:$B$51,MATCH($G1640,Listas!$A$2:$A$51,0))&amp;"",""))</f>
        <v/>
      </c>
      <c r="J1640" s="8" t="n"/>
      <c r="K1640" s="8" t="n"/>
      <c r="L1640" s="8" t="n"/>
      <c r="M1640" s="9" t="n"/>
      <c r="O1640" s="10" t="n"/>
      <c r="P1640" s="8" t="n"/>
    </row>
    <row r="1641">
      <c r="A1641" s="7" t="n"/>
      <c r="C1641" s="7" t="n"/>
      <c r="F1641" s="7" t="n"/>
      <c r="H1641" s="7">
        <f>IF($G1641="","",IFERROR(INDEX(Listas!$B$2:$B$51,MATCH($G1641,Listas!$A$2:$A$51,0))&amp;"",""))</f>
        <v/>
      </c>
      <c r="J1641" s="8" t="n"/>
      <c r="K1641" s="8" t="n"/>
      <c r="L1641" s="8" t="n"/>
      <c r="M1641" s="9" t="n"/>
      <c r="O1641" s="10" t="n"/>
      <c r="P1641" s="8" t="n"/>
    </row>
    <row r="1642">
      <c r="A1642" s="7" t="n"/>
      <c r="C1642" s="7" t="n"/>
      <c r="F1642" s="7" t="n"/>
      <c r="H1642" s="7">
        <f>IF($G1642="","",IFERROR(INDEX(Listas!$B$2:$B$51,MATCH($G1642,Listas!$A$2:$A$51,0))&amp;"",""))</f>
        <v/>
      </c>
      <c r="J1642" s="8" t="n"/>
      <c r="K1642" s="8" t="n"/>
      <c r="L1642" s="8" t="n"/>
      <c r="M1642" s="9" t="n"/>
      <c r="O1642" s="10" t="n"/>
      <c r="P1642" s="8" t="n"/>
    </row>
    <row r="1643">
      <c r="A1643" s="7" t="n"/>
      <c r="C1643" s="7" t="n"/>
      <c r="F1643" s="7" t="n"/>
      <c r="H1643" s="7">
        <f>IF($G1643="","",IFERROR(INDEX(Listas!$B$2:$B$51,MATCH($G1643,Listas!$A$2:$A$51,0))&amp;"",""))</f>
        <v/>
      </c>
      <c r="J1643" s="8" t="n"/>
      <c r="K1643" s="8" t="n"/>
      <c r="L1643" s="8" t="n"/>
      <c r="M1643" s="9" t="n"/>
      <c r="O1643" s="10" t="n"/>
      <c r="P1643" s="8" t="n"/>
    </row>
    <row r="1644">
      <c r="A1644" s="7" t="n"/>
      <c r="C1644" s="7" t="n"/>
      <c r="F1644" s="7" t="n"/>
      <c r="H1644" s="7">
        <f>IF($G1644="","",IFERROR(INDEX(Listas!$B$2:$B$51,MATCH($G1644,Listas!$A$2:$A$51,0))&amp;"",""))</f>
        <v/>
      </c>
      <c r="J1644" s="8" t="n"/>
      <c r="K1644" s="8" t="n"/>
      <c r="L1644" s="8" t="n"/>
      <c r="M1644" s="9" t="n"/>
      <c r="O1644" s="10" t="n"/>
      <c r="P1644" s="8" t="n"/>
    </row>
    <row r="1645">
      <c r="A1645" s="7" t="n"/>
      <c r="C1645" s="7" t="n"/>
      <c r="F1645" s="7" t="n"/>
      <c r="H1645" s="7">
        <f>IF($G1645="","",IFERROR(INDEX(Listas!$B$2:$B$51,MATCH($G1645,Listas!$A$2:$A$51,0))&amp;"",""))</f>
        <v/>
      </c>
      <c r="J1645" s="8" t="n"/>
      <c r="K1645" s="8" t="n"/>
      <c r="L1645" s="8" t="n"/>
      <c r="M1645" s="9" t="n"/>
      <c r="O1645" s="10" t="n"/>
      <c r="P1645" s="8" t="n"/>
    </row>
    <row r="1646">
      <c r="A1646" s="7" t="n"/>
      <c r="C1646" s="7" t="n"/>
      <c r="F1646" s="7" t="n"/>
      <c r="H1646" s="7">
        <f>IF($G1646="","",IFERROR(INDEX(Listas!$B$2:$B$51,MATCH($G1646,Listas!$A$2:$A$51,0))&amp;"",""))</f>
        <v/>
      </c>
      <c r="J1646" s="8" t="n"/>
      <c r="K1646" s="8" t="n"/>
      <c r="L1646" s="8" t="n"/>
      <c r="M1646" s="9" t="n"/>
      <c r="O1646" s="10" t="n"/>
      <c r="P1646" s="8" t="n"/>
    </row>
    <row r="1647">
      <c r="A1647" s="7" t="n"/>
      <c r="C1647" s="7" t="n"/>
      <c r="F1647" s="7" t="n"/>
      <c r="H1647" s="7">
        <f>IF($G1647="","",IFERROR(INDEX(Listas!$B$2:$B$51,MATCH($G1647,Listas!$A$2:$A$51,0))&amp;"",""))</f>
        <v/>
      </c>
      <c r="J1647" s="8" t="n"/>
      <c r="K1647" s="8" t="n"/>
      <c r="L1647" s="8" t="n"/>
      <c r="M1647" s="9" t="n"/>
      <c r="O1647" s="10" t="n"/>
      <c r="P1647" s="8" t="n"/>
    </row>
    <row r="1648">
      <c r="A1648" s="7" t="n"/>
      <c r="C1648" s="7" t="n"/>
      <c r="F1648" s="7" t="n"/>
      <c r="H1648" s="7">
        <f>IF($G1648="","",IFERROR(INDEX(Listas!$B$2:$B$51,MATCH($G1648,Listas!$A$2:$A$51,0))&amp;"",""))</f>
        <v/>
      </c>
      <c r="J1648" s="8" t="n"/>
      <c r="K1648" s="8" t="n"/>
      <c r="L1648" s="8" t="n"/>
      <c r="M1648" s="9" t="n"/>
      <c r="O1648" s="10" t="n"/>
      <c r="P1648" s="8" t="n"/>
    </row>
    <row r="1649">
      <c r="A1649" s="7" t="n"/>
      <c r="C1649" s="7" t="n"/>
      <c r="F1649" s="7" t="n"/>
      <c r="H1649" s="7">
        <f>IF($G1649="","",IFERROR(INDEX(Listas!$B$2:$B$51,MATCH($G1649,Listas!$A$2:$A$51,0))&amp;"",""))</f>
        <v/>
      </c>
      <c r="J1649" s="8" t="n"/>
      <c r="K1649" s="8" t="n"/>
      <c r="L1649" s="8" t="n"/>
      <c r="M1649" s="9" t="n"/>
      <c r="O1649" s="10" t="n"/>
      <c r="P1649" s="8" t="n"/>
    </row>
    <row r="1650">
      <c r="A1650" s="7" t="n"/>
      <c r="C1650" s="7" t="n"/>
      <c r="F1650" s="7" t="n"/>
      <c r="H1650" s="7">
        <f>IF($G1650="","",IFERROR(INDEX(Listas!$B$2:$B$51,MATCH($G1650,Listas!$A$2:$A$51,0))&amp;"",""))</f>
        <v/>
      </c>
      <c r="J1650" s="8" t="n"/>
      <c r="K1650" s="8" t="n"/>
      <c r="L1650" s="8" t="n"/>
      <c r="M1650" s="9" t="n"/>
      <c r="O1650" s="10" t="n"/>
      <c r="P1650" s="8" t="n"/>
    </row>
    <row r="1651">
      <c r="A1651" s="7" t="n"/>
      <c r="C1651" s="7" t="n"/>
      <c r="F1651" s="7" t="n"/>
      <c r="H1651" s="7">
        <f>IF($G1651="","",IFERROR(INDEX(Listas!$B$2:$B$51,MATCH($G1651,Listas!$A$2:$A$51,0))&amp;"",""))</f>
        <v/>
      </c>
      <c r="J1651" s="8" t="n"/>
      <c r="K1651" s="8" t="n"/>
      <c r="L1651" s="8" t="n"/>
      <c r="M1651" s="9" t="n"/>
      <c r="O1651" s="10" t="n"/>
      <c r="P1651" s="8" t="n"/>
    </row>
    <row r="1652">
      <c r="A1652" s="7" t="n"/>
      <c r="C1652" s="7" t="n"/>
      <c r="F1652" s="7" t="n"/>
      <c r="H1652" s="7">
        <f>IF($G1652="","",IFERROR(INDEX(Listas!$B$2:$B$51,MATCH($G1652,Listas!$A$2:$A$51,0))&amp;"",""))</f>
        <v/>
      </c>
      <c r="J1652" s="8" t="n"/>
      <c r="K1652" s="8" t="n"/>
      <c r="L1652" s="8" t="n"/>
      <c r="M1652" s="9" t="n"/>
      <c r="O1652" s="10" t="n"/>
      <c r="P1652" s="8" t="n"/>
    </row>
    <row r="1653">
      <c r="A1653" s="7" t="n"/>
      <c r="C1653" s="7" t="n"/>
      <c r="F1653" s="7" t="n"/>
      <c r="H1653" s="7">
        <f>IF($G1653="","",IFERROR(INDEX(Listas!$B$2:$B$51,MATCH($G1653,Listas!$A$2:$A$51,0))&amp;"",""))</f>
        <v/>
      </c>
      <c r="J1653" s="8" t="n"/>
      <c r="K1653" s="8" t="n"/>
      <c r="L1653" s="8" t="n"/>
      <c r="M1653" s="9" t="n"/>
      <c r="O1653" s="10" t="n"/>
      <c r="P1653" s="8" t="n"/>
    </row>
    <row r="1654">
      <c r="A1654" s="7" t="n"/>
      <c r="C1654" s="7" t="n"/>
      <c r="F1654" s="7" t="n"/>
      <c r="H1654" s="7">
        <f>IF($G1654="","",IFERROR(INDEX(Listas!$B$2:$B$51,MATCH($G1654,Listas!$A$2:$A$51,0))&amp;"",""))</f>
        <v/>
      </c>
      <c r="J1654" s="8" t="n"/>
      <c r="K1654" s="8" t="n"/>
      <c r="L1654" s="8" t="n"/>
      <c r="M1654" s="9" t="n"/>
      <c r="O1654" s="10" t="n"/>
      <c r="P1654" s="8" t="n"/>
    </row>
    <row r="1655">
      <c r="A1655" s="7" t="n"/>
      <c r="C1655" s="7" t="n"/>
      <c r="F1655" s="7" t="n"/>
      <c r="H1655" s="7">
        <f>IF($G1655="","",IFERROR(INDEX(Listas!$B$2:$B$51,MATCH($G1655,Listas!$A$2:$A$51,0))&amp;"",""))</f>
        <v/>
      </c>
      <c r="J1655" s="8" t="n"/>
      <c r="K1655" s="8" t="n"/>
      <c r="L1655" s="8" t="n"/>
      <c r="M1655" s="9" t="n"/>
      <c r="O1655" s="10" t="n"/>
      <c r="P1655" s="8" t="n"/>
    </row>
    <row r="1656">
      <c r="A1656" s="7" t="n"/>
      <c r="C1656" s="7" t="n"/>
      <c r="F1656" s="7" t="n"/>
      <c r="H1656" s="7">
        <f>IF($G1656="","",IFERROR(INDEX(Listas!$B$2:$B$51,MATCH($G1656,Listas!$A$2:$A$51,0))&amp;"",""))</f>
        <v/>
      </c>
      <c r="J1656" s="8" t="n"/>
      <c r="K1656" s="8" t="n"/>
      <c r="L1656" s="8" t="n"/>
      <c r="M1656" s="9" t="n"/>
      <c r="O1656" s="10" t="n"/>
      <c r="P1656" s="8" t="n"/>
    </row>
    <row r="1657">
      <c r="A1657" s="7" t="n"/>
      <c r="C1657" s="7" t="n"/>
      <c r="F1657" s="7" t="n"/>
      <c r="H1657" s="7">
        <f>IF($G1657="","",IFERROR(INDEX(Listas!$B$2:$B$51,MATCH($G1657,Listas!$A$2:$A$51,0))&amp;"",""))</f>
        <v/>
      </c>
      <c r="J1657" s="8" t="n"/>
      <c r="K1657" s="8" t="n"/>
      <c r="L1657" s="8" t="n"/>
      <c r="M1657" s="9" t="n"/>
      <c r="O1657" s="10" t="n"/>
      <c r="P1657" s="8" t="n"/>
    </row>
    <row r="1658">
      <c r="A1658" s="7" t="n"/>
      <c r="C1658" s="7" t="n"/>
      <c r="F1658" s="7" t="n"/>
      <c r="H1658" s="7">
        <f>IF($G1658="","",IFERROR(INDEX(Listas!$B$2:$B$51,MATCH($G1658,Listas!$A$2:$A$51,0))&amp;"",""))</f>
        <v/>
      </c>
      <c r="J1658" s="8" t="n"/>
      <c r="K1658" s="8" t="n"/>
      <c r="L1658" s="8" t="n"/>
      <c r="M1658" s="9" t="n"/>
      <c r="O1658" s="10" t="n"/>
      <c r="P1658" s="8" t="n"/>
    </row>
    <row r="1659">
      <c r="A1659" s="7" t="n"/>
      <c r="C1659" s="7" t="n"/>
      <c r="F1659" s="7" t="n"/>
      <c r="H1659" s="7">
        <f>IF($G1659="","",IFERROR(INDEX(Listas!$B$2:$B$51,MATCH($G1659,Listas!$A$2:$A$51,0))&amp;"",""))</f>
        <v/>
      </c>
      <c r="J1659" s="8" t="n"/>
      <c r="K1659" s="8" t="n"/>
      <c r="L1659" s="8" t="n"/>
      <c r="M1659" s="9" t="n"/>
      <c r="O1659" s="10" t="n"/>
      <c r="P1659" s="8" t="n"/>
    </row>
    <row r="1660">
      <c r="A1660" s="7" t="n"/>
      <c r="C1660" s="7" t="n"/>
      <c r="F1660" s="7" t="n"/>
      <c r="H1660" s="7">
        <f>IF($G1660="","",IFERROR(INDEX(Listas!$B$2:$B$51,MATCH($G1660,Listas!$A$2:$A$51,0))&amp;"",""))</f>
        <v/>
      </c>
      <c r="J1660" s="8" t="n"/>
      <c r="K1660" s="8" t="n"/>
      <c r="L1660" s="8" t="n"/>
      <c r="M1660" s="9" t="n"/>
      <c r="O1660" s="10" t="n"/>
      <c r="P1660" s="8" t="n"/>
    </row>
    <row r="1661">
      <c r="A1661" s="7" t="n"/>
      <c r="C1661" s="7" t="n"/>
      <c r="F1661" s="7" t="n"/>
      <c r="H1661" s="7">
        <f>IF($G1661="","",IFERROR(INDEX(Listas!$B$2:$B$51,MATCH($G1661,Listas!$A$2:$A$51,0))&amp;"",""))</f>
        <v/>
      </c>
      <c r="J1661" s="8" t="n"/>
      <c r="K1661" s="8" t="n"/>
      <c r="L1661" s="8" t="n"/>
      <c r="M1661" s="9" t="n"/>
      <c r="O1661" s="10" t="n"/>
      <c r="P1661" s="8" t="n"/>
    </row>
    <row r="1662">
      <c r="A1662" s="7" t="n"/>
      <c r="C1662" s="7" t="n"/>
      <c r="F1662" s="7" t="n"/>
      <c r="H1662" s="7">
        <f>IF($G1662="","",IFERROR(INDEX(Listas!$B$2:$B$51,MATCH($G1662,Listas!$A$2:$A$51,0))&amp;"",""))</f>
        <v/>
      </c>
      <c r="J1662" s="8" t="n"/>
      <c r="K1662" s="8" t="n"/>
      <c r="L1662" s="8" t="n"/>
      <c r="M1662" s="9" t="n"/>
      <c r="O1662" s="10" t="n"/>
      <c r="P1662" s="8" t="n"/>
    </row>
    <row r="1663">
      <c r="A1663" s="7" t="n"/>
      <c r="C1663" s="7" t="n"/>
      <c r="F1663" s="7" t="n"/>
      <c r="H1663" s="7">
        <f>IF($G1663="","",IFERROR(INDEX(Listas!$B$2:$B$51,MATCH($G1663,Listas!$A$2:$A$51,0))&amp;"",""))</f>
        <v/>
      </c>
      <c r="J1663" s="8" t="n"/>
      <c r="K1663" s="8" t="n"/>
      <c r="L1663" s="8" t="n"/>
      <c r="M1663" s="9" t="n"/>
      <c r="O1663" s="10" t="n"/>
      <c r="P1663" s="8" t="n"/>
    </row>
    <row r="1664">
      <c r="A1664" s="7" t="n"/>
      <c r="C1664" s="7" t="n"/>
      <c r="F1664" s="7" t="n"/>
      <c r="H1664" s="7">
        <f>IF($G1664="","",IFERROR(INDEX(Listas!$B$2:$B$51,MATCH($G1664,Listas!$A$2:$A$51,0))&amp;"",""))</f>
        <v/>
      </c>
      <c r="J1664" s="8" t="n"/>
      <c r="K1664" s="8" t="n"/>
      <c r="L1664" s="8" t="n"/>
      <c r="M1664" s="9" t="n"/>
      <c r="O1664" s="10" t="n"/>
      <c r="P1664" s="8" t="n"/>
    </row>
    <row r="1665">
      <c r="A1665" s="7" t="n"/>
      <c r="C1665" s="7" t="n"/>
      <c r="F1665" s="7" t="n"/>
      <c r="H1665" s="7">
        <f>IF($G1665="","",IFERROR(INDEX(Listas!$B$2:$B$51,MATCH($G1665,Listas!$A$2:$A$51,0))&amp;"",""))</f>
        <v/>
      </c>
      <c r="J1665" s="8" t="n"/>
      <c r="K1665" s="8" t="n"/>
      <c r="L1665" s="8" t="n"/>
      <c r="M1665" s="9" t="n"/>
      <c r="O1665" s="10" t="n"/>
      <c r="P1665" s="8" t="n"/>
    </row>
    <row r="1666">
      <c r="A1666" s="7" t="n"/>
      <c r="C1666" s="7" t="n"/>
      <c r="F1666" s="7" t="n"/>
      <c r="H1666" s="7">
        <f>IF($G1666="","",IFERROR(INDEX(Listas!$B$2:$B$51,MATCH($G1666,Listas!$A$2:$A$51,0))&amp;"",""))</f>
        <v/>
      </c>
      <c r="J1666" s="8" t="n"/>
      <c r="K1666" s="8" t="n"/>
      <c r="L1666" s="8" t="n"/>
      <c r="M1666" s="9" t="n"/>
      <c r="O1666" s="10" t="n"/>
      <c r="P1666" s="8" t="n"/>
    </row>
    <row r="1667">
      <c r="A1667" s="7" t="n"/>
      <c r="C1667" s="7" t="n"/>
      <c r="F1667" s="7" t="n"/>
      <c r="H1667" s="7">
        <f>IF($G1667="","",IFERROR(INDEX(Listas!$B$2:$B$51,MATCH($G1667,Listas!$A$2:$A$51,0))&amp;"",""))</f>
        <v/>
      </c>
      <c r="J1667" s="8" t="n"/>
      <c r="K1667" s="8" t="n"/>
      <c r="L1667" s="8" t="n"/>
      <c r="M1667" s="9" t="n"/>
      <c r="O1667" s="10" t="n"/>
      <c r="P1667" s="8" t="n"/>
    </row>
    <row r="1668">
      <c r="A1668" s="7" t="n"/>
      <c r="C1668" s="7" t="n"/>
      <c r="F1668" s="7" t="n"/>
      <c r="H1668" s="7">
        <f>IF($G1668="","",IFERROR(INDEX(Listas!$B$2:$B$51,MATCH($G1668,Listas!$A$2:$A$51,0))&amp;"",""))</f>
        <v/>
      </c>
      <c r="J1668" s="8" t="n"/>
      <c r="K1668" s="8" t="n"/>
      <c r="L1668" s="8" t="n"/>
      <c r="M1668" s="9" t="n"/>
      <c r="O1668" s="10" t="n"/>
      <c r="P1668" s="8" t="n"/>
    </row>
    <row r="1669">
      <c r="A1669" s="7" t="n"/>
      <c r="C1669" s="7" t="n"/>
      <c r="F1669" s="7" t="n"/>
      <c r="H1669" s="7">
        <f>IF($G1669="","",IFERROR(INDEX(Listas!$B$2:$B$51,MATCH($G1669,Listas!$A$2:$A$51,0))&amp;"",""))</f>
        <v/>
      </c>
      <c r="J1669" s="8" t="n"/>
      <c r="K1669" s="8" t="n"/>
      <c r="L1669" s="8" t="n"/>
      <c r="M1669" s="9" t="n"/>
      <c r="O1669" s="10" t="n"/>
      <c r="P1669" s="8" t="n"/>
    </row>
    <row r="1670">
      <c r="A1670" s="7" t="n"/>
      <c r="C1670" s="7" t="n"/>
      <c r="F1670" s="7" t="n"/>
      <c r="H1670" s="7">
        <f>IF($G1670="","",IFERROR(INDEX(Listas!$B$2:$B$51,MATCH($G1670,Listas!$A$2:$A$51,0))&amp;"",""))</f>
        <v/>
      </c>
      <c r="J1670" s="8" t="n"/>
      <c r="K1670" s="8" t="n"/>
      <c r="L1670" s="8" t="n"/>
      <c r="M1670" s="9" t="n"/>
      <c r="O1670" s="10" t="n"/>
      <c r="P1670" s="8" t="n"/>
    </row>
    <row r="1671">
      <c r="A1671" s="7" t="n"/>
      <c r="C1671" s="7" t="n"/>
      <c r="F1671" s="7" t="n"/>
      <c r="H1671" s="7">
        <f>IF($G1671="","",IFERROR(INDEX(Listas!$B$2:$B$51,MATCH($G1671,Listas!$A$2:$A$51,0))&amp;"",""))</f>
        <v/>
      </c>
      <c r="J1671" s="8" t="n"/>
      <c r="K1671" s="8" t="n"/>
      <c r="L1671" s="8" t="n"/>
      <c r="M1671" s="9" t="n"/>
      <c r="O1671" s="10" t="n"/>
      <c r="P1671" s="8" t="n"/>
    </row>
    <row r="1672">
      <c r="A1672" s="7" t="n"/>
      <c r="C1672" s="7" t="n"/>
      <c r="F1672" s="7" t="n"/>
      <c r="H1672" s="7">
        <f>IF($G1672="","",IFERROR(INDEX(Listas!$B$2:$B$51,MATCH($G1672,Listas!$A$2:$A$51,0))&amp;"",""))</f>
        <v/>
      </c>
      <c r="J1672" s="8" t="n"/>
      <c r="K1672" s="8" t="n"/>
      <c r="L1672" s="8" t="n"/>
      <c r="M1672" s="9" t="n"/>
      <c r="O1672" s="10" t="n"/>
      <c r="P1672" s="8" t="n"/>
    </row>
    <row r="1673">
      <c r="A1673" s="7" t="n"/>
      <c r="C1673" s="7" t="n"/>
      <c r="F1673" s="7" t="n"/>
      <c r="H1673" s="7">
        <f>IF($G1673="","",IFERROR(INDEX(Listas!$B$2:$B$51,MATCH($G1673,Listas!$A$2:$A$51,0))&amp;"",""))</f>
        <v/>
      </c>
      <c r="J1673" s="8" t="n"/>
      <c r="K1673" s="8" t="n"/>
      <c r="L1673" s="8" t="n"/>
      <c r="M1673" s="9" t="n"/>
      <c r="O1673" s="10" t="n"/>
      <c r="P1673" s="8" t="n"/>
    </row>
    <row r="1674">
      <c r="A1674" s="7" t="n"/>
      <c r="C1674" s="7" t="n"/>
      <c r="F1674" s="7" t="n"/>
      <c r="H1674" s="7">
        <f>IF($G1674="","",IFERROR(INDEX(Listas!$B$2:$B$51,MATCH($G1674,Listas!$A$2:$A$51,0))&amp;"",""))</f>
        <v/>
      </c>
      <c r="J1674" s="8" t="n"/>
      <c r="K1674" s="8" t="n"/>
      <c r="L1674" s="8" t="n"/>
      <c r="M1674" s="9" t="n"/>
      <c r="O1674" s="10" t="n"/>
      <c r="P1674" s="8" t="n"/>
    </row>
    <row r="1675">
      <c r="A1675" s="7" t="n"/>
      <c r="C1675" s="7" t="n"/>
      <c r="F1675" s="7" t="n"/>
      <c r="H1675" s="7">
        <f>IF($G1675="","",IFERROR(INDEX(Listas!$B$2:$B$51,MATCH($G1675,Listas!$A$2:$A$51,0))&amp;"",""))</f>
        <v/>
      </c>
      <c r="J1675" s="8" t="n"/>
      <c r="K1675" s="8" t="n"/>
      <c r="L1675" s="8" t="n"/>
      <c r="M1675" s="9" t="n"/>
      <c r="O1675" s="10" t="n"/>
      <c r="P1675" s="8" t="n"/>
    </row>
    <row r="1676">
      <c r="A1676" s="7" t="n"/>
      <c r="C1676" s="7" t="n"/>
      <c r="F1676" s="7" t="n"/>
      <c r="H1676" s="7">
        <f>IF($G1676="","",IFERROR(INDEX(Listas!$B$2:$B$51,MATCH($G1676,Listas!$A$2:$A$51,0))&amp;"",""))</f>
        <v/>
      </c>
      <c r="J1676" s="8" t="n"/>
      <c r="K1676" s="8" t="n"/>
      <c r="L1676" s="8" t="n"/>
      <c r="M1676" s="9" t="n"/>
      <c r="O1676" s="10" t="n"/>
      <c r="P1676" s="8" t="n"/>
    </row>
    <row r="1677">
      <c r="A1677" s="7" t="n"/>
      <c r="C1677" s="7" t="n"/>
      <c r="F1677" s="7" t="n"/>
      <c r="H1677" s="7">
        <f>IF($G1677="","",IFERROR(INDEX(Listas!$B$2:$B$51,MATCH($G1677,Listas!$A$2:$A$51,0))&amp;"",""))</f>
        <v/>
      </c>
      <c r="J1677" s="8" t="n"/>
      <c r="K1677" s="8" t="n"/>
      <c r="L1677" s="8" t="n"/>
      <c r="M1677" s="9" t="n"/>
      <c r="O1677" s="10" t="n"/>
      <c r="P1677" s="8" t="n"/>
    </row>
    <row r="1678">
      <c r="A1678" s="7" t="n"/>
      <c r="C1678" s="7" t="n"/>
      <c r="F1678" s="7" t="n"/>
      <c r="H1678" s="7">
        <f>IF($G1678="","",IFERROR(INDEX(Listas!$B$2:$B$51,MATCH($G1678,Listas!$A$2:$A$51,0))&amp;"",""))</f>
        <v/>
      </c>
      <c r="J1678" s="8" t="n"/>
      <c r="K1678" s="8" t="n"/>
      <c r="L1678" s="8" t="n"/>
      <c r="M1678" s="9" t="n"/>
      <c r="O1678" s="10" t="n"/>
      <c r="P1678" s="8" t="n"/>
    </row>
    <row r="1679">
      <c r="A1679" s="7" t="n"/>
      <c r="C1679" s="7" t="n"/>
      <c r="F1679" s="7" t="n"/>
      <c r="H1679" s="7">
        <f>IF($G1679="","",IFERROR(INDEX(Listas!$B$2:$B$51,MATCH($G1679,Listas!$A$2:$A$51,0))&amp;"",""))</f>
        <v/>
      </c>
      <c r="J1679" s="8" t="n"/>
      <c r="K1679" s="8" t="n"/>
      <c r="L1679" s="8" t="n"/>
      <c r="M1679" s="9" t="n"/>
      <c r="O1679" s="10" t="n"/>
      <c r="P1679" s="8" t="n"/>
    </row>
    <row r="1680">
      <c r="A1680" s="7" t="n"/>
      <c r="C1680" s="7" t="n"/>
      <c r="F1680" s="7" t="n"/>
      <c r="H1680" s="7">
        <f>IF($G1680="","",IFERROR(INDEX(Listas!$B$2:$B$51,MATCH($G1680,Listas!$A$2:$A$51,0))&amp;"",""))</f>
        <v/>
      </c>
      <c r="J1680" s="8" t="n"/>
      <c r="K1680" s="8" t="n"/>
      <c r="L1680" s="8" t="n"/>
      <c r="M1680" s="9" t="n"/>
      <c r="O1680" s="10" t="n"/>
      <c r="P1680" s="8" t="n"/>
    </row>
    <row r="1681">
      <c r="A1681" s="7" t="n"/>
      <c r="C1681" s="7" t="n"/>
      <c r="F1681" s="7" t="n"/>
      <c r="H1681" s="7">
        <f>IF($G1681="","",IFERROR(INDEX(Listas!$B$2:$B$51,MATCH($G1681,Listas!$A$2:$A$51,0))&amp;"",""))</f>
        <v/>
      </c>
      <c r="J1681" s="8" t="n"/>
      <c r="K1681" s="8" t="n"/>
      <c r="L1681" s="8" t="n"/>
      <c r="M1681" s="9" t="n"/>
      <c r="O1681" s="10" t="n"/>
      <c r="P1681" s="8" t="n"/>
    </row>
    <row r="1682">
      <c r="A1682" s="7" t="n"/>
      <c r="C1682" s="7" t="n"/>
      <c r="F1682" s="7" t="n"/>
      <c r="H1682" s="7">
        <f>IF($G1682="","",IFERROR(INDEX(Listas!$B$2:$B$51,MATCH($G1682,Listas!$A$2:$A$51,0))&amp;"",""))</f>
        <v/>
      </c>
      <c r="J1682" s="8" t="n"/>
      <c r="K1682" s="8" t="n"/>
      <c r="L1682" s="8" t="n"/>
      <c r="M1682" s="9" t="n"/>
      <c r="O1682" s="10" t="n"/>
      <c r="P1682" s="8" t="n"/>
    </row>
    <row r="1683">
      <c r="A1683" s="7" t="n"/>
      <c r="C1683" s="7" t="n"/>
      <c r="F1683" s="7" t="n"/>
      <c r="H1683" s="7">
        <f>IF($G1683="","",IFERROR(INDEX(Listas!$B$2:$B$51,MATCH($G1683,Listas!$A$2:$A$51,0))&amp;"",""))</f>
        <v/>
      </c>
      <c r="J1683" s="8" t="n"/>
      <c r="K1683" s="8" t="n"/>
      <c r="L1683" s="8" t="n"/>
      <c r="M1683" s="9" t="n"/>
      <c r="O1683" s="10" t="n"/>
      <c r="P1683" s="8" t="n"/>
    </row>
    <row r="1684">
      <c r="A1684" s="7" t="n"/>
      <c r="C1684" s="7" t="n"/>
      <c r="F1684" s="7" t="n"/>
      <c r="H1684" s="7">
        <f>IF($G1684="","",IFERROR(INDEX(Listas!$B$2:$B$51,MATCH($G1684,Listas!$A$2:$A$51,0))&amp;"",""))</f>
        <v/>
      </c>
      <c r="J1684" s="8" t="n"/>
      <c r="K1684" s="8" t="n"/>
      <c r="L1684" s="8" t="n"/>
      <c r="M1684" s="9" t="n"/>
      <c r="O1684" s="10" t="n"/>
      <c r="P1684" s="8" t="n"/>
    </row>
    <row r="1685">
      <c r="A1685" s="7" t="n"/>
      <c r="C1685" s="7" t="n"/>
      <c r="F1685" s="7" t="n"/>
      <c r="H1685" s="7">
        <f>IF($G1685="","",IFERROR(INDEX(Listas!$B$2:$B$51,MATCH($G1685,Listas!$A$2:$A$51,0))&amp;"",""))</f>
        <v/>
      </c>
      <c r="J1685" s="8" t="n"/>
      <c r="K1685" s="8" t="n"/>
      <c r="L1685" s="8" t="n"/>
      <c r="M1685" s="9" t="n"/>
      <c r="O1685" s="10" t="n"/>
      <c r="P1685" s="8" t="n"/>
    </row>
    <row r="1686">
      <c r="A1686" s="7" t="n"/>
      <c r="C1686" s="7" t="n"/>
      <c r="F1686" s="7" t="n"/>
      <c r="H1686" s="7">
        <f>IF($G1686="","",IFERROR(INDEX(Listas!$B$2:$B$51,MATCH($G1686,Listas!$A$2:$A$51,0))&amp;"",""))</f>
        <v/>
      </c>
      <c r="J1686" s="8" t="n"/>
      <c r="K1686" s="8" t="n"/>
      <c r="L1686" s="8" t="n"/>
      <c r="M1686" s="9" t="n"/>
      <c r="O1686" s="10" t="n"/>
      <c r="P1686" s="8" t="n"/>
    </row>
    <row r="1687">
      <c r="A1687" s="7" t="n"/>
      <c r="C1687" s="7" t="n"/>
      <c r="F1687" s="7" t="n"/>
      <c r="H1687" s="7">
        <f>IF($G1687="","",IFERROR(INDEX(Listas!$B$2:$B$51,MATCH($G1687,Listas!$A$2:$A$51,0))&amp;"",""))</f>
        <v/>
      </c>
      <c r="J1687" s="8" t="n"/>
      <c r="K1687" s="8" t="n"/>
      <c r="L1687" s="8" t="n"/>
      <c r="M1687" s="9" t="n"/>
      <c r="O1687" s="10" t="n"/>
      <c r="P1687" s="8" t="n"/>
    </row>
    <row r="1688">
      <c r="A1688" s="7" t="n"/>
      <c r="C1688" s="7" t="n"/>
      <c r="F1688" s="7" t="n"/>
      <c r="H1688" s="7">
        <f>IF($G1688="","",IFERROR(INDEX(Listas!$B$2:$B$51,MATCH($G1688,Listas!$A$2:$A$51,0))&amp;"",""))</f>
        <v/>
      </c>
      <c r="J1688" s="8" t="n"/>
      <c r="K1688" s="8" t="n"/>
      <c r="L1688" s="8" t="n"/>
      <c r="M1688" s="9" t="n"/>
      <c r="O1688" s="10" t="n"/>
      <c r="P1688" s="8" t="n"/>
    </row>
    <row r="1689">
      <c r="A1689" s="7" t="n"/>
      <c r="C1689" s="7" t="n"/>
      <c r="F1689" s="7" t="n"/>
      <c r="H1689" s="7">
        <f>IF($G1689="","",IFERROR(INDEX(Listas!$B$2:$B$51,MATCH($G1689,Listas!$A$2:$A$51,0))&amp;"",""))</f>
        <v/>
      </c>
      <c r="J1689" s="8" t="n"/>
      <c r="K1689" s="8" t="n"/>
      <c r="L1689" s="8" t="n"/>
      <c r="M1689" s="9" t="n"/>
      <c r="O1689" s="10" t="n"/>
      <c r="P1689" s="8" t="n"/>
    </row>
    <row r="1690">
      <c r="A1690" s="7" t="n"/>
      <c r="C1690" s="7" t="n"/>
      <c r="F1690" s="7" t="n"/>
      <c r="H1690" s="7">
        <f>IF($G1690="","",IFERROR(INDEX(Listas!$B$2:$B$51,MATCH($G1690,Listas!$A$2:$A$51,0))&amp;"",""))</f>
        <v/>
      </c>
      <c r="J1690" s="8" t="n"/>
      <c r="K1690" s="8" t="n"/>
      <c r="L1690" s="8" t="n"/>
      <c r="M1690" s="9" t="n"/>
      <c r="O1690" s="10" t="n"/>
      <c r="P1690" s="8" t="n"/>
    </row>
    <row r="1691">
      <c r="A1691" s="7" t="n"/>
      <c r="C1691" s="7" t="n"/>
      <c r="F1691" s="7" t="n"/>
      <c r="H1691" s="7">
        <f>IF($G1691="","",IFERROR(INDEX(Listas!$B$2:$B$51,MATCH($G1691,Listas!$A$2:$A$51,0))&amp;"",""))</f>
        <v/>
      </c>
      <c r="J1691" s="8" t="n"/>
      <c r="K1691" s="8" t="n"/>
      <c r="L1691" s="8" t="n"/>
      <c r="M1691" s="9" t="n"/>
      <c r="O1691" s="10" t="n"/>
      <c r="P1691" s="8" t="n"/>
    </row>
    <row r="1692">
      <c r="A1692" s="7" t="n"/>
      <c r="C1692" s="7" t="n"/>
      <c r="F1692" s="7" t="n"/>
      <c r="H1692" s="7">
        <f>IF($G1692="","",IFERROR(INDEX(Listas!$B$2:$B$51,MATCH($G1692,Listas!$A$2:$A$51,0))&amp;"",""))</f>
        <v/>
      </c>
      <c r="J1692" s="8" t="n"/>
      <c r="K1692" s="8" t="n"/>
      <c r="L1692" s="8" t="n"/>
      <c r="M1692" s="9" t="n"/>
      <c r="O1692" s="10" t="n"/>
      <c r="P1692" s="8" t="n"/>
    </row>
    <row r="1693">
      <c r="A1693" s="7" t="n"/>
      <c r="C1693" s="7" t="n"/>
      <c r="F1693" s="7" t="n"/>
      <c r="H1693" s="7">
        <f>IF($G1693="","",IFERROR(INDEX(Listas!$B$2:$B$51,MATCH($G1693,Listas!$A$2:$A$51,0))&amp;"",""))</f>
        <v/>
      </c>
      <c r="J1693" s="8" t="n"/>
      <c r="K1693" s="8" t="n"/>
      <c r="L1693" s="8" t="n"/>
      <c r="M1693" s="9" t="n"/>
      <c r="O1693" s="10" t="n"/>
      <c r="P1693" s="8" t="n"/>
    </row>
    <row r="1694">
      <c r="A1694" s="7" t="n"/>
      <c r="C1694" s="7" t="n"/>
      <c r="F1694" s="7" t="n"/>
      <c r="H1694" s="7">
        <f>IF($G1694="","",IFERROR(INDEX(Listas!$B$2:$B$51,MATCH($G1694,Listas!$A$2:$A$51,0))&amp;"",""))</f>
        <v/>
      </c>
      <c r="J1694" s="8" t="n"/>
      <c r="K1694" s="8" t="n"/>
      <c r="L1694" s="8" t="n"/>
      <c r="M1694" s="9" t="n"/>
      <c r="O1694" s="10" t="n"/>
      <c r="P1694" s="8" t="n"/>
    </row>
    <row r="1695">
      <c r="A1695" s="7" t="n"/>
      <c r="C1695" s="7" t="n"/>
      <c r="F1695" s="7" t="n"/>
      <c r="H1695" s="7">
        <f>IF($G1695="","",IFERROR(INDEX(Listas!$B$2:$B$51,MATCH($G1695,Listas!$A$2:$A$51,0))&amp;"",""))</f>
        <v/>
      </c>
      <c r="J1695" s="8" t="n"/>
      <c r="K1695" s="8" t="n"/>
      <c r="L1695" s="8" t="n"/>
      <c r="M1695" s="9" t="n"/>
      <c r="O1695" s="10" t="n"/>
      <c r="P1695" s="8" t="n"/>
    </row>
    <row r="1696">
      <c r="A1696" s="7" t="n"/>
      <c r="C1696" s="7" t="n"/>
      <c r="F1696" s="7" t="n"/>
      <c r="H1696" s="7">
        <f>IF($G1696="","",IFERROR(INDEX(Listas!$B$2:$B$51,MATCH($G1696,Listas!$A$2:$A$51,0))&amp;"",""))</f>
        <v/>
      </c>
      <c r="J1696" s="8" t="n"/>
      <c r="K1696" s="8" t="n"/>
      <c r="L1696" s="8" t="n"/>
      <c r="M1696" s="9" t="n"/>
      <c r="O1696" s="10" t="n"/>
      <c r="P1696" s="8" t="n"/>
    </row>
    <row r="1697">
      <c r="A1697" s="7" t="n"/>
      <c r="C1697" s="7" t="n"/>
      <c r="F1697" s="7" t="n"/>
      <c r="H1697" s="7">
        <f>IF($G1697="","",IFERROR(INDEX(Listas!$B$2:$B$51,MATCH($G1697,Listas!$A$2:$A$51,0))&amp;"",""))</f>
        <v/>
      </c>
      <c r="J1697" s="8" t="n"/>
      <c r="K1697" s="8" t="n"/>
      <c r="L1697" s="8" t="n"/>
      <c r="M1697" s="9" t="n"/>
      <c r="O1697" s="10" t="n"/>
      <c r="P1697" s="8" t="n"/>
    </row>
    <row r="1698">
      <c r="A1698" s="7" t="n"/>
      <c r="C1698" s="7" t="n"/>
      <c r="F1698" s="7" t="n"/>
      <c r="H1698" s="7">
        <f>IF($G1698="","",IFERROR(INDEX(Listas!$B$2:$B$51,MATCH($G1698,Listas!$A$2:$A$51,0))&amp;"",""))</f>
        <v/>
      </c>
      <c r="J1698" s="8" t="n"/>
      <c r="K1698" s="8" t="n"/>
      <c r="L1698" s="8" t="n"/>
      <c r="M1698" s="9" t="n"/>
      <c r="O1698" s="10" t="n"/>
      <c r="P1698" s="8" t="n"/>
    </row>
    <row r="1699">
      <c r="A1699" s="7" t="n"/>
      <c r="C1699" s="7" t="n"/>
      <c r="F1699" s="7" t="n"/>
      <c r="H1699" s="7">
        <f>IF($G1699="","",IFERROR(INDEX(Listas!$B$2:$B$51,MATCH($G1699,Listas!$A$2:$A$51,0))&amp;"",""))</f>
        <v/>
      </c>
      <c r="J1699" s="8" t="n"/>
      <c r="K1699" s="8" t="n"/>
      <c r="L1699" s="8" t="n"/>
      <c r="M1699" s="9" t="n"/>
      <c r="O1699" s="10" t="n"/>
      <c r="P1699" s="8" t="n"/>
    </row>
    <row r="1700">
      <c r="A1700" s="7" t="n"/>
      <c r="C1700" s="7" t="n"/>
      <c r="F1700" s="7" t="n"/>
      <c r="H1700" s="7">
        <f>IF($G1700="","",IFERROR(INDEX(Listas!$B$2:$B$51,MATCH($G1700,Listas!$A$2:$A$51,0))&amp;"",""))</f>
        <v/>
      </c>
      <c r="J1700" s="8" t="n"/>
      <c r="K1700" s="8" t="n"/>
      <c r="L1700" s="8" t="n"/>
      <c r="M1700" s="9" t="n"/>
      <c r="O1700" s="10" t="n"/>
      <c r="P1700" s="8" t="n"/>
    </row>
    <row r="1701">
      <c r="A1701" s="7" t="n"/>
      <c r="C1701" s="7" t="n"/>
      <c r="F1701" s="7" t="n"/>
      <c r="H1701" s="7">
        <f>IF($G1701="","",IFERROR(INDEX(Listas!$B$2:$B$51,MATCH($G1701,Listas!$A$2:$A$51,0))&amp;"",""))</f>
        <v/>
      </c>
      <c r="J1701" s="8" t="n"/>
      <c r="K1701" s="8" t="n"/>
      <c r="L1701" s="8" t="n"/>
      <c r="M1701" s="9" t="n"/>
      <c r="O1701" s="10" t="n"/>
      <c r="P1701" s="8" t="n"/>
    </row>
    <row r="1702">
      <c r="A1702" s="7" t="n"/>
      <c r="C1702" s="7" t="n"/>
      <c r="F1702" s="7" t="n"/>
      <c r="H1702" s="7">
        <f>IF($G1702="","",IFERROR(INDEX(Listas!$B$2:$B$51,MATCH($G1702,Listas!$A$2:$A$51,0))&amp;"",""))</f>
        <v/>
      </c>
      <c r="J1702" s="8" t="n"/>
      <c r="K1702" s="8" t="n"/>
      <c r="L1702" s="8" t="n"/>
      <c r="M1702" s="9" t="n"/>
      <c r="O1702" s="10" t="n"/>
      <c r="P1702" s="8" t="n"/>
    </row>
    <row r="1703">
      <c r="A1703" s="7" t="n"/>
      <c r="C1703" s="7" t="n"/>
      <c r="F1703" s="7" t="n"/>
      <c r="H1703" s="7">
        <f>IF($G1703="","",IFERROR(INDEX(Listas!$B$2:$B$51,MATCH($G1703,Listas!$A$2:$A$51,0))&amp;"",""))</f>
        <v/>
      </c>
      <c r="J1703" s="8" t="n"/>
      <c r="K1703" s="8" t="n"/>
      <c r="L1703" s="8" t="n"/>
      <c r="M1703" s="9" t="n"/>
      <c r="O1703" s="10" t="n"/>
      <c r="P1703" s="8" t="n"/>
    </row>
    <row r="1704">
      <c r="A1704" s="7" t="n"/>
      <c r="C1704" s="7" t="n"/>
      <c r="F1704" s="7" t="n"/>
      <c r="H1704" s="7">
        <f>IF($G1704="","",IFERROR(INDEX(Listas!$B$2:$B$51,MATCH($G1704,Listas!$A$2:$A$51,0))&amp;"",""))</f>
        <v/>
      </c>
      <c r="J1704" s="8" t="n"/>
      <c r="K1704" s="8" t="n"/>
      <c r="L1704" s="8" t="n"/>
      <c r="M1704" s="9" t="n"/>
      <c r="O1704" s="10" t="n"/>
      <c r="P1704" s="8" t="n"/>
    </row>
    <row r="1705">
      <c r="A1705" s="7" t="n"/>
      <c r="C1705" s="7" t="n"/>
      <c r="F1705" s="7" t="n"/>
      <c r="H1705" s="7">
        <f>IF($G1705="","",IFERROR(INDEX(Listas!$B$2:$B$51,MATCH($G1705,Listas!$A$2:$A$51,0))&amp;"",""))</f>
        <v/>
      </c>
      <c r="J1705" s="8" t="n"/>
      <c r="K1705" s="8" t="n"/>
      <c r="L1705" s="8" t="n"/>
      <c r="M1705" s="9" t="n"/>
      <c r="O1705" s="10" t="n"/>
      <c r="P1705" s="8" t="n"/>
    </row>
    <row r="1706">
      <c r="A1706" s="7" t="n"/>
      <c r="C1706" s="7" t="n"/>
      <c r="F1706" s="7" t="n"/>
      <c r="H1706" s="7">
        <f>IF($G1706="","",IFERROR(INDEX(Listas!$B$2:$B$51,MATCH($G1706,Listas!$A$2:$A$51,0))&amp;"",""))</f>
        <v/>
      </c>
      <c r="J1706" s="8" t="n"/>
      <c r="K1706" s="8" t="n"/>
      <c r="L1706" s="8" t="n"/>
      <c r="M1706" s="9" t="n"/>
      <c r="O1706" s="10" t="n"/>
      <c r="P1706" s="8" t="n"/>
    </row>
    <row r="1707">
      <c r="A1707" s="7" t="n"/>
      <c r="C1707" s="7" t="n"/>
      <c r="F1707" s="7" t="n"/>
      <c r="H1707" s="7">
        <f>IF($G1707="","",IFERROR(INDEX(Listas!$B$2:$B$51,MATCH($G1707,Listas!$A$2:$A$51,0))&amp;"",""))</f>
        <v/>
      </c>
      <c r="J1707" s="8" t="n"/>
      <c r="K1707" s="8" t="n"/>
      <c r="L1707" s="8" t="n"/>
      <c r="M1707" s="9" t="n"/>
      <c r="O1707" s="10" t="n"/>
      <c r="P1707" s="8" t="n"/>
    </row>
    <row r="1708">
      <c r="A1708" s="7" t="n"/>
      <c r="C1708" s="7" t="n"/>
      <c r="F1708" s="7" t="n"/>
      <c r="H1708" s="7">
        <f>IF($G1708="","",IFERROR(INDEX(Listas!$B$2:$B$51,MATCH($G1708,Listas!$A$2:$A$51,0))&amp;"",""))</f>
        <v/>
      </c>
      <c r="J1708" s="8" t="n"/>
      <c r="K1708" s="8" t="n"/>
      <c r="L1708" s="8" t="n"/>
      <c r="M1708" s="9" t="n"/>
      <c r="O1708" s="10" t="n"/>
      <c r="P1708" s="8" t="n"/>
    </row>
    <row r="1709">
      <c r="A1709" s="7" t="n"/>
      <c r="C1709" s="7" t="n"/>
      <c r="F1709" s="7" t="n"/>
      <c r="H1709" s="7">
        <f>IF($G1709="","",IFERROR(INDEX(Listas!$B$2:$B$51,MATCH($G1709,Listas!$A$2:$A$51,0))&amp;"",""))</f>
        <v/>
      </c>
      <c r="J1709" s="8" t="n"/>
      <c r="K1709" s="8" t="n"/>
      <c r="L1709" s="8" t="n"/>
      <c r="M1709" s="9" t="n"/>
      <c r="O1709" s="10" t="n"/>
      <c r="P1709" s="8" t="n"/>
    </row>
    <row r="1710">
      <c r="A1710" s="7" t="n"/>
      <c r="C1710" s="7" t="n"/>
      <c r="F1710" s="7" t="n"/>
      <c r="H1710" s="7">
        <f>IF($G1710="","",IFERROR(INDEX(Listas!$B$2:$B$51,MATCH($G1710,Listas!$A$2:$A$51,0))&amp;"",""))</f>
        <v/>
      </c>
      <c r="J1710" s="8" t="n"/>
      <c r="K1710" s="8" t="n"/>
      <c r="L1710" s="8" t="n"/>
      <c r="M1710" s="9" t="n"/>
      <c r="O1710" s="10" t="n"/>
      <c r="P1710" s="8" t="n"/>
    </row>
    <row r="1711">
      <c r="A1711" s="7" t="n"/>
      <c r="C1711" s="7" t="n"/>
      <c r="F1711" s="7" t="n"/>
      <c r="H1711" s="7">
        <f>IF($G1711="","",IFERROR(INDEX(Listas!$B$2:$B$51,MATCH($G1711,Listas!$A$2:$A$51,0))&amp;"",""))</f>
        <v/>
      </c>
      <c r="J1711" s="8" t="n"/>
      <c r="K1711" s="8" t="n"/>
      <c r="L1711" s="8" t="n"/>
      <c r="M1711" s="9" t="n"/>
      <c r="O1711" s="10" t="n"/>
      <c r="P1711" s="8" t="n"/>
    </row>
    <row r="1712">
      <c r="A1712" s="7" t="n"/>
      <c r="C1712" s="7" t="n"/>
      <c r="F1712" s="7" t="n"/>
      <c r="H1712" s="7">
        <f>IF($G1712="","",IFERROR(INDEX(Listas!$B$2:$B$51,MATCH($G1712,Listas!$A$2:$A$51,0))&amp;"",""))</f>
        <v/>
      </c>
      <c r="J1712" s="8" t="n"/>
      <c r="K1712" s="8" t="n"/>
      <c r="L1712" s="8" t="n"/>
      <c r="M1712" s="9" t="n"/>
      <c r="O1712" s="10" t="n"/>
      <c r="P1712" s="8" t="n"/>
    </row>
    <row r="1713">
      <c r="A1713" s="7" t="n"/>
      <c r="C1713" s="7" t="n"/>
      <c r="F1713" s="7" t="n"/>
      <c r="H1713" s="7">
        <f>IF($G1713="","",IFERROR(INDEX(Listas!$B$2:$B$51,MATCH($G1713,Listas!$A$2:$A$51,0))&amp;"",""))</f>
        <v/>
      </c>
      <c r="J1713" s="8" t="n"/>
      <c r="K1713" s="8" t="n"/>
      <c r="L1713" s="8" t="n"/>
      <c r="M1713" s="9" t="n"/>
      <c r="O1713" s="10" t="n"/>
      <c r="P1713" s="8" t="n"/>
    </row>
    <row r="1714">
      <c r="A1714" s="7" t="n"/>
      <c r="C1714" s="7" t="n"/>
      <c r="F1714" s="7" t="n"/>
      <c r="H1714" s="7">
        <f>IF($G1714="","",IFERROR(INDEX(Listas!$B$2:$B$51,MATCH($G1714,Listas!$A$2:$A$51,0))&amp;"",""))</f>
        <v/>
      </c>
      <c r="J1714" s="8" t="n"/>
      <c r="K1714" s="8" t="n"/>
      <c r="L1714" s="8" t="n"/>
      <c r="M1714" s="9" t="n"/>
      <c r="O1714" s="10" t="n"/>
      <c r="P1714" s="8" t="n"/>
    </row>
    <row r="1715">
      <c r="A1715" s="7" t="n"/>
      <c r="C1715" s="7" t="n"/>
      <c r="F1715" s="7" t="n"/>
      <c r="H1715" s="7">
        <f>IF($G1715="","",IFERROR(INDEX(Listas!$B$2:$B$51,MATCH($G1715,Listas!$A$2:$A$51,0))&amp;"",""))</f>
        <v/>
      </c>
      <c r="J1715" s="8" t="n"/>
      <c r="K1715" s="8" t="n"/>
      <c r="L1715" s="8" t="n"/>
      <c r="M1715" s="9" t="n"/>
      <c r="O1715" s="10" t="n"/>
      <c r="P1715" s="8" t="n"/>
    </row>
    <row r="1716">
      <c r="A1716" s="7" t="n"/>
      <c r="C1716" s="7" t="n"/>
      <c r="F1716" s="7" t="n"/>
      <c r="H1716" s="7">
        <f>IF($G1716="","",IFERROR(INDEX(Listas!$B$2:$B$51,MATCH($G1716,Listas!$A$2:$A$51,0))&amp;"",""))</f>
        <v/>
      </c>
      <c r="J1716" s="8" t="n"/>
      <c r="K1716" s="8" t="n"/>
      <c r="L1716" s="8" t="n"/>
      <c r="M1716" s="9" t="n"/>
      <c r="O1716" s="10" t="n"/>
      <c r="P1716" s="8" t="n"/>
    </row>
    <row r="1717">
      <c r="A1717" s="7" t="n"/>
      <c r="C1717" s="7" t="n"/>
      <c r="F1717" s="7" t="n"/>
      <c r="H1717" s="7">
        <f>IF($G1717="","",IFERROR(INDEX(Listas!$B$2:$B$51,MATCH($G1717,Listas!$A$2:$A$51,0))&amp;"",""))</f>
        <v/>
      </c>
      <c r="J1717" s="8" t="n"/>
      <c r="K1717" s="8" t="n"/>
      <c r="L1717" s="8" t="n"/>
      <c r="M1717" s="9" t="n"/>
      <c r="O1717" s="10" t="n"/>
      <c r="P1717" s="8" t="n"/>
    </row>
    <row r="1718">
      <c r="A1718" s="7" t="n"/>
      <c r="C1718" s="7" t="n"/>
      <c r="F1718" s="7" t="n"/>
      <c r="H1718" s="7">
        <f>IF($G1718="","",IFERROR(INDEX(Listas!$B$2:$B$51,MATCH($G1718,Listas!$A$2:$A$51,0))&amp;"",""))</f>
        <v/>
      </c>
      <c r="J1718" s="8" t="n"/>
      <c r="K1718" s="8" t="n"/>
      <c r="L1718" s="8" t="n"/>
      <c r="M1718" s="9" t="n"/>
      <c r="O1718" s="10" t="n"/>
      <c r="P1718" s="8" t="n"/>
    </row>
    <row r="1719">
      <c r="A1719" s="7" t="n"/>
      <c r="C1719" s="7" t="n"/>
      <c r="F1719" s="7" t="n"/>
      <c r="H1719" s="7">
        <f>IF($G1719="","",IFERROR(INDEX(Listas!$B$2:$B$51,MATCH($G1719,Listas!$A$2:$A$51,0))&amp;"",""))</f>
        <v/>
      </c>
      <c r="J1719" s="8" t="n"/>
      <c r="K1719" s="8" t="n"/>
      <c r="L1719" s="8" t="n"/>
      <c r="M1719" s="9" t="n"/>
      <c r="O1719" s="10" t="n"/>
      <c r="P1719" s="8" t="n"/>
    </row>
    <row r="1720">
      <c r="A1720" s="7" t="n"/>
      <c r="C1720" s="7" t="n"/>
      <c r="F1720" s="7" t="n"/>
      <c r="H1720" s="7">
        <f>IF($G1720="","",IFERROR(INDEX(Listas!$B$2:$B$51,MATCH($G1720,Listas!$A$2:$A$51,0))&amp;"",""))</f>
        <v/>
      </c>
      <c r="J1720" s="8" t="n"/>
      <c r="K1720" s="8" t="n"/>
      <c r="L1720" s="8" t="n"/>
      <c r="M1720" s="9" t="n"/>
      <c r="O1720" s="10" t="n"/>
      <c r="P1720" s="8" t="n"/>
    </row>
    <row r="1721">
      <c r="A1721" s="7" t="n"/>
      <c r="C1721" s="7" t="n"/>
      <c r="F1721" s="7" t="n"/>
      <c r="H1721" s="7">
        <f>IF($G1721="","",IFERROR(INDEX(Listas!$B$2:$B$51,MATCH($G1721,Listas!$A$2:$A$51,0))&amp;"",""))</f>
        <v/>
      </c>
      <c r="J1721" s="8" t="n"/>
      <c r="K1721" s="8" t="n"/>
      <c r="L1721" s="8" t="n"/>
      <c r="M1721" s="9" t="n"/>
      <c r="O1721" s="10" t="n"/>
      <c r="P1721" s="8" t="n"/>
    </row>
    <row r="1722">
      <c r="A1722" s="7" t="n"/>
      <c r="C1722" s="7" t="n"/>
      <c r="F1722" s="7" t="n"/>
      <c r="H1722" s="7">
        <f>IF($G1722="","",IFERROR(INDEX(Listas!$B$2:$B$51,MATCH($G1722,Listas!$A$2:$A$51,0))&amp;"",""))</f>
        <v/>
      </c>
      <c r="J1722" s="8" t="n"/>
      <c r="K1722" s="8" t="n"/>
      <c r="L1722" s="8" t="n"/>
      <c r="M1722" s="9" t="n"/>
      <c r="O1722" s="10" t="n"/>
      <c r="P1722" s="8" t="n"/>
    </row>
    <row r="1723">
      <c r="A1723" s="7" t="n"/>
      <c r="C1723" s="7" t="n"/>
      <c r="F1723" s="7" t="n"/>
      <c r="H1723" s="7">
        <f>IF($G1723="","",IFERROR(INDEX(Listas!$B$2:$B$51,MATCH($G1723,Listas!$A$2:$A$51,0))&amp;"",""))</f>
        <v/>
      </c>
      <c r="J1723" s="8" t="n"/>
      <c r="K1723" s="8" t="n"/>
      <c r="L1723" s="8" t="n"/>
      <c r="M1723" s="9" t="n"/>
      <c r="O1723" s="10" t="n"/>
      <c r="P1723" s="8" t="n"/>
    </row>
    <row r="1724">
      <c r="A1724" s="7" t="n"/>
      <c r="C1724" s="7" t="n"/>
      <c r="F1724" s="7" t="n"/>
      <c r="H1724" s="7">
        <f>IF($G1724="","",IFERROR(INDEX(Listas!$B$2:$B$51,MATCH($G1724,Listas!$A$2:$A$51,0))&amp;"",""))</f>
        <v/>
      </c>
      <c r="J1724" s="8" t="n"/>
      <c r="K1724" s="8" t="n"/>
      <c r="L1724" s="8" t="n"/>
      <c r="M1724" s="9" t="n"/>
      <c r="O1724" s="10" t="n"/>
      <c r="P1724" s="8" t="n"/>
    </row>
    <row r="1725">
      <c r="A1725" s="7" t="n"/>
      <c r="C1725" s="7" t="n"/>
      <c r="F1725" s="7" t="n"/>
      <c r="H1725" s="7">
        <f>IF($G1725="","",IFERROR(INDEX(Listas!$B$2:$B$51,MATCH($G1725,Listas!$A$2:$A$51,0))&amp;"",""))</f>
        <v/>
      </c>
      <c r="J1725" s="8" t="n"/>
      <c r="K1725" s="8" t="n"/>
      <c r="L1725" s="8" t="n"/>
      <c r="M1725" s="9" t="n"/>
      <c r="O1725" s="10" t="n"/>
      <c r="P1725" s="8" t="n"/>
    </row>
    <row r="1726">
      <c r="A1726" s="7" t="n"/>
      <c r="C1726" s="7" t="n"/>
      <c r="F1726" s="7" t="n"/>
      <c r="H1726" s="7">
        <f>IF($G1726="","",IFERROR(INDEX(Listas!$B$2:$B$51,MATCH($G1726,Listas!$A$2:$A$51,0))&amp;"",""))</f>
        <v/>
      </c>
      <c r="J1726" s="8" t="n"/>
      <c r="K1726" s="8" t="n"/>
      <c r="L1726" s="8" t="n"/>
      <c r="M1726" s="9" t="n"/>
      <c r="O1726" s="10" t="n"/>
      <c r="P1726" s="8" t="n"/>
    </row>
    <row r="1727">
      <c r="A1727" s="7" t="n"/>
      <c r="C1727" s="7" t="n"/>
      <c r="F1727" s="7" t="n"/>
      <c r="H1727" s="7">
        <f>IF($G1727="","",IFERROR(INDEX(Listas!$B$2:$B$51,MATCH($G1727,Listas!$A$2:$A$51,0))&amp;"",""))</f>
        <v/>
      </c>
      <c r="J1727" s="8" t="n"/>
      <c r="K1727" s="8" t="n"/>
      <c r="L1727" s="8" t="n"/>
      <c r="M1727" s="9" t="n"/>
      <c r="O1727" s="10" t="n"/>
      <c r="P1727" s="8" t="n"/>
    </row>
    <row r="1728">
      <c r="A1728" s="7" t="n"/>
      <c r="C1728" s="7" t="n"/>
      <c r="F1728" s="7" t="n"/>
      <c r="H1728" s="7">
        <f>IF($G1728="","",IFERROR(INDEX(Listas!$B$2:$B$51,MATCH($G1728,Listas!$A$2:$A$51,0))&amp;"",""))</f>
        <v/>
      </c>
      <c r="J1728" s="8" t="n"/>
      <c r="K1728" s="8" t="n"/>
      <c r="L1728" s="8" t="n"/>
      <c r="M1728" s="9" t="n"/>
      <c r="O1728" s="10" t="n"/>
      <c r="P1728" s="8" t="n"/>
    </row>
    <row r="1729">
      <c r="A1729" s="7" t="n"/>
      <c r="C1729" s="7" t="n"/>
      <c r="F1729" s="7" t="n"/>
      <c r="H1729" s="7">
        <f>IF($G1729="","",IFERROR(INDEX(Listas!$B$2:$B$51,MATCH($G1729,Listas!$A$2:$A$51,0))&amp;"",""))</f>
        <v/>
      </c>
      <c r="J1729" s="8" t="n"/>
      <c r="K1729" s="8" t="n"/>
      <c r="L1729" s="8" t="n"/>
      <c r="M1729" s="9" t="n"/>
      <c r="O1729" s="10" t="n"/>
      <c r="P1729" s="8" t="n"/>
    </row>
    <row r="1730">
      <c r="A1730" s="7" t="n"/>
      <c r="C1730" s="7" t="n"/>
      <c r="F1730" s="7" t="n"/>
      <c r="H1730" s="7">
        <f>IF($G1730="","",IFERROR(INDEX(Listas!$B$2:$B$51,MATCH($G1730,Listas!$A$2:$A$51,0))&amp;"",""))</f>
        <v/>
      </c>
      <c r="J1730" s="8" t="n"/>
      <c r="K1730" s="8" t="n"/>
      <c r="L1730" s="8" t="n"/>
      <c r="M1730" s="9" t="n"/>
      <c r="O1730" s="10" t="n"/>
      <c r="P1730" s="8" t="n"/>
    </row>
    <row r="1731">
      <c r="A1731" s="7" t="n"/>
      <c r="C1731" s="7" t="n"/>
      <c r="F1731" s="7" t="n"/>
      <c r="H1731" s="7">
        <f>IF($G1731="","",IFERROR(INDEX(Listas!$B$2:$B$51,MATCH($G1731,Listas!$A$2:$A$51,0))&amp;"",""))</f>
        <v/>
      </c>
      <c r="J1731" s="8" t="n"/>
      <c r="K1731" s="8" t="n"/>
      <c r="L1731" s="8" t="n"/>
      <c r="M1731" s="9" t="n"/>
      <c r="O1731" s="10" t="n"/>
      <c r="P1731" s="8" t="n"/>
    </row>
    <row r="1732">
      <c r="A1732" s="7" t="n"/>
      <c r="C1732" s="7" t="n"/>
      <c r="F1732" s="7" t="n"/>
      <c r="H1732" s="7">
        <f>IF($G1732="","",IFERROR(INDEX(Listas!$B$2:$B$51,MATCH($G1732,Listas!$A$2:$A$51,0))&amp;"",""))</f>
        <v/>
      </c>
      <c r="J1732" s="8" t="n"/>
      <c r="K1732" s="8" t="n"/>
      <c r="L1732" s="8" t="n"/>
      <c r="M1732" s="9" t="n"/>
      <c r="O1732" s="10" t="n"/>
      <c r="P1732" s="8" t="n"/>
    </row>
    <row r="1733">
      <c r="A1733" s="7" t="n"/>
      <c r="C1733" s="7" t="n"/>
      <c r="F1733" s="7" t="n"/>
      <c r="H1733" s="7">
        <f>IF($G1733="","",IFERROR(INDEX(Listas!$B$2:$B$51,MATCH($G1733,Listas!$A$2:$A$51,0))&amp;"",""))</f>
        <v/>
      </c>
      <c r="J1733" s="8" t="n"/>
      <c r="K1733" s="8" t="n"/>
      <c r="L1733" s="8" t="n"/>
      <c r="M1733" s="9" t="n"/>
      <c r="O1733" s="10" t="n"/>
      <c r="P1733" s="8" t="n"/>
    </row>
    <row r="1734">
      <c r="A1734" s="7" t="n"/>
      <c r="C1734" s="7" t="n"/>
      <c r="F1734" s="7" t="n"/>
      <c r="H1734" s="7">
        <f>IF($G1734="","",IFERROR(INDEX(Listas!$B$2:$B$51,MATCH($G1734,Listas!$A$2:$A$51,0))&amp;"",""))</f>
        <v/>
      </c>
      <c r="J1734" s="8" t="n"/>
      <c r="K1734" s="8" t="n"/>
      <c r="L1734" s="8" t="n"/>
      <c r="M1734" s="9" t="n"/>
      <c r="O1734" s="10" t="n"/>
      <c r="P1734" s="8" t="n"/>
    </row>
    <row r="1735">
      <c r="A1735" s="7" t="n"/>
      <c r="C1735" s="7" t="n"/>
      <c r="F1735" s="7" t="n"/>
      <c r="H1735" s="7">
        <f>IF($G1735="","",IFERROR(INDEX(Listas!$B$2:$B$51,MATCH($G1735,Listas!$A$2:$A$51,0))&amp;"",""))</f>
        <v/>
      </c>
      <c r="J1735" s="8" t="n"/>
      <c r="K1735" s="8" t="n"/>
      <c r="L1735" s="8" t="n"/>
      <c r="M1735" s="9" t="n"/>
      <c r="O1735" s="10" t="n"/>
      <c r="P1735" s="8" t="n"/>
    </row>
    <row r="1736">
      <c r="A1736" s="7" t="n"/>
      <c r="C1736" s="7" t="n"/>
      <c r="F1736" s="7" t="n"/>
      <c r="H1736" s="7">
        <f>IF($G1736="","",IFERROR(INDEX(Listas!$B$2:$B$51,MATCH($G1736,Listas!$A$2:$A$51,0))&amp;"",""))</f>
        <v/>
      </c>
      <c r="J1736" s="8" t="n"/>
      <c r="K1736" s="8" t="n"/>
      <c r="L1736" s="8" t="n"/>
      <c r="M1736" s="9" t="n"/>
      <c r="O1736" s="10" t="n"/>
      <c r="P1736" s="8" t="n"/>
    </row>
    <row r="1737">
      <c r="A1737" s="7" t="n"/>
      <c r="C1737" s="7" t="n"/>
      <c r="F1737" s="7" t="n"/>
      <c r="H1737" s="7">
        <f>IF($G1737="","",IFERROR(INDEX(Listas!$B$2:$B$51,MATCH($G1737,Listas!$A$2:$A$51,0))&amp;"",""))</f>
        <v/>
      </c>
      <c r="J1737" s="8" t="n"/>
      <c r="K1737" s="8" t="n"/>
      <c r="L1737" s="8" t="n"/>
      <c r="M1737" s="9" t="n"/>
      <c r="O1737" s="10" t="n"/>
      <c r="P1737" s="8" t="n"/>
    </row>
    <row r="1738">
      <c r="A1738" s="7" t="n"/>
      <c r="C1738" s="7" t="n"/>
      <c r="F1738" s="7" t="n"/>
      <c r="H1738" s="7">
        <f>IF($G1738="","",IFERROR(INDEX(Listas!$B$2:$B$51,MATCH($G1738,Listas!$A$2:$A$51,0))&amp;"",""))</f>
        <v/>
      </c>
      <c r="J1738" s="8" t="n"/>
      <c r="K1738" s="8" t="n"/>
      <c r="L1738" s="8" t="n"/>
      <c r="M1738" s="9" t="n"/>
      <c r="O1738" s="10" t="n"/>
      <c r="P1738" s="8" t="n"/>
    </row>
    <row r="1739">
      <c r="A1739" s="7" t="n"/>
      <c r="C1739" s="7" t="n"/>
      <c r="F1739" s="7" t="n"/>
      <c r="H1739" s="7">
        <f>IF($G1739="","",IFERROR(INDEX(Listas!$B$2:$B$51,MATCH($G1739,Listas!$A$2:$A$51,0))&amp;"",""))</f>
        <v/>
      </c>
      <c r="J1739" s="8" t="n"/>
      <c r="K1739" s="8" t="n"/>
      <c r="L1739" s="8" t="n"/>
      <c r="M1739" s="9" t="n"/>
      <c r="O1739" s="10" t="n"/>
      <c r="P1739" s="8" t="n"/>
    </row>
    <row r="1740">
      <c r="A1740" s="7" t="n"/>
      <c r="C1740" s="7" t="n"/>
      <c r="F1740" s="7" t="n"/>
      <c r="H1740" s="7">
        <f>IF($G1740="","",IFERROR(INDEX(Listas!$B$2:$B$51,MATCH($G1740,Listas!$A$2:$A$51,0))&amp;"",""))</f>
        <v/>
      </c>
      <c r="J1740" s="8" t="n"/>
      <c r="K1740" s="8" t="n"/>
      <c r="L1740" s="8" t="n"/>
      <c r="M1740" s="9" t="n"/>
      <c r="O1740" s="10" t="n"/>
      <c r="P1740" s="8" t="n"/>
    </row>
    <row r="1741">
      <c r="A1741" s="7" t="n"/>
      <c r="C1741" s="7" t="n"/>
      <c r="F1741" s="7" t="n"/>
      <c r="H1741" s="7">
        <f>IF($G1741="","",IFERROR(INDEX(Listas!$B$2:$B$51,MATCH($G1741,Listas!$A$2:$A$51,0))&amp;"",""))</f>
        <v/>
      </c>
      <c r="J1741" s="8" t="n"/>
      <c r="K1741" s="8" t="n"/>
      <c r="L1741" s="8" t="n"/>
      <c r="M1741" s="9" t="n"/>
      <c r="O1741" s="10" t="n"/>
      <c r="P1741" s="8" t="n"/>
    </row>
    <row r="1742">
      <c r="A1742" s="7" t="n"/>
      <c r="C1742" s="7" t="n"/>
      <c r="F1742" s="7" t="n"/>
      <c r="H1742" s="7">
        <f>IF($G1742="","",IFERROR(INDEX(Listas!$B$2:$B$51,MATCH($G1742,Listas!$A$2:$A$51,0))&amp;"",""))</f>
        <v/>
      </c>
      <c r="J1742" s="8" t="n"/>
      <c r="K1742" s="8" t="n"/>
      <c r="L1742" s="8" t="n"/>
      <c r="M1742" s="9" t="n"/>
      <c r="O1742" s="10" t="n"/>
      <c r="P1742" s="8" t="n"/>
    </row>
    <row r="1743">
      <c r="A1743" s="7" t="n"/>
      <c r="C1743" s="7" t="n"/>
      <c r="F1743" s="7" t="n"/>
      <c r="H1743" s="7">
        <f>IF($G1743="","",IFERROR(INDEX(Listas!$B$2:$B$51,MATCH($G1743,Listas!$A$2:$A$51,0))&amp;"",""))</f>
        <v/>
      </c>
      <c r="J1743" s="8" t="n"/>
      <c r="K1743" s="8" t="n"/>
      <c r="L1743" s="8" t="n"/>
      <c r="M1743" s="9" t="n"/>
      <c r="O1743" s="10" t="n"/>
      <c r="P1743" s="8" t="n"/>
    </row>
    <row r="1744">
      <c r="A1744" s="7" t="n"/>
      <c r="C1744" s="7" t="n"/>
      <c r="F1744" s="7" t="n"/>
      <c r="H1744" s="7">
        <f>IF($G1744="","",IFERROR(INDEX(Listas!$B$2:$B$51,MATCH($G1744,Listas!$A$2:$A$51,0))&amp;"",""))</f>
        <v/>
      </c>
      <c r="J1744" s="8" t="n"/>
      <c r="K1744" s="8" t="n"/>
      <c r="L1744" s="8" t="n"/>
      <c r="M1744" s="9" t="n"/>
      <c r="O1744" s="10" t="n"/>
      <c r="P1744" s="8" t="n"/>
    </row>
    <row r="1745">
      <c r="A1745" s="7" t="n"/>
      <c r="C1745" s="7" t="n"/>
      <c r="F1745" s="7" t="n"/>
      <c r="H1745" s="7">
        <f>IF($G1745="","",IFERROR(INDEX(Listas!$B$2:$B$51,MATCH($G1745,Listas!$A$2:$A$51,0))&amp;"",""))</f>
        <v/>
      </c>
      <c r="J1745" s="8" t="n"/>
      <c r="K1745" s="8" t="n"/>
      <c r="L1745" s="8" t="n"/>
      <c r="M1745" s="9" t="n"/>
      <c r="O1745" s="10" t="n"/>
      <c r="P1745" s="8" t="n"/>
    </row>
    <row r="1746">
      <c r="A1746" s="7" t="n"/>
      <c r="C1746" s="7" t="n"/>
      <c r="F1746" s="7" t="n"/>
      <c r="H1746" s="7">
        <f>IF($G1746="","",IFERROR(INDEX(Listas!$B$2:$B$51,MATCH($G1746,Listas!$A$2:$A$51,0))&amp;"",""))</f>
        <v/>
      </c>
      <c r="J1746" s="8" t="n"/>
      <c r="K1746" s="8" t="n"/>
      <c r="L1746" s="8" t="n"/>
      <c r="M1746" s="9" t="n"/>
      <c r="O1746" s="10" t="n"/>
      <c r="P1746" s="8" t="n"/>
    </row>
    <row r="1747">
      <c r="A1747" s="7" t="n"/>
      <c r="C1747" s="7" t="n"/>
      <c r="F1747" s="7" t="n"/>
      <c r="H1747" s="7">
        <f>IF($G1747="","",IFERROR(INDEX(Listas!$B$2:$B$51,MATCH($G1747,Listas!$A$2:$A$51,0))&amp;"",""))</f>
        <v/>
      </c>
      <c r="J1747" s="8" t="n"/>
      <c r="K1747" s="8" t="n"/>
      <c r="L1747" s="8" t="n"/>
      <c r="M1747" s="9" t="n"/>
      <c r="O1747" s="10" t="n"/>
      <c r="P1747" s="8" t="n"/>
    </row>
    <row r="1748">
      <c r="A1748" s="7" t="n"/>
      <c r="C1748" s="7" t="n"/>
      <c r="F1748" s="7" t="n"/>
      <c r="H1748" s="7">
        <f>IF($G1748="","",IFERROR(INDEX(Listas!$B$2:$B$51,MATCH($G1748,Listas!$A$2:$A$51,0))&amp;"",""))</f>
        <v/>
      </c>
      <c r="J1748" s="8" t="n"/>
      <c r="K1748" s="8" t="n"/>
      <c r="L1748" s="8" t="n"/>
      <c r="M1748" s="9" t="n"/>
      <c r="O1748" s="10" t="n"/>
      <c r="P1748" s="8" t="n"/>
    </row>
    <row r="1749">
      <c r="A1749" s="7" t="n"/>
      <c r="C1749" s="7" t="n"/>
      <c r="F1749" s="7" t="n"/>
      <c r="H1749" s="7">
        <f>IF($G1749="","",IFERROR(INDEX(Listas!$B$2:$B$51,MATCH($G1749,Listas!$A$2:$A$51,0))&amp;"",""))</f>
        <v/>
      </c>
      <c r="J1749" s="8" t="n"/>
      <c r="K1749" s="8" t="n"/>
      <c r="L1749" s="8" t="n"/>
      <c r="M1749" s="9" t="n"/>
      <c r="O1749" s="10" t="n"/>
      <c r="P1749" s="8" t="n"/>
    </row>
    <row r="1750">
      <c r="A1750" s="7" t="n"/>
      <c r="C1750" s="7" t="n"/>
      <c r="F1750" s="7" t="n"/>
      <c r="H1750" s="7">
        <f>IF($G1750="","",IFERROR(INDEX(Listas!$B$2:$B$51,MATCH($G1750,Listas!$A$2:$A$51,0))&amp;"",""))</f>
        <v/>
      </c>
      <c r="J1750" s="8" t="n"/>
      <c r="K1750" s="8" t="n"/>
      <c r="L1750" s="8" t="n"/>
      <c r="M1750" s="9" t="n"/>
      <c r="O1750" s="10" t="n"/>
      <c r="P1750" s="8" t="n"/>
    </row>
    <row r="1751">
      <c r="A1751" s="7" t="n"/>
      <c r="C1751" s="7" t="n"/>
      <c r="F1751" s="7" t="n"/>
      <c r="H1751" s="7">
        <f>IF($G1751="","",IFERROR(INDEX(Listas!$B$2:$B$51,MATCH($G1751,Listas!$A$2:$A$51,0))&amp;"",""))</f>
        <v/>
      </c>
      <c r="J1751" s="8" t="n"/>
      <c r="K1751" s="8" t="n"/>
      <c r="L1751" s="8" t="n"/>
      <c r="M1751" s="9" t="n"/>
      <c r="O1751" s="10" t="n"/>
      <c r="P1751" s="8" t="n"/>
    </row>
    <row r="1752">
      <c r="A1752" s="7" t="n"/>
      <c r="C1752" s="7" t="n"/>
      <c r="F1752" s="7" t="n"/>
      <c r="H1752" s="7">
        <f>IF($G1752="","",IFERROR(INDEX(Listas!$B$2:$B$51,MATCH($G1752,Listas!$A$2:$A$51,0))&amp;"",""))</f>
        <v/>
      </c>
      <c r="J1752" s="8" t="n"/>
      <c r="K1752" s="8" t="n"/>
      <c r="L1752" s="8" t="n"/>
      <c r="M1752" s="9" t="n"/>
      <c r="O1752" s="10" t="n"/>
      <c r="P1752" s="8" t="n"/>
    </row>
    <row r="1753">
      <c r="A1753" s="7" t="n"/>
      <c r="C1753" s="7" t="n"/>
      <c r="F1753" s="7" t="n"/>
      <c r="H1753" s="7">
        <f>IF($G1753="","",IFERROR(INDEX(Listas!$B$2:$B$51,MATCH($G1753,Listas!$A$2:$A$51,0))&amp;"",""))</f>
        <v/>
      </c>
      <c r="J1753" s="8" t="n"/>
      <c r="K1753" s="8" t="n"/>
      <c r="L1753" s="8" t="n"/>
      <c r="M1753" s="9" t="n"/>
      <c r="O1753" s="10" t="n"/>
      <c r="P1753" s="8" t="n"/>
    </row>
    <row r="1754">
      <c r="A1754" s="7" t="n"/>
      <c r="C1754" s="7" t="n"/>
      <c r="F1754" s="7" t="n"/>
      <c r="H1754" s="7">
        <f>IF($G1754="","",IFERROR(INDEX(Listas!$B$2:$B$51,MATCH($G1754,Listas!$A$2:$A$51,0))&amp;"",""))</f>
        <v/>
      </c>
      <c r="J1754" s="8" t="n"/>
      <c r="K1754" s="8" t="n"/>
      <c r="L1754" s="8" t="n"/>
      <c r="M1754" s="9" t="n"/>
      <c r="O1754" s="10" t="n"/>
      <c r="P1754" s="8" t="n"/>
    </row>
    <row r="1755">
      <c r="A1755" s="7" t="n"/>
      <c r="C1755" s="7" t="n"/>
      <c r="F1755" s="7" t="n"/>
      <c r="H1755" s="7">
        <f>IF($G1755="","",IFERROR(INDEX(Listas!$B$2:$B$51,MATCH($G1755,Listas!$A$2:$A$51,0))&amp;"",""))</f>
        <v/>
      </c>
      <c r="J1755" s="8" t="n"/>
      <c r="K1755" s="8" t="n"/>
      <c r="L1755" s="8" t="n"/>
      <c r="M1755" s="9" t="n"/>
      <c r="O1755" s="10" t="n"/>
      <c r="P1755" s="8" t="n"/>
    </row>
    <row r="1756">
      <c r="A1756" s="7" t="n"/>
      <c r="C1756" s="7" t="n"/>
      <c r="F1756" s="7" t="n"/>
      <c r="H1756" s="7">
        <f>IF($G1756="","",IFERROR(INDEX(Listas!$B$2:$B$51,MATCH($G1756,Listas!$A$2:$A$51,0))&amp;"",""))</f>
        <v/>
      </c>
      <c r="J1756" s="8" t="n"/>
      <c r="K1756" s="8" t="n"/>
      <c r="L1756" s="8" t="n"/>
      <c r="M1756" s="9" t="n"/>
      <c r="O1756" s="10" t="n"/>
      <c r="P1756" s="8" t="n"/>
    </row>
    <row r="1757">
      <c r="A1757" s="7" t="n"/>
      <c r="C1757" s="7" t="n"/>
      <c r="F1757" s="7" t="n"/>
      <c r="H1757" s="7">
        <f>IF($G1757="","",IFERROR(INDEX(Listas!$B$2:$B$51,MATCH($G1757,Listas!$A$2:$A$51,0))&amp;"",""))</f>
        <v/>
      </c>
      <c r="J1757" s="8" t="n"/>
      <c r="K1757" s="8" t="n"/>
      <c r="L1757" s="8" t="n"/>
      <c r="M1757" s="9" t="n"/>
      <c r="O1757" s="10" t="n"/>
      <c r="P1757" s="8" t="n"/>
    </row>
    <row r="1758">
      <c r="A1758" s="7" t="n"/>
      <c r="C1758" s="7" t="n"/>
      <c r="F1758" s="7" t="n"/>
      <c r="H1758" s="7">
        <f>IF($G1758="","",IFERROR(INDEX(Listas!$B$2:$B$51,MATCH($G1758,Listas!$A$2:$A$51,0))&amp;"",""))</f>
        <v/>
      </c>
      <c r="J1758" s="8" t="n"/>
      <c r="K1758" s="8" t="n"/>
      <c r="L1758" s="8" t="n"/>
      <c r="M1758" s="9" t="n"/>
      <c r="O1758" s="10" t="n"/>
      <c r="P1758" s="8" t="n"/>
    </row>
    <row r="1759">
      <c r="A1759" s="7" t="n"/>
      <c r="C1759" s="7" t="n"/>
      <c r="F1759" s="7" t="n"/>
      <c r="H1759" s="7">
        <f>IF($G1759="","",IFERROR(INDEX(Listas!$B$2:$B$51,MATCH($G1759,Listas!$A$2:$A$51,0))&amp;"",""))</f>
        <v/>
      </c>
      <c r="J1759" s="8" t="n"/>
      <c r="K1759" s="8" t="n"/>
      <c r="L1759" s="8" t="n"/>
      <c r="M1759" s="9" t="n"/>
      <c r="O1759" s="10" t="n"/>
      <c r="P1759" s="8" t="n"/>
    </row>
    <row r="1760">
      <c r="A1760" s="7" t="n"/>
      <c r="C1760" s="7" t="n"/>
      <c r="F1760" s="7" t="n"/>
      <c r="H1760" s="7">
        <f>IF($G1760="","",IFERROR(INDEX(Listas!$B$2:$B$51,MATCH($G1760,Listas!$A$2:$A$51,0))&amp;"",""))</f>
        <v/>
      </c>
      <c r="J1760" s="8" t="n"/>
      <c r="K1760" s="8" t="n"/>
      <c r="L1760" s="8" t="n"/>
      <c r="M1760" s="9" t="n"/>
      <c r="O1760" s="10" t="n"/>
      <c r="P1760" s="8" t="n"/>
    </row>
    <row r="1761">
      <c r="A1761" s="7" t="n"/>
      <c r="C1761" s="7" t="n"/>
      <c r="F1761" s="7" t="n"/>
      <c r="H1761" s="7">
        <f>IF($G1761="","",IFERROR(INDEX(Listas!$B$2:$B$51,MATCH($G1761,Listas!$A$2:$A$51,0))&amp;"",""))</f>
        <v/>
      </c>
      <c r="J1761" s="8" t="n"/>
      <c r="K1761" s="8" t="n"/>
      <c r="L1761" s="8" t="n"/>
      <c r="M1761" s="9" t="n"/>
      <c r="O1761" s="10" t="n"/>
      <c r="P1761" s="8" t="n"/>
    </row>
    <row r="1762">
      <c r="A1762" s="7" t="n"/>
      <c r="C1762" s="7" t="n"/>
      <c r="F1762" s="7" t="n"/>
      <c r="H1762" s="7">
        <f>IF($G1762="","",IFERROR(INDEX(Listas!$B$2:$B$51,MATCH($G1762,Listas!$A$2:$A$51,0))&amp;"",""))</f>
        <v/>
      </c>
      <c r="J1762" s="8" t="n"/>
      <c r="K1762" s="8" t="n"/>
      <c r="L1762" s="8" t="n"/>
      <c r="M1762" s="9" t="n"/>
      <c r="O1762" s="10" t="n"/>
      <c r="P1762" s="8" t="n"/>
    </row>
    <row r="1763">
      <c r="A1763" s="7" t="n"/>
      <c r="C1763" s="7" t="n"/>
      <c r="F1763" s="7" t="n"/>
      <c r="H1763" s="7">
        <f>IF($G1763="","",IFERROR(INDEX(Listas!$B$2:$B$51,MATCH($G1763,Listas!$A$2:$A$51,0))&amp;"",""))</f>
        <v/>
      </c>
      <c r="J1763" s="8" t="n"/>
      <c r="K1763" s="8" t="n"/>
      <c r="L1763" s="8" t="n"/>
      <c r="M1763" s="9" t="n"/>
      <c r="O1763" s="10" t="n"/>
      <c r="P1763" s="8" t="n"/>
    </row>
    <row r="1764">
      <c r="A1764" s="7" t="n"/>
      <c r="C1764" s="7" t="n"/>
      <c r="F1764" s="7" t="n"/>
      <c r="H1764" s="7">
        <f>IF($G1764="","",IFERROR(INDEX(Listas!$B$2:$B$51,MATCH($G1764,Listas!$A$2:$A$51,0))&amp;"",""))</f>
        <v/>
      </c>
      <c r="J1764" s="8" t="n"/>
      <c r="K1764" s="8" t="n"/>
      <c r="L1764" s="8" t="n"/>
      <c r="M1764" s="9" t="n"/>
      <c r="O1764" s="10" t="n"/>
      <c r="P1764" s="8" t="n"/>
    </row>
    <row r="1765">
      <c r="A1765" s="7" t="n"/>
      <c r="C1765" s="7" t="n"/>
      <c r="F1765" s="7" t="n"/>
      <c r="H1765" s="7">
        <f>IF($G1765="","",IFERROR(INDEX(Listas!$B$2:$B$51,MATCH($G1765,Listas!$A$2:$A$51,0))&amp;"",""))</f>
        <v/>
      </c>
      <c r="J1765" s="8" t="n"/>
      <c r="K1765" s="8" t="n"/>
      <c r="L1765" s="8" t="n"/>
      <c r="M1765" s="9" t="n"/>
      <c r="O1765" s="10" t="n"/>
      <c r="P1765" s="8" t="n"/>
    </row>
    <row r="1766">
      <c r="A1766" s="7" t="n"/>
      <c r="C1766" s="7" t="n"/>
      <c r="F1766" s="7" t="n"/>
      <c r="H1766" s="7">
        <f>IF($G1766="","",IFERROR(INDEX(Listas!$B$2:$B$51,MATCH($G1766,Listas!$A$2:$A$51,0))&amp;"",""))</f>
        <v/>
      </c>
      <c r="J1766" s="8" t="n"/>
      <c r="K1766" s="8" t="n"/>
      <c r="L1766" s="8" t="n"/>
      <c r="M1766" s="9" t="n"/>
      <c r="O1766" s="10" t="n"/>
      <c r="P1766" s="8" t="n"/>
    </row>
    <row r="1767">
      <c r="A1767" s="7" t="n"/>
      <c r="C1767" s="7" t="n"/>
      <c r="F1767" s="7" t="n"/>
      <c r="H1767" s="7">
        <f>IF($G1767="","",IFERROR(INDEX(Listas!$B$2:$B$51,MATCH($G1767,Listas!$A$2:$A$51,0))&amp;"",""))</f>
        <v/>
      </c>
      <c r="J1767" s="8" t="n"/>
      <c r="K1767" s="8" t="n"/>
      <c r="L1767" s="8" t="n"/>
      <c r="M1767" s="9" t="n"/>
      <c r="O1767" s="10" t="n"/>
      <c r="P1767" s="8" t="n"/>
    </row>
    <row r="1768">
      <c r="A1768" s="7" t="n"/>
      <c r="C1768" s="7" t="n"/>
      <c r="F1768" s="7" t="n"/>
      <c r="H1768" s="7">
        <f>IF($G1768="","",IFERROR(INDEX(Listas!$B$2:$B$51,MATCH($G1768,Listas!$A$2:$A$51,0))&amp;"",""))</f>
        <v/>
      </c>
      <c r="J1768" s="8" t="n"/>
      <c r="K1768" s="8" t="n"/>
      <c r="L1768" s="8" t="n"/>
      <c r="M1768" s="9" t="n"/>
      <c r="O1768" s="10" t="n"/>
      <c r="P1768" s="8" t="n"/>
    </row>
    <row r="1769">
      <c r="A1769" s="7" t="n"/>
      <c r="C1769" s="7" t="n"/>
      <c r="F1769" s="7" t="n"/>
      <c r="H1769" s="7">
        <f>IF($G1769="","",IFERROR(INDEX(Listas!$B$2:$B$51,MATCH($G1769,Listas!$A$2:$A$51,0))&amp;"",""))</f>
        <v/>
      </c>
      <c r="J1769" s="8" t="n"/>
      <c r="K1769" s="8" t="n"/>
      <c r="L1769" s="8" t="n"/>
      <c r="M1769" s="9" t="n"/>
      <c r="O1769" s="10" t="n"/>
      <c r="P1769" s="8" t="n"/>
    </row>
    <row r="1770">
      <c r="A1770" s="7" t="n"/>
      <c r="C1770" s="7" t="n"/>
      <c r="F1770" s="7" t="n"/>
      <c r="H1770" s="7">
        <f>IF($G1770="","",IFERROR(INDEX(Listas!$B$2:$B$51,MATCH($G1770,Listas!$A$2:$A$51,0))&amp;"",""))</f>
        <v/>
      </c>
      <c r="J1770" s="8" t="n"/>
      <c r="K1770" s="8" t="n"/>
      <c r="L1770" s="8" t="n"/>
      <c r="M1770" s="9" t="n"/>
      <c r="O1770" s="10" t="n"/>
      <c r="P1770" s="8" t="n"/>
    </row>
    <row r="1771">
      <c r="A1771" s="7" t="n"/>
      <c r="C1771" s="7" t="n"/>
      <c r="F1771" s="7" t="n"/>
      <c r="H1771" s="7">
        <f>IF($G1771="","",IFERROR(INDEX(Listas!$B$2:$B$51,MATCH($G1771,Listas!$A$2:$A$51,0))&amp;"",""))</f>
        <v/>
      </c>
      <c r="J1771" s="8" t="n"/>
      <c r="K1771" s="8" t="n"/>
      <c r="L1771" s="8" t="n"/>
      <c r="M1771" s="9" t="n"/>
      <c r="O1771" s="10" t="n"/>
      <c r="P1771" s="8" t="n"/>
    </row>
    <row r="1772">
      <c r="A1772" s="7" t="n"/>
      <c r="C1772" s="7" t="n"/>
      <c r="F1772" s="7" t="n"/>
      <c r="H1772" s="7">
        <f>IF($G1772="","",IFERROR(INDEX(Listas!$B$2:$B$51,MATCH($G1772,Listas!$A$2:$A$51,0))&amp;"",""))</f>
        <v/>
      </c>
      <c r="J1772" s="8" t="n"/>
      <c r="K1772" s="8" t="n"/>
      <c r="L1772" s="8" t="n"/>
      <c r="M1772" s="9" t="n"/>
      <c r="O1772" s="10" t="n"/>
      <c r="P1772" s="8" t="n"/>
    </row>
    <row r="1773">
      <c r="A1773" s="7" t="n"/>
      <c r="C1773" s="7" t="n"/>
      <c r="F1773" s="7" t="n"/>
      <c r="H1773" s="7">
        <f>IF($G1773="","",IFERROR(INDEX(Listas!$B$2:$B$51,MATCH($G1773,Listas!$A$2:$A$51,0))&amp;"",""))</f>
        <v/>
      </c>
      <c r="J1773" s="8" t="n"/>
      <c r="K1773" s="8" t="n"/>
      <c r="L1773" s="8" t="n"/>
      <c r="M1773" s="9" t="n"/>
      <c r="O1773" s="10" t="n"/>
      <c r="P1773" s="8" t="n"/>
    </row>
    <row r="1774">
      <c r="A1774" s="7" t="n"/>
      <c r="C1774" s="7" t="n"/>
      <c r="F1774" s="7" t="n"/>
      <c r="H1774" s="7">
        <f>IF($G1774="","",IFERROR(INDEX(Listas!$B$2:$B$51,MATCH($G1774,Listas!$A$2:$A$51,0))&amp;"",""))</f>
        <v/>
      </c>
      <c r="J1774" s="8" t="n"/>
      <c r="K1774" s="8" t="n"/>
      <c r="L1774" s="8" t="n"/>
      <c r="M1774" s="9" t="n"/>
      <c r="O1774" s="10" t="n"/>
      <c r="P1774" s="8" t="n"/>
    </row>
    <row r="1775">
      <c r="A1775" s="7" t="n"/>
      <c r="C1775" s="7" t="n"/>
      <c r="F1775" s="7" t="n"/>
      <c r="H1775" s="7">
        <f>IF($G1775="","",IFERROR(INDEX(Listas!$B$2:$B$51,MATCH($G1775,Listas!$A$2:$A$51,0))&amp;"",""))</f>
        <v/>
      </c>
      <c r="J1775" s="8" t="n"/>
      <c r="K1775" s="8" t="n"/>
      <c r="L1775" s="8" t="n"/>
      <c r="M1775" s="9" t="n"/>
      <c r="O1775" s="10" t="n"/>
      <c r="P1775" s="8" t="n"/>
    </row>
    <row r="1776">
      <c r="A1776" s="7" t="n"/>
      <c r="C1776" s="7" t="n"/>
      <c r="F1776" s="7" t="n"/>
      <c r="H1776" s="7">
        <f>IF($G1776="","",IFERROR(INDEX(Listas!$B$2:$B$51,MATCH($G1776,Listas!$A$2:$A$51,0))&amp;"",""))</f>
        <v/>
      </c>
      <c r="J1776" s="8" t="n"/>
      <c r="K1776" s="8" t="n"/>
      <c r="L1776" s="8" t="n"/>
      <c r="M1776" s="9" t="n"/>
      <c r="O1776" s="10" t="n"/>
      <c r="P1776" s="8" t="n"/>
    </row>
    <row r="1777">
      <c r="A1777" s="7" t="n"/>
      <c r="C1777" s="7" t="n"/>
      <c r="F1777" s="7" t="n"/>
      <c r="H1777" s="7">
        <f>IF($G1777="","",IFERROR(INDEX(Listas!$B$2:$B$51,MATCH($G1777,Listas!$A$2:$A$51,0))&amp;"",""))</f>
        <v/>
      </c>
      <c r="J1777" s="8" t="n"/>
      <c r="K1777" s="8" t="n"/>
      <c r="L1777" s="8" t="n"/>
      <c r="M1777" s="9" t="n"/>
      <c r="O1777" s="10" t="n"/>
      <c r="P1777" s="8" t="n"/>
    </row>
    <row r="1778">
      <c r="A1778" s="7" t="n"/>
      <c r="C1778" s="7" t="n"/>
      <c r="F1778" s="7" t="n"/>
      <c r="H1778" s="7">
        <f>IF($G1778="","",IFERROR(INDEX(Listas!$B$2:$B$51,MATCH($G1778,Listas!$A$2:$A$51,0))&amp;"",""))</f>
        <v/>
      </c>
      <c r="J1778" s="8" t="n"/>
      <c r="K1778" s="8" t="n"/>
      <c r="L1778" s="8" t="n"/>
      <c r="M1778" s="9" t="n"/>
      <c r="O1778" s="10" t="n"/>
      <c r="P1778" s="8" t="n"/>
    </row>
    <row r="1779">
      <c r="A1779" s="7" t="n"/>
      <c r="C1779" s="7" t="n"/>
      <c r="F1779" s="7" t="n"/>
      <c r="H1779" s="7">
        <f>IF($G1779="","",IFERROR(INDEX(Listas!$B$2:$B$51,MATCH($G1779,Listas!$A$2:$A$51,0))&amp;"",""))</f>
        <v/>
      </c>
      <c r="J1779" s="8" t="n"/>
      <c r="K1779" s="8" t="n"/>
      <c r="L1779" s="8" t="n"/>
      <c r="M1779" s="9" t="n"/>
      <c r="O1779" s="10" t="n"/>
      <c r="P1779" s="8" t="n"/>
    </row>
    <row r="1780">
      <c r="A1780" s="7" t="n"/>
      <c r="C1780" s="7" t="n"/>
      <c r="F1780" s="7" t="n"/>
      <c r="H1780" s="7">
        <f>IF($G1780="","",IFERROR(INDEX(Listas!$B$2:$B$51,MATCH($G1780,Listas!$A$2:$A$51,0))&amp;"",""))</f>
        <v/>
      </c>
      <c r="J1780" s="8" t="n"/>
      <c r="K1780" s="8" t="n"/>
      <c r="L1780" s="8" t="n"/>
      <c r="M1780" s="9" t="n"/>
      <c r="O1780" s="10" t="n"/>
      <c r="P1780" s="8" t="n"/>
    </row>
    <row r="1781">
      <c r="A1781" s="7" t="n"/>
      <c r="C1781" s="7" t="n"/>
      <c r="F1781" s="7" t="n"/>
      <c r="H1781" s="7">
        <f>IF($G1781="","",IFERROR(INDEX(Listas!$B$2:$B$51,MATCH($G1781,Listas!$A$2:$A$51,0))&amp;"",""))</f>
        <v/>
      </c>
      <c r="J1781" s="8" t="n"/>
      <c r="K1781" s="8" t="n"/>
      <c r="L1781" s="8" t="n"/>
      <c r="M1781" s="9" t="n"/>
      <c r="O1781" s="10" t="n"/>
      <c r="P1781" s="8" t="n"/>
    </row>
    <row r="1782">
      <c r="A1782" s="7" t="n"/>
      <c r="C1782" s="7" t="n"/>
      <c r="F1782" s="7" t="n"/>
      <c r="H1782" s="7">
        <f>IF($G1782="","",IFERROR(INDEX(Listas!$B$2:$B$51,MATCH($G1782,Listas!$A$2:$A$51,0))&amp;"",""))</f>
        <v/>
      </c>
      <c r="J1782" s="8" t="n"/>
      <c r="K1782" s="8" t="n"/>
      <c r="L1782" s="8" t="n"/>
      <c r="M1782" s="9" t="n"/>
      <c r="O1782" s="10" t="n"/>
      <c r="P1782" s="8" t="n"/>
    </row>
    <row r="1783">
      <c r="A1783" s="7" t="n"/>
      <c r="C1783" s="7" t="n"/>
      <c r="F1783" s="7" t="n"/>
      <c r="H1783" s="7">
        <f>IF($G1783="","",IFERROR(INDEX(Listas!$B$2:$B$51,MATCH($G1783,Listas!$A$2:$A$51,0))&amp;"",""))</f>
        <v/>
      </c>
      <c r="J1783" s="8" t="n"/>
      <c r="K1783" s="8" t="n"/>
      <c r="L1783" s="8" t="n"/>
      <c r="M1783" s="9" t="n"/>
      <c r="O1783" s="10" t="n"/>
      <c r="P1783" s="8" t="n"/>
    </row>
    <row r="1784">
      <c r="A1784" s="7" t="n"/>
      <c r="C1784" s="7" t="n"/>
      <c r="F1784" s="7" t="n"/>
      <c r="H1784" s="7">
        <f>IF($G1784="","",IFERROR(INDEX(Listas!$B$2:$B$51,MATCH($G1784,Listas!$A$2:$A$51,0))&amp;"",""))</f>
        <v/>
      </c>
      <c r="J1784" s="8" t="n"/>
      <c r="K1784" s="8" t="n"/>
      <c r="L1784" s="8" t="n"/>
      <c r="M1784" s="9" t="n"/>
      <c r="O1784" s="10" t="n"/>
      <c r="P1784" s="8" t="n"/>
    </row>
    <row r="1785">
      <c r="A1785" s="7" t="n"/>
      <c r="C1785" s="7" t="n"/>
      <c r="F1785" s="7" t="n"/>
      <c r="H1785" s="7">
        <f>IF($G1785="","",IFERROR(INDEX(Listas!$B$2:$B$51,MATCH($G1785,Listas!$A$2:$A$51,0))&amp;"",""))</f>
        <v/>
      </c>
      <c r="J1785" s="8" t="n"/>
      <c r="K1785" s="8" t="n"/>
      <c r="L1785" s="8" t="n"/>
      <c r="M1785" s="9" t="n"/>
      <c r="O1785" s="10" t="n"/>
      <c r="P1785" s="8" t="n"/>
    </row>
    <row r="1786">
      <c r="A1786" s="7" t="n"/>
      <c r="C1786" s="7" t="n"/>
      <c r="F1786" s="7" t="n"/>
      <c r="H1786" s="7">
        <f>IF($G1786="","",IFERROR(INDEX(Listas!$B$2:$B$51,MATCH($G1786,Listas!$A$2:$A$51,0))&amp;"",""))</f>
        <v/>
      </c>
      <c r="J1786" s="8" t="n"/>
      <c r="K1786" s="8" t="n"/>
      <c r="L1786" s="8" t="n"/>
      <c r="M1786" s="9" t="n"/>
      <c r="O1786" s="10" t="n"/>
      <c r="P1786" s="8" t="n"/>
    </row>
    <row r="1787">
      <c r="A1787" s="7" t="n"/>
      <c r="C1787" s="7" t="n"/>
      <c r="F1787" s="7" t="n"/>
      <c r="H1787" s="7">
        <f>IF($G1787="","",IFERROR(INDEX(Listas!$B$2:$B$51,MATCH($G1787,Listas!$A$2:$A$51,0))&amp;"",""))</f>
        <v/>
      </c>
      <c r="J1787" s="8" t="n"/>
      <c r="K1787" s="8" t="n"/>
      <c r="L1787" s="8" t="n"/>
      <c r="M1787" s="9" t="n"/>
      <c r="O1787" s="10" t="n"/>
      <c r="P1787" s="8" t="n"/>
    </row>
    <row r="1788">
      <c r="A1788" s="7" t="n"/>
      <c r="C1788" s="7" t="n"/>
      <c r="F1788" s="7" t="n"/>
      <c r="H1788" s="7">
        <f>IF($G1788="","",IFERROR(INDEX(Listas!$B$2:$B$51,MATCH($G1788,Listas!$A$2:$A$51,0))&amp;"",""))</f>
        <v/>
      </c>
      <c r="J1788" s="8" t="n"/>
      <c r="K1788" s="8" t="n"/>
      <c r="L1788" s="8" t="n"/>
      <c r="M1788" s="9" t="n"/>
      <c r="O1788" s="10" t="n"/>
      <c r="P1788" s="8" t="n"/>
    </row>
    <row r="1789">
      <c r="A1789" s="7" t="n"/>
      <c r="C1789" s="7" t="n"/>
      <c r="F1789" s="7" t="n"/>
      <c r="H1789" s="7">
        <f>IF($G1789="","",IFERROR(INDEX(Listas!$B$2:$B$51,MATCH($G1789,Listas!$A$2:$A$51,0))&amp;"",""))</f>
        <v/>
      </c>
      <c r="J1789" s="8" t="n"/>
      <c r="K1789" s="8" t="n"/>
      <c r="L1789" s="8" t="n"/>
      <c r="M1789" s="9" t="n"/>
      <c r="O1789" s="10" t="n"/>
      <c r="P1789" s="8" t="n"/>
    </row>
    <row r="1790">
      <c r="A1790" s="7" t="n"/>
      <c r="C1790" s="7" t="n"/>
      <c r="F1790" s="7" t="n"/>
      <c r="H1790" s="7">
        <f>IF($G1790="","",IFERROR(INDEX(Listas!$B$2:$B$51,MATCH($G1790,Listas!$A$2:$A$51,0))&amp;"",""))</f>
        <v/>
      </c>
      <c r="J1790" s="8" t="n"/>
      <c r="K1790" s="8" t="n"/>
      <c r="L1790" s="8" t="n"/>
      <c r="M1790" s="9" t="n"/>
      <c r="O1790" s="10" t="n"/>
      <c r="P1790" s="8" t="n"/>
    </row>
    <row r="1791">
      <c r="A1791" s="7" t="n"/>
      <c r="C1791" s="7" t="n"/>
      <c r="F1791" s="7" t="n"/>
      <c r="H1791" s="7">
        <f>IF($G1791="","",IFERROR(INDEX(Listas!$B$2:$B$51,MATCH($G1791,Listas!$A$2:$A$51,0))&amp;"",""))</f>
        <v/>
      </c>
      <c r="J1791" s="8" t="n"/>
      <c r="K1791" s="8" t="n"/>
      <c r="L1791" s="8" t="n"/>
      <c r="M1791" s="9" t="n"/>
      <c r="O1791" s="10" t="n"/>
      <c r="P1791" s="8" t="n"/>
    </row>
    <row r="1792">
      <c r="A1792" s="7" t="n"/>
      <c r="C1792" s="7" t="n"/>
      <c r="F1792" s="7" t="n"/>
      <c r="H1792" s="7">
        <f>IF($G1792="","",IFERROR(INDEX(Listas!$B$2:$B$51,MATCH($G1792,Listas!$A$2:$A$51,0))&amp;"",""))</f>
        <v/>
      </c>
      <c r="J1792" s="8" t="n"/>
      <c r="K1792" s="8" t="n"/>
      <c r="L1792" s="8" t="n"/>
      <c r="M1792" s="9" t="n"/>
      <c r="O1792" s="10" t="n"/>
      <c r="P1792" s="8" t="n"/>
    </row>
    <row r="1793">
      <c r="A1793" s="7" t="n"/>
      <c r="C1793" s="7" t="n"/>
      <c r="F1793" s="7" t="n"/>
      <c r="H1793" s="7">
        <f>IF($G1793="","",IFERROR(INDEX(Listas!$B$2:$B$51,MATCH($G1793,Listas!$A$2:$A$51,0))&amp;"",""))</f>
        <v/>
      </c>
      <c r="J1793" s="8" t="n"/>
      <c r="K1793" s="8" t="n"/>
      <c r="L1793" s="8" t="n"/>
      <c r="M1793" s="9" t="n"/>
      <c r="O1793" s="10" t="n"/>
      <c r="P1793" s="8" t="n"/>
    </row>
    <row r="1794">
      <c r="A1794" s="7" t="n"/>
      <c r="C1794" s="7" t="n"/>
      <c r="F1794" s="7" t="n"/>
      <c r="H1794" s="7">
        <f>IF($G1794="","",IFERROR(INDEX(Listas!$B$2:$B$51,MATCH($G1794,Listas!$A$2:$A$51,0))&amp;"",""))</f>
        <v/>
      </c>
      <c r="J1794" s="8" t="n"/>
      <c r="K1794" s="8" t="n"/>
      <c r="L1794" s="8" t="n"/>
      <c r="M1794" s="9" t="n"/>
      <c r="O1794" s="10" t="n"/>
      <c r="P1794" s="8" t="n"/>
    </row>
    <row r="1795">
      <c r="A1795" s="7" t="n"/>
      <c r="C1795" s="7" t="n"/>
      <c r="F1795" s="7" t="n"/>
      <c r="H1795" s="7">
        <f>IF($G1795="","",IFERROR(INDEX(Listas!$B$2:$B$51,MATCH($G1795,Listas!$A$2:$A$51,0))&amp;"",""))</f>
        <v/>
      </c>
      <c r="J1795" s="8" t="n"/>
      <c r="K1795" s="8" t="n"/>
      <c r="L1795" s="8" t="n"/>
      <c r="M1795" s="9" t="n"/>
      <c r="O1795" s="10" t="n"/>
      <c r="P1795" s="8" t="n"/>
    </row>
    <row r="1796">
      <c r="A1796" s="7" t="n"/>
      <c r="C1796" s="7" t="n"/>
      <c r="F1796" s="7" t="n"/>
      <c r="H1796" s="7">
        <f>IF($G1796="","",IFERROR(INDEX(Listas!$B$2:$B$51,MATCH($G1796,Listas!$A$2:$A$51,0))&amp;"",""))</f>
        <v/>
      </c>
      <c r="J1796" s="8" t="n"/>
      <c r="K1796" s="8" t="n"/>
      <c r="L1796" s="8" t="n"/>
      <c r="M1796" s="9" t="n"/>
      <c r="O1796" s="10" t="n"/>
      <c r="P1796" s="8" t="n"/>
    </row>
    <row r="1797">
      <c r="A1797" s="7" t="n"/>
      <c r="C1797" s="7" t="n"/>
      <c r="F1797" s="7" t="n"/>
      <c r="H1797" s="7">
        <f>IF($G1797="","",IFERROR(INDEX(Listas!$B$2:$B$51,MATCH($G1797,Listas!$A$2:$A$51,0))&amp;"",""))</f>
        <v/>
      </c>
      <c r="J1797" s="8" t="n"/>
      <c r="K1797" s="8" t="n"/>
      <c r="L1797" s="8" t="n"/>
      <c r="M1797" s="9" t="n"/>
      <c r="O1797" s="10" t="n"/>
      <c r="P1797" s="8" t="n"/>
    </row>
    <row r="1798">
      <c r="A1798" s="7" t="n"/>
      <c r="C1798" s="7" t="n"/>
      <c r="F1798" s="7" t="n"/>
      <c r="H1798" s="7">
        <f>IF($G1798="","",IFERROR(INDEX(Listas!$B$2:$B$51,MATCH($G1798,Listas!$A$2:$A$51,0))&amp;"",""))</f>
        <v/>
      </c>
      <c r="J1798" s="8" t="n"/>
      <c r="K1798" s="8" t="n"/>
      <c r="L1798" s="8" t="n"/>
      <c r="M1798" s="9" t="n"/>
      <c r="O1798" s="10" t="n"/>
      <c r="P1798" s="8" t="n"/>
    </row>
    <row r="1799">
      <c r="A1799" s="7" t="n"/>
      <c r="C1799" s="7" t="n"/>
      <c r="F1799" s="7" t="n"/>
      <c r="H1799" s="7">
        <f>IF($G1799="","",IFERROR(INDEX(Listas!$B$2:$B$51,MATCH($G1799,Listas!$A$2:$A$51,0))&amp;"",""))</f>
        <v/>
      </c>
      <c r="J1799" s="8" t="n"/>
      <c r="K1799" s="8" t="n"/>
      <c r="L1799" s="8" t="n"/>
      <c r="M1799" s="9" t="n"/>
      <c r="O1799" s="10" t="n"/>
      <c r="P1799" s="8" t="n"/>
    </row>
    <row r="1800">
      <c r="A1800" s="7" t="n"/>
      <c r="C1800" s="7" t="n"/>
      <c r="F1800" s="7" t="n"/>
      <c r="H1800" s="7">
        <f>IF($G1800="","",IFERROR(INDEX(Listas!$B$2:$B$51,MATCH($G1800,Listas!$A$2:$A$51,0))&amp;"",""))</f>
        <v/>
      </c>
      <c r="J1800" s="8" t="n"/>
      <c r="K1800" s="8" t="n"/>
      <c r="L1800" s="8" t="n"/>
      <c r="M1800" s="9" t="n"/>
      <c r="O1800" s="10" t="n"/>
      <c r="P1800" s="8" t="n"/>
    </row>
    <row r="1801">
      <c r="A1801" s="7" t="n"/>
      <c r="C1801" s="7" t="n"/>
      <c r="F1801" s="7" t="n"/>
      <c r="H1801" s="7">
        <f>IF($G1801="","",IFERROR(INDEX(Listas!$B$2:$B$51,MATCH($G1801,Listas!$A$2:$A$51,0))&amp;"",""))</f>
        <v/>
      </c>
      <c r="J1801" s="8" t="n"/>
      <c r="K1801" s="8" t="n"/>
      <c r="L1801" s="8" t="n"/>
      <c r="M1801" s="9" t="n"/>
      <c r="O1801" s="10" t="n"/>
      <c r="P1801" s="8" t="n"/>
    </row>
    <row r="1802">
      <c r="A1802" s="7" t="n"/>
      <c r="C1802" s="7" t="n"/>
      <c r="F1802" s="7" t="n"/>
      <c r="H1802" s="7">
        <f>IF($G1802="","",IFERROR(INDEX(Listas!$B$2:$B$51,MATCH($G1802,Listas!$A$2:$A$51,0))&amp;"",""))</f>
        <v/>
      </c>
      <c r="J1802" s="8" t="n"/>
      <c r="K1802" s="8" t="n"/>
      <c r="L1802" s="8" t="n"/>
      <c r="M1802" s="9" t="n"/>
      <c r="O1802" s="10" t="n"/>
      <c r="P1802" s="8" t="n"/>
    </row>
    <row r="1803">
      <c r="A1803" s="7" t="n"/>
      <c r="C1803" s="7" t="n"/>
      <c r="F1803" s="7" t="n"/>
      <c r="H1803" s="7">
        <f>IF($G1803="","",IFERROR(INDEX(Listas!$B$2:$B$51,MATCH($G1803,Listas!$A$2:$A$51,0))&amp;"",""))</f>
        <v/>
      </c>
      <c r="J1803" s="8" t="n"/>
      <c r="K1803" s="8" t="n"/>
      <c r="L1803" s="8" t="n"/>
      <c r="M1803" s="9" t="n"/>
      <c r="O1803" s="10" t="n"/>
      <c r="P1803" s="8" t="n"/>
    </row>
    <row r="1804">
      <c r="A1804" s="7" t="n"/>
      <c r="C1804" s="7" t="n"/>
      <c r="F1804" s="7" t="n"/>
      <c r="H1804" s="7">
        <f>IF($G1804="","",IFERROR(INDEX(Listas!$B$2:$B$51,MATCH($G1804,Listas!$A$2:$A$51,0))&amp;"",""))</f>
        <v/>
      </c>
      <c r="J1804" s="8" t="n"/>
      <c r="K1804" s="8" t="n"/>
      <c r="L1804" s="8" t="n"/>
      <c r="M1804" s="9" t="n"/>
      <c r="O1804" s="10" t="n"/>
      <c r="P1804" s="8" t="n"/>
    </row>
    <row r="1805">
      <c r="A1805" s="7" t="n"/>
      <c r="C1805" s="7" t="n"/>
      <c r="F1805" s="7" t="n"/>
      <c r="H1805" s="7">
        <f>IF($G1805="","",IFERROR(INDEX(Listas!$B$2:$B$51,MATCH($G1805,Listas!$A$2:$A$51,0))&amp;"",""))</f>
        <v/>
      </c>
      <c r="J1805" s="8" t="n"/>
      <c r="K1805" s="8" t="n"/>
      <c r="L1805" s="8" t="n"/>
      <c r="M1805" s="9" t="n"/>
      <c r="O1805" s="10" t="n"/>
      <c r="P1805" s="8" t="n"/>
    </row>
    <row r="1806">
      <c r="A1806" s="7" t="n"/>
      <c r="C1806" s="7" t="n"/>
      <c r="F1806" s="7" t="n"/>
      <c r="H1806" s="7">
        <f>IF($G1806="","",IFERROR(INDEX(Listas!$B$2:$B$51,MATCH($G1806,Listas!$A$2:$A$51,0))&amp;"",""))</f>
        <v/>
      </c>
      <c r="J1806" s="8" t="n"/>
      <c r="K1806" s="8" t="n"/>
      <c r="L1806" s="8" t="n"/>
      <c r="M1806" s="9" t="n"/>
      <c r="O1806" s="10" t="n"/>
      <c r="P1806" s="8" t="n"/>
    </row>
    <row r="1807">
      <c r="A1807" s="7" t="n"/>
      <c r="C1807" s="7" t="n"/>
      <c r="F1807" s="7" t="n"/>
      <c r="H1807" s="7">
        <f>IF($G1807="","",IFERROR(INDEX(Listas!$B$2:$B$51,MATCH($G1807,Listas!$A$2:$A$51,0))&amp;"",""))</f>
        <v/>
      </c>
      <c r="J1807" s="8" t="n"/>
      <c r="K1807" s="8" t="n"/>
      <c r="L1807" s="8" t="n"/>
      <c r="M1807" s="9" t="n"/>
      <c r="O1807" s="10" t="n"/>
      <c r="P1807" s="8" t="n"/>
    </row>
    <row r="1808">
      <c r="A1808" s="7" t="n"/>
      <c r="C1808" s="7" t="n"/>
      <c r="F1808" s="7" t="n"/>
      <c r="H1808" s="7">
        <f>IF($G1808="","",IFERROR(INDEX(Listas!$B$2:$B$51,MATCH($G1808,Listas!$A$2:$A$51,0))&amp;"",""))</f>
        <v/>
      </c>
      <c r="J1808" s="8" t="n"/>
      <c r="K1808" s="8" t="n"/>
      <c r="L1808" s="8" t="n"/>
      <c r="M1808" s="9" t="n"/>
      <c r="O1808" s="10" t="n"/>
      <c r="P1808" s="8" t="n"/>
    </row>
    <row r="1809">
      <c r="A1809" s="7" t="n"/>
      <c r="C1809" s="7" t="n"/>
      <c r="F1809" s="7" t="n"/>
      <c r="H1809" s="7">
        <f>IF($G1809="","",IFERROR(INDEX(Listas!$B$2:$B$51,MATCH($G1809,Listas!$A$2:$A$51,0))&amp;"",""))</f>
        <v/>
      </c>
      <c r="J1809" s="8" t="n"/>
      <c r="K1809" s="8" t="n"/>
      <c r="L1809" s="8" t="n"/>
      <c r="M1809" s="9" t="n"/>
      <c r="O1809" s="10" t="n"/>
      <c r="P1809" s="8" t="n"/>
    </row>
    <row r="1810">
      <c r="A1810" s="7" t="n"/>
      <c r="C1810" s="7" t="n"/>
      <c r="F1810" s="7" t="n"/>
      <c r="H1810" s="7">
        <f>IF($G1810="","",IFERROR(INDEX(Listas!$B$2:$B$51,MATCH($G1810,Listas!$A$2:$A$51,0))&amp;"",""))</f>
        <v/>
      </c>
      <c r="J1810" s="8" t="n"/>
      <c r="K1810" s="8" t="n"/>
      <c r="L1810" s="8" t="n"/>
      <c r="M1810" s="9" t="n"/>
      <c r="O1810" s="10" t="n"/>
      <c r="P1810" s="8" t="n"/>
    </row>
    <row r="1811">
      <c r="A1811" s="7" t="n"/>
      <c r="C1811" s="7" t="n"/>
      <c r="F1811" s="7" t="n"/>
      <c r="H1811" s="7">
        <f>IF($G1811="","",IFERROR(INDEX(Listas!$B$2:$B$51,MATCH($G1811,Listas!$A$2:$A$51,0))&amp;"",""))</f>
        <v/>
      </c>
      <c r="J1811" s="8" t="n"/>
      <c r="K1811" s="8" t="n"/>
      <c r="L1811" s="8" t="n"/>
      <c r="M1811" s="9" t="n"/>
      <c r="O1811" s="10" t="n"/>
      <c r="P1811" s="8" t="n"/>
    </row>
    <row r="1812">
      <c r="A1812" s="7" t="n"/>
      <c r="C1812" s="7" t="n"/>
      <c r="F1812" s="7" t="n"/>
      <c r="H1812" s="7">
        <f>IF($G1812="","",IFERROR(INDEX(Listas!$B$2:$B$51,MATCH($G1812,Listas!$A$2:$A$51,0))&amp;"",""))</f>
        <v/>
      </c>
      <c r="J1812" s="8" t="n"/>
      <c r="K1812" s="8" t="n"/>
      <c r="L1812" s="8" t="n"/>
      <c r="M1812" s="9" t="n"/>
      <c r="O1812" s="10" t="n"/>
      <c r="P1812" s="8" t="n"/>
    </row>
    <row r="1813">
      <c r="A1813" s="7" t="n"/>
      <c r="C1813" s="7" t="n"/>
      <c r="F1813" s="7" t="n"/>
      <c r="H1813" s="7">
        <f>IF($G1813="","",IFERROR(INDEX(Listas!$B$2:$B$51,MATCH($G1813,Listas!$A$2:$A$51,0))&amp;"",""))</f>
        <v/>
      </c>
      <c r="J1813" s="8" t="n"/>
      <c r="K1813" s="8" t="n"/>
      <c r="L1813" s="8" t="n"/>
      <c r="M1813" s="9" t="n"/>
      <c r="O1813" s="10" t="n"/>
      <c r="P1813" s="8" t="n"/>
    </row>
    <row r="1814">
      <c r="A1814" s="7" t="n"/>
      <c r="C1814" s="7" t="n"/>
      <c r="F1814" s="7" t="n"/>
      <c r="H1814" s="7">
        <f>IF($G1814="","",IFERROR(INDEX(Listas!$B$2:$B$51,MATCH($G1814,Listas!$A$2:$A$51,0))&amp;"",""))</f>
        <v/>
      </c>
      <c r="J1814" s="8" t="n"/>
      <c r="K1814" s="8" t="n"/>
      <c r="L1814" s="8" t="n"/>
      <c r="M1814" s="9" t="n"/>
      <c r="O1814" s="10" t="n"/>
      <c r="P1814" s="8" t="n"/>
    </row>
    <row r="1815">
      <c r="A1815" s="7" t="n"/>
      <c r="C1815" s="7" t="n"/>
      <c r="F1815" s="7" t="n"/>
      <c r="H1815" s="7">
        <f>IF($G1815="","",IFERROR(INDEX(Listas!$B$2:$B$51,MATCH($G1815,Listas!$A$2:$A$51,0))&amp;"",""))</f>
        <v/>
      </c>
      <c r="J1815" s="8" t="n"/>
      <c r="K1815" s="8" t="n"/>
      <c r="L1815" s="8" t="n"/>
      <c r="M1815" s="9" t="n"/>
      <c r="O1815" s="10" t="n"/>
      <c r="P1815" s="8" t="n"/>
    </row>
    <row r="1816">
      <c r="A1816" s="7" t="n"/>
      <c r="C1816" s="7" t="n"/>
      <c r="F1816" s="7" t="n"/>
      <c r="H1816" s="7">
        <f>IF($G1816="","",IFERROR(INDEX(Listas!$B$2:$B$51,MATCH($G1816,Listas!$A$2:$A$51,0))&amp;"",""))</f>
        <v/>
      </c>
      <c r="J1816" s="8" t="n"/>
      <c r="K1816" s="8" t="n"/>
      <c r="L1816" s="8" t="n"/>
      <c r="M1816" s="9" t="n"/>
      <c r="O1816" s="10" t="n"/>
      <c r="P1816" s="8" t="n"/>
    </row>
    <row r="1817">
      <c r="A1817" s="7" t="n"/>
      <c r="C1817" s="7" t="n"/>
      <c r="F1817" s="7" t="n"/>
      <c r="H1817" s="7">
        <f>IF($G1817="","",IFERROR(INDEX(Listas!$B$2:$B$51,MATCH($G1817,Listas!$A$2:$A$51,0))&amp;"",""))</f>
        <v/>
      </c>
      <c r="J1817" s="8" t="n"/>
      <c r="K1817" s="8" t="n"/>
      <c r="L1817" s="8" t="n"/>
      <c r="M1817" s="9" t="n"/>
      <c r="O1817" s="10" t="n"/>
      <c r="P1817" s="8" t="n"/>
    </row>
    <row r="1818">
      <c r="A1818" s="7" t="n"/>
      <c r="C1818" s="7" t="n"/>
      <c r="F1818" s="7" t="n"/>
      <c r="H1818" s="7">
        <f>IF($G1818="","",IFERROR(INDEX(Listas!$B$2:$B$51,MATCH($G1818,Listas!$A$2:$A$51,0))&amp;"",""))</f>
        <v/>
      </c>
      <c r="J1818" s="8" t="n"/>
      <c r="K1818" s="8" t="n"/>
      <c r="L1818" s="8" t="n"/>
      <c r="M1818" s="9" t="n"/>
      <c r="O1818" s="10" t="n"/>
      <c r="P1818" s="8" t="n"/>
    </row>
    <row r="1819">
      <c r="A1819" s="7" t="n"/>
      <c r="C1819" s="7" t="n"/>
      <c r="F1819" s="7" t="n"/>
      <c r="H1819" s="7">
        <f>IF($G1819="","",IFERROR(INDEX(Listas!$B$2:$B$51,MATCH($G1819,Listas!$A$2:$A$51,0))&amp;"",""))</f>
        <v/>
      </c>
      <c r="J1819" s="8" t="n"/>
      <c r="K1819" s="8" t="n"/>
      <c r="L1819" s="8" t="n"/>
      <c r="M1819" s="9" t="n"/>
      <c r="O1819" s="10" t="n"/>
      <c r="P1819" s="8" t="n"/>
    </row>
    <row r="1820">
      <c r="A1820" s="7" t="n"/>
      <c r="C1820" s="7" t="n"/>
      <c r="F1820" s="7" t="n"/>
      <c r="H1820" s="7">
        <f>IF($G1820="","",IFERROR(INDEX(Listas!$B$2:$B$51,MATCH($G1820,Listas!$A$2:$A$51,0))&amp;"",""))</f>
        <v/>
      </c>
      <c r="J1820" s="8" t="n"/>
      <c r="K1820" s="8" t="n"/>
      <c r="L1820" s="8" t="n"/>
      <c r="M1820" s="9" t="n"/>
      <c r="O1820" s="10" t="n"/>
      <c r="P1820" s="8" t="n"/>
    </row>
    <row r="1821">
      <c r="A1821" s="7" t="n"/>
      <c r="C1821" s="7" t="n"/>
      <c r="F1821" s="7" t="n"/>
      <c r="H1821" s="7">
        <f>IF($G1821="","",IFERROR(INDEX(Listas!$B$2:$B$51,MATCH($G1821,Listas!$A$2:$A$51,0))&amp;"",""))</f>
        <v/>
      </c>
      <c r="J1821" s="8" t="n"/>
      <c r="K1821" s="8" t="n"/>
      <c r="L1821" s="8" t="n"/>
      <c r="M1821" s="9" t="n"/>
      <c r="O1821" s="10" t="n"/>
      <c r="P1821" s="8" t="n"/>
    </row>
    <row r="1822">
      <c r="A1822" s="7" t="n"/>
      <c r="C1822" s="7" t="n"/>
      <c r="F1822" s="7" t="n"/>
      <c r="H1822" s="7">
        <f>IF($G1822="","",IFERROR(INDEX(Listas!$B$2:$B$51,MATCH($G1822,Listas!$A$2:$A$51,0))&amp;"",""))</f>
        <v/>
      </c>
      <c r="J1822" s="8" t="n"/>
      <c r="K1822" s="8" t="n"/>
      <c r="L1822" s="8" t="n"/>
      <c r="M1822" s="9" t="n"/>
      <c r="O1822" s="10" t="n"/>
      <c r="P1822" s="8" t="n"/>
    </row>
    <row r="1823">
      <c r="A1823" s="7" t="n"/>
      <c r="C1823" s="7" t="n"/>
      <c r="F1823" s="7" t="n"/>
      <c r="H1823" s="7">
        <f>IF($G1823="","",IFERROR(INDEX(Listas!$B$2:$B$51,MATCH($G1823,Listas!$A$2:$A$51,0))&amp;"",""))</f>
        <v/>
      </c>
      <c r="J1823" s="8" t="n"/>
      <c r="K1823" s="8" t="n"/>
      <c r="L1823" s="8" t="n"/>
      <c r="M1823" s="9" t="n"/>
      <c r="O1823" s="10" t="n"/>
      <c r="P1823" s="8" t="n"/>
    </row>
    <row r="1824">
      <c r="A1824" s="7" t="n"/>
      <c r="C1824" s="7" t="n"/>
      <c r="F1824" s="7" t="n"/>
      <c r="H1824" s="7">
        <f>IF($G1824="","",IFERROR(INDEX(Listas!$B$2:$B$51,MATCH($G1824,Listas!$A$2:$A$51,0))&amp;"",""))</f>
        <v/>
      </c>
      <c r="J1824" s="8" t="n"/>
      <c r="K1824" s="8" t="n"/>
      <c r="L1824" s="8" t="n"/>
      <c r="M1824" s="9" t="n"/>
      <c r="O1824" s="10" t="n"/>
      <c r="P1824" s="8" t="n"/>
    </row>
    <row r="1825">
      <c r="A1825" s="7" t="n"/>
      <c r="C1825" s="7" t="n"/>
      <c r="F1825" s="7" t="n"/>
      <c r="H1825" s="7">
        <f>IF($G1825="","",IFERROR(INDEX(Listas!$B$2:$B$51,MATCH($G1825,Listas!$A$2:$A$51,0))&amp;"",""))</f>
        <v/>
      </c>
      <c r="J1825" s="8" t="n"/>
      <c r="K1825" s="8" t="n"/>
      <c r="L1825" s="8" t="n"/>
      <c r="M1825" s="9" t="n"/>
      <c r="O1825" s="10" t="n"/>
      <c r="P1825" s="8" t="n"/>
    </row>
    <row r="1826">
      <c r="A1826" s="7" t="n"/>
      <c r="C1826" s="7" t="n"/>
      <c r="F1826" s="7" t="n"/>
      <c r="H1826" s="7">
        <f>IF($G1826="","",IFERROR(INDEX(Listas!$B$2:$B$51,MATCH($G1826,Listas!$A$2:$A$51,0))&amp;"",""))</f>
        <v/>
      </c>
      <c r="J1826" s="8" t="n"/>
      <c r="K1826" s="8" t="n"/>
      <c r="L1826" s="8" t="n"/>
      <c r="M1826" s="9" t="n"/>
      <c r="O1826" s="10" t="n"/>
      <c r="P1826" s="8" t="n"/>
    </row>
    <row r="1827">
      <c r="A1827" s="7" t="n"/>
      <c r="C1827" s="7" t="n"/>
      <c r="F1827" s="7" t="n"/>
      <c r="H1827" s="7">
        <f>IF($G1827="","",IFERROR(INDEX(Listas!$B$2:$B$51,MATCH($G1827,Listas!$A$2:$A$51,0))&amp;"",""))</f>
        <v/>
      </c>
      <c r="J1827" s="8" t="n"/>
      <c r="K1827" s="8" t="n"/>
      <c r="L1827" s="8" t="n"/>
      <c r="M1827" s="9" t="n"/>
      <c r="O1827" s="10" t="n"/>
      <c r="P1827" s="8" t="n"/>
    </row>
    <row r="1828">
      <c r="A1828" s="7" t="n"/>
      <c r="C1828" s="7" t="n"/>
      <c r="F1828" s="7" t="n"/>
      <c r="H1828" s="7">
        <f>IF($G1828="","",IFERROR(INDEX(Listas!$B$2:$B$51,MATCH($G1828,Listas!$A$2:$A$51,0))&amp;"",""))</f>
        <v/>
      </c>
      <c r="J1828" s="8" t="n"/>
      <c r="K1828" s="8" t="n"/>
      <c r="L1828" s="8" t="n"/>
      <c r="M1828" s="9" t="n"/>
      <c r="O1828" s="10" t="n"/>
      <c r="P1828" s="8" t="n"/>
    </row>
    <row r="1829">
      <c r="A1829" s="7" t="n"/>
      <c r="C1829" s="7" t="n"/>
      <c r="F1829" s="7" t="n"/>
      <c r="H1829" s="7">
        <f>IF($G1829="","",IFERROR(INDEX(Listas!$B$2:$B$51,MATCH($G1829,Listas!$A$2:$A$51,0))&amp;"",""))</f>
        <v/>
      </c>
      <c r="J1829" s="8" t="n"/>
      <c r="K1829" s="8" t="n"/>
      <c r="L1829" s="8" t="n"/>
      <c r="M1829" s="9" t="n"/>
      <c r="O1829" s="10" t="n"/>
      <c r="P1829" s="8" t="n"/>
    </row>
    <row r="1830">
      <c r="A1830" s="7" t="n"/>
      <c r="C1830" s="7" t="n"/>
      <c r="F1830" s="7" t="n"/>
      <c r="H1830" s="7">
        <f>IF($G1830="","",IFERROR(INDEX(Listas!$B$2:$B$51,MATCH($G1830,Listas!$A$2:$A$51,0))&amp;"",""))</f>
        <v/>
      </c>
      <c r="J1830" s="8" t="n"/>
      <c r="K1830" s="8" t="n"/>
      <c r="L1830" s="8" t="n"/>
      <c r="M1830" s="9" t="n"/>
      <c r="O1830" s="10" t="n"/>
      <c r="P1830" s="8" t="n"/>
    </row>
    <row r="1831">
      <c r="A1831" s="7" t="n"/>
      <c r="C1831" s="7" t="n"/>
      <c r="F1831" s="7" t="n"/>
      <c r="H1831" s="7">
        <f>IF($G1831="","",IFERROR(INDEX(Listas!$B$2:$B$51,MATCH($G1831,Listas!$A$2:$A$51,0))&amp;"",""))</f>
        <v/>
      </c>
      <c r="J1831" s="8" t="n"/>
      <c r="K1831" s="8" t="n"/>
      <c r="L1831" s="8" t="n"/>
      <c r="M1831" s="9" t="n"/>
      <c r="O1831" s="10" t="n"/>
      <c r="P1831" s="8" t="n"/>
    </row>
    <row r="1832">
      <c r="A1832" s="7" t="n"/>
      <c r="C1832" s="7" t="n"/>
      <c r="F1832" s="7" t="n"/>
      <c r="H1832" s="7">
        <f>IF($G1832="","",IFERROR(INDEX(Listas!$B$2:$B$51,MATCH($G1832,Listas!$A$2:$A$51,0))&amp;"",""))</f>
        <v/>
      </c>
      <c r="J1832" s="8" t="n"/>
      <c r="K1832" s="8" t="n"/>
      <c r="L1832" s="8" t="n"/>
      <c r="M1832" s="9" t="n"/>
      <c r="O1832" s="10" t="n"/>
      <c r="P1832" s="8" t="n"/>
    </row>
    <row r="1833">
      <c r="A1833" s="7" t="n"/>
      <c r="C1833" s="7" t="n"/>
      <c r="F1833" s="7" t="n"/>
      <c r="H1833" s="7">
        <f>IF($G1833="","",IFERROR(INDEX(Listas!$B$2:$B$51,MATCH($G1833,Listas!$A$2:$A$51,0))&amp;"",""))</f>
        <v/>
      </c>
      <c r="J1833" s="8" t="n"/>
      <c r="K1833" s="8" t="n"/>
      <c r="L1833" s="8" t="n"/>
      <c r="M1833" s="9" t="n"/>
      <c r="O1833" s="10" t="n"/>
      <c r="P1833" s="8" t="n"/>
    </row>
    <row r="1834">
      <c r="A1834" s="7" t="n"/>
      <c r="C1834" s="7" t="n"/>
      <c r="F1834" s="7" t="n"/>
      <c r="H1834" s="7">
        <f>IF($G1834="","",IFERROR(INDEX(Listas!$B$2:$B$51,MATCH($G1834,Listas!$A$2:$A$51,0))&amp;"",""))</f>
        <v/>
      </c>
      <c r="J1834" s="8" t="n"/>
      <c r="K1834" s="8" t="n"/>
      <c r="L1834" s="8" t="n"/>
      <c r="M1834" s="9" t="n"/>
      <c r="O1834" s="10" t="n"/>
      <c r="P1834" s="8" t="n"/>
    </row>
    <row r="1835">
      <c r="A1835" s="7" t="n"/>
      <c r="C1835" s="7" t="n"/>
      <c r="F1835" s="7" t="n"/>
      <c r="H1835" s="7">
        <f>IF($G1835="","",IFERROR(INDEX(Listas!$B$2:$B$51,MATCH($G1835,Listas!$A$2:$A$51,0))&amp;"",""))</f>
        <v/>
      </c>
      <c r="J1835" s="8" t="n"/>
      <c r="K1835" s="8" t="n"/>
      <c r="L1835" s="8" t="n"/>
      <c r="M1835" s="9" t="n"/>
      <c r="O1835" s="10" t="n"/>
      <c r="P1835" s="8" t="n"/>
    </row>
    <row r="1836">
      <c r="A1836" s="7" t="n"/>
      <c r="C1836" s="7" t="n"/>
      <c r="F1836" s="7" t="n"/>
      <c r="H1836" s="7">
        <f>IF($G1836="","",IFERROR(INDEX(Listas!$B$2:$B$51,MATCH($G1836,Listas!$A$2:$A$51,0))&amp;"",""))</f>
        <v/>
      </c>
      <c r="J1836" s="8" t="n"/>
      <c r="K1836" s="8" t="n"/>
      <c r="L1836" s="8" t="n"/>
      <c r="M1836" s="9" t="n"/>
      <c r="O1836" s="10" t="n"/>
      <c r="P1836" s="8" t="n"/>
    </row>
    <row r="1837">
      <c r="A1837" s="7" t="n"/>
      <c r="C1837" s="7" t="n"/>
      <c r="F1837" s="7" t="n"/>
      <c r="H1837" s="7">
        <f>IF($G1837="","",IFERROR(INDEX(Listas!$B$2:$B$51,MATCH($G1837,Listas!$A$2:$A$51,0))&amp;"",""))</f>
        <v/>
      </c>
      <c r="J1837" s="8" t="n"/>
      <c r="K1837" s="8" t="n"/>
      <c r="L1837" s="8" t="n"/>
      <c r="M1837" s="9" t="n"/>
      <c r="O1837" s="10" t="n"/>
      <c r="P1837" s="8" t="n"/>
    </row>
    <row r="1838">
      <c r="A1838" s="7" t="n"/>
      <c r="C1838" s="7" t="n"/>
      <c r="F1838" s="7" t="n"/>
      <c r="H1838" s="7">
        <f>IF($G1838="","",IFERROR(INDEX(Listas!$B$2:$B$51,MATCH($G1838,Listas!$A$2:$A$51,0))&amp;"",""))</f>
        <v/>
      </c>
      <c r="J1838" s="8" t="n"/>
      <c r="K1838" s="8" t="n"/>
      <c r="L1838" s="8" t="n"/>
      <c r="M1838" s="9" t="n"/>
      <c r="O1838" s="10" t="n"/>
      <c r="P1838" s="8" t="n"/>
    </row>
    <row r="1839">
      <c r="A1839" s="7" t="n"/>
      <c r="C1839" s="7" t="n"/>
      <c r="F1839" s="7" t="n"/>
      <c r="H1839" s="7">
        <f>IF($G1839="","",IFERROR(INDEX(Listas!$B$2:$B$51,MATCH($G1839,Listas!$A$2:$A$51,0))&amp;"",""))</f>
        <v/>
      </c>
      <c r="J1839" s="8" t="n"/>
      <c r="K1839" s="8" t="n"/>
      <c r="L1839" s="8" t="n"/>
      <c r="M1839" s="9" t="n"/>
      <c r="O1839" s="10" t="n"/>
      <c r="P1839" s="8" t="n"/>
    </row>
    <row r="1840">
      <c r="A1840" s="7" t="n"/>
      <c r="C1840" s="7" t="n"/>
      <c r="F1840" s="7" t="n"/>
      <c r="H1840" s="7">
        <f>IF($G1840="","",IFERROR(INDEX(Listas!$B$2:$B$51,MATCH($G1840,Listas!$A$2:$A$51,0))&amp;"",""))</f>
        <v/>
      </c>
      <c r="J1840" s="8" t="n"/>
      <c r="K1840" s="8" t="n"/>
      <c r="L1840" s="8" t="n"/>
      <c r="M1840" s="9" t="n"/>
      <c r="O1840" s="10" t="n"/>
      <c r="P1840" s="8" t="n"/>
    </row>
    <row r="1841">
      <c r="A1841" s="7" t="n"/>
      <c r="C1841" s="7" t="n"/>
      <c r="F1841" s="7" t="n"/>
      <c r="H1841" s="7">
        <f>IF($G1841="","",IFERROR(INDEX(Listas!$B$2:$B$51,MATCH($G1841,Listas!$A$2:$A$51,0))&amp;"",""))</f>
        <v/>
      </c>
      <c r="J1841" s="8" t="n"/>
      <c r="K1841" s="8" t="n"/>
      <c r="L1841" s="8" t="n"/>
      <c r="M1841" s="9" t="n"/>
      <c r="O1841" s="10" t="n"/>
      <c r="P1841" s="8" t="n"/>
    </row>
    <row r="1842">
      <c r="A1842" s="7" t="n"/>
      <c r="C1842" s="7" t="n"/>
      <c r="F1842" s="7" t="n"/>
      <c r="H1842" s="7">
        <f>IF($G1842="","",IFERROR(INDEX(Listas!$B$2:$B$51,MATCH($G1842,Listas!$A$2:$A$51,0))&amp;"",""))</f>
        <v/>
      </c>
      <c r="J1842" s="8" t="n"/>
      <c r="K1842" s="8" t="n"/>
      <c r="L1842" s="8" t="n"/>
      <c r="M1842" s="9" t="n"/>
      <c r="O1842" s="10" t="n"/>
      <c r="P1842" s="8" t="n"/>
    </row>
    <row r="1843">
      <c r="A1843" s="7" t="n"/>
      <c r="C1843" s="7" t="n"/>
      <c r="F1843" s="7" t="n"/>
      <c r="H1843" s="7">
        <f>IF($G1843="","",IFERROR(INDEX(Listas!$B$2:$B$51,MATCH($G1843,Listas!$A$2:$A$51,0))&amp;"",""))</f>
        <v/>
      </c>
      <c r="J1843" s="8" t="n"/>
      <c r="K1843" s="8" t="n"/>
      <c r="L1843" s="8" t="n"/>
      <c r="M1843" s="9" t="n"/>
      <c r="O1843" s="10" t="n"/>
      <c r="P1843" s="8" t="n"/>
    </row>
    <row r="1844">
      <c r="A1844" s="7" t="n"/>
      <c r="C1844" s="7" t="n"/>
      <c r="F1844" s="7" t="n"/>
      <c r="H1844" s="7">
        <f>IF($G1844="","",IFERROR(INDEX(Listas!$B$2:$B$51,MATCH($G1844,Listas!$A$2:$A$51,0))&amp;"",""))</f>
        <v/>
      </c>
      <c r="J1844" s="8" t="n"/>
      <c r="K1844" s="8" t="n"/>
      <c r="L1844" s="8" t="n"/>
      <c r="M1844" s="9" t="n"/>
      <c r="O1844" s="10" t="n"/>
      <c r="P1844" s="8" t="n"/>
    </row>
    <row r="1845">
      <c r="A1845" s="7" t="n"/>
      <c r="C1845" s="7" t="n"/>
      <c r="F1845" s="7" t="n"/>
      <c r="H1845" s="7">
        <f>IF($G1845="","",IFERROR(INDEX(Listas!$B$2:$B$51,MATCH($G1845,Listas!$A$2:$A$51,0))&amp;"",""))</f>
        <v/>
      </c>
      <c r="J1845" s="8" t="n"/>
      <c r="K1845" s="8" t="n"/>
      <c r="L1845" s="8" t="n"/>
      <c r="M1845" s="9" t="n"/>
      <c r="O1845" s="10" t="n"/>
      <c r="P1845" s="8" t="n"/>
    </row>
    <row r="1846">
      <c r="A1846" s="7" t="n"/>
      <c r="C1846" s="7" t="n"/>
      <c r="F1846" s="7" t="n"/>
      <c r="H1846" s="7">
        <f>IF($G1846="","",IFERROR(INDEX(Listas!$B$2:$B$51,MATCH($G1846,Listas!$A$2:$A$51,0))&amp;"",""))</f>
        <v/>
      </c>
      <c r="J1846" s="8" t="n"/>
      <c r="K1846" s="8" t="n"/>
      <c r="L1846" s="8" t="n"/>
      <c r="M1846" s="9" t="n"/>
      <c r="O1846" s="10" t="n"/>
      <c r="P1846" s="8" t="n"/>
    </row>
    <row r="1847">
      <c r="A1847" s="7" t="n"/>
      <c r="C1847" s="7" t="n"/>
      <c r="F1847" s="7" t="n"/>
      <c r="H1847" s="7">
        <f>IF($G1847="","",IFERROR(INDEX(Listas!$B$2:$B$51,MATCH($G1847,Listas!$A$2:$A$51,0))&amp;"",""))</f>
        <v/>
      </c>
      <c r="J1847" s="8" t="n"/>
      <c r="K1847" s="8" t="n"/>
      <c r="L1847" s="8" t="n"/>
      <c r="M1847" s="9" t="n"/>
      <c r="O1847" s="10" t="n"/>
      <c r="P1847" s="8" t="n"/>
    </row>
    <row r="1848">
      <c r="A1848" s="7" t="n"/>
      <c r="C1848" s="7" t="n"/>
      <c r="F1848" s="7" t="n"/>
      <c r="H1848" s="7">
        <f>IF($G1848="","",IFERROR(INDEX(Listas!$B$2:$B$51,MATCH($G1848,Listas!$A$2:$A$51,0))&amp;"",""))</f>
        <v/>
      </c>
      <c r="J1848" s="8" t="n"/>
      <c r="K1848" s="8" t="n"/>
      <c r="L1848" s="8" t="n"/>
      <c r="M1848" s="9" t="n"/>
      <c r="O1848" s="10" t="n"/>
      <c r="P1848" s="8" t="n"/>
    </row>
    <row r="1849">
      <c r="A1849" s="7" t="n"/>
      <c r="C1849" s="7" t="n"/>
      <c r="F1849" s="7" t="n"/>
      <c r="H1849" s="7">
        <f>IF($G1849="","",IFERROR(INDEX(Listas!$B$2:$B$51,MATCH($G1849,Listas!$A$2:$A$51,0))&amp;"",""))</f>
        <v/>
      </c>
      <c r="J1849" s="8" t="n"/>
      <c r="K1849" s="8" t="n"/>
      <c r="L1849" s="8" t="n"/>
      <c r="M1849" s="9" t="n"/>
      <c r="O1849" s="10" t="n"/>
      <c r="P1849" s="8" t="n"/>
    </row>
    <row r="1850">
      <c r="A1850" s="7" t="n"/>
      <c r="C1850" s="7" t="n"/>
      <c r="F1850" s="7" t="n"/>
      <c r="H1850" s="7">
        <f>IF($G1850="","",IFERROR(INDEX(Listas!$B$2:$B$51,MATCH($G1850,Listas!$A$2:$A$51,0))&amp;"",""))</f>
        <v/>
      </c>
      <c r="J1850" s="8" t="n"/>
      <c r="K1850" s="8" t="n"/>
      <c r="L1850" s="8" t="n"/>
      <c r="M1850" s="9" t="n"/>
      <c r="O1850" s="10" t="n"/>
      <c r="P1850" s="8" t="n"/>
    </row>
    <row r="1851">
      <c r="A1851" s="7" t="n"/>
      <c r="C1851" s="7" t="n"/>
      <c r="F1851" s="7" t="n"/>
      <c r="H1851" s="7">
        <f>IF($G1851="","",IFERROR(INDEX(Listas!$B$2:$B$51,MATCH($G1851,Listas!$A$2:$A$51,0))&amp;"",""))</f>
        <v/>
      </c>
      <c r="J1851" s="8" t="n"/>
      <c r="K1851" s="8" t="n"/>
      <c r="L1851" s="8" t="n"/>
      <c r="M1851" s="9" t="n"/>
      <c r="O1851" s="10" t="n"/>
      <c r="P1851" s="8" t="n"/>
    </row>
    <row r="1852">
      <c r="A1852" s="7" t="n"/>
      <c r="C1852" s="7" t="n"/>
      <c r="F1852" s="7" t="n"/>
      <c r="H1852" s="7">
        <f>IF($G1852="","",IFERROR(INDEX(Listas!$B$2:$B$51,MATCH($G1852,Listas!$A$2:$A$51,0))&amp;"",""))</f>
        <v/>
      </c>
      <c r="J1852" s="8" t="n"/>
      <c r="K1852" s="8" t="n"/>
      <c r="L1852" s="8" t="n"/>
      <c r="M1852" s="9" t="n"/>
      <c r="O1852" s="10" t="n"/>
      <c r="P1852" s="8" t="n"/>
    </row>
    <row r="1853">
      <c r="A1853" s="7" t="n"/>
      <c r="C1853" s="7" t="n"/>
      <c r="F1853" s="7" t="n"/>
      <c r="H1853" s="7">
        <f>IF($G1853="","",IFERROR(INDEX(Listas!$B$2:$B$51,MATCH($G1853,Listas!$A$2:$A$51,0))&amp;"",""))</f>
        <v/>
      </c>
      <c r="J1853" s="8" t="n"/>
      <c r="K1853" s="8" t="n"/>
      <c r="L1853" s="8" t="n"/>
      <c r="M1853" s="9" t="n"/>
      <c r="O1853" s="10" t="n"/>
      <c r="P1853" s="8" t="n"/>
    </row>
    <row r="1854">
      <c r="A1854" s="7" t="n"/>
      <c r="C1854" s="7" t="n"/>
      <c r="F1854" s="7" t="n"/>
      <c r="H1854" s="7">
        <f>IF($G1854="","",IFERROR(INDEX(Listas!$B$2:$B$51,MATCH($G1854,Listas!$A$2:$A$51,0))&amp;"",""))</f>
        <v/>
      </c>
      <c r="J1854" s="8" t="n"/>
      <c r="K1854" s="8" t="n"/>
      <c r="L1854" s="8" t="n"/>
      <c r="M1854" s="9" t="n"/>
      <c r="O1854" s="10" t="n"/>
      <c r="P1854" s="8" t="n"/>
    </row>
    <row r="1855">
      <c r="A1855" s="7" t="n"/>
      <c r="C1855" s="7" t="n"/>
      <c r="F1855" s="7" t="n"/>
      <c r="H1855" s="7">
        <f>IF($G1855="","",IFERROR(INDEX(Listas!$B$2:$B$51,MATCH($G1855,Listas!$A$2:$A$51,0))&amp;"",""))</f>
        <v/>
      </c>
      <c r="J1855" s="8" t="n"/>
      <c r="K1855" s="8" t="n"/>
      <c r="L1855" s="8" t="n"/>
      <c r="M1855" s="9" t="n"/>
      <c r="O1855" s="10" t="n"/>
      <c r="P1855" s="8" t="n"/>
    </row>
    <row r="1856">
      <c r="A1856" s="7" t="n"/>
      <c r="C1856" s="7" t="n"/>
      <c r="F1856" s="7" t="n"/>
      <c r="H1856" s="7">
        <f>IF($G1856="","",IFERROR(INDEX(Listas!$B$2:$B$51,MATCH($G1856,Listas!$A$2:$A$51,0))&amp;"",""))</f>
        <v/>
      </c>
      <c r="J1856" s="8" t="n"/>
      <c r="K1856" s="8" t="n"/>
      <c r="L1856" s="8" t="n"/>
      <c r="M1856" s="9" t="n"/>
      <c r="O1856" s="10" t="n"/>
      <c r="P1856" s="8" t="n"/>
    </row>
    <row r="1857">
      <c r="A1857" s="7" t="n"/>
      <c r="C1857" s="7" t="n"/>
      <c r="F1857" s="7" t="n"/>
      <c r="H1857" s="7">
        <f>IF($G1857="","",IFERROR(INDEX(Listas!$B$2:$B$51,MATCH($G1857,Listas!$A$2:$A$51,0))&amp;"",""))</f>
        <v/>
      </c>
      <c r="J1857" s="8" t="n"/>
      <c r="K1857" s="8" t="n"/>
      <c r="L1857" s="8" t="n"/>
      <c r="M1857" s="9" t="n"/>
      <c r="O1857" s="10" t="n"/>
      <c r="P1857" s="8" t="n"/>
    </row>
    <row r="1858">
      <c r="A1858" s="7" t="n"/>
      <c r="C1858" s="7" t="n"/>
      <c r="F1858" s="7" t="n"/>
      <c r="H1858" s="7">
        <f>IF($G1858="","",IFERROR(INDEX(Listas!$B$2:$B$51,MATCH($G1858,Listas!$A$2:$A$51,0))&amp;"",""))</f>
        <v/>
      </c>
      <c r="J1858" s="8" t="n"/>
      <c r="K1858" s="8" t="n"/>
      <c r="L1858" s="8" t="n"/>
      <c r="M1858" s="9" t="n"/>
      <c r="O1858" s="10" t="n"/>
      <c r="P1858" s="8" t="n"/>
    </row>
    <row r="1859">
      <c r="A1859" s="7" t="n"/>
      <c r="C1859" s="7" t="n"/>
      <c r="F1859" s="7" t="n"/>
      <c r="H1859" s="7">
        <f>IF($G1859="","",IFERROR(INDEX(Listas!$B$2:$B$51,MATCH($G1859,Listas!$A$2:$A$51,0))&amp;"",""))</f>
        <v/>
      </c>
      <c r="J1859" s="8" t="n"/>
      <c r="K1859" s="8" t="n"/>
      <c r="L1859" s="8" t="n"/>
      <c r="M1859" s="9" t="n"/>
      <c r="O1859" s="10" t="n"/>
      <c r="P1859" s="8" t="n"/>
    </row>
    <row r="1860">
      <c r="A1860" s="7" t="n"/>
      <c r="C1860" s="7" t="n"/>
      <c r="F1860" s="7" t="n"/>
      <c r="H1860" s="7">
        <f>IF($G1860="","",IFERROR(INDEX(Listas!$B$2:$B$51,MATCH($G1860,Listas!$A$2:$A$51,0))&amp;"",""))</f>
        <v/>
      </c>
      <c r="J1860" s="8" t="n"/>
      <c r="K1860" s="8" t="n"/>
      <c r="L1860" s="8" t="n"/>
      <c r="M1860" s="9" t="n"/>
      <c r="O1860" s="10" t="n"/>
      <c r="P1860" s="8" t="n"/>
    </row>
    <row r="1861">
      <c r="A1861" s="7" t="n"/>
      <c r="C1861" s="7" t="n"/>
      <c r="F1861" s="7" t="n"/>
      <c r="H1861" s="7">
        <f>IF($G1861="","",IFERROR(INDEX(Listas!$B$2:$B$51,MATCH($G1861,Listas!$A$2:$A$51,0))&amp;"",""))</f>
        <v/>
      </c>
      <c r="J1861" s="8" t="n"/>
      <c r="K1861" s="8" t="n"/>
      <c r="L1861" s="8" t="n"/>
      <c r="M1861" s="9" t="n"/>
      <c r="O1861" s="10" t="n"/>
      <c r="P1861" s="8" t="n"/>
    </row>
    <row r="1862">
      <c r="A1862" s="7" t="n"/>
      <c r="C1862" s="7" t="n"/>
      <c r="F1862" s="7" t="n"/>
      <c r="H1862" s="7">
        <f>IF($G1862="","",IFERROR(INDEX(Listas!$B$2:$B$51,MATCH($G1862,Listas!$A$2:$A$51,0))&amp;"",""))</f>
        <v/>
      </c>
      <c r="J1862" s="8" t="n"/>
      <c r="K1862" s="8" t="n"/>
      <c r="L1862" s="8" t="n"/>
      <c r="M1862" s="9" t="n"/>
      <c r="O1862" s="10" t="n"/>
      <c r="P1862" s="8" t="n"/>
    </row>
    <row r="1863">
      <c r="A1863" s="7" t="n"/>
      <c r="C1863" s="7" t="n"/>
      <c r="F1863" s="7" t="n"/>
      <c r="H1863" s="7">
        <f>IF($G1863="","",IFERROR(INDEX(Listas!$B$2:$B$51,MATCH($G1863,Listas!$A$2:$A$51,0))&amp;"",""))</f>
        <v/>
      </c>
      <c r="J1863" s="8" t="n"/>
      <c r="K1863" s="8" t="n"/>
      <c r="L1863" s="8" t="n"/>
      <c r="M1863" s="9" t="n"/>
      <c r="O1863" s="10" t="n"/>
      <c r="P1863" s="8" t="n"/>
    </row>
    <row r="1864">
      <c r="A1864" s="7" t="n"/>
      <c r="C1864" s="7" t="n"/>
      <c r="F1864" s="7" t="n"/>
      <c r="H1864" s="7">
        <f>IF($G1864="","",IFERROR(INDEX(Listas!$B$2:$B$51,MATCH($G1864,Listas!$A$2:$A$51,0))&amp;"",""))</f>
        <v/>
      </c>
      <c r="J1864" s="8" t="n"/>
      <c r="K1864" s="8" t="n"/>
      <c r="L1864" s="8" t="n"/>
      <c r="M1864" s="9" t="n"/>
      <c r="O1864" s="10" t="n"/>
      <c r="P1864" s="8" t="n"/>
    </row>
    <row r="1865">
      <c r="A1865" s="7" t="n"/>
      <c r="C1865" s="7" t="n"/>
      <c r="F1865" s="7" t="n"/>
      <c r="H1865" s="7">
        <f>IF($G1865="","",IFERROR(INDEX(Listas!$B$2:$B$51,MATCH($G1865,Listas!$A$2:$A$51,0))&amp;"",""))</f>
        <v/>
      </c>
      <c r="J1865" s="8" t="n"/>
      <c r="K1865" s="8" t="n"/>
      <c r="L1865" s="8" t="n"/>
      <c r="M1865" s="9" t="n"/>
      <c r="O1865" s="10" t="n"/>
      <c r="P1865" s="8" t="n"/>
    </row>
    <row r="1866">
      <c r="A1866" s="7" t="n"/>
      <c r="C1866" s="7" t="n"/>
      <c r="F1866" s="7" t="n"/>
      <c r="H1866" s="7">
        <f>IF($G1866="","",IFERROR(INDEX(Listas!$B$2:$B$51,MATCH($G1866,Listas!$A$2:$A$51,0))&amp;"",""))</f>
        <v/>
      </c>
      <c r="J1866" s="8" t="n"/>
      <c r="K1866" s="8" t="n"/>
      <c r="L1866" s="8" t="n"/>
      <c r="M1866" s="9" t="n"/>
      <c r="O1866" s="10" t="n"/>
      <c r="P1866" s="8" t="n"/>
    </row>
    <row r="1867">
      <c r="A1867" s="7" t="n"/>
      <c r="C1867" s="7" t="n"/>
      <c r="F1867" s="7" t="n"/>
      <c r="H1867" s="7">
        <f>IF($G1867="","",IFERROR(INDEX(Listas!$B$2:$B$51,MATCH($G1867,Listas!$A$2:$A$51,0))&amp;"",""))</f>
        <v/>
      </c>
      <c r="J1867" s="8" t="n"/>
      <c r="K1867" s="8" t="n"/>
      <c r="L1867" s="8" t="n"/>
      <c r="M1867" s="9" t="n"/>
      <c r="O1867" s="10" t="n"/>
      <c r="P1867" s="8" t="n"/>
    </row>
    <row r="1868">
      <c r="A1868" s="7" t="n"/>
      <c r="C1868" s="7" t="n"/>
      <c r="F1868" s="7" t="n"/>
      <c r="H1868" s="7">
        <f>IF($G1868="","",IFERROR(INDEX(Listas!$B$2:$B$51,MATCH($G1868,Listas!$A$2:$A$51,0))&amp;"",""))</f>
        <v/>
      </c>
      <c r="J1868" s="8" t="n"/>
      <c r="K1868" s="8" t="n"/>
      <c r="L1868" s="8" t="n"/>
      <c r="M1868" s="9" t="n"/>
      <c r="O1868" s="10" t="n"/>
      <c r="P1868" s="8" t="n"/>
    </row>
    <row r="1869">
      <c r="A1869" s="7" t="n"/>
      <c r="C1869" s="7" t="n"/>
      <c r="F1869" s="7" t="n"/>
      <c r="H1869" s="7">
        <f>IF($G1869="","",IFERROR(INDEX(Listas!$B$2:$B$51,MATCH($G1869,Listas!$A$2:$A$51,0))&amp;"",""))</f>
        <v/>
      </c>
      <c r="J1869" s="8" t="n"/>
      <c r="K1869" s="8" t="n"/>
      <c r="L1869" s="8" t="n"/>
      <c r="M1869" s="9" t="n"/>
      <c r="O1869" s="10" t="n"/>
      <c r="P1869" s="8" t="n"/>
    </row>
    <row r="1870">
      <c r="A1870" s="7" t="n"/>
      <c r="C1870" s="7" t="n"/>
      <c r="F1870" s="7" t="n"/>
      <c r="H1870" s="7">
        <f>IF($G1870="","",IFERROR(INDEX(Listas!$B$2:$B$51,MATCH($G1870,Listas!$A$2:$A$51,0))&amp;"",""))</f>
        <v/>
      </c>
      <c r="J1870" s="8" t="n"/>
      <c r="K1870" s="8" t="n"/>
      <c r="L1870" s="8" t="n"/>
      <c r="M1870" s="9" t="n"/>
      <c r="O1870" s="10" t="n"/>
      <c r="P1870" s="8" t="n"/>
    </row>
    <row r="1871">
      <c r="A1871" s="7" t="n"/>
      <c r="C1871" s="7" t="n"/>
      <c r="F1871" s="7" t="n"/>
      <c r="H1871" s="7">
        <f>IF($G1871="","",IFERROR(INDEX(Listas!$B$2:$B$51,MATCH($G1871,Listas!$A$2:$A$51,0))&amp;"",""))</f>
        <v/>
      </c>
      <c r="J1871" s="8" t="n"/>
      <c r="K1871" s="8" t="n"/>
      <c r="L1871" s="8" t="n"/>
      <c r="M1871" s="9" t="n"/>
      <c r="O1871" s="10" t="n"/>
      <c r="P1871" s="8" t="n"/>
    </row>
    <row r="1872">
      <c r="A1872" s="7" t="n"/>
      <c r="C1872" s="7" t="n"/>
      <c r="F1872" s="7" t="n"/>
      <c r="H1872" s="7">
        <f>IF($G1872="","",IFERROR(INDEX(Listas!$B$2:$B$51,MATCH($G1872,Listas!$A$2:$A$51,0))&amp;"",""))</f>
        <v/>
      </c>
      <c r="J1872" s="8" t="n"/>
      <c r="K1872" s="8" t="n"/>
      <c r="L1872" s="8" t="n"/>
      <c r="M1872" s="9" t="n"/>
      <c r="O1872" s="10" t="n"/>
      <c r="P1872" s="8" t="n"/>
    </row>
    <row r="1873">
      <c r="A1873" s="7" t="n"/>
      <c r="C1873" s="7" t="n"/>
      <c r="F1873" s="7" t="n"/>
      <c r="H1873" s="7">
        <f>IF($G1873="","",IFERROR(INDEX(Listas!$B$2:$B$51,MATCH($G1873,Listas!$A$2:$A$51,0))&amp;"",""))</f>
        <v/>
      </c>
      <c r="J1873" s="8" t="n"/>
      <c r="K1873" s="8" t="n"/>
      <c r="L1873" s="8" t="n"/>
      <c r="M1873" s="9" t="n"/>
      <c r="O1873" s="10" t="n"/>
      <c r="P1873" s="8" t="n"/>
    </row>
    <row r="1874">
      <c r="A1874" s="7" t="n"/>
      <c r="C1874" s="7" t="n"/>
      <c r="F1874" s="7" t="n"/>
      <c r="H1874" s="7">
        <f>IF($G1874="","",IFERROR(INDEX(Listas!$B$2:$B$51,MATCH($G1874,Listas!$A$2:$A$51,0))&amp;"",""))</f>
        <v/>
      </c>
      <c r="J1874" s="8" t="n"/>
      <c r="K1874" s="8" t="n"/>
      <c r="L1874" s="8" t="n"/>
      <c r="M1874" s="9" t="n"/>
      <c r="O1874" s="10" t="n"/>
      <c r="P1874" s="8" t="n"/>
    </row>
    <row r="1875">
      <c r="A1875" s="7" t="n"/>
      <c r="C1875" s="7" t="n"/>
      <c r="F1875" s="7" t="n"/>
      <c r="H1875" s="7">
        <f>IF($G1875="","",IFERROR(INDEX(Listas!$B$2:$B$51,MATCH($G1875,Listas!$A$2:$A$51,0))&amp;"",""))</f>
        <v/>
      </c>
      <c r="J1875" s="8" t="n"/>
      <c r="K1875" s="8" t="n"/>
      <c r="L1875" s="8" t="n"/>
      <c r="M1875" s="9" t="n"/>
      <c r="O1875" s="10" t="n"/>
      <c r="P1875" s="8" t="n"/>
    </row>
    <row r="1876">
      <c r="A1876" s="7" t="n"/>
      <c r="C1876" s="7" t="n"/>
      <c r="F1876" s="7" t="n"/>
      <c r="H1876" s="7">
        <f>IF($G1876="","",IFERROR(INDEX(Listas!$B$2:$B$51,MATCH($G1876,Listas!$A$2:$A$51,0))&amp;"",""))</f>
        <v/>
      </c>
      <c r="J1876" s="8" t="n"/>
      <c r="K1876" s="8" t="n"/>
      <c r="L1876" s="8" t="n"/>
      <c r="M1876" s="9" t="n"/>
      <c r="O1876" s="10" t="n"/>
      <c r="P1876" s="8" t="n"/>
    </row>
    <row r="1877">
      <c r="A1877" s="7" t="n"/>
      <c r="C1877" s="7" t="n"/>
      <c r="F1877" s="7" t="n"/>
      <c r="H1877" s="7">
        <f>IF($G1877="","",IFERROR(INDEX(Listas!$B$2:$B$51,MATCH($G1877,Listas!$A$2:$A$51,0))&amp;"",""))</f>
        <v/>
      </c>
      <c r="J1877" s="8" t="n"/>
      <c r="K1877" s="8" t="n"/>
      <c r="L1877" s="8" t="n"/>
      <c r="M1877" s="9" t="n"/>
      <c r="O1877" s="10" t="n"/>
      <c r="P1877" s="8" t="n"/>
    </row>
    <row r="1878">
      <c r="A1878" s="7" t="n"/>
      <c r="C1878" s="7" t="n"/>
      <c r="F1878" s="7" t="n"/>
      <c r="H1878" s="7">
        <f>IF($G1878="","",IFERROR(INDEX(Listas!$B$2:$B$51,MATCH($G1878,Listas!$A$2:$A$51,0))&amp;"",""))</f>
        <v/>
      </c>
      <c r="J1878" s="8" t="n"/>
      <c r="K1878" s="8" t="n"/>
      <c r="L1878" s="8" t="n"/>
      <c r="M1878" s="9" t="n"/>
      <c r="O1878" s="10" t="n"/>
      <c r="P1878" s="8" t="n"/>
    </row>
    <row r="1879">
      <c r="A1879" s="7" t="n"/>
      <c r="C1879" s="7" t="n"/>
      <c r="F1879" s="7" t="n"/>
      <c r="H1879" s="7">
        <f>IF($G1879="","",IFERROR(INDEX(Listas!$B$2:$B$51,MATCH($G1879,Listas!$A$2:$A$51,0))&amp;"",""))</f>
        <v/>
      </c>
      <c r="J1879" s="8" t="n"/>
      <c r="K1879" s="8" t="n"/>
      <c r="L1879" s="8" t="n"/>
      <c r="M1879" s="9" t="n"/>
      <c r="O1879" s="10" t="n"/>
      <c r="P1879" s="8" t="n"/>
    </row>
    <row r="1880">
      <c r="A1880" s="7" t="n"/>
      <c r="C1880" s="7" t="n"/>
      <c r="F1880" s="7" t="n"/>
      <c r="H1880" s="7">
        <f>IF($G1880="","",IFERROR(INDEX(Listas!$B$2:$B$51,MATCH($G1880,Listas!$A$2:$A$51,0))&amp;"",""))</f>
        <v/>
      </c>
      <c r="J1880" s="8" t="n"/>
      <c r="K1880" s="8" t="n"/>
      <c r="L1880" s="8" t="n"/>
      <c r="M1880" s="9" t="n"/>
      <c r="O1880" s="10" t="n"/>
      <c r="P1880" s="8" t="n"/>
    </row>
    <row r="1881">
      <c r="A1881" s="7" t="n"/>
      <c r="C1881" s="7" t="n"/>
      <c r="F1881" s="7" t="n"/>
      <c r="H1881" s="7">
        <f>IF($G1881="","",IFERROR(INDEX(Listas!$B$2:$B$51,MATCH($G1881,Listas!$A$2:$A$51,0))&amp;"",""))</f>
        <v/>
      </c>
      <c r="J1881" s="8" t="n"/>
      <c r="K1881" s="8" t="n"/>
      <c r="L1881" s="8" t="n"/>
      <c r="M1881" s="9" t="n"/>
      <c r="O1881" s="10" t="n"/>
      <c r="P1881" s="8" t="n"/>
    </row>
    <row r="1882">
      <c r="A1882" s="7" t="n"/>
      <c r="C1882" s="7" t="n"/>
      <c r="F1882" s="7" t="n"/>
      <c r="H1882" s="7">
        <f>IF($G1882="","",IFERROR(INDEX(Listas!$B$2:$B$51,MATCH($G1882,Listas!$A$2:$A$51,0))&amp;"",""))</f>
        <v/>
      </c>
      <c r="J1882" s="8" t="n"/>
      <c r="K1882" s="8" t="n"/>
      <c r="L1882" s="8" t="n"/>
      <c r="M1882" s="9" t="n"/>
      <c r="O1882" s="10" t="n"/>
      <c r="P1882" s="8" t="n"/>
    </row>
    <row r="1883">
      <c r="A1883" s="7" t="n"/>
      <c r="C1883" s="7" t="n"/>
      <c r="F1883" s="7" t="n"/>
      <c r="H1883" s="7">
        <f>IF($G1883="","",IFERROR(INDEX(Listas!$B$2:$B$51,MATCH($G1883,Listas!$A$2:$A$51,0))&amp;"",""))</f>
        <v/>
      </c>
      <c r="J1883" s="8" t="n"/>
      <c r="K1883" s="8" t="n"/>
      <c r="L1883" s="8" t="n"/>
      <c r="M1883" s="9" t="n"/>
      <c r="O1883" s="10" t="n"/>
      <c r="P1883" s="8" t="n"/>
    </row>
    <row r="1884">
      <c r="A1884" s="7" t="n"/>
      <c r="C1884" s="7" t="n"/>
      <c r="F1884" s="7" t="n"/>
      <c r="H1884" s="7">
        <f>IF($G1884="","",IFERROR(INDEX(Listas!$B$2:$B$51,MATCH($G1884,Listas!$A$2:$A$51,0))&amp;"",""))</f>
        <v/>
      </c>
      <c r="J1884" s="8" t="n"/>
      <c r="K1884" s="8" t="n"/>
      <c r="L1884" s="8" t="n"/>
      <c r="M1884" s="9" t="n"/>
      <c r="O1884" s="10" t="n"/>
      <c r="P1884" s="8" t="n"/>
    </row>
    <row r="1885">
      <c r="A1885" s="7" t="n"/>
      <c r="C1885" s="7" t="n"/>
      <c r="F1885" s="7" t="n"/>
      <c r="H1885" s="7">
        <f>IF($G1885="","",IFERROR(INDEX(Listas!$B$2:$B$51,MATCH($G1885,Listas!$A$2:$A$51,0))&amp;"",""))</f>
        <v/>
      </c>
      <c r="J1885" s="8" t="n"/>
      <c r="K1885" s="8" t="n"/>
      <c r="L1885" s="8" t="n"/>
      <c r="M1885" s="9" t="n"/>
      <c r="O1885" s="10" t="n"/>
      <c r="P1885" s="8" t="n"/>
    </row>
    <row r="1886">
      <c r="A1886" s="7" t="n"/>
      <c r="C1886" s="7" t="n"/>
      <c r="F1886" s="7" t="n"/>
      <c r="H1886" s="7">
        <f>IF($G1886="","",IFERROR(INDEX(Listas!$B$2:$B$51,MATCH($G1886,Listas!$A$2:$A$51,0))&amp;"",""))</f>
        <v/>
      </c>
      <c r="J1886" s="8" t="n"/>
      <c r="K1886" s="8" t="n"/>
      <c r="L1886" s="8" t="n"/>
      <c r="M1886" s="9" t="n"/>
      <c r="O1886" s="10" t="n"/>
      <c r="P1886" s="8" t="n"/>
    </row>
    <row r="1887">
      <c r="A1887" s="7" t="n"/>
      <c r="C1887" s="7" t="n"/>
      <c r="F1887" s="7" t="n"/>
      <c r="H1887" s="7">
        <f>IF($G1887="","",IFERROR(INDEX(Listas!$B$2:$B$51,MATCH($G1887,Listas!$A$2:$A$51,0))&amp;"",""))</f>
        <v/>
      </c>
      <c r="J1887" s="8" t="n"/>
      <c r="K1887" s="8" t="n"/>
      <c r="L1887" s="8" t="n"/>
      <c r="M1887" s="9" t="n"/>
      <c r="O1887" s="10" t="n"/>
      <c r="P1887" s="8" t="n"/>
    </row>
    <row r="1888">
      <c r="A1888" s="7" t="n"/>
      <c r="C1888" s="7" t="n"/>
      <c r="F1888" s="7" t="n"/>
      <c r="H1888" s="7">
        <f>IF($G1888="","",IFERROR(INDEX(Listas!$B$2:$B$51,MATCH($G1888,Listas!$A$2:$A$51,0))&amp;"",""))</f>
        <v/>
      </c>
      <c r="J1888" s="8" t="n"/>
      <c r="K1888" s="8" t="n"/>
      <c r="L1888" s="8" t="n"/>
      <c r="M1888" s="9" t="n"/>
      <c r="O1888" s="10" t="n"/>
      <c r="P1888" s="8" t="n"/>
    </row>
    <row r="1889">
      <c r="A1889" s="7" t="n"/>
      <c r="C1889" s="7" t="n"/>
      <c r="F1889" s="7" t="n"/>
      <c r="H1889" s="7">
        <f>IF($G1889="","",IFERROR(INDEX(Listas!$B$2:$B$51,MATCH($G1889,Listas!$A$2:$A$51,0))&amp;"",""))</f>
        <v/>
      </c>
      <c r="J1889" s="8" t="n"/>
      <c r="K1889" s="8" t="n"/>
      <c r="L1889" s="8" t="n"/>
      <c r="M1889" s="9" t="n"/>
      <c r="O1889" s="10" t="n"/>
      <c r="P1889" s="8" t="n"/>
    </row>
    <row r="1890">
      <c r="A1890" s="7" t="n"/>
      <c r="C1890" s="7" t="n"/>
      <c r="F1890" s="7" t="n"/>
      <c r="H1890" s="7">
        <f>IF($G1890="","",IFERROR(INDEX(Listas!$B$2:$B$51,MATCH($G1890,Listas!$A$2:$A$51,0))&amp;"",""))</f>
        <v/>
      </c>
      <c r="J1890" s="8" t="n"/>
      <c r="K1890" s="8" t="n"/>
      <c r="L1890" s="8" t="n"/>
      <c r="M1890" s="9" t="n"/>
      <c r="O1890" s="10" t="n"/>
      <c r="P1890" s="8" t="n"/>
    </row>
    <row r="1891">
      <c r="A1891" s="7" t="n"/>
      <c r="C1891" s="7" t="n"/>
      <c r="F1891" s="7" t="n"/>
      <c r="H1891" s="7">
        <f>IF($G1891="","",IFERROR(INDEX(Listas!$B$2:$B$51,MATCH($G1891,Listas!$A$2:$A$51,0))&amp;"",""))</f>
        <v/>
      </c>
      <c r="J1891" s="8" t="n"/>
      <c r="K1891" s="8" t="n"/>
      <c r="L1891" s="8" t="n"/>
      <c r="M1891" s="9" t="n"/>
      <c r="O1891" s="10" t="n"/>
      <c r="P1891" s="8" t="n"/>
    </row>
    <row r="1892">
      <c r="A1892" s="7" t="n"/>
      <c r="C1892" s="7" t="n"/>
      <c r="F1892" s="7" t="n"/>
      <c r="H1892" s="7">
        <f>IF($G1892="","",IFERROR(INDEX(Listas!$B$2:$B$51,MATCH($G1892,Listas!$A$2:$A$51,0))&amp;"",""))</f>
        <v/>
      </c>
      <c r="J1892" s="8" t="n"/>
      <c r="K1892" s="8" t="n"/>
      <c r="L1892" s="8" t="n"/>
      <c r="M1892" s="9" t="n"/>
      <c r="O1892" s="10" t="n"/>
      <c r="P1892" s="8" t="n"/>
    </row>
    <row r="1893">
      <c r="A1893" s="7" t="n"/>
      <c r="C1893" s="7" t="n"/>
      <c r="F1893" s="7" t="n"/>
      <c r="H1893" s="7">
        <f>IF($G1893="","",IFERROR(INDEX(Listas!$B$2:$B$51,MATCH($G1893,Listas!$A$2:$A$51,0))&amp;"",""))</f>
        <v/>
      </c>
      <c r="J1893" s="8" t="n"/>
      <c r="K1893" s="8" t="n"/>
      <c r="L1893" s="8" t="n"/>
      <c r="M1893" s="9" t="n"/>
      <c r="O1893" s="10" t="n"/>
      <c r="P1893" s="8" t="n"/>
    </row>
    <row r="1894">
      <c r="A1894" s="7" t="n"/>
      <c r="C1894" s="7" t="n"/>
      <c r="F1894" s="7" t="n"/>
      <c r="H1894" s="7">
        <f>IF($G1894="","",IFERROR(INDEX(Listas!$B$2:$B$51,MATCH($G1894,Listas!$A$2:$A$51,0))&amp;"",""))</f>
        <v/>
      </c>
      <c r="J1894" s="8" t="n"/>
      <c r="K1894" s="8" t="n"/>
      <c r="L1894" s="8" t="n"/>
      <c r="M1894" s="9" t="n"/>
      <c r="O1894" s="10" t="n"/>
      <c r="P1894" s="8" t="n"/>
    </row>
    <row r="1895">
      <c r="A1895" s="7" t="n"/>
      <c r="C1895" s="7" t="n"/>
      <c r="F1895" s="7" t="n"/>
      <c r="H1895" s="7">
        <f>IF($G1895="","",IFERROR(INDEX(Listas!$B$2:$B$51,MATCH($G1895,Listas!$A$2:$A$51,0))&amp;"",""))</f>
        <v/>
      </c>
      <c r="J1895" s="8" t="n"/>
      <c r="K1895" s="8" t="n"/>
      <c r="L1895" s="8" t="n"/>
      <c r="M1895" s="9" t="n"/>
      <c r="O1895" s="10" t="n"/>
      <c r="P1895" s="8" t="n"/>
    </row>
    <row r="1896">
      <c r="A1896" s="7" t="n"/>
      <c r="C1896" s="7" t="n"/>
      <c r="F1896" s="7" t="n"/>
      <c r="H1896" s="7">
        <f>IF($G1896="","",IFERROR(INDEX(Listas!$B$2:$B$51,MATCH($G1896,Listas!$A$2:$A$51,0))&amp;"",""))</f>
        <v/>
      </c>
      <c r="J1896" s="8" t="n"/>
      <c r="K1896" s="8" t="n"/>
      <c r="L1896" s="8" t="n"/>
      <c r="M1896" s="9" t="n"/>
      <c r="O1896" s="10" t="n"/>
      <c r="P1896" s="8" t="n"/>
    </row>
    <row r="1897">
      <c r="A1897" s="7" t="n"/>
      <c r="C1897" s="7" t="n"/>
      <c r="F1897" s="7" t="n"/>
      <c r="H1897" s="7">
        <f>IF($G1897="","",IFERROR(INDEX(Listas!$B$2:$B$51,MATCH($G1897,Listas!$A$2:$A$51,0))&amp;"",""))</f>
        <v/>
      </c>
      <c r="J1897" s="8" t="n"/>
      <c r="K1897" s="8" t="n"/>
      <c r="L1897" s="8" t="n"/>
      <c r="M1897" s="9" t="n"/>
      <c r="O1897" s="10" t="n"/>
      <c r="P1897" s="8" t="n"/>
    </row>
    <row r="1898">
      <c r="A1898" s="7" t="n"/>
      <c r="C1898" s="7" t="n"/>
      <c r="F1898" s="7" t="n"/>
      <c r="H1898" s="7">
        <f>IF($G1898="","",IFERROR(INDEX(Listas!$B$2:$B$51,MATCH($G1898,Listas!$A$2:$A$51,0))&amp;"",""))</f>
        <v/>
      </c>
      <c r="J1898" s="8" t="n"/>
      <c r="K1898" s="8" t="n"/>
      <c r="L1898" s="8" t="n"/>
      <c r="M1898" s="9" t="n"/>
      <c r="O1898" s="10" t="n"/>
      <c r="P1898" s="8" t="n"/>
    </row>
    <row r="1899">
      <c r="A1899" s="7" t="n"/>
      <c r="C1899" s="7" t="n"/>
      <c r="F1899" s="7" t="n"/>
      <c r="H1899" s="7">
        <f>IF($G1899="","",IFERROR(INDEX(Listas!$B$2:$B$51,MATCH($G1899,Listas!$A$2:$A$51,0))&amp;"",""))</f>
        <v/>
      </c>
      <c r="J1899" s="8" t="n"/>
      <c r="K1899" s="8" t="n"/>
      <c r="L1899" s="8" t="n"/>
      <c r="M1899" s="9" t="n"/>
      <c r="O1899" s="10" t="n"/>
      <c r="P1899" s="8" t="n"/>
    </row>
    <row r="1900">
      <c r="A1900" s="7" t="n"/>
      <c r="C1900" s="7" t="n"/>
      <c r="F1900" s="7" t="n"/>
      <c r="H1900" s="7">
        <f>IF($G1900="","",IFERROR(INDEX(Listas!$B$2:$B$51,MATCH($G1900,Listas!$A$2:$A$51,0))&amp;"",""))</f>
        <v/>
      </c>
      <c r="J1900" s="8" t="n"/>
      <c r="K1900" s="8" t="n"/>
      <c r="L1900" s="8" t="n"/>
      <c r="M1900" s="9" t="n"/>
      <c r="O1900" s="10" t="n"/>
      <c r="P1900" s="8" t="n"/>
    </row>
    <row r="1901">
      <c r="A1901" s="7" t="n"/>
      <c r="C1901" s="7" t="n"/>
      <c r="F1901" s="7" t="n"/>
      <c r="H1901" s="7">
        <f>IF($G1901="","",IFERROR(INDEX(Listas!$B$2:$B$51,MATCH($G1901,Listas!$A$2:$A$51,0))&amp;"",""))</f>
        <v/>
      </c>
      <c r="J1901" s="8" t="n"/>
      <c r="K1901" s="8" t="n"/>
      <c r="L1901" s="8" t="n"/>
      <c r="M1901" s="9" t="n"/>
      <c r="O1901" s="10" t="n"/>
      <c r="P1901" s="8" t="n"/>
    </row>
    <row r="1902">
      <c r="A1902" s="7" t="n"/>
      <c r="C1902" s="7" t="n"/>
      <c r="F1902" s="7" t="n"/>
      <c r="H1902" s="7">
        <f>IF($G1902="","",IFERROR(INDEX(Listas!$B$2:$B$51,MATCH($G1902,Listas!$A$2:$A$51,0))&amp;"",""))</f>
        <v/>
      </c>
      <c r="J1902" s="8" t="n"/>
      <c r="K1902" s="8" t="n"/>
      <c r="L1902" s="8" t="n"/>
      <c r="M1902" s="9" t="n"/>
      <c r="O1902" s="10" t="n"/>
      <c r="P1902" s="8" t="n"/>
    </row>
    <row r="1903">
      <c r="A1903" s="7" t="n"/>
      <c r="C1903" s="7" t="n"/>
      <c r="F1903" s="7" t="n"/>
      <c r="H1903" s="7">
        <f>IF($G1903="","",IFERROR(INDEX(Listas!$B$2:$B$51,MATCH($G1903,Listas!$A$2:$A$51,0))&amp;"",""))</f>
        <v/>
      </c>
      <c r="J1903" s="8" t="n"/>
      <c r="K1903" s="8" t="n"/>
      <c r="L1903" s="8" t="n"/>
      <c r="M1903" s="9" t="n"/>
      <c r="O1903" s="10" t="n"/>
      <c r="P1903" s="8" t="n"/>
    </row>
    <row r="1904">
      <c r="A1904" s="7" t="n"/>
      <c r="C1904" s="7" t="n"/>
      <c r="F1904" s="7" t="n"/>
      <c r="H1904" s="7">
        <f>IF($G1904="","",IFERROR(INDEX(Listas!$B$2:$B$51,MATCH($G1904,Listas!$A$2:$A$51,0))&amp;"",""))</f>
        <v/>
      </c>
      <c r="J1904" s="8" t="n"/>
      <c r="K1904" s="8" t="n"/>
      <c r="L1904" s="8" t="n"/>
      <c r="M1904" s="9" t="n"/>
      <c r="O1904" s="10" t="n"/>
      <c r="P1904" s="8" t="n"/>
    </row>
    <row r="1905">
      <c r="A1905" s="7" t="n"/>
      <c r="C1905" s="7" t="n"/>
      <c r="F1905" s="7" t="n"/>
      <c r="H1905" s="7">
        <f>IF($G1905="","",IFERROR(INDEX(Listas!$B$2:$B$51,MATCH($G1905,Listas!$A$2:$A$51,0))&amp;"",""))</f>
        <v/>
      </c>
      <c r="J1905" s="8" t="n"/>
      <c r="K1905" s="8" t="n"/>
      <c r="L1905" s="8" t="n"/>
      <c r="M1905" s="9" t="n"/>
      <c r="O1905" s="10" t="n"/>
      <c r="P1905" s="8" t="n"/>
    </row>
    <row r="1906">
      <c r="A1906" s="7" t="n"/>
      <c r="C1906" s="7" t="n"/>
      <c r="F1906" s="7" t="n"/>
      <c r="H1906" s="7">
        <f>IF($G1906="","",IFERROR(INDEX(Listas!$B$2:$B$51,MATCH($G1906,Listas!$A$2:$A$51,0))&amp;"",""))</f>
        <v/>
      </c>
      <c r="J1906" s="8" t="n"/>
      <c r="K1906" s="8" t="n"/>
      <c r="L1906" s="8" t="n"/>
      <c r="M1906" s="9" t="n"/>
      <c r="O1906" s="10" t="n"/>
      <c r="P1906" s="8" t="n"/>
    </row>
    <row r="1907">
      <c r="A1907" s="7" t="n"/>
      <c r="C1907" s="7" t="n"/>
      <c r="F1907" s="7" t="n"/>
      <c r="H1907" s="7">
        <f>IF($G1907="","",IFERROR(INDEX(Listas!$B$2:$B$51,MATCH($G1907,Listas!$A$2:$A$51,0))&amp;"",""))</f>
        <v/>
      </c>
      <c r="J1907" s="8" t="n"/>
      <c r="K1907" s="8" t="n"/>
      <c r="L1907" s="8" t="n"/>
      <c r="M1907" s="9" t="n"/>
      <c r="O1907" s="10" t="n"/>
      <c r="P1907" s="8" t="n"/>
    </row>
    <row r="1908">
      <c r="A1908" s="7" t="n"/>
      <c r="C1908" s="7" t="n"/>
      <c r="F1908" s="7" t="n"/>
      <c r="H1908" s="7">
        <f>IF($G1908="","",IFERROR(INDEX(Listas!$B$2:$B$51,MATCH($G1908,Listas!$A$2:$A$51,0))&amp;"",""))</f>
        <v/>
      </c>
      <c r="J1908" s="8" t="n"/>
      <c r="K1908" s="8" t="n"/>
      <c r="L1908" s="8" t="n"/>
      <c r="M1908" s="9" t="n"/>
      <c r="O1908" s="10" t="n"/>
      <c r="P1908" s="8" t="n"/>
    </row>
    <row r="1909">
      <c r="A1909" s="7" t="n"/>
      <c r="C1909" s="7" t="n"/>
      <c r="F1909" s="7" t="n"/>
      <c r="H1909" s="7">
        <f>IF($G1909="","",IFERROR(INDEX(Listas!$B$2:$B$51,MATCH($G1909,Listas!$A$2:$A$51,0))&amp;"",""))</f>
        <v/>
      </c>
      <c r="J1909" s="8" t="n"/>
      <c r="K1909" s="8" t="n"/>
      <c r="L1909" s="8" t="n"/>
      <c r="M1909" s="9" t="n"/>
      <c r="O1909" s="10" t="n"/>
      <c r="P1909" s="8" t="n"/>
    </row>
    <row r="1910">
      <c r="A1910" s="7" t="n"/>
      <c r="C1910" s="7" t="n"/>
      <c r="F1910" s="7" t="n"/>
      <c r="H1910" s="7">
        <f>IF($G1910="","",IFERROR(INDEX(Listas!$B$2:$B$51,MATCH($G1910,Listas!$A$2:$A$51,0))&amp;"",""))</f>
        <v/>
      </c>
      <c r="J1910" s="8" t="n"/>
      <c r="K1910" s="8" t="n"/>
      <c r="L1910" s="8" t="n"/>
      <c r="M1910" s="9" t="n"/>
      <c r="O1910" s="10" t="n"/>
      <c r="P1910" s="8" t="n"/>
    </row>
    <row r="1911">
      <c r="A1911" s="7" t="n"/>
      <c r="C1911" s="7" t="n"/>
      <c r="F1911" s="7" t="n"/>
      <c r="H1911" s="7">
        <f>IF($G1911="","",IFERROR(INDEX(Listas!$B$2:$B$51,MATCH($G1911,Listas!$A$2:$A$51,0))&amp;"",""))</f>
        <v/>
      </c>
      <c r="J1911" s="8" t="n"/>
      <c r="K1911" s="8" t="n"/>
      <c r="L1911" s="8" t="n"/>
      <c r="M1911" s="9" t="n"/>
      <c r="O1911" s="10" t="n"/>
      <c r="P1911" s="8" t="n"/>
    </row>
    <row r="1912">
      <c r="A1912" s="7" t="n"/>
      <c r="C1912" s="7" t="n"/>
      <c r="F1912" s="7" t="n"/>
      <c r="H1912" s="7">
        <f>IF($G1912="","",IFERROR(INDEX(Listas!$B$2:$B$51,MATCH($G1912,Listas!$A$2:$A$51,0))&amp;"",""))</f>
        <v/>
      </c>
      <c r="J1912" s="8" t="n"/>
      <c r="K1912" s="8" t="n"/>
      <c r="L1912" s="8" t="n"/>
      <c r="M1912" s="9" t="n"/>
      <c r="O1912" s="10" t="n"/>
      <c r="P1912" s="8" t="n"/>
    </row>
    <row r="1913">
      <c r="A1913" s="7" t="n"/>
      <c r="C1913" s="7" t="n"/>
      <c r="F1913" s="7" t="n"/>
      <c r="H1913" s="7">
        <f>IF($G1913="","",IFERROR(INDEX(Listas!$B$2:$B$51,MATCH($G1913,Listas!$A$2:$A$51,0))&amp;"",""))</f>
        <v/>
      </c>
      <c r="J1913" s="8" t="n"/>
      <c r="K1913" s="8" t="n"/>
      <c r="L1913" s="8" t="n"/>
      <c r="M1913" s="9" t="n"/>
      <c r="O1913" s="10" t="n"/>
      <c r="P1913" s="8" t="n"/>
    </row>
    <row r="1914">
      <c r="A1914" s="7" t="n"/>
      <c r="C1914" s="7" t="n"/>
      <c r="F1914" s="7" t="n"/>
      <c r="H1914" s="7">
        <f>IF($G1914="","",IFERROR(INDEX(Listas!$B$2:$B$51,MATCH($G1914,Listas!$A$2:$A$51,0))&amp;"",""))</f>
        <v/>
      </c>
      <c r="J1914" s="8" t="n"/>
      <c r="K1914" s="8" t="n"/>
      <c r="L1914" s="8" t="n"/>
      <c r="M1914" s="9" t="n"/>
      <c r="O1914" s="10" t="n"/>
      <c r="P1914" s="8" t="n"/>
    </row>
    <row r="1915">
      <c r="A1915" s="7" t="n"/>
      <c r="C1915" s="7" t="n"/>
      <c r="F1915" s="7" t="n"/>
      <c r="H1915" s="7">
        <f>IF($G1915="","",IFERROR(INDEX(Listas!$B$2:$B$51,MATCH($G1915,Listas!$A$2:$A$51,0))&amp;"",""))</f>
        <v/>
      </c>
      <c r="J1915" s="8" t="n"/>
      <c r="K1915" s="8" t="n"/>
      <c r="L1915" s="8" t="n"/>
      <c r="M1915" s="9" t="n"/>
      <c r="O1915" s="10" t="n"/>
      <c r="P1915" s="8" t="n"/>
    </row>
    <row r="1916">
      <c r="A1916" s="7" t="n"/>
      <c r="C1916" s="7" t="n"/>
      <c r="F1916" s="7" t="n"/>
      <c r="H1916" s="7">
        <f>IF($G1916="","",IFERROR(INDEX(Listas!$B$2:$B$51,MATCH($G1916,Listas!$A$2:$A$51,0))&amp;"",""))</f>
        <v/>
      </c>
      <c r="J1916" s="8" t="n"/>
      <c r="K1916" s="8" t="n"/>
      <c r="L1916" s="8" t="n"/>
      <c r="M1916" s="9" t="n"/>
      <c r="O1916" s="10" t="n"/>
      <c r="P1916" s="8" t="n"/>
    </row>
    <row r="1917">
      <c r="A1917" s="7" t="n"/>
      <c r="C1917" s="7" t="n"/>
      <c r="F1917" s="7" t="n"/>
      <c r="H1917" s="7">
        <f>IF($G1917="","",IFERROR(INDEX(Listas!$B$2:$B$51,MATCH($G1917,Listas!$A$2:$A$51,0))&amp;"",""))</f>
        <v/>
      </c>
      <c r="J1917" s="8" t="n"/>
      <c r="K1917" s="8" t="n"/>
      <c r="L1917" s="8" t="n"/>
      <c r="M1917" s="9" t="n"/>
      <c r="O1917" s="10" t="n"/>
      <c r="P1917" s="8" t="n"/>
    </row>
    <row r="1918">
      <c r="A1918" s="7" t="n"/>
      <c r="C1918" s="7" t="n"/>
      <c r="F1918" s="7" t="n"/>
      <c r="H1918" s="7">
        <f>IF($G1918="","",IFERROR(INDEX(Listas!$B$2:$B$51,MATCH($G1918,Listas!$A$2:$A$51,0))&amp;"",""))</f>
        <v/>
      </c>
      <c r="J1918" s="8" t="n"/>
      <c r="K1918" s="8" t="n"/>
      <c r="L1918" s="8" t="n"/>
      <c r="M1918" s="9" t="n"/>
      <c r="O1918" s="10" t="n"/>
      <c r="P1918" s="8" t="n"/>
    </row>
    <row r="1919">
      <c r="A1919" s="7" t="n"/>
      <c r="C1919" s="7" t="n"/>
      <c r="F1919" s="7" t="n"/>
      <c r="H1919" s="7">
        <f>IF($G1919="","",IFERROR(INDEX(Listas!$B$2:$B$51,MATCH($G1919,Listas!$A$2:$A$51,0))&amp;"",""))</f>
        <v/>
      </c>
      <c r="J1919" s="8" t="n"/>
      <c r="K1919" s="8" t="n"/>
      <c r="L1919" s="8" t="n"/>
      <c r="M1919" s="9" t="n"/>
      <c r="O1919" s="10" t="n"/>
      <c r="P1919" s="8" t="n"/>
    </row>
    <row r="1920">
      <c r="A1920" s="7" t="n"/>
      <c r="C1920" s="7" t="n"/>
      <c r="F1920" s="7" t="n"/>
      <c r="H1920" s="7">
        <f>IF($G1920="","",IFERROR(INDEX(Listas!$B$2:$B$51,MATCH($G1920,Listas!$A$2:$A$51,0))&amp;"",""))</f>
        <v/>
      </c>
      <c r="J1920" s="8" t="n"/>
      <c r="K1920" s="8" t="n"/>
      <c r="L1920" s="8" t="n"/>
      <c r="M1920" s="9" t="n"/>
      <c r="O1920" s="10" t="n"/>
      <c r="P1920" s="8" t="n"/>
    </row>
    <row r="1921">
      <c r="A1921" s="7" t="n"/>
      <c r="C1921" s="7" t="n"/>
      <c r="F1921" s="7" t="n"/>
      <c r="H1921" s="7">
        <f>IF($G1921="","",IFERROR(INDEX(Listas!$B$2:$B$51,MATCH($G1921,Listas!$A$2:$A$51,0))&amp;"",""))</f>
        <v/>
      </c>
      <c r="J1921" s="8" t="n"/>
      <c r="K1921" s="8" t="n"/>
      <c r="L1921" s="8" t="n"/>
      <c r="M1921" s="9" t="n"/>
      <c r="O1921" s="10" t="n"/>
      <c r="P1921" s="8" t="n"/>
    </row>
    <row r="1922">
      <c r="A1922" s="7" t="n"/>
      <c r="C1922" s="7" t="n"/>
      <c r="F1922" s="7" t="n"/>
      <c r="H1922" s="7">
        <f>IF($G1922="","",IFERROR(INDEX(Listas!$B$2:$B$51,MATCH($G1922,Listas!$A$2:$A$51,0))&amp;"",""))</f>
        <v/>
      </c>
      <c r="J1922" s="8" t="n"/>
      <c r="K1922" s="8" t="n"/>
      <c r="L1922" s="8" t="n"/>
      <c r="M1922" s="9" t="n"/>
      <c r="O1922" s="10" t="n"/>
      <c r="P1922" s="8" t="n"/>
    </row>
    <row r="1923">
      <c r="A1923" s="7" t="n"/>
      <c r="C1923" s="7" t="n"/>
      <c r="F1923" s="7" t="n"/>
      <c r="H1923" s="7">
        <f>IF($G1923="","",IFERROR(INDEX(Listas!$B$2:$B$51,MATCH($G1923,Listas!$A$2:$A$51,0))&amp;"",""))</f>
        <v/>
      </c>
      <c r="J1923" s="8" t="n"/>
      <c r="K1923" s="8" t="n"/>
      <c r="L1923" s="8" t="n"/>
      <c r="M1923" s="9" t="n"/>
      <c r="O1923" s="10" t="n"/>
      <c r="P1923" s="8" t="n"/>
    </row>
    <row r="1924">
      <c r="A1924" s="7" t="n"/>
      <c r="C1924" s="7" t="n"/>
      <c r="F1924" s="7" t="n"/>
      <c r="H1924" s="7">
        <f>IF($G1924="","",IFERROR(INDEX(Listas!$B$2:$B$51,MATCH($G1924,Listas!$A$2:$A$51,0))&amp;"",""))</f>
        <v/>
      </c>
      <c r="J1924" s="8" t="n"/>
      <c r="K1924" s="8" t="n"/>
      <c r="L1924" s="8" t="n"/>
      <c r="M1924" s="9" t="n"/>
      <c r="O1924" s="10" t="n"/>
      <c r="P1924" s="8" t="n"/>
    </row>
    <row r="1925">
      <c r="A1925" s="7" t="n"/>
      <c r="C1925" s="7" t="n"/>
      <c r="F1925" s="7" t="n"/>
      <c r="H1925" s="7">
        <f>IF($G1925="","",IFERROR(INDEX(Listas!$B$2:$B$51,MATCH($G1925,Listas!$A$2:$A$51,0))&amp;"",""))</f>
        <v/>
      </c>
      <c r="J1925" s="8" t="n"/>
      <c r="K1925" s="8" t="n"/>
      <c r="L1925" s="8" t="n"/>
      <c r="M1925" s="9" t="n"/>
      <c r="O1925" s="10" t="n"/>
      <c r="P1925" s="8" t="n"/>
    </row>
    <row r="1926">
      <c r="A1926" s="7" t="n"/>
      <c r="C1926" s="7" t="n"/>
      <c r="F1926" s="7" t="n"/>
      <c r="H1926" s="7">
        <f>IF($G1926="","",IFERROR(INDEX(Listas!$B$2:$B$51,MATCH($G1926,Listas!$A$2:$A$51,0))&amp;"",""))</f>
        <v/>
      </c>
      <c r="J1926" s="8" t="n"/>
      <c r="K1926" s="8" t="n"/>
      <c r="L1926" s="8" t="n"/>
      <c r="M1926" s="9" t="n"/>
      <c r="O1926" s="10" t="n"/>
      <c r="P1926" s="8" t="n"/>
    </row>
    <row r="1927">
      <c r="A1927" s="7" t="n"/>
      <c r="C1927" s="7" t="n"/>
      <c r="F1927" s="7" t="n"/>
      <c r="H1927" s="7">
        <f>IF($G1927="","",IFERROR(INDEX(Listas!$B$2:$B$51,MATCH($G1927,Listas!$A$2:$A$51,0))&amp;"",""))</f>
        <v/>
      </c>
      <c r="J1927" s="8" t="n"/>
      <c r="K1927" s="8" t="n"/>
      <c r="L1927" s="8" t="n"/>
      <c r="M1927" s="9" t="n"/>
      <c r="O1927" s="10" t="n"/>
      <c r="P1927" s="8" t="n"/>
    </row>
    <row r="1928">
      <c r="A1928" s="7" t="n"/>
      <c r="C1928" s="7" t="n"/>
      <c r="F1928" s="7" t="n"/>
      <c r="H1928" s="7">
        <f>IF($G1928="","",IFERROR(INDEX(Listas!$B$2:$B$51,MATCH($G1928,Listas!$A$2:$A$51,0))&amp;"",""))</f>
        <v/>
      </c>
      <c r="J1928" s="8" t="n"/>
      <c r="K1928" s="8" t="n"/>
      <c r="L1928" s="8" t="n"/>
      <c r="M1928" s="9" t="n"/>
      <c r="O1928" s="10" t="n"/>
      <c r="P1928" s="8" t="n"/>
    </row>
    <row r="1929">
      <c r="A1929" s="7" t="n"/>
      <c r="C1929" s="7" t="n"/>
      <c r="F1929" s="7" t="n"/>
      <c r="H1929" s="7">
        <f>IF($G1929="","",IFERROR(INDEX(Listas!$B$2:$B$51,MATCH($G1929,Listas!$A$2:$A$51,0))&amp;"",""))</f>
        <v/>
      </c>
      <c r="J1929" s="8" t="n"/>
      <c r="K1929" s="8" t="n"/>
      <c r="L1929" s="8" t="n"/>
      <c r="M1929" s="9" t="n"/>
      <c r="O1929" s="10" t="n"/>
      <c r="P1929" s="8" t="n"/>
    </row>
    <row r="1930">
      <c r="A1930" s="7" t="n"/>
      <c r="C1930" s="7" t="n"/>
      <c r="F1930" s="7" t="n"/>
      <c r="H1930" s="7">
        <f>IF($G1930="","",IFERROR(INDEX(Listas!$B$2:$B$51,MATCH($G1930,Listas!$A$2:$A$51,0))&amp;"",""))</f>
        <v/>
      </c>
      <c r="J1930" s="8" t="n"/>
      <c r="K1930" s="8" t="n"/>
      <c r="L1930" s="8" t="n"/>
      <c r="M1930" s="9" t="n"/>
      <c r="O1930" s="10" t="n"/>
      <c r="P1930" s="8" t="n"/>
    </row>
    <row r="1931">
      <c r="A1931" s="7" t="n"/>
      <c r="C1931" s="7" t="n"/>
      <c r="F1931" s="7" t="n"/>
      <c r="H1931" s="7">
        <f>IF($G1931="","",IFERROR(INDEX(Listas!$B$2:$B$51,MATCH($G1931,Listas!$A$2:$A$51,0))&amp;"",""))</f>
        <v/>
      </c>
      <c r="J1931" s="8" t="n"/>
      <c r="K1931" s="8" t="n"/>
      <c r="L1931" s="8" t="n"/>
      <c r="M1931" s="9" t="n"/>
      <c r="O1931" s="10" t="n"/>
      <c r="P1931" s="8" t="n"/>
    </row>
    <row r="1932">
      <c r="A1932" s="7" t="n"/>
      <c r="C1932" s="7" t="n"/>
      <c r="F1932" s="7" t="n"/>
      <c r="H1932" s="7">
        <f>IF($G1932="","",IFERROR(INDEX(Listas!$B$2:$B$51,MATCH($G1932,Listas!$A$2:$A$51,0))&amp;"",""))</f>
        <v/>
      </c>
      <c r="J1932" s="8" t="n"/>
      <c r="K1932" s="8" t="n"/>
      <c r="L1932" s="8" t="n"/>
      <c r="M1932" s="9" t="n"/>
      <c r="O1932" s="10" t="n"/>
      <c r="P1932" s="8" t="n"/>
    </row>
    <row r="1933">
      <c r="A1933" s="7" t="n"/>
      <c r="C1933" s="7" t="n"/>
      <c r="F1933" s="7" t="n"/>
      <c r="H1933" s="7">
        <f>IF($G1933="","",IFERROR(INDEX(Listas!$B$2:$B$51,MATCH($G1933,Listas!$A$2:$A$51,0))&amp;"",""))</f>
        <v/>
      </c>
      <c r="J1933" s="8" t="n"/>
      <c r="K1933" s="8" t="n"/>
      <c r="L1933" s="8" t="n"/>
      <c r="M1933" s="9" t="n"/>
      <c r="O1933" s="10" t="n"/>
      <c r="P1933" s="8" t="n"/>
    </row>
    <row r="1934">
      <c r="A1934" s="7" t="n"/>
      <c r="C1934" s="7" t="n"/>
      <c r="F1934" s="7" t="n"/>
      <c r="H1934" s="7">
        <f>IF($G1934="","",IFERROR(INDEX(Listas!$B$2:$B$51,MATCH($G1934,Listas!$A$2:$A$51,0))&amp;"",""))</f>
        <v/>
      </c>
      <c r="J1934" s="8" t="n"/>
      <c r="K1934" s="8" t="n"/>
      <c r="L1934" s="8" t="n"/>
      <c r="M1934" s="9" t="n"/>
      <c r="O1934" s="10" t="n"/>
      <c r="P1934" s="8" t="n"/>
    </row>
    <row r="1935">
      <c r="A1935" s="7" t="n"/>
      <c r="C1935" s="7" t="n"/>
      <c r="F1935" s="7" t="n"/>
      <c r="H1935" s="7">
        <f>IF($G1935="","",IFERROR(INDEX(Listas!$B$2:$B$51,MATCH($G1935,Listas!$A$2:$A$51,0))&amp;"",""))</f>
        <v/>
      </c>
      <c r="J1935" s="8" t="n"/>
      <c r="K1935" s="8" t="n"/>
      <c r="L1935" s="8" t="n"/>
      <c r="M1935" s="9" t="n"/>
      <c r="O1935" s="10" t="n"/>
      <c r="P1935" s="8" t="n"/>
    </row>
    <row r="1936">
      <c r="A1936" s="7" t="n"/>
      <c r="C1936" s="7" t="n"/>
      <c r="F1936" s="7" t="n"/>
      <c r="H1936" s="7">
        <f>IF($G1936="","",IFERROR(INDEX(Listas!$B$2:$B$51,MATCH($G1936,Listas!$A$2:$A$51,0))&amp;"",""))</f>
        <v/>
      </c>
      <c r="J1936" s="8" t="n"/>
      <c r="K1936" s="8" t="n"/>
      <c r="L1936" s="8" t="n"/>
      <c r="M1936" s="9" t="n"/>
      <c r="O1936" s="10" t="n"/>
      <c r="P1936" s="8" t="n"/>
    </row>
    <row r="1937">
      <c r="A1937" s="7" t="n"/>
      <c r="C1937" s="7" t="n"/>
      <c r="F1937" s="7" t="n"/>
      <c r="H1937" s="7">
        <f>IF($G1937="","",IFERROR(INDEX(Listas!$B$2:$B$51,MATCH($G1937,Listas!$A$2:$A$51,0))&amp;"",""))</f>
        <v/>
      </c>
      <c r="J1937" s="8" t="n"/>
      <c r="K1937" s="8" t="n"/>
      <c r="L1937" s="8" t="n"/>
      <c r="M1937" s="9" t="n"/>
      <c r="O1937" s="10" t="n"/>
      <c r="P1937" s="8" t="n"/>
    </row>
    <row r="1938">
      <c r="A1938" s="7" t="n"/>
      <c r="C1938" s="7" t="n"/>
      <c r="F1938" s="7" t="n"/>
      <c r="H1938" s="7">
        <f>IF($G1938="","",IFERROR(INDEX(Listas!$B$2:$B$51,MATCH($G1938,Listas!$A$2:$A$51,0))&amp;"",""))</f>
        <v/>
      </c>
      <c r="J1938" s="8" t="n"/>
      <c r="K1938" s="8" t="n"/>
      <c r="L1938" s="8" t="n"/>
      <c r="M1938" s="9" t="n"/>
      <c r="O1938" s="10" t="n"/>
      <c r="P1938" s="8" t="n"/>
    </row>
    <row r="1939">
      <c r="A1939" s="7" t="n"/>
      <c r="C1939" s="7" t="n"/>
      <c r="F1939" s="7" t="n"/>
      <c r="H1939" s="7">
        <f>IF($G1939="","",IFERROR(INDEX(Listas!$B$2:$B$51,MATCH($G1939,Listas!$A$2:$A$51,0))&amp;"",""))</f>
        <v/>
      </c>
      <c r="J1939" s="8" t="n"/>
      <c r="K1939" s="8" t="n"/>
      <c r="L1939" s="8" t="n"/>
      <c r="M1939" s="9" t="n"/>
      <c r="O1939" s="10" t="n"/>
      <c r="P1939" s="8" t="n"/>
    </row>
    <row r="1940">
      <c r="A1940" s="7" t="n"/>
      <c r="C1940" s="7" t="n"/>
      <c r="F1940" s="7" t="n"/>
      <c r="H1940" s="7">
        <f>IF($G1940="","",IFERROR(INDEX(Listas!$B$2:$B$51,MATCH($G1940,Listas!$A$2:$A$51,0))&amp;"",""))</f>
        <v/>
      </c>
      <c r="J1940" s="8" t="n"/>
      <c r="K1940" s="8" t="n"/>
      <c r="L1940" s="8" t="n"/>
      <c r="M1940" s="9" t="n"/>
      <c r="O1940" s="10" t="n"/>
      <c r="P1940" s="8" t="n"/>
    </row>
    <row r="1941">
      <c r="A1941" s="7" t="n"/>
      <c r="C1941" s="7" t="n"/>
      <c r="F1941" s="7" t="n"/>
      <c r="H1941" s="7">
        <f>IF($G1941="","",IFERROR(INDEX(Listas!$B$2:$B$51,MATCH($G1941,Listas!$A$2:$A$51,0))&amp;"",""))</f>
        <v/>
      </c>
      <c r="J1941" s="8" t="n"/>
      <c r="K1941" s="8" t="n"/>
      <c r="L1941" s="8" t="n"/>
      <c r="M1941" s="9" t="n"/>
      <c r="O1941" s="10" t="n"/>
      <c r="P1941" s="8" t="n"/>
    </row>
    <row r="1942">
      <c r="A1942" s="7" t="n"/>
      <c r="C1942" s="7" t="n"/>
      <c r="F1942" s="7" t="n"/>
      <c r="H1942" s="7">
        <f>IF($G1942="","",IFERROR(INDEX(Listas!$B$2:$B$51,MATCH($G1942,Listas!$A$2:$A$51,0))&amp;"",""))</f>
        <v/>
      </c>
      <c r="J1942" s="8" t="n"/>
      <c r="K1942" s="8" t="n"/>
      <c r="L1942" s="8" t="n"/>
      <c r="M1942" s="9" t="n"/>
      <c r="O1942" s="10" t="n"/>
      <c r="P1942" s="8" t="n"/>
    </row>
    <row r="1943">
      <c r="A1943" s="7" t="n"/>
      <c r="C1943" s="7" t="n"/>
      <c r="F1943" s="7" t="n"/>
      <c r="H1943" s="7">
        <f>IF($G1943="","",IFERROR(INDEX(Listas!$B$2:$B$51,MATCH($G1943,Listas!$A$2:$A$51,0))&amp;"",""))</f>
        <v/>
      </c>
      <c r="J1943" s="8" t="n"/>
      <c r="K1943" s="8" t="n"/>
      <c r="L1943" s="8" t="n"/>
      <c r="M1943" s="9" t="n"/>
      <c r="O1943" s="10" t="n"/>
      <c r="P1943" s="8" t="n"/>
    </row>
    <row r="1944">
      <c r="A1944" s="7" t="n"/>
      <c r="C1944" s="7" t="n"/>
      <c r="F1944" s="7" t="n"/>
      <c r="H1944" s="7">
        <f>IF($G1944="","",IFERROR(INDEX(Listas!$B$2:$B$51,MATCH($G1944,Listas!$A$2:$A$51,0))&amp;"",""))</f>
        <v/>
      </c>
      <c r="J1944" s="8" t="n"/>
      <c r="K1944" s="8" t="n"/>
      <c r="L1944" s="8" t="n"/>
      <c r="M1944" s="9" t="n"/>
      <c r="O1944" s="10" t="n"/>
      <c r="P1944" s="8" t="n"/>
    </row>
    <row r="1945">
      <c r="A1945" s="7" t="n"/>
      <c r="C1945" s="7" t="n"/>
      <c r="F1945" s="7" t="n"/>
      <c r="H1945" s="7">
        <f>IF($G1945="","",IFERROR(INDEX(Listas!$B$2:$B$51,MATCH($G1945,Listas!$A$2:$A$51,0))&amp;"",""))</f>
        <v/>
      </c>
      <c r="J1945" s="8" t="n"/>
      <c r="K1945" s="8" t="n"/>
      <c r="L1945" s="8" t="n"/>
      <c r="M1945" s="9" t="n"/>
      <c r="O1945" s="10" t="n"/>
      <c r="P1945" s="8" t="n"/>
    </row>
    <row r="1946">
      <c r="A1946" s="7" t="n"/>
      <c r="C1946" s="7" t="n"/>
      <c r="F1946" s="7" t="n"/>
      <c r="H1946" s="7">
        <f>IF($G1946="","",IFERROR(INDEX(Listas!$B$2:$B$51,MATCH($G1946,Listas!$A$2:$A$51,0))&amp;"",""))</f>
        <v/>
      </c>
      <c r="J1946" s="8" t="n"/>
      <c r="K1946" s="8" t="n"/>
      <c r="L1946" s="8" t="n"/>
      <c r="M1946" s="9" t="n"/>
      <c r="O1946" s="10" t="n"/>
      <c r="P1946" s="8" t="n"/>
    </row>
    <row r="1947">
      <c r="A1947" s="7" t="n"/>
      <c r="C1947" s="7" t="n"/>
      <c r="F1947" s="7" t="n"/>
      <c r="H1947" s="7">
        <f>IF($G1947="","",IFERROR(INDEX(Listas!$B$2:$B$51,MATCH($G1947,Listas!$A$2:$A$51,0))&amp;"",""))</f>
        <v/>
      </c>
      <c r="J1947" s="8" t="n"/>
      <c r="K1947" s="8" t="n"/>
      <c r="L1947" s="8" t="n"/>
      <c r="M1947" s="9" t="n"/>
      <c r="O1947" s="10" t="n"/>
      <c r="P1947" s="8" t="n"/>
    </row>
    <row r="1948">
      <c r="A1948" s="7" t="n"/>
      <c r="C1948" s="7" t="n"/>
      <c r="F1948" s="7" t="n"/>
      <c r="H1948" s="7">
        <f>IF($G1948="","",IFERROR(INDEX(Listas!$B$2:$B$51,MATCH($G1948,Listas!$A$2:$A$51,0))&amp;"",""))</f>
        <v/>
      </c>
      <c r="J1948" s="8" t="n"/>
      <c r="K1948" s="8" t="n"/>
      <c r="L1948" s="8" t="n"/>
      <c r="M1948" s="9" t="n"/>
      <c r="O1948" s="10" t="n"/>
      <c r="P1948" s="8" t="n"/>
    </row>
    <row r="1949">
      <c r="A1949" s="7" t="n"/>
      <c r="C1949" s="7" t="n"/>
      <c r="F1949" s="7" t="n"/>
      <c r="H1949" s="7">
        <f>IF($G1949="","",IFERROR(INDEX(Listas!$B$2:$B$51,MATCH($G1949,Listas!$A$2:$A$51,0))&amp;"",""))</f>
        <v/>
      </c>
      <c r="J1949" s="8" t="n"/>
      <c r="K1949" s="8" t="n"/>
      <c r="L1949" s="8" t="n"/>
      <c r="M1949" s="9" t="n"/>
      <c r="O1949" s="10" t="n"/>
      <c r="P1949" s="8" t="n"/>
    </row>
    <row r="1950">
      <c r="A1950" s="7" t="n"/>
      <c r="C1950" s="7" t="n"/>
      <c r="F1950" s="7" t="n"/>
      <c r="H1950" s="7">
        <f>IF($G1950="","",IFERROR(INDEX(Listas!$B$2:$B$51,MATCH($G1950,Listas!$A$2:$A$51,0))&amp;"",""))</f>
        <v/>
      </c>
      <c r="J1950" s="8" t="n"/>
      <c r="K1950" s="8" t="n"/>
      <c r="L1950" s="8" t="n"/>
      <c r="M1950" s="9" t="n"/>
      <c r="O1950" s="10" t="n"/>
      <c r="P1950" s="8" t="n"/>
    </row>
    <row r="1951">
      <c r="A1951" s="7" t="n"/>
      <c r="C1951" s="7" t="n"/>
      <c r="F1951" s="7" t="n"/>
      <c r="H1951" s="7">
        <f>IF($G1951="","",IFERROR(INDEX(Listas!$B$2:$B$51,MATCH($G1951,Listas!$A$2:$A$51,0))&amp;"",""))</f>
        <v/>
      </c>
      <c r="J1951" s="8" t="n"/>
      <c r="K1951" s="8" t="n"/>
      <c r="L1951" s="8" t="n"/>
      <c r="M1951" s="9" t="n"/>
      <c r="O1951" s="10" t="n"/>
      <c r="P1951" s="8" t="n"/>
    </row>
    <row r="1952">
      <c r="A1952" s="7" t="n"/>
      <c r="C1952" s="7" t="n"/>
      <c r="F1952" s="7" t="n"/>
      <c r="H1952" s="7">
        <f>IF($G1952="","",IFERROR(INDEX(Listas!$B$2:$B$51,MATCH($G1952,Listas!$A$2:$A$51,0))&amp;"",""))</f>
        <v/>
      </c>
      <c r="J1952" s="8" t="n"/>
      <c r="K1952" s="8" t="n"/>
      <c r="L1952" s="8" t="n"/>
      <c r="M1952" s="9" t="n"/>
      <c r="O1952" s="10" t="n"/>
      <c r="P1952" s="8" t="n"/>
    </row>
    <row r="1953">
      <c r="A1953" s="7" t="n"/>
      <c r="C1953" s="7" t="n"/>
      <c r="F1953" s="7" t="n"/>
      <c r="H1953" s="7">
        <f>IF($G1953="","",IFERROR(INDEX(Listas!$B$2:$B$51,MATCH($G1953,Listas!$A$2:$A$51,0))&amp;"",""))</f>
        <v/>
      </c>
      <c r="J1953" s="8" t="n"/>
      <c r="K1953" s="8" t="n"/>
      <c r="L1953" s="8" t="n"/>
      <c r="M1953" s="9" t="n"/>
      <c r="O1953" s="10" t="n"/>
      <c r="P1953" s="8" t="n"/>
    </row>
    <row r="1954">
      <c r="A1954" s="7" t="n"/>
      <c r="C1954" s="7" t="n"/>
      <c r="F1954" s="7" t="n"/>
      <c r="H1954" s="7">
        <f>IF($G1954="","",IFERROR(INDEX(Listas!$B$2:$B$51,MATCH($G1954,Listas!$A$2:$A$51,0))&amp;"",""))</f>
        <v/>
      </c>
      <c r="J1954" s="8" t="n"/>
      <c r="K1954" s="8" t="n"/>
      <c r="L1954" s="8" t="n"/>
      <c r="M1954" s="9" t="n"/>
      <c r="O1954" s="10" t="n"/>
      <c r="P1954" s="8" t="n"/>
    </row>
    <row r="1955">
      <c r="A1955" s="7" t="n"/>
      <c r="C1955" s="7" t="n"/>
      <c r="F1955" s="7" t="n"/>
      <c r="H1955" s="7">
        <f>IF($G1955="","",IFERROR(INDEX(Listas!$B$2:$B$51,MATCH($G1955,Listas!$A$2:$A$51,0))&amp;"",""))</f>
        <v/>
      </c>
      <c r="J1955" s="8" t="n"/>
      <c r="K1955" s="8" t="n"/>
      <c r="L1955" s="8" t="n"/>
      <c r="M1955" s="9" t="n"/>
      <c r="O1955" s="10" t="n"/>
      <c r="P1955" s="8" t="n"/>
    </row>
    <row r="1956">
      <c r="A1956" s="7" t="n"/>
      <c r="C1956" s="7" t="n"/>
      <c r="F1956" s="7" t="n"/>
      <c r="H1956" s="7">
        <f>IF($G1956="","",IFERROR(INDEX(Listas!$B$2:$B$51,MATCH($G1956,Listas!$A$2:$A$51,0))&amp;"",""))</f>
        <v/>
      </c>
      <c r="J1956" s="8" t="n"/>
      <c r="K1956" s="8" t="n"/>
      <c r="L1956" s="8" t="n"/>
      <c r="M1956" s="9" t="n"/>
      <c r="O1956" s="10" t="n"/>
      <c r="P1956" s="8" t="n"/>
    </row>
    <row r="1957">
      <c r="A1957" s="7" t="n"/>
      <c r="C1957" s="7" t="n"/>
      <c r="F1957" s="7" t="n"/>
      <c r="H1957" s="7">
        <f>IF($G1957="","",IFERROR(INDEX(Listas!$B$2:$B$51,MATCH($G1957,Listas!$A$2:$A$51,0))&amp;"",""))</f>
        <v/>
      </c>
      <c r="J1957" s="8" t="n"/>
      <c r="K1957" s="8" t="n"/>
      <c r="L1957" s="8" t="n"/>
      <c r="M1957" s="9" t="n"/>
      <c r="O1957" s="10" t="n"/>
      <c r="P1957" s="8" t="n"/>
    </row>
    <row r="1958">
      <c r="A1958" s="7" t="n"/>
      <c r="C1958" s="7" t="n"/>
      <c r="F1958" s="7" t="n"/>
      <c r="H1958" s="7">
        <f>IF($G1958="","",IFERROR(INDEX(Listas!$B$2:$B$51,MATCH($G1958,Listas!$A$2:$A$51,0))&amp;"",""))</f>
        <v/>
      </c>
      <c r="J1958" s="8" t="n"/>
      <c r="K1958" s="8" t="n"/>
      <c r="L1958" s="8" t="n"/>
      <c r="M1958" s="9" t="n"/>
      <c r="O1958" s="10" t="n"/>
      <c r="P1958" s="8" t="n"/>
    </row>
    <row r="1959">
      <c r="A1959" s="7" t="n"/>
      <c r="C1959" s="7" t="n"/>
      <c r="F1959" s="7" t="n"/>
      <c r="H1959" s="7">
        <f>IF($G1959="","",IFERROR(INDEX(Listas!$B$2:$B$51,MATCH($G1959,Listas!$A$2:$A$51,0))&amp;"",""))</f>
        <v/>
      </c>
      <c r="J1959" s="8" t="n"/>
      <c r="K1959" s="8" t="n"/>
      <c r="L1959" s="8" t="n"/>
      <c r="M1959" s="9" t="n"/>
      <c r="O1959" s="10" t="n"/>
      <c r="P1959" s="8" t="n"/>
    </row>
    <row r="1960">
      <c r="A1960" s="7" t="n"/>
      <c r="C1960" s="7" t="n"/>
      <c r="F1960" s="7" t="n"/>
      <c r="H1960" s="7">
        <f>IF($G1960="","",IFERROR(INDEX(Listas!$B$2:$B$51,MATCH($G1960,Listas!$A$2:$A$51,0))&amp;"",""))</f>
        <v/>
      </c>
      <c r="J1960" s="8" t="n"/>
      <c r="K1960" s="8" t="n"/>
      <c r="L1960" s="8" t="n"/>
      <c r="M1960" s="9" t="n"/>
      <c r="O1960" s="10" t="n"/>
      <c r="P1960" s="8" t="n"/>
    </row>
    <row r="1961">
      <c r="A1961" s="7" t="n"/>
      <c r="C1961" s="7" t="n"/>
      <c r="F1961" s="7" t="n"/>
      <c r="H1961" s="7">
        <f>IF($G1961="","",IFERROR(INDEX(Listas!$B$2:$B$51,MATCH($G1961,Listas!$A$2:$A$51,0))&amp;"",""))</f>
        <v/>
      </c>
      <c r="J1961" s="8" t="n"/>
      <c r="K1961" s="8" t="n"/>
      <c r="L1961" s="8" t="n"/>
      <c r="M1961" s="9" t="n"/>
      <c r="O1961" s="10" t="n"/>
      <c r="P1961" s="8" t="n"/>
    </row>
    <row r="1962">
      <c r="A1962" s="7" t="n"/>
      <c r="C1962" s="7" t="n"/>
      <c r="F1962" s="7" t="n"/>
      <c r="H1962" s="7">
        <f>IF($G1962="","",IFERROR(INDEX(Listas!$B$2:$B$51,MATCH($G1962,Listas!$A$2:$A$51,0))&amp;"",""))</f>
        <v/>
      </c>
      <c r="J1962" s="8" t="n"/>
      <c r="K1962" s="8" t="n"/>
      <c r="L1962" s="8" t="n"/>
      <c r="M1962" s="9" t="n"/>
      <c r="O1962" s="10" t="n"/>
      <c r="P1962" s="8" t="n"/>
    </row>
    <row r="1963">
      <c r="A1963" s="7" t="n"/>
      <c r="C1963" s="7" t="n"/>
      <c r="F1963" s="7" t="n"/>
      <c r="H1963" s="7">
        <f>IF($G1963="","",IFERROR(INDEX(Listas!$B$2:$B$51,MATCH($G1963,Listas!$A$2:$A$51,0))&amp;"",""))</f>
        <v/>
      </c>
      <c r="J1963" s="8" t="n"/>
      <c r="K1963" s="8" t="n"/>
      <c r="L1963" s="8" t="n"/>
      <c r="M1963" s="9" t="n"/>
      <c r="O1963" s="10" t="n"/>
      <c r="P1963" s="8" t="n"/>
    </row>
    <row r="1964">
      <c r="A1964" s="7" t="n"/>
      <c r="C1964" s="7" t="n"/>
      <c r="F1964" s="7" t="n"/>
      <c r="H1964" s="7">
        <f>IF($G1964="","",IFERROR(INDEX(Listas!$B$2:$B$51,MATCH($G1964,Listas!$A$2:$A$51,0))&amp;"",""))</f>
        <v/>
      </c>
      <c r="J1964" s="8" t="n"/>
      <c r="K1964" s="8" t="n"/>
      <c r="L1964" s="8" t="n"/>
      <c r="M1964" s="9" t="n"/>
      <c r="O1964" s="10" t="n"/>
      <c r="P1964" s="8" t="n"/>
    </row>
    <row r="1965">
      <c r="A1965" s="7" t="n"/>
      <c r="C1965" s="7" t="n"/>
      <c r="F1965" s="7" t="n"/>
      <c r="H1965" s="7">
        <f>IF($G1965="","",IFERROR(INDEX(Listas!$B$2:$B$51,MATCH($G1965,Listas!$A$2:$A$51,0))&amp;"",""))</f>
        <v/>
      </c>
      <c r="J1965" s="8" t="n"/>
      <c r="K1965" s="8" t="n"/>
      <c r="L1965" s="8" t="n"/>
      <c r="M1965" s="9" t="n"/>
      <c r="O1965" s="10" t="n"/>
      <c r="P1965" s="8" t="n"/>
    </row>
    <row r="1966">
      <c r="A1966" s="7" t="n"/>
      <c r="C1966" s="7" t="n"/>
      <c r="F1966" s="7" t="n"/>
      <c r="H1966" s="7">
        <f>IF($G1966="","",IFERROR(INDEX(Listas!$B$2:$B$51,MATCH($G1966,Listas!$A$2:$A$51,0))&amp;"",""))</f>
        <v/>
      </c>
      <c r="J1966" s="8" t="n"/>
      <c r="K1966" s="8" t="n"/>
      <c r="L1966" s="8" t="n"/>
      <c r="M1966" s="9" t="n"/>
      <c r="O1966" s="10" t="n"/>
      <c r="P1966" s="8" t="n"/>
    </row>
    <row r="1967">
      <c r="A1967" s="7" t="n"/>
      <c r="C1967" s="7" t="n"/>
      <c r="F1967" s="7" t="n"/>
      <c r="H1967" s="7">
        <f>IF($G1967="","",IFERROR(INDEX(Listas!$B$2:$B$51,MATCH($G1967,Listas!$A$2:$A$51,0))&amp;"",""))</f>
        <v/>
      </c>
      <c r="J1967" s="8" t="n"/>
      <c r="K1967" s="8" t="n"/>
      <c r="L1967" s="8" t="n"/>
      <c r="M1967" s="9" t="n"/>
      <c r="O1967" s="10" t="n"/>
      <c r="P1967" s="8" t="n"/>
    </row>
    <row r="1968">
      <c r="A1968" s="7" t="n"/>
      <c r="C1968" s="7" t="n"/>
      <c r="F1968" s="7" t="n"/>
      <c r="H1968" s="7">
        <f>IF($G1968="","",IFERROR(INDEX(Listas!$B$2:$B$51,MATCH($G1968,Listas!$A$2:$A$51,0))&amp;"",""))</f>
        <v/>
      </c>
      <c r="J1968" s="8" t="n"/>
      <c r="K1968" s="8" t="n"/>
      <c r="L1968" s="8" t="n"/>
      <c r="M1968" s="9" t="n"/>
      <c r="O1968" s="10" t="n"/>
      <c r="P1968" s="8" t="n"/>
    </row>
    <row r="1969">
      <c r="A1969" s="7" t="n"/>
      <c r="C1969" s="7" t="n"/>
      <c r="F1969" s="7" t="n"/>
      <c r="H1969" s="7">
        <f>IF($G1969="","",IFERROR(INDEX(Listas!$B$2:$B$51,MATCH($G1969,Listas!$A$2:$A$51,0))&amp;"",""))</f>
        <v/>
      </c>
      <c r="J1969" s="8" t="n"/>
      <c r="K1969" s="8" t="n"/>
      <c r="L1969" s="8" t="n"/>
      <c r="M1969" s="9" t="n"/>
      <c r="O1969" s="10" t="n"/>
      <c r="P1969" s="8" t="n"/>
    </row>
    <row r="1970">
      <c r="A1970" s="7" t="n"/>
      <c r="C1970" s="7" t="n"/>
      <c r="F1970" s="7" t="n"/>
      <c r="H1970" s="7">
        <f>IF($G1970="","",IFERROR(INDEX(Listas!$B$2:$B$51,MATCH($G1970,Listas!$A$2:$A$51,0))&amp;"",""))</f>
        <v/>
      </c>
      <c r="J1970" s="8" t="n"/>
      <c r="K1970" s="8" t="n"/>
      <c r="L1970" s="8" t="n"/>
      <c r="M1970" s="9" t="n"/>
      <c r="O1970" s="10" t="n"/>
      <c r="P1970" s="8" t="n"/>
    </row>
    <row r="1971">
      <c r="A1971" s="7" t="n"/>
      <c r="C1971" s="7" t="n"/>
      <c r="F1971" s="7" t="n"/>
      <c r="H1971" s="7">
        <f>IF($G1971="","",IFERROR(INDEX(Listas!$B$2:$B$51,MATCH($G1971,Listas!$A$2:$A$51,0))&amp;"",""))</f>
        <v/>
      </c>
      <c r="J1971" s="8" t="n"/>
      <c r="K1971" s="8" t="n"/>
      <c r="L1971" s="8" t="n"/>
      <c r="M1971" s="9" t="n"/>
      <c r="O1971" s="10" t="n"/>
      <c r="P1971" s="8" t="n"/>
    </row>
    <row r="1972">
      <c r="A1972" s="7" t="n"/>
      <c r="C1972" s="7" t="n"/>
      <c r="F1972" s="7" t="n"/>
      <c r="H1972" s="7">
        <f>IF($G1972="","",IFERROR(INDEX(Listas!$B$2:$B$51,MATCH($G1972,Listas!$A$2:$A$51,0))&amp;"",""))</f>
        <v/>
      </c>
      <c r="J1972" s="8" t="n"/>
      <c r="K1972" s="8" t="n"/>
      <c r="L1972" s="8" t="n"/>
      <c r="M1972" s="9" t="n"/>
      <c r="O1972" s="10" t="n"/>
      <c r="P1972" s="8" t="n"/>
    </row>
    <row r="1973">
      <c r="A1973" s="7" t="n"/>
      <c r="C1973" s="7" t="n"/>
      <c r="F1973" s="7" t="n"/>
      <c r="H1973" s="7">
        <f>IF($G1973="","",IFERROR(INDEX(Listas!$B$2:$B$51,MATCH($G1973,Listas!$A$2:$A$51,0))&amp;"",""))</f>
        <v/>
      </c>
      <c r="J1973" s="8" t="n"/>
      <c r="K1973" s="8" t="n"/>
      <c r="L1973" s="8" t="n"/>
      <c r="M1973" s="9" t="n"/>
      <c r="O1973" s="10" t="n"/>
      <c r="P1973" s="8" t="n"/>
    </row>
    <row r="1974">
      <c r="A1974" s="7" t="n"/>
      <c r="C1974" s="7" t="n"/>
      <c r="F1974" s="7" t="n"/>
      <c r="H1974" s="7">
        <f>IF($G1974="","",IFERROR(INDEX(Listas!$B$2:$B$51,MATCH($G1974,Listas!$A$2:$A$51,0))&amp;"",""))</f>
        <v/>
      </c>
      <c r="J1974" s="8" t="n"/>
      <c r="K1974" s="8" t="n"/>
      <c r="L1974" s="8" t="n"/>
      <c r="M1974" s="9" t="n"/>
      <c r="O1974" s="10" t="n"/>
      <c r="P1974" s="8" t="n"/>
    </row>
    <row r="1975">
      <c r="A1975" s="7" t="n"/>
      <c r="C1975" s="7" t="n"/>
      <c r="F1975" s="7" t="n"/>
      <c r="H1975" s="7">
        <f>IF($G1975="","",IFERROR(INDEX(Listas!$B$2:$B$51,MATCH($G1975,Listas!$A$2:$A$51,0))&amp;"",""))</f>
        <v/>
      </c>
      <c r="J1975" s="8" t="n"/>
      <c r="K1975" s="8" t="n"/>
      <c r="L1975" s="8" t="n"/>
      <c r="M1975" s="9" t="n"/>
      <c r="O1975" s="10" t="n"/>
      <c r="P1975" s="8" t="n"/>
    </row>
    <row r="1976">
      <c r="A1976" s="7" t="n"/>
      <c r="C1976" s="7" t="n"/>
      <c r="F1976" s="7" t="n"/>
      <c r="H1976" s="7">
        <f>IF($G1976="","",IFERROR(INDEX(Listas!$B$2:$B$51,MATCH($G1976,Listas!$A$2:$A$51,0))&amp;"",""))</f>
        <v/>
      </c>
      <c r="J1976" s="8" t="n"/>
      <c r="K1976" s="8" t="n"/>
      <c r="L1976" s="8" t="n"/>
      <c r="M1976" s="9" t="n"/>
      <c r="O1976" s="10" t="n"/>
      <c r="P1976" s="8" t="n"/>
    </row>
    <row r="1977">
      <c r="A1977" s="7" t="n"/>
      <c r="C1977" s="7" t="n"/>
      <c r="F1977" s="7" t="n"/>
      <c r="H1977" s="7">
        <f>IF($G1977="","",IFERROR(INDEX(Listas!$B$2:$B$51,MATCH($G1977,Listas!$A$2:$A$51,0))&amp;"",""))</f>
        <v/>
      </c>
      <c r="J1977" s="8" t="n"/>
      <c r="K1977" s="8" t="n"/>
      <c r="L1977" s="8" t="n"/>
      <c r="M1977" s="9" t="n"/>
      <c r="O1977" s="10" t="n"/>
      <c r="P1977" s="8" t="n"/>
    </row>
    <row r="1978">
      <c r="A1978" s="7" t="n"/>
      <c r="C1978" s="7" t="n"/>
      <c r="F1978" s="7" t="n"/>
      <c r="H1978" s="7">
        <f>IF($G1978="","",IFERROR(INDEX(Listas!$B$2:$B$51,MATCH($G1978,Listas!$A$2:$A$51,0))&amp;"",""))</f>
        <v/>
      </c>
      <c r="J1978" s="8" t="n"/>
      <c r="K1978" s="8" t="n"/>
      <c r="L1978" s="8" t="n"/>
      <c r="M1978" s="9" t="n"/>
      <c r="O1978" s="10" t="n"/>
      <c r="P1978" s="8" t="n"/>
    </row>
    <row r="1979">
      <c r="A1979" s="7" t="n"/>
      <c r="C1979" s="7" t="n"/>
      <c r="F1979" s="7" t="n"/>
      <c r="H1979" s="7">
        <f>IF($G1979="","",IFERROR(INDEX(Listas!$B$2:$B$51,MATCH($G1979,Listas!$A$2:$A$51,0))&amp;"",""))</f>
        <v/>
      </c>
      <c r="J1979" s="8" t="n"/>
      <c r="K1979" s="8" t="n"/>
      <c r="L1979" s="8" t="n"/>
      <c r="M1979" s="9" t="n"/>
      <c r="O1979" s="10" t="n"/>
      <c r="P1979" s="8" t="n"/>
    </row>
    <row r="1980">
      <c r="A1980" s="7" t="n"/>
      <c r="C1980" s="7" t="n"/>
      <c r="F1980" s="7" t="n"/>
      <c r="H1980" s="7">
        <f>IF($G1980="","",IFERROR(INDEX(Listas!$B$2:$B$51,MATCH($G1980,Listas!$A$2:$A$51,0))&amp;"",""))</f>
        <v/>
      </c>
      <c r="J1980" s="8" t="n"/>
      <c r="K1980" s="8" t="n"/>
      <c r="L1980" s="8" t="n"/>
      <c r="M1980" s="9" t="n"/>
      <c r="O1980" s="10" t="n"/>
      <c r="P1980" s="8" t="n"/>
    </row>
    <row r="1981">
      <c r="A1981" s="7" t="n"/>
      <c r="C1981" s="7" t="n"/>
      <c r="F1981" s="7" t="n"/>
      <c r="H1981" s="7">
        <f>IF($G1981="","",IFERROR(INDEX(Listas!$B$2:$B$51,MATCH($G1981,Listas!$A$2:$A$51,0))&amp;"",""))</f>
        <v/>
      </c>
      <c r="J1981" s="8" t="n"/>
      <c r="K1981" s="8" t="n"/>
      <c r="L1981" s="8" t="n"/>
      <c r="M1981" s="9" t="n"/>
      <c r="O1981" s="10" t="n"/>
      <c r="P1981" s="8" t="n"/>
    </row>
    <row r="1982">
      <c r="A1982" s="7" t="n"/>
      <c r="C1982" s="7" t="n"/>
      <c r="F1982" s="7" t="n"/>
      <c r="H1982" s="7">
        <f>IF($G1982="","",IFERROR(INDEX(Listas!$B$2:$B$51,MATCH($G1982,Listas!$A$2:$A$51,0))&amp;"",""))</f>
        <v/>
      </c>
      <c r="J1982" s="8" t="n"/>
      <c r="K1982" s="8" t="n"/>
      <c r="L1982" s="8" t="n"/>
      <c r="M1982" s="9" t="n"/>
      <c r="O1982" s="10" t="n"/>
      <c r="P1982" s="8" t="n"/>
    </row>
    <row r="1983">
      <c r="A1983" s="7" t="n"/>
      <c r="C1983" s="7" t="n"/>
      <c r="F1983" s="7" t="n"/>
      <c r="H1983" s="7">
        <f>IF($G1983="","",IFERROR(INDEX(Listas!$B$2:$B$51,MATCH($G1983,Listas!$A$2:$A$51,0))&amp;"",""))</f>
        <v/>
      </c>
      <c r="J1983" s="8" t="n"/>
      <c r="K1983" s="8" t="n"/>
      <c r="L1983" s="8" t="n"/>
      <c r="M1983" s="9" t="n"/>
      <c r="O1983" s="10" t="n"/>
      <c r="P1983" s="8" t="n"/>
    </row>
    <row r="1984">
      <c r="A1984" s="7" t="n"/>
      <c r="C1984" s="7" t="n"/>
      <c r="F1984" s="7" t="n"/>
      <c r="H1984" s="7">
        <f>IF($G1984="","",IFERROR(INDEX(Listas!$B$2:$B$51,MATCH($G1984,Listas!$A$2:$A$51,0))&amp;"",""))</f>
        <v/>
      </c>
      <c r="J1984" s="8" t="n"/>
      <c r="K1984" s="8" t="n"/>
      <c r="L1984" s="8" t="n"/>
      <c r="M1984" s="9" t="n"/>
      <c r="O1984" s="10" t="n"/>
      <c r="P1984" s="8" t="n"/>
    </row>
    <row r="1985">
      <c r="A1985" s="7" t="n"/>
      <c r="C1985" s="7" t="n"/>
      <c r="F1985" s="7" t="n"/>
      <c r="H1985" s="7">
        <f>IF($G1985="","",IFERROR(INDEX(Listas!$B$2:$B$51,MATCH($G1985,Listas!$A$2:$A$51,0))&amp;"",""))</f>
        <v/>
      </c>
      <c r="J1985" s="8" t="n"/>
      <c r="K1985" s="8" t="n"/>
      <c r="L1985" s="8" t="n"/>
      <c r="M1985" s="9" t="n"/>
      <c r="O1985" s="10" t="n"/>
      <c r="P1985" s="8" t="n"/>
    </row>
    <row r="1986">
      <c r="A1986" s="7" t="n"/>
      <c r="C1986" s="7" t="n"/>
      <c r="F1986" s="7" t="n"/>
      <c r="H1986" s="7">
        <f>IF($G1986="","",IFERROR(INDEX(Listas!$B$2:$B$51,MATCH($G1986,Listas!$A$2:$A$51,0))&amp;"",""))</f>
        <v/>
      </c>
      <c r="J1986" s="8" t="n"/>
      <c r="K1986" s="8" t="n"/>
      <c r="L1986" s="8" t="n"/>
      <c r="M1986" s="9" t="n"/>
      <c r="O1986" s="10" t="n"/>
      <c r="P1986" s="8" t="n"/>
    </row>
    <row r="1987">
      <c r="A1987" s="7" t="n"/>
      <c r="C1987" s="7" t="n"/>
      <c r="F1987" s="7" t="n"/>
      <c r="H1987" s="7">
        <f>IF($G1987="","",IFERROR(INDEX(Listas!$B$2:$B$51,MATCH($G1987,Listas!$A$2:$A$51,0))&amp;"",""))</f>
        <v/>
      </c>
      <c r="J1987" s="8" t="n"/>
      <c r="K1987" s="8" t="n"/>
      <c r="L1987" s="8" t="n"/>
      <c r="M1987" s="9" t="n"/>
      <c r="O1987" s="10" t="n"/>
      <c r="P1987" s="8" t="n"/>
    </row>
    <row r="1988">
      <c r="A1988" s="7" t="n"/>
      <c r="C1988" s="7" t="n"/>
      <c r="F1988" s="7" t="n"/>
      <c r="H1988" s="7">
        <f>IF($G1988="","",IFERROR(INDEX(Listas!$B$2:$B$51,MATCH($G1988,Listas!$A$2:$A$51,0))&amp;"",""))</f>
        <v/>
      </c>
      <c r="J1988" s="8" t="n"/>
      <c r="K1988" s="8" t="n"/>
      <c r="L1988" s="8" t="n"/>
      <c r="M1988" s="9" t="n"/>
      <c r="O1988" s="10" t="n"/>
      <c r="P1988" s="8" t="n"/>
    </row>
    <row r="1989">
      <c r="A1989" s="7" t="n"/>
      <c r="C1989" s="7" t="n"/>
      <c r="F1989" s="7" t="n"/>
      <c r="H1989" s="7">
        <f>IF($G1989="","",IFERROR(INDEX(Listas!$B$2:$B$51,MATCH($G1989,Listas!$A$2:$A$51,0))&amp;"",""))</f>
        <v/>
      </c>
      <c r="J1989" s="8" t="n"/>
      <c r="K1989" s="8" t="n"/>
      <c r="L1989" s="8" t="n"/>
      <c r="M1989" s="9" t="n"/>
      <c r="O1989" s="10" t="n"/>
      <c r="P1989" s="8" t="n"/>
    </row>
    <row r="1990">
      <c r="A1990" s="7" t="n"/>
      <c r="C1990" s="7" t="n"/>
      <c r="F1990" s="7" t="n"/>
      <c r="H1990" s="7">
        <f>IF($G1990="","",IFERROR(INDEX(Listas!$B$2:$B$51,MATCH($G1990,Listas!$A$2:$A$51,0))&amp;"",""))</f>
        <v/>
      </c>
      <c r="J1990" s="8" t="n"/>
      <c r="K1990" s="8" t="n"/>
      <c r="L1990" s="8" t="n"/>
      <c r="M1990" s="9" t="n"/>
      <c r="O1990" s="10" t="n"/>
      <c r="P1990" s="8" t="n"/>
    </row>
    <row r="1991">
      <c r="A1991" s="7" t="n"/>
      <c r="C1991" s="7" t="n"/>
      <c r="F1991" s="7" t="n"/>
      <c r="H1991" s="7">
        <f>IF($G1991="","",IFERROR(INDEX(Listas!$B$2:$B$51,MATCH($G1991,Listas!$A$2:$A$51,0))&amp;"",""))</f>
        <v/>
      </c>
      <c r="J1991" s="8" t="n"/>
      <c r="K1991" s="8" t="n"/>
      <c r="L1991" s="8" t="n"/>
      <c r="M1991" s="9" t="n"/>
      <c r="O1991" s="10" t="n"/>
      <c r="P1991" s="8" t="n"/>
    </row>
    <row r="1992">
      <c r="A1992" s="7" t="n"/>
      <c r="C1992" s="7" t="n"/>
      <c r="F1992" s="7" t="n"/>
      <c r="H1992" s="7">
        <f>IF($G1992="","",IFERROR(INDEX(Listas!$B$2:$B$51,MATCH($G1992,Listas!$A$2:$A$51,0))&amp;"",""))</f>
        <v/>
      </c>
      <c r="J1992" s="8" t="n"/>
      <c r="K1992" s="8" t="n"/>
      <c r="L1992" s="8" t="n"/>
      <c r="M1992" s="9" t="n"/>
      <c r="O1992" s="10" t="n"/>
      <c r="P1992" s="8" t="n"/>
    </row>
    <row r="1993">
      <c r="A1993" s="7" t="n"/>
      <c r="C1993" s="7" t="n"/>
      <c r="F1993" s="7" t="n"/>
      <c r="H1993" s="7">
        <f>IF($G1993="","",IFERROR(INDEX(Listas!$B$2:$B$51,MATCH($G1993,Listas!$A$2:$A$51,0))&amp;"",""))</f>
        <v/>
      </c>
      <c r="J1993" s="8" t="n"/>
      <c r="K1993" s="8" t="n"/>
      <c r="L1993" s="8" t="n"/>
      <c r="M1993" s="9" t="n"/>
      <c r="O1993" s="10" t="n"/>
      <c r="P1993" s="8" t="n"/>
    </row>
    <row r="1994">
      <c r="A1994" s="7" t="n"/>
      <c r="C1994" s="7" t="n"/>
      <c r="F1994" s="7" t="n"/>
      <c r="H1994" s="7">
        <f>IF($G1994="","",IFERROR(INDEX(Listas!$B$2:$B$51,MATCH($G1994,Listas!$A$2:$A$51,0))&amp;"",""))</f>
        <v/>
      </c>
      <c r="J1994" s="8" t="n"/>
      <c r="K1994" s="8" t="n"/>
      <c r="L1994" s="8" t="n"/>
      <c r="M1994" s="9" t="n"/>
      <c r="O1994" s="10" t="n"/>
      <c r="P1994" s="8" t="n"/>
    </row>
    <row r="1995">
      <c r="A1995" s="7" t="n"/>
      <c r="C1995" s="7" t="n"/>
      <c r="F1995" s="7" t="n"/>
      <c r="H1995" s="7">
        <f>IF($G1995="","",IFERROR(INDEX(Listas!$B$2:$B$51,MATCH($G1995,Listas!$A$2:$A$51,0))&amp;"",""))</f>
        <v/>
      </c>
      <c r="J1995" s="8" t="n"/>
      <c r="K1995" s="8" t="n"/>
      <c r="L1995" s="8" t="n"/>
      <c r="M1995" s="9" t="n"/>
      <c r="O1995" s="10" t="n"/>
      <c r="P1995" s="8" t="n"/>
    </row>
    <row r="1996">
      <c r="A1996" s="7" t="n"/>
      <c r="C1996" s="7" t="n"/>
      <c r="F1996" s="7" t="n"/>
      <c r="H1996" s="7">
        <f>IF($G1996="","",IFERROR(INDEX(Listas!$B$2:$B$51,MATCH($G1996,Listas!$A$2:$A$51,0))&amp;"",""))</f>
        <v/>
      </c>
      <c r="J1996" s="8" t="n"/>
      <c r="K1996" s="8" t="n"/>
      <c r="L1996" s="8" t="n"/>
      <c r="M1996" s="9" t="n"/>
      <c r="O1996" s="10" t="n"/>
      <c r="P1996" s="8" t="n"/>
    </row>
    <row r="1997">
      <c r="A1997" s="7" t="n"/>
      <c r="C1997" s="7" t="n"/>
      <c r="F1997" s="7" t="n"/>
      <c r="H1997" s="7">
        <f>IF($G1997="","",IFERROR(INDEX(Listas!$B$2:$B$51,MATCH($G1997,Listas!$A$2:$A$51,0))&amp;"",""))</f>
        <v/>
      </c>
      <c r="J1997" s="8" t="n"/>
      <c r="K1997" s="8" t="n"/>
      <c r="L1997" s="8" t="n"/>
      <c r="M1997" s="9" t="n"/>
      <c r="O1997" s="10" t="n"/>
      <c r="P1997" s="8" t="n"/>
    </row>
    <row r="1998">
      <c r="A1998" s="7" t="n"/>
      <c r="C1998" s="7" t="n"/>
      <c r="F1998" s="7" t="n"/>
      <c r="H1998" s="7">
        <f>IF($G1998="","",IFERROR(INDEX(Listas!$B$2:$B$51,MATCH($G1998,Listas!$A$2:$A$51,0))&amp;"",""))</f>
        <v/>
      </c>
      <c r="J1998" s="8" t="n"/>
      <c r="K1998" s="8" t="n"/>
      <c r="L1998" s="8" t="n"/>
      <c r="M1998" s="9" t="n"/>
      <c r="O1998" s="10" t="n"/>
      <c r="P1998" s="8" t="n"/>
    </row>
    <row r="1999">
      <c r="A1999" s="7" t="n"/>
      <c r="C1999" s="7" t="n"/>
      <c r="F1999" s="7" t="n"/>
      <c r="H1999" s="7">
        <f>IF($G1999="","",IFERROR(INDEX(Listas!$B$2:$B$51,MATCH($G1999,Listas!$A$2:$A$51,0))&amp;"",""))</f>
        <v/>
      </c>
      <c r="J1999" s="8" t="n"/>
      <c r="K1999" s="8" t="n"/>
      <c r="L1999" s="8" t="n"/>
      <c r="M1999" s="9" t="n"/>
      <c r="O1999" s="10" t="n"/>
      <c r="P1999" s="8" t="n"/>
    </row>
    <row r="2000">
      <c r="A2000" s="7" t="n"/>
      <c r="C2000" s="7" t="n"/>
      <c r="F2000" s="7" t="n"/>
      <c r="H2000" s="7">
        <f>IF($G2000="","",IFERROR(INDEX(Listas!$B$2:$B$51,MATCH($G2000,Listas!$A$2:$A$51,0))&amp;"",""))</f>
        <v/>
      </c>
      <c r="J2000" s="8" t="n"/>
      <c r="K2000" s="8" t="n"/>
      <c r="L2000" s="8" t="n"/>
      <c r="M2000" s="9" t="n"/>
      <c r="O2000" s="10" t="n"/>
      <c r="P2000" s="8" t="n"/>
    </row>
    <row r="2001">
      <c r="A2001" s="7" t="n"/>
      <c r="C2001" s="7" t="n"/>
      <c r="F2001" s="7" t="n"/>
      <c r="H2001" s="7">
        <f>IF($G2001="","",IFERROR(INDEX(Listas!$B$2:$B$51,MATCH($G2001,Listas!$A$2:$A$51,0))&amp;"",""))</f>
        <v/>
      </c>
      <c r="J2001" s="8" t="n"/>
      <c r="K2001" s="8" t="n"/>
      <c r="L2001" s="8" t="n"/>
      <c r="M2001" s="9" t="n"/>
      <c r="O2001" s="10" t="n"/>
      <c r="P2001" s="8" t="n"/>
    </row>
    <row r="2002">
      <c r="A2002" s="7" t="n"/>
      <c r="C2002" s="7" t="n"/>
      <c r="F2002" s="7" t="n"/>
      <c r="H2002" s="7">
        <f>IF($G2002="","",IFERROR(INDEX(Listas!$B$2:$B$51,MATCH($G2002,Listas!$A$2:$A$51,0))&amp;"",""))</f>
        <v/>
      </c>
      <c r="J2002" s="8" t="n"/>
      <c r="K2002" s="8" t="n"/>
      <c r="L2002" s="8" t="n"/>
      <c r="M2002" s="9" t="n"/>
      <c r="O2002" s="10" t="n"/>
      <c r="P2002" s="8" t="n"/>
    </row>
    <row r="2003">
      <c r="A2003" s="7" t="n"/>
      <c r="C2003" s="7" t="n"/>
      <c r="F2003" s="7" t="n"/>
      <c r="H2003" s="7">
        <f>IF($G2003="","",IFERROR(INDEX(Listas!$B$2:$B$51,MATCH($G2003,Listas!$A$2:$A$51,0))&amp;"",""))</f>
        <v/>
      </c>
      <c r="J2003" s="8" t="n"/>
      <c r="K2003" s="8" t="n"/>
      <c r="L2003" s="8" t="n"/>
      <c r="M2003" s="9" t="n"/>
      <c r="O2003" s="10" t="n"/>
      <c r="P2003" s="8" t="n"/>
    </row>
    <row r="2004">
      <c r="A2004" s="7" t="n"/>
      <c r="C2004" s="7" t="n"/>
      <c r="F2004" s="7" t="n"/>
      <c r="H2004" s="7">
        <f>IF($G2004="","",IFERROR(INDEX(Listas!$B$2:$B$51,MATCH($G2004,Listas!$A$2:$A$51,0))&amp;"",""))</f>
        <v/>
      </c>
      <c r="J2004" s="8" t="n"/>
      <c r="K2004" s="8" t="n"/>
      <c r="L2004" s="8" t="n"/>
      <c r="M2004" s="9" t="n"/>
      <c r="O2004" s="10" t="n"/>
      <c r="P2004" s="8" t="n"/>
    </row>
    <row r="2005">
      <c r="A2005" s="7" t="n"/>
      <c r="C2005" s="7" t="n"/>
      <c r="F2005" s="7" t="n"/>
      <c r="H2005" s="7">
        <f>IF($G2005="","",IFERROR(INDEX(Listas!$B$2:$B$51,MATCH($G2005,Listas!$A$2:$A$51,0))&amp;"",""))</f>
        <v/>
      </c>
      <c r="J2005" s="8" t="n"/>
      <c r="K2005" s="8" t="n"/>
      <c r="L2005" s="8" t="n"/>
      <c r="M2005" s="9" t="n"/>
      <c r="O2005" s="10" t="n"/>
      <c r="P2005" s="8" t="n"/>
    </row>
    <row r="2006">
      <c r="A2006" s="7" t="n"/>
      <c r="C2006" s="7" t="n"/>
      <c r="F2006" s="7" t="n"/>
      <c r="H2006" s="7">
        <f>IF($G2006="","",IFERROR(INDEX(Listas!$B$2:$B$51,MATCH($G2006,Listas!$A$2:$A$51,0))&amp;"",""))</f>
        <v/>
      </c>
      <c r="J2006" s="8" t="n"/>
      <c r="K2006" s="8" t="n"/>
      <c r="L2006" s="8" t="n"/>
      <c r="M2006" s="9" t="n"/>
      <c r="O2006" s="10" t="n"/>
      <c r="P2006" s="8" t="n"/>
    </row>
    <row r="2007">
      <c r="A2007" s="7" t="n"/>
      <c r="C2007" s="7" t="n"/>
      <c r="F2007" s="7" t="n"/>
      <c r="H2007" s="7">
        <f>IF($G2007="","",IFERROR(INDEX(Listas!$B$2:$B$51,MATCH($G2007,Listas!$A$2:$A$51,0))&amp;"",""))</f>
        <v/>
      </c>
      <c r="J2007" s="8" t="n"/>
      <c r="K2007" s="8" t="n"/>
      <c r="L2007" s="8" t="n"/>
      <c r="M2007" s="9" t="n"/>
      <c r="O2007" s="10" t="n"/>
      <c r="P2007" s="8" t="n"/>
    </row>
    <row r="2008">
      <c r="A2008" s="7" t="n"/>
      <c r="C2008" s="7" t="n"/>
      <c r="F2008" s="7" t="n"/>
      <c r="H2008" s="7">
        <f>IF($G2008="","",IFERROR(INDEX(Listas!$B$2:$B$51,MATCH($G2008,Listas!$A$2:$A$51,0))&amp;"",""))</f>
        <v/>
      </c>
      <c r="J2008" s="8" t="n"/>
      <c r="K2008" s="8" t="n"/>
      <c r="L2008" s="8" t="n"/>
      <c r="M2008" s="9" t="n"/>
      <c r="O2008" s="10" t="n"/>
      <c r="P2008" s="8" t="n"/>
    </row>
    <row r="2009">
      <c r="A2009" s="7" t="n"/>
      <c r="C2009" s="7" t="n"/>
      <c r="F2009" s="7" t="n"/>
      <c r="H2009" s="7">
        <f>IF($G2009="","",IFERROR(INDEX(Listas!$B$2:$B$51,MATCH($G2009,Listas!$A$2:$A$51,0))&amp;"",""))</f>
        <v/>
      </c>
      <c r="J2009" s="8" t="n"/>
      <c r="K2009" s="8" t="n"/>
      <c r="L2009" s="8" t="n"/>
      <c r="M2009" s="9" t="n"/>
      <c r="O2009" s="10" t="n"/>
      <c r="P2009" s="8" t="n"/>
    </row>
    <row r="2010">
      <c r="A2010" s="7" t="n"/>
      <c r="C2010" s="7" t="n"/>
      <c r="F2010" s="7" t="n"/>
      <c r="H2010" s="7">
        <f>IF($G2010="","",IFERROR(INDEX(Listas!$B$2:$B$51,MATCH($G2010,Listas!$A$2:$A$51,0))&amp;"",""))</f>
        <v/>
      </c>
      <c r="J2010" s="8" t="n"/>
      <c r="K2010" s="8" t="n"/>
      <c r="L2010" s="8" t="n"/>
      <c r="M2010" s="9" t="n"/>
      <c r="O2010" s="10" t="n"/>
      <c r="P2010" s="8" t="n"/>
    </row>
    <row r="2011">
      <c r="A2011" s="7" t="n"/>
      <c r="C2011" s="7" t="n"/>
      <c r="F2011" s="7" t="n"/>
      <c r="H2011" s="7">
        <f>IF($G2011="","",IFERROR(INDEX(Listas!$B$2:$B$51,MATCH($G2011,Listas!$A$2:$A$51,0))&amp;"",""))</f>
        <v/>
      </c>
      <c r="J2011" s="8" t="n"/>
      <c r="K2011" s="8" t="n"/>
      <c r="L2011" s="8" t="n"/>
      <c r="M2011" s="9" t="n"/>
      <c r="O2011" s="10" t="n"/>
      <c r="P2011" s="8" t="n"/>
    </row>
    <row r="2012">
      <c r="A2012" s="7" t="n"/>
      <c r="C2012" s="7" t="n"/>
      <c r="F2012" s="7" t="n"/>
      <c r="H2012" s="7">
        <f>IF($G2012="","",IFERROR(INDEX(Listas!$B$2:$B$51,MATCH($G2012,Listas!$A$2:$A$51,0))&amp;"",""))</f>
        <v/>
      </c>
      <c r="J2012" s="8" t="n"/>
      <c r="K2012" s="8" t="n"/>
      <c r="L2012" s="8" t="n"/>
      <c r="M2012" s="9" t="n"/>
      <c r="O2012" s="10" t="n"/>
      <c r="P2012" s="8" t="n"/>
    </row>
    <row r="2013">
      <c r="A2013" s="7" t="n"/>
      <c r="C2013" s="7" t="n"/>
      <c r="F2013" s="7" t="n"/>
      <c r="H2013" s="7">
        <f>IF($G2013="","",IFERROR(INDEX(Listas!$B$2:$B$51,MATCH($G2013,Listas!$A$2:$A$51,0))&amp;"",""))</f>
        <v/>
      </c>
      <c r="J2013" s="8" t="n"/>
      <c r="K2013" s="8" t="n"/>
      <c r="L2013" s="8" t="n"/>
      <c r="M2013" s="9" t="n"/>
      <c r="O2013" s="10" t="n"/>
      <c r="P2013" s="8" t="n"/>
    </row>
    <row r="2014">
      <c r="A2014" s="7" t="n"/>
      <c r="C2014" s="7" t="n"/>
      <c r="F2014" s="7" t="n"/>
      <c r="H2014" s="7">
        <f>IF($G2014="","",IFERROR(INDEX(Listas!$B$2:$B$51,MATCH($G2014,Listas!$A$2:$A$51,0))&amp;"",""))</f>
        <v/>
      </c>
      <c r="J2014" s="8" t="n"/>
      <c r="K2014" s="8" t="n"/>
      <c r="L2014" s="8" t="n"/>
      <c r="M2014" s="9" t="n"/>
      <c r="O2014" s="10" t="n"/>
      <c r="P2014" s="8" t="n"/>
    </row>
    <row r="2015">
      <c r="A2015" s="7" t="n"/>
      <c r="C2015" s="7" t="n"/>
      <c r="F2015" s="7" t="n"/>
      <c r="H2015" s="7">
        <f>IF($G2015="","",IFERROR(INDEX(Listas!$B$2:$B$51,MATCH($G2015,Listas!$A$2:$A$51,0))&amp;"",""))</f>
        <v/>
      </c>
      <c r="J2015" s="8" t="n"/>
      <c r="K2015" s="8" t="n"/>
      <c r="L2015" s="8" t="n"/>
      <c r="M2015" s="9" t="n"/>
      <c r="O2015" s="10" t="n"/>
      <c r="P2015" s="8" t="n"/>
    </row>
    <row r="2016">
      <c r="A2016" s="7" t="n"/>
      <c r="C2016" s="7" t="n"/>
      <c r="F2016" s="7" t="n"/>
      <c r="H2016" s="7">
        <f>IF($G2016="","",IFERROR(INDEX(Listas!$B$2:$B$51,MATCH($G2016,Listas!$A$2:$A$51,0))&amp;"",""))</f>
        <v/>
      </c>
      <c r="J2016" s="8" t="n"/>
      <c r="K2016" s="8" t="n"/>
      <c r="L2016" s="8" t="n"/>
      <c r="M2016" s="9" t="n"/>
      <c r="O2016" s="10" t="n"/>
      <c r="P2016" s="8" t="n"/>
    </row>
    <row r="2017">
      <c r="A2017" s="7" t="n"/>
      <c r="C2017" s="7" t="n"/>
      <c r="F2017" s="7" t="n"/>
      <c r="H2017" s="7">
        <f>IF($G2017="","",IFERROR(INDEX(Listas!$B$2:$B$51,MATCH($G2017,Listas!$A$2:$A$51,0))&amp;"",""))</f>
        <v/>
      </c>
      <c r="J2017" s="8" t="n"/>
      <c r="K2017" s="8" t="n"/>
      <c r="L2017" s="8" t="n"/>
      <c r="M2017" s="9" t="n"/>
      <c r="O2017" s="10" t="n"/>
      <c r="P2017" s="8" t="n"/>
    </row>
    <row r="2018">
      <c r="A2018" s="7" t="n"/>
      <c r="C2018" s="7" t="n"/>
      <c r="F2018" s="7" t="n"/>
      <c r="H2018" s="7">
        <f>IF($G2018="","",IFERROR(INDEX(Listas!$B$2:$B$51,MATCH($G2018,Listas!$A$2:$A$51,0))&amp;"",""))</f>
        <v/>
      </c>
      <c r="J2018" s="8" t="n"/>
      <c r="K2018" s="8" t="n"/>
      <c r="L2018" s="8" t="n"/>
      <c r="M2018" s="9" t="n"/>
      <c r="O2018" s="10" t="n"/>
      <c r="P2018" s="8" t="n"/>
    </row>
    <row r="2019">
      <c r="A2019" s="7" t="n"/>
      <c r="C2019" s="7" t="n"/>
      <c r="F2019" s="7" t="n"/>
      <c r="H2019" s="7">
        <f>IF($G2019="","",IFERROR(INDEX(Listas!$B$2:$B$51,MATCH($G2019,Listas!$A$2:$A$51,0))&amp;"",""))</f>
        <v/>
      </c>
      <c r="J2019" s="8" t="n"/>
      <c r="K2019" s="8" t="n"/>
      <c r="L2019" s="8" t="n"/>
      <c r="M2019" s="9" t="n"/>
      <c r="O2019" s="10" t="n"/>
      <c r="P2019" s="8" t="n"/>
    </row>
    <row r="2020">
      <c r="A2020" s="7" t="n"/>
      <c r="C2020" s="7" t="n"/>
      <c r="F2020" s="7" t="n"/>
      <c r="H2020" s="7">
        <f>IF($G2020="","",IFERROR(INDEX(Listas!$B$2:$B$51,MATCH($G2020,Listas!$A$2:$A$51,0))&amp;"",""))</f>
        <v/>
      </c>
      <c r="J2020" s="8" t="n"/>
      <c r="K2020" s="8" t="n"/>
      <c r="L2020" s="8" t="n"/>
      <c r="M2020" s="9" t="n"/>
      <c r="O2020" s="10" t="n"/>
      <c r="P2020" s="8" t="n"/>
    </row>
    <row r="2021">
      <c r="A2021" s="7" t="n"/>
      <c r="C2021" s="7" t="n"/>
      <c r="F2021" s="7" t="n"/>
      <c r="H2021" s="7">
        <f>IF($G2021="","",IFERROR(INDEX(Listas!$B$2:$B$51,MATCH($G2021,Listas!$A$2:$A$51,0))&amp;"",""))</f>
        <v/>
      </c>
      <c r="J2021" s="8" t="n"/>
      <c r="K2021" s="8" t="n"/>
      <c r="L2021" s="8" t="n"/>
      <c r="M2021" s="9" t="n"/>
      <c r="O2021" s="10" t="n"/>
      <c r="P2021" s="8" t="n"/>
    </row>
    <row r="2022">
      <c r="A2022" s="7" t="n"/>
      <c r="C2022" s="7" t="n"/>
      <c r="F2022" s="7" t="n"/>
      <c r="H2022" s="7">
        <f>IF($G2022="","",IFERROR(INDEX(Listas!$B$2:$B$51,MATCH($G2022,Listas!$A$2:$A$51,0))&amp;"",""))</f>
        <v/>
      </c>
      <c r="J2022" s="8" t="n"/>
      <c r="K2022" s="8" t="n"/>
      <c r="L2022" s="8" t="n"/>
      <c r="M2022" s="9" t="n"/>
      <c r="O2022" s="10" t="n"/>
      <c r="P2022" s="8" t="n"/>
    </row>
    <row r="2023">
      <c r="A2023" s="7" t="n"/>
      <c r="C2023" s="7" t="n"/>
      <c r="F2023" s="7" t="n"/>
      <c r="H2023" s="7">
        <f>IF($G2023="","",IFERROR(INDEX(Listas!$B$2:$B$51,MATCH($G2023,Listas!$A$2:$A$51,0))&amp;"",""))</f>
        <v/>
      </c>
      <c r="J2023" s="8" t="n"/>
      <c r="K2023" s="8" t="n"/>
      <c r="L2023" s="8" t="n"/>
      <c r="M2023" s="9" t="n"/>
      <c r="O2023" s="10" t="n"/>
      <c r="P2023" s="8" t="n"/>
    </row>
    <row r="2024">
      <c r="A2024" s="7" t="n"/>
      <c r="C2024" s="7" t="n"/>
      <c r="F2024" s="7" t="n"/>
      <c r="H2024" s="7">
        <f>IF($G2024="","",IFERROR(INDEX(Listas!$B$2:$B$51,MATCH($G2024,Listas!$A$2:$A$51,0))&amp;"",""))</f>
        <v/>
      </c>
      <c r="J2024" s="8" t="n"/>
      <c r="K2024" s="8" t="n"/>
      <c r="L2024" s="8" t="n"/>
      <c r="M2024" s="9" t="n"/>
      <c r="O2024" s="10" t="n"/>
      <c r="P2024" s="8" t="n"/>
    </row>
    <row r="2025">
      <c r="A2025" s="7" t="n"/>
      <c r="C2025" s="7" t="n"/>
      <c r="F2025" s="7" t="n"/>
      <c r="H2025" s="7">
        <f>IF($G2025="","",IFERROR(INDEX(Listas!$B$2:$B$51,MATCH($G2025,Listas!$A$2:$A$51,0))&amp;"",""))</f>
        <v/>
      </c>
      <c r="J2025" s="8" t="n"/>
      <c r="K2025" s="8" t="n"/>
      <c r="L2025" s="8" t="n"/>
      <c r="M2025" s="9" t="n"/>
      <c r="O2025" s="10" t="n"/>
      <c r="P2025" s="8" t="n"/>
    </row>
    <row r="2026">
      <c r="A2026" s="7" t="n"/>
      <c r="C2026" s="7" t="n"/>
      <c r="F2026" s="7" t="n"/>
      <c r="H2026" s="7">
        <f>IF($G2026="","",IFERROR(INDEX(Listas!$B$2:$B$51,MATCH($G2026,Listas!$A$2:$A$51,0))&amp;"",""))</f>
        <v/>
      </c>
      <c r="J2026" s="8" t="n"/>
      <c r="K2026" s="8" t="n"/>
      <c r="L2026" s="8" t="n"/>
      <c r="M2026" s="9" t="n"/>
      <c r="O2026" s="10" t="n"/>
      <c r="P2026" s="8" t="n"/>
    </row>
    <row r="2027">
      <c r="A2027" s="7" t="n"/>
      <c r="C2027" s="7" t="n"/>
      <c r="F2027" s="7" t="n"/>
      <c r="H2027" s="7">
        <f>IF($G2027="","",IFERROR(INDEX(Listas!$B$2:$B$51,MATCH($G2027,Listas!$A$2:$A$51,0))&amp;"",""))</f>
        <v/>
      </c>
      <c r="J2027" s="8" t="n"/>
      <c r="K2027" s="8" t="n"/>
      <c r="L2027" s="8" t="n"/>
      <c r="M2027" s="9" t="n"/>
      <c r="O2027" s="10" t="n"/>
      <c r="P2027" s="8" t="n"/>
    </row>
    <row r="2028">
      <c r="A2028" s="7" t="n"/>
      <c r="C2028" s="7" t="n"/>
      <c r="F2028" s="7" t="n"/>
      <c r="H2028" s="7">
        <f>IF($G2028="","",IFERROR(INDEX(Listas!$B$2:$B$51,MATCH($G2028,Listas!$A$2:$A$51,0))&amp;"",""))</f>
        <v/>
      </c>
      <c r="J2028" s="8" t="n"/>
      <c r="K2028" s="8" t="n"/>
      <c r="L2028" s="8" t="n"/>
      <c r="M2028" s="9" t="n"/>
      <c r="O2028" s="10" t="n"/>
      <c r="P2028" s="8" t="n"/>
    </row>
    <row r="2029">
      <c r="A2029" s="7" t="n"/>
      <c r="C2029" s="7" t="n"/>
      <c r="F2029" s="7" t="n"/>
      <c r="H2029" s="7">
        <f>IF($G2029="","",IFERROR(INDEX(Listas!$B$2:$B$51,MATCH($G2029,Listas!$A$2:$A$51,0))&amp;"",""))</f>
        <v/>
      </c>
      <c r="J2029" s="8" t="n"/>
      <c r="K2029" s="8" t="n"/>
      <c r="L2029" s="8" t="n"/>
      <c r="M2029" s="9" t="n"/>
      <c r="O2029" s="10" t="n"/>
      <c r="P2029" s="8" t="n"/>
    </row>
    <row r="2030">
      <c r="A2030" s="7" t="n"/>
      <c r="C2030" s="7" t="n"/>
      <c r="F2030" s="7" t="n"/>
      <c r="H2030" s="7">
        <f>IF($G2030="","",IFERROR(INDEX(Listas!$B$2:$B$51,MATCH($G2030,Listas!$A$2:$A$51,0))&amp;"",""))</f>
        <v/>
      </c>
      <c r="J2030" s="8" t="n"/>
      <c r="K2030" s="8" t="n"/>
      <c r="L2030" s="8" t="n"/>
      <c r="M2030" s="9" t="n"/>
      <c r="O2030" s="10" t="n"/>
      <c r="P2030" s="8" t="n"/>
    </row>
    <row r="2031">
      <c r="A2031" s="7" t="n"/>
      <c r="C2031" s="7" t="n"/>
      <c r="F2031" s="7" t="n"/>
      <c r="H2031" s="7">
        <f>IF($G2031="","",IFERROR(INDEX(Listas!$B$2:$B$51,MATCH($G2031,Listas!$A$2:$A$51,0))&amp;"",""))</f>
        <v/>
      </c>
      <c r="J2031" s="8" t="n"/>
      <c r="K2031" s="8" t="n"/>
      <c r="L2031" s="8" t="n"/>
      <c r="M2031" s="9" t="n"/>
      <c r="O2031" s="10" t="n"/>
      <c r="P2031" s="8" t="n"/>
    </row>
    <row r="2032">
      <c r="A2032" s="7" t="n"/>
      <c r="C2032" s="7" t="n"/>
      <c r="F2032" s="7" t="n"/>
      <c r="H2032" s="7">
        <f>IF($G2032="","",IFERROR(INDEX(Listas!$B$2:$B$51,MATCH($G2032,Listas!$A$2:$A$51,0))&amp;"",""))</f>
        <v/>
      </c>
      <c r="J2032" s="8" t="n"/>
      <c r="K2032" s="8" t="n"/>
      <c r="L2032" s="8" t="n"/>
      <c r="M2032" s="9" t="n"/>
      <c r="O2032" s="10" t="n"/>
      <c r="P2032" s="8" t="n"/>
    </row>
    <row r="2033">
      <c r="A2033" s="7" t="n"/>
      <c r="C2033" s="7" t="n"/>
      <c r="F2033" s="7" t="n"/>
      <c r="H2033" s="7">
        <f>IF($G2033="","",IFERROR(INDEX(Listas!$B$2:$B$51,MATCH($G2033,Listas!$A$2:$A$51,0))&amp;"",""))</f>
        <v/>
      </c>
      <c r="J2033" s="8" t="n"/>
      <c r="K2033" s="8" t="n"/>
      <c r="L2033" s="8" t="n"/>
      <c r="M2033" s="9" t="n"/>
      <c r="O2033" s="10" t="n"/>
      <c r="P2033" s="8" t="n"/>
    </row>
    <row r="2034">
      <c r="A2034" s="7" t="n"/>
      <c r="C2034" s="7" t="n"/>
      <c r="F2034" s="7" t="n"/>
      <c r="H2034" s="7">
        <f>IF($G2034="","",IFERROR(INDEX(Listas!$B$2:$B$51,MATCH($G2034,Listas!$A$2:$A$51,0))&amp;"",""))</f>
        <v/>
      </c>
      <c r="J2034" s="8" t="n"/>
      <c r="K2034" s="8" t="n"/>
      <c r="L2034" s="8" t="n"/>
      <c r="M2034" s="9" t="n"/>
      <c r="O2034" s="10" t="n"/>
      <c r="P2034" s="8" t="n"/>
    </row>
    <row r="2035">
      <c r="A2035" s="7" t="n"/>
      <c r="C2035" s="7" t="n"/>
      <c r="F2035" s="7" t="n"/>
      <c r="H2035" s="7">
        <f>IF($G2035="","",IFERROR(INDEX(Listas!$B$2:$B$51,MATCH($G2035,Listas!$A$2:$A$51,0))&amp;"",""))</f>
        <v/>
      </c>
      <c r="J2035" s="8" t="n"/>
      <c r="K2035" s="8" t="n"/>
      <c r="L2035" s="8" t="n"/>
      <c r="M2035" s="9" t="n"/>
      <c r="O2035" s="10" t="n"/>
      <c r="P2035" s="8" t="n"/>
    </row>
    <row r="2036">
      <c r="A2036" s="7" t="n"/>
      <c r="C2036" s="7" t="n"/>
      <c r="F2036" s="7" t="n"/>
      <c r="H2036" s="7">
        <f>IF($G2036="","",IFERROR(INDEX(Listas!$B$2:$B$51,MATCH($G2036,Listas!$A$2:$A$51,0))&amp;"",""))</f>
        <v/>
      </c>
      <c r="J2036" s="8" t="n"/>
      <c r="K2036" s="8" t="n"/>
      <c r="L2036" s="8" t="n"/>
      <c r="M2036" s="9" t="n"/>
      <c r="O2036" s="10" t="n"/>
      <c r="P2036" s="8" t="n"/>
    </row>
    <row r="2037">
      <c r="A2037" s="7" t="n"/>
      <c r="C2037" s="7" t="n"/>
      <c r="F2037" s="7" t="n"/>
      <c r="H2037" s="7">
        <f>IF($G2037="","",IFERROR(INDEX(Listas!$B$2:$B$51,MATCH($G2037,Listas!$A$2:$A$51,0))&amp;"",""))</f>
        <v/>
      </c>
      <c r="J2037" s="8" t="n"/>
      <c r="K2037" s="8" t="n"/>
      <c r="L2037" s="8" t="n"/>
      <c r="M2037" s="9" t="n"/>
      <c r="O2037" s="10" t="n"/>
      <c r="P2037" s="8" t="n"/>
    </row>
    <row r="2038">
      <c r="A2038" s="7" t="n"/>
      <c r="C2038" s="7" t="n"/>
      <c r="F2038" s="7" t="n"/>
      <c r="H2038" s="7">
        <f>IF($G2038="","",IFERROR(INDEX(Listas!$B$2:$B$51,MATCH($G2038,Listas!$A$2:$A$51,0))&amp;"",""))</f>
        <v/>
      </c>
      <c r="J2038" s="8" t="n"/>
      <c r="K2038" s="8" t="n"/>
      <c r="L2038" s="8" t="n"/>
      <c r="M2038" s="9" t="n"/>
      <c r="O2038" s="10" t="n"/>
      <c r="P2038" s="8" t="n"/>
    </row>
    <row r="2039">
      <c r="A2039" s="7" t="n"/>
      <c r="C2039" s="7" t="n"/>
      <c r="F2039" s="7" t="n"/>
      <c r="H2039" s="7">
        <f>IF($G2039="","",IFERROR(INDEX(Listas!$B$2:$B$51,MATCH($G2039,Listas!$A$2:$A$51,0))&amp;"",""))</f>
        <v/>
      </c>
      <c r="J2039" s="8" t="n"/>
      <c r="K2039" s="8" t="n"/>
      <c r="L2039" s="8" t="n"/>
      <c r="M2039" s="9" t="n"/>
      <c r="O2039" s="10" t="n"/>
      <c r="P2039" s="8" t="n"/>
    </row>
    <row r="2040">
      <c r="A2040" s="7" t="n"/>
      <c r="C2040" s="7" t="n"/>
      <c r="F2040" s="7" t="n"/>
      <c r="H2040" s="7">
        <f>IF($G2040="","",IFERROR(INDEX(Listas!$B$2:$B$51,MATCH($G2040,Listas!$A$2:$A$51,0))&amp;"",""))</f>
        <v/>
      </c>
      <c r="J2040" s="8" t="n"/>
      <c r="K2040" s="8" t="n"/>
      <c r="L2040" s="8" t="n"/>
      <c r="M2040" s="9" t="n"/>
      <c r="O2040" s="10" t="n"/>
      <c r="P2040" s="8" t="n"/>
    </row>
    <row r="2041">
      <c r="A2041" s="7" t="n"/>
      <c r="C2041" s="7" t="n"/>
      <c r="F2041" s="7" t="n"/>
      <c r="H2041" s="7">
        <f>IF($G2041="","",IFERROR(INDEX(Listas!$B$2:$B$51,MATCH($G2041,Listas!$A$2:$A$51,0))&amp;"",""))</f>
        <v/>
      </c>
      <c r="J2041" s="8" t="n"/>
      <c r="K2041" s="8" t="n"/>
      <c r="L2041" s="8" t="n"/>
      <c r="M2041" s="9" t="n"/>
      <c r="O2041" s="10" t="n"/>
      <c r="P2041" s="8" t="n"/>
    </row>
    <row r="2042">
      <c r="A2042" s="7" t="n"/>
      <c r="C2042" s="7" t="n"/>
      <c r="F2042" s="7" t="n"/>
      <c r="H2042" s="7">
        <f>IF($G2042="","",IFERROR(INDEX(Listas!$B$2:$B$51,MATCH($G2042,Listas!$A$2:$A$51,0))&amp;"",""))</f>
        <v/>
      </c>
      <c r="J2042" s="8" t="n"/>
      <c r="K2042" s="8" t="n"/>
      <c r="L2042" s="8" t="n"/>
      <c r="M2042" s="9" t="n"/>
      <c r="O2042" s="10" t="n"/>
      <c r="P2042" s="8" t="n"/>
    </row>
    <row r="2043">
      <c r="A2043" s="7" t="n"/>
      <c r="C2043" s="7" t="n"/>
      <c r="F2043" s="7" t="n"/>
      <c r="H2043" s="7">
        <f>IF($G2043="","",IFERROR(INDEX(Listas!$B$2:$B$51,MATCH($G2043,Listas!$A$2:$A$51,0))&amp;"",""))</f>
        <v/>
      </c>
      <c r="J2043" s="8" t="n"/>
      <c r="K2043" s="8" t="n"/>
      <c r="L2043" s="8" t="n"/>
      <c r="M2043" s="9" t="n"/>
      <c r="O2043" s="10" t="n"/>
      <c r="P2043" s="8" t="n"/>
    </row>
    <row r="2044">
      <c r="A2044" s="7" t="n"/>
      <c r="C2044" s="7" t="n"/>
      <c r="F2044" s="7" t="n"/>
      <c r="H2044" s="7">
        <f>IF($G2044="","",IFERROR(INDEX(Listas!$B$2:$B$51,MATCH($G2044,Listas!$A$2:$A$51,0))&amp;"",""))</f>
        <v/>
      </c>
      <c r="J2044" s="8" t="n"/>
      <c r="K2044" s="8" t="n"/>
      <c r="L2044" s="8" t="n"/>
      <c r="M2044" s="9" t="n"/>
      <c r="O2044" s="10" t="n"/>
      <c r="P2044" s="8" t="n"/>
    </row>
    <row r="2045">
      <c r="A2045" s="7" t="n"/>
      <c r="C2045" s="7" t="n"/>
      <c r="F2045" s="7" t="n"/>
      <c r="H2045" s="7">
        <f>IF($G2045="","",IFERROR(INDEX(Listas!$B$2:$B$51,MATCH($G2045,Listas!$A$2:$A$51,0))&amp;"",""))</f>
        <v/>
      </c>
      <c r="J2045" s="8" t="n"/>
      <c r="K2045" s="8" t="n"/>
      <c r="L2045" s="8" t="n"/>
      <c r="M2045" s="9" t="n"/>
      <c r="O2045" s="10" t="n"/>
      <c r="P2045" s="8" t="n"/>
    </row>
    <row r="2046">
      <c r="A2046" s="7" t="n"/>
      <c r="C2046" s="7" t="n"/>
      <c r="F2046" s="7" t="n"/>
      <c r="H2046" s="7">
        <f>IF($G2046="","",IFERROR(INDEX(Listas!$B$2:$B$51,MATCH($G2046,Listas!$A$2:$A$51,0))&amp;"",""))</f>
        <v/>
      </c>
      <c r="J2046" s="8" t="n"/>
      <c r="K2046" s="8" t="n"/>
      <c r="L2046" s="8" t="n"/>
      <c r="M2046" s="9" t="n"/>
      <c r="O2046" s="10" t="n"/>
      <c r="P2046" s="8" t="n"/>
    </row>
    <row r="2047">
      <c r="A2047" s="7" t="n"/>
      <c r="C2047" s="7" t="n"/>
      <c r="F2047" s="7" t="n"/>
      <c r="H2047" s="7">
        <f>IF($G2047="","",IFERROR(INDEX(Listas!$B$2:$B$51,MATCH($G2047,Listas!$A$2:$A$51,0))&amp;"",""))</f>
        <v/>
      </c>
      <c r="J2047" s="8" t="n"/>
      <c r="K2047" s="8" t="n"/>
      <c r="L2047" s="8" t="n"/>
      <c r="M2047" s="9" t="n"/>
      <c r="O2047" s="10" t="n"/>
      <c r="P2047" s="8" t="n"/>
    </row>
    <row r="2048">
      <c r="A2048" s="7" t="n"/>
      <c r="C2048" s="7" t="n"/>
      <c r="F2048" s="7" t="n"/>
      <c r="H2048" s="7">
        <f>IF($G2048="","",IFERROR(INDEX(Listas!$B$2:$B$51,MATCH($G2048,Listas!$A$2:$A$51,0))&amp;"",""))</f>
        <v/>
      </c>
      <c r="J2048" s="8" t="n"/>
      <c r="K2048" s="8" t="n"/>
      <c r="L2048" s="8" t="n"/>
      <c r="M2048" s="9" t="n"/>
      <c r="O2048" s="10" t="n"/>
      <c r="P2048" s="8" t="n"/>
    </row>
    <row r="2049">
      <c r="A2049" s="7" t="n"/>
      <c r="C2049" s="7" t="n"/>
      <c r="F2049" s="7" t="n"/>
      <c r="H2049" s="7">
        <f>IF($G2049="","",IFERROR(INDEX(Listas!$B$2:$B$51,MATCH($G2049,Listas!$A$2:$A$51,0))&amp;"",""))</f>
        <v/>
      </c>
      <c r="J2049" s="8" t="n"/>
      <c r="K2049" s="8" t="n"/>
      <c r="L2049" s="8" t="n"/>
      <c r="M2049" s="9" t="n"/>
      <c r="O2049" s="10" t="n"/>
      <c r="P2049" s="8" t="n"/>
    </row>
    <row r="2050">
      <c r="A2050" s="7" t="n"/>
      <c r="C2050" s="7" t="n"/>
      <c r="F2050" s="7" t="n"/>
      <c r="H2050" s="7">
        <f>IF($G2050="","",IFERROR(INDEX(Listas!$B$2:$B$51,MATCH($G2050,Listas!$A$2:$A$51,0))&amp;"",""))</f>
        <v/>
      </c>
      <c r="J2050" s="8" t="n"/>
      <c r="K2050" s="8" t="n"/>
      <c r="L2050" s="8" t="n"/>
      <c r="M2050" s="9" t="n"/>
      <c r="O2050" s="10" t="n"/>
      <c r="P2050" s="8" t="n"/>
    </row>
    <row r="2051">
      <c r="A2051" s="7" t="n"/>
      <c r="C2051" s="7" t="n"/>
      <c r="F2051" s="7" t="n"/>
      <c r="H2051" s="7">
        <f>IF($G2051="","",IFERROR(INDEX(Listas!$B$2:$B$51,MATCH($G2051,Listas!$A$2:$A$51,0))&amp;"",""))</f>
        <v/>
      </c>
      <c r="J2051" s="8" t="n"/>
      <c r="K2051" s="8" t="n"/>
      <c r="L2051" s="8" t="n"/>
      <c r="M2051" s="9" t="n"/>
      <c r="O2051" s="10" t="n"/>
      <c r="P2051" s="8" t="n"/>
    </row>
    <row r="2052">
      <c r="A2052" s="7" t="n"/>
      <c r="C2052" s="7" t="n"/>
      <c r="F2052" s="7" t="n"/>
      <c r="H2052" s="7">
        <f>IF($G2052="","",IFERROR(INDEX(Listas!$B$2:$B$51,MATCH($G2052,Listas!$A$2:$A$51,0))&amp;"",""))</f>
        <v/>
      </c>
      <c r="J2052" s="8" t="n"/>
      <c r="K2052" s="8" t="n"/>
      <c r="L2052" s="8" t="n"/>
      <c r="M2052" s="9" t="n"/>
      <c r="O2052" s="10" t="n"/>
      <c r="P2052" s="8" t="n"/>
    </row>
    <row r="2053">
      <c r="A2053" s="7" t="n"/>
      <c r="C2053" s="7" t="n"/>
      <c r="F2053" s="7" t="n"/>
      <c r="H2053" s="7">
        <f>IF($G2053="","",IFERROR(INDEX(Listas!$B$2:$B$51,MATCH($G2053,Listas!$A$2:$A$51,0))&amp;"",""))</f>
        <v/>
      </c>
      <c r="J2053" s="8" t="n"/>
      <c r="K2053" s="8" t="n"/>
      <c r="L2053" s="8" t="n"/>
      <c r="M2053" s="9" t="n"/>
      <c r="O2053" s="10" t="n"/>
      <c r="P2053" s="8" t="n"/>
    </row>
    <row r="2054">
      <c r="A2054" s="7" t="n"/>
      <c r="C2054" s="7" t="n"/>
      <c r="F2054" s="7" t="n"/>
      <c r="H2054" s="7">
        <f>IF($G2054="","",IFERROR(INDEX(Listas!$B$2:$B$51,MATCH($G2054,Listas!$A$2:$A$51,0))&amp;"",""))</f>
        <v/>
      </c>
      <c r="J2054" s="8" t="n"/>
      <c r="K2054" s="8" t="n"/>
      <c r="L2054" s="8" t="n"/>
      <c r="M2054" s="9" t="n"/>
      <c r="O2054" s="10" t="n"/>
      <c r="P2054" s="8" t="n"/>
    </row>
    <row r="2055">
      <c r="A2055" s="7" t="n"/>
      <c r="C2055" s="7" t="n"/>
      <c r="F2055" s="7" t="n"/>
      <c r="H2055" s="7">
        <f>IF($G2055="","",IFERROR(INDEX(Listas!$B$2:$B$51,MATCH($G2055,Listas!$A$2:$A$51,0))&amp;"",""))</f>
        <v/>
      </c>
      <c r="J2055" s="8" t="n"/>
      <c r="K2055" s="8" t="n"/>
      <c r="L2055" s="8" t="n"/>
      <c r="M2055" s="9" t="n"/>
      <c r="O2055" s="10" t="n"/>
      <c r="P2055" s="8" t="n"/>
    </row>
    <row r="2056">
      <c r="A2056" s="7" t="n"/>
      <c r="C2056" s="7" t="n"/>
      <c r="F2056" s="7" t="n"/>
      <c r="H2056" s="7">
        <f>IF($G2056="","",IFERROR(INDEX(Listas!$B$2:$B$51,MATCH($G2056,Listas!$A$2:$A$51,0))&amp;"",""))</f>
        <v/>
      </c>
      <c r="J2056" s="8" t="n"/>
      <c r="K2056" s="8" t="n"/>
      <c r="L2056" s="8" t="n"/>
      <c r="M2056" s="9" t="n"/>
      <c r="O2056" s="10" t="n"/>
      <c r="P2056" s="8" t="n"/>
    </row>
    <row r="2057">
      <c r="A2057" s="7" t="n"/>
      <c r="C2057" s="7" t="n"/>
      <c r="F2057" s="7" t="n"/>
      <c r="H2057" s="7">
        <f>IF($G2057="","",IFERROR(INDEX(Listas!$B$2:$B$51,MATCH($G2057,Listas!$A$2:$A$51,0))&amp;"",""))</f>
        <v/>
      </c>
      <c r="J2057" s="8" t="n"/>
      <c r="K2057" s="8" t="n"/>
      <c r="L2057" s="8" t="n"/>
      <c r="M2057" s="9" t="n"/>
      <c r="O2057" s="10" t="n"/>
      <c r="P2057" s="8" t="n"/>
    </row>
    <row r="2058">
      <c r="A2058" s="7" t="n"/>
      <c r="C2058" s="7" t="n"/>
      <c r="F2058" s="7" t="n"/>
      <c r="H2058" s="7">
        <f>IF($G2058="","",IFERROR(INDEX(Listas!$B$2:$B$51,MATCH($G2058,Listas!$A$2:$A$51,0))&amp;"",""))</f>
        <v/>
      </c>
      <c r="J2058" s="8" t="n"/>
      <c r="K2058" s="8" t="n"/>
      <c r="L2058" s="8" t="n"/>
      <c r="M2058" s="9" t="n"/>
      <c r="O2058" s="10" t="n"/>
      <c r="P2058" s="8" t="n"/>
    </row>
    <row r="2059">
      <c r="A2059" s="7" t="n"/>
      <c r="C2059" s="7" t="n"/>
      <c r="F2059" s="7" t="n"/>
      <c r="H2059" s="7">
        <f>IF($G2059="","",IFERROR(INDEX(Listas!$B$2:$B$51,MATCH($G2059,Listas!$A$2:$A$51,0))&amp;"",""))</f>
        <v/>
      </c>
      <c r="J2059" s="8" t="n"/>
      <c r="K2059" s="8" t="n"/>
      <c r="L2059" s="8" t="n"/>
      <c r="M2059" s="9" t="n"/>
      <c r="O2059" s="10" t="n"/>
      <c r="P2059" s="8" t="n"/>
    </row>
    <row r="2060">
      <c r="A2060" s="7" t="n"/>
      <c r="C2060" s="7" t="n"/>
      <c r="F2060" s="7" t="n"/>
      <c r="H2060" s="7">
        <f>IF($G2060="","",IFERROR(INDEX(Listas!$B$2:$B$51,MATCH($G2060,Listas!$A$2:$A$51,0))&amp;"",""))</f>
        <v/>
      </c>
      <c r="J2060" s="8" t="n"/>
      <c r="K2060" s="8" t="n"/>
      <c r="L2060" s="8" t="n"/>
      <c r="M2060" s="9" t="n"/>
      <c r="O2060" s="10" t="n"/>
      <c r="P2060" s="8" t="n"/>
    </row>
    <row r="2061">
      <c r="A2061" s="7" t="n"/>
      <c r="C2061" s="7" t="n"/>
      <c r="F2061" s="7" t="n"/>
      <c r="H2061" s="7">
        <f>IF($G2061="","",IFERROR(INDEX(Listas!$B$2:$B$51,MATCH($G2061,Listas!$A$2:$A$51,0))&amp;"",""))</f>
        <v/>
      </c>
      <c r="J2061" s="8" t="n"/>
      <c r="K2061" s="8" t="n"/>
      <c r="L2061" s="8" t="n"/>
      <c r="M2061" s="9" t="n"/>
      <c r="O2061" s="10" t="n"/>
      <c r="P2061" s="8" t="n"/>
    </row>
    <row r="2062">
      <c r="A2062" s="7" t="n"/>
      <c r="C2062" s="7" t="n"/>
      <c r="F2062" s="7" t="n"/>
      <c r="H2062" s="7">
        <f>IF($G2062="","",IFERROR(INDEX(Listas!$B$2:$B$51,MATCH($G2062,Listas!$A$2:$A$51,0))&amp;"",""))</f>
        <v/>
      </c>
      <c r="J2062" s="8" t="n"/>
      <c r="K2062" s="8" t="n"/>
      <c r="L2062" s="8" t="n"/>
      <c r="M2062" s="9" t="n"/>
      <c r="O2062" s="10" t="n"/>
      <c r="P2062" s="8" t="n"/>
    </row>
    <row r="2063">
      <c r="A2063" s="7" t="n"/>
      <c r="C2063" s="7" t="n"/>
      <c r="F2063" s="7" t="n"/>
      <c r="H2063" s="7">
        <f>IF($G2063="","",IFERROR(INDEX(Listas!$B$2:$B$51,MATCH($G2063,Listas!$A$2:$A$51,0))&amp;"",""))</f>
        <v/>
      </c>
      <c r="J2063" s="8" t="n"/>
      <c r="K2063" s="8" t="n"/>
      <c r="L2063" s="8" t="n"/>
      <c r="M2063" s="9" t="n"/>
      <c r="O2063" s="10" t="n"/>
      <c r="P2063" s="8" t="n"/>
    </row>
    <row r="2064">
      <c r="A2064" s="7" t="n"/>
      <c r="C2064" s="7" t="n"/>
      <c r="F2064" s="7" t="n"/>
      <c r="H2064" s="7">
        <f>IF($G2064="","",IFERROR(INDEX(Listas!$B$2:$B$51,MATCH($G2064,Listas!$A$2:$A$51,0))&amp;"",""))</f>
        <v/>
      </c>
      <c r="J2064" s="8" t="n"/>
      <c r="K2064" s="8" t="n"/>
      <c r="L2064" s="8" t="n"/>
      <c r="M2064" s="9" t="n"/>
      <c r="O2064" s="10" t="n"/>
      <c r="P2064" s="8" t="n"/>
    </row>
    <row r="2065">
      <c r="A2065" s="7" t="n"/>
      <c r="C2065" s="7" t="n"/>
      <c r="F2065" s="7" t="n"/>
      <c r="H2065" s="7">
        <f>IF($G2065="","",IFERROR(INDEX(Listas!$B$2:$B$51,MATCH($G2065,Listas!$A$2:$A$51,0))&amp;"",""))</f>
        <v/>
      </c>
      <c r="J2065" s="8" t="n"/>
      <c r="K2065" s="8" t="n"/>
      <c r="L2065" s="8" t="n"/>
      <c r="M2065" s="9" t="n"/>
      <c r="O2065" s="10" t="n"/>
      <c r="P2065" s="8" t="n"/>
    </row>
    <row r="2066">
      <c r="A2066" s="7" t="n"/>
      <c r="C2066" s="7" t="n"/>
      <c r="F2066" s="7" t="n"/>
      <c r="H2066" s="7">
        <f>IF($G2066="","",IFERROR(INDEX(Listas!$B$2:$B$51,MATCH($G2066,Listas!$A$2:$A$51,0))&amp;"",""))</f>
        <v/>
      </c>
      <c r="J2066" s="8" t="n"/>
      <c r="K2066" s="8" t="n"/>
      <c r="L2066" s="8" t="n"/>
      <c r="M2066" s="9" t="n"/>
      <c r="O2066" s="10" t="n"/>
      <c r="P2066" s="8" t="n"/>
    </row>
    <row r="2067">
      <c r="A2067" s="7" t="n"/>
      <c r="C2067" s="7" t="n"/>
      <c r="F2067" s="7" t="n"/>
      <c r="H2067" s="7">
        <f>IF($G2067="","",IFERROR(INDEX(Listas!$B$2:$B$51,MATCH($G2067,Listas!$A$2:$A$51,0))&amp;"",""))</f>
        <v/>
      </c>
      <c r="J2067" s="8" t="n"/>
      <c r="K2067" s="8" t="n"/>
      <c r="L2067" s="8" t="n"/>
      <c r="M2067" s="9" t="n"/>
      <c r="O2067" s="10" t="n"/>
      <c r="P2067" s="8" t="n"/>
    </row>
    <row r="2068">
      <c r="A2068" s="7" t="n"/>
      <c r="C2068" s="7" t="n"/>
      <c r="F2068" s="7" t="n"/>
      <c r="H2068" s="7">
        <f>IF($G2068="","",IFERROR(INDEX(Listas!$B$2:$B$51,MATCH($G2068,Listas!$A$2:$A$51,0))&amp;"",""))</f>
        <v/>
      </c>
      <c r="J2068" s="8" t="n"/>
      <c r="K2068" s="8" t="n"/>
      <c r="L2068" s="8" t="n"/>
      <c r="M2068" s="9" t="n"/>
      <c r="O2068" s="10" t="n"/>
      <c r="P2068" s="8" t="n"/>
    </row>
    <row r="2069">
      <c r="A2069" s="7" t="n"/>
      <c r="C2069" s="7" t="n"/>
      <c r="F2069" s="7" t="n"/>
      <c r="H2069" s="7">
        <f>IF($G2069="","",IFERROR(INDEX(Listas!$B$2:$B$51,MATCH($G2069,Listas!$A$2:$A$51,0))&amp;"",""))</f>
        <v/>
      </c>
      <c r="J2069" s="8" t="n"/>
      <c r="K2069" s="8" t="n"/>
      <c r="L2069" s="8" t="n"/>
      <c r="M2069" s="9" t="n"/>
      <c r="O2069" s="10" t="n"/>
      <c r="P2069" s="8" t="n"/>
    </row>
    <row r="2070">
      <c r="A2070" s="7" t="n"/>
      <c r="C2070" s="7" t="n"/>
      <c r="F2070" s="7" t="n"/>
      <c r="H2070" s="7">
        <f>IF($G2070="","",IFERROR(INDEX(Listas!$B$2:$B$51,MATCH($G2070,Listas!$A$2:$A$51,0))&amp;"",""))</f>
        <v/>
      </c>
      <c r="J2070" s="8" t="n"/>
      <c r="K2070" s="8" t="n"/>
      <c r="L2070" s="8" t="n"/>
      <c r="M2070" s="9" t="n"/>
      <c r="O2070" s="10" t="n"/>
      <c r="P2070" s="8" t="n"/>
    </row>
    <row r="2071">
      <c r="A2071" s="7" t="n"/>
      <c r="C2071" s="7" t="n"/>
      <c r="F2071" s="7" t="n"/>
      <c r="H2071" s="7">
        <f>IF($G2071="","",IFERROR(INDEX(Listas!$B$2:$B$51,MATCH($G2071,Listas!$A$2:$A$51,0))&amp;"",""))</f>
        <v/>
      </c>
      <c r="J2071" s="8" t="n"/>
      <c r="K2071" s="8" t="n"/>
      <c r="L2071" s="8" t="n"/>
      <c r="M2071" s="9" t="n"/>
      <c r="O2071" s="10" t="n"/>
      <c r="P2071" s="8" t="n"/>
    </row>
    <row r="2072">
      <c r="A2072" s="7" t="n"/>
      <c r="C2072" s="7" t="n"/>
      <c r="F2072" s="7" t="n"/>
      <c r="H2072" s="7">
        <f>IF($G2072="","",IFERROR(INDEX(Listas!$B$2:$B$51,MATCH($G2072,Listas!$A$2:$A$51,0))&amp;"",""))</f>
        <v/>
      </c>
      <c r="J2072" s="8" t="n"/>
      <c r="K2072" s="8" t="n"/>
      <c r="L2072" s="8" t="n"/>
      <c r="M2072" s="9" t="n"/>
      <c r="O2072" s="10" t="n"/>
      <c r="P2072" s="8" t="n"/>
    </row>
    <row r="2073">
      <c r="A2073" s="7" t="n"/>
      <c r="C2073" s="7" t="n"/>
      <c r="F2073" s="7" t="n"/>
      <c r="H2073" s="7">
        <f>IF($G2073="","",IFERROR(INDEX(Listas!$B$2:$B$51,MATCH($G2073,Listas!$A$2:$A$51,0))&amp;"",""))</f>
        <v/>
      </c>
      <c r="J2073" s="8" t="n"/>
      <c r="K2073" s="8" t="n"/>
      <c r="L2073" s="8" t="n"/>
      <c r="M2073" s="9" t="n"/>
      <c r="O2073" s="10" t="n"/>
      <c r="P2073" s="8" t="n"/>
    </row>
    <row r="2074">
      <c r="A2074" s="7" t="n"/>
      <c r="C2074" s="7" t="n"/>
      <c r="F2074" s="7" t="n"/>
      <c r="H2074" s="7">
        <f>IF($G2074="","",IFERROR(INDEX(Listas!$B$2:$B$51,MATCH($G2074,Listas!$A$2:$A$51,0))&amp;"",""))</f>
        <v/>
      </c>
      <c r="J2074" s="8" t="n"/>
      <c r="K2074" s="8" t="n"/>
      <c r="L2074" s="8" t="n"/>
      <c r="M2074" s="9" t="n"/>
      <c r="O2074" s="10" t="n"/>
      <c r="P2074" s="8" t="n"/>
    </row>
    <row r="2075">
      <c r="A2075" s="7" t="n"/>
      <c r="C2075" s="7" t="n"/>
      <c r="F2075" s="7" t="n"/>
      <c r="H2075" s="7">
        <f>IF($G2075="","",IFERROR(INDEX(Listas!$B$2:$B$51,MATCH($G2075,Listas!$A$2:$A$51,0))&amp;"",""))</f>
        <v/>
      </c>
      <c r="J2075" s="8" t="n"/>
      <c r="K2075" s="8" t="n"/>
      <c r="L2075" s="8" t="n"/>
      <c r="M2075" s="9" t="n"/>
      <c r="O2075" s="10" t="n"/>
      <c r="P2075" s="8" t="n"/>
    </row>
    <row r="2076">
      <c r="A2076" s="7" t="n"/>
      <c r="C2076" s="7" t="n"/>
      <c r="F2076" s="7" t="n"/>
      <c r="H2076" s="7">
        <f>IF($G2076="","",IFERROR(INDEX(Listas!$B$2:$B$51,MATCH($G2076,Listas!$A$2:$A$51,0))&amp;"",""))</f>
        <v/>
      </c>
      <c r="J2076" s="8" t="n"/>
      <c r="K2076" s="8" t="n"/>
      <c r="L2076" s="8" t="n"/>
      <c r="M2076" s="9" t="n"/>
      <c r="O2076" s="10" t="n"/>
      <c r="P2076" s="8" t="n"/>
    </row>
    <row r="2077">
      <c r="A2077" s="7" t="n"/>
      <c r="C2077" s="7" t="n"/>
      <c r="F2077" s="7" t="n"/>
      <c r="H2077" s="7">
        <f>IF($G2077="","",IFERROR(INDEX(Listas!$B$2:$B$51,MATCH($G2077,Listas!$A$2:$A$51,0))&amp;"",""))</f>
        <v/>
      </c>
      <c r="J2077" s="8" t="n"/>
      <c r="K2077" s="8" t="n"/>
      <c r="L2077" s="8" t="n"/>
      <c r="M2077" s="9" t="n"/>
      <c r="O2077" s="10" t="n"/>
      <c r="P2077" s="8" t="n"/>
    </row>
    <row r="2078">
      <c r="A2078" s="7" t="n"/>
      <c r="C2078" s="7" t="n"/>
      <c r="F2078" s="7" t="n"/>
      <c r="H2078" s="7">
        <f>IF($G2078="","",IFERROR(INDEX(Listas!$B$2:$B$51,MATCH($G2078,Listas!$A$2:$A$51,0))&amp;"",""))</f>
        <v/>
      </c>
      <c r="J2078" s="8" t="n"/>
      <c r="K2078" s="8" t="n"/>
      <c r="L2078" s="8" t="n"/>
      <c r="M2078" s="9" t="n"/>
      <c r="O2078" s="10" t="n"/>
      <c r="P2078" s="8" t="n"/>
    </row>
    <row r="2079">
      <c r="A2079" s="7" t="n"/>
      <c r="C2079" s="7" t="n"/>
      <c r="F2079" s="7" t="n"/>
      <c r="H2079" s="7">
        <f>IF($G2079="","",IFERROR(INDEX(Listas!$B$2:$B$51,MATCH($G2079,Listas!$A$2:$A$51,0))&amp;"",""))</f>
        <v/>
      </c>
      <c r="J2079" s="8" t="n"/>
      <c r="K2079" s="8" t="n"/>
      <c r="L2079" s="8" t="n"/>
      <c r="M2079" s="9" t="n"/>
      <c r="O2079" s="10" t="n"/>
      <c r="P2079" s="8" t="n"/>
    </row>
    <row r="2080">
      <c r="A2080" s="7" t="n"/>
      <c r="C2080" s="7" t="n"/>
      <c r="F2080" s="7" t="n"/>
      <c r="H2080" s="7">
        <f>IF($G2080="","",IFERROR(INDEX(Listas!$B$2:$B$51,MATCH($G2080,Listas!$A$2:$A$51,0))&amp;"",""))</f>
        <v/>
      </c>
      <c r="J2080" s="8" t="n"/>
      <c r="K2080" s="8" t="n"/>
      <c r="L2080" s="8" t="n"/>
      <c r="M2080" s="9" t="n"/>
      <c r="O2080" s="10" t="n"/>
      <c r="P2080" s="8" t="n"/>
    </row>
    <row r="2081">
      <c r="A2081" s="7" t="n"/>
      <c r="C2081" s="7" t="n"/>
      <c r="F2081" s="7" t="n"/>
      <c r="H2081" s="7">
        <f>IF($G2081="","",IFERROR(INDEX(Listas!$B$2:$B$51,MATCH($G2081,Listas!$A$2:$A$51,0))&amp;"",""))</f>
        <v/>
      </c>
      <c r="J2081" s="8" t="n"/>
      <c r="K2081" s="8" t="n"/>
      <c r="L2081" s="8" t="n"/>
      <c r="M2081" s="9" t="n"/>
      <c r="O2081" s="10" t="n"/>
      <c r="P2081" s="8" t="n"/>
    </row>
    <row r="2082">
      <c r="A2082" s="7" t="n"/>
      <c r="C2082" s="7" t="n"/>
      <c r="F2082" s="7" t="n"/>
      <c r="H2082" s="7">
        <f>IF($G2082="","",IFERROR(INDEX(Listas!$B$2:$B$51,MATCH($G2082,Listas!$A$2:$A$51,0))&amp;"",""))</f>
        <v/>
      </c>
      <c r="J2082" s="8" t="n"/>
      <c r="K2082" s="8" t="n"/>
      <c r="L2082" s="8" t="n"/>
      <c r="M2082" s="9" t="n"/>
      <c r="O2082" s="10" t="n"/>
      <c r="P2082" s="8" t="n"/>
    </row>
    <row r="2083">
      <c r="A2083" s="7" t="n"/>
      <c r="C2083" s="7" t="n"/>
      <c r="F2083" s="7" t="n"/>
      <c r="H2083" s="7">
        <f>IF($G2083="","",IFERROR(INDEX(Listas!$B$2:$B$51,MATCH($G2083,Listas!$A$2:$A$51,0))&amp;"",""))</f>
        <v/>
      </c>
      <c r="J2083" s="8" t="n"/>
      <c r="K2083" s="8" t="n"/>
      <c r="L2083" s="8" t="n"/>
      <c r="M2083" s="9" t="n"/>
      <c r="O2083" s="10" t="n"/>
      <c r="P2083" s="8" t="n"/>
    </row>
    <row r="2084">
      <c r="A2084" s="7" t="n"/>
      <c r="C2084" s="7" t="n"/>
      <c r="F2084" s="7" t="n"/>
      <c r="H2084" s="7">
        <f>IF($G2084="","",IFERROR(INDEX(Listas!$B$2:$B$51,MATCH($G2084,Listas!$A$2:$A$51,0))&amp;"",""))</f>
        <v/>
      </c>
      <c r="J2084" s="8" t="n"/>
      <c r="K2084" s="8" t="n"/>
      <c r="L2084" s="8" t="n"/>
      <c r="M2084" s="9" t="n"/>
      <c r="O2084" s="10" t="n"/>
      <c r="P2084" s="8" t="n"/>
    </row>
    <row r="2085">
      <c r="A2085" s="7" t="n"/>
      <c r="C2085" s="7" t="n"/>
      <c r="F2085" s="7" t="n"/>
      <c r="H2085" s="7">
        <f>IF($G2085="","",IFERROR(INDEX(Listas!$B$2:$B$51,MATCH($G2085,Listas!$A$2:$A$51,0))&amp;"",""))</f>
        <v/>
      </c>
      <c r="J2085" s="8" t="n"/>
      <c r="K2085" s="8" t="n"/>
      <c r="L2085" s="8" t="n"/>
      <c r="M2085" s="9" t="n"/>
      <c r="O2085" s="10" t="n"/>
      <c r="P2085" s="8" t="n"/>
    </row>
    <row r="2086">
      <c r="A2086" s="7" t="n"/>
      <c r="C2086" s="7" t="n"/>
      <c r="F2086" s="7" t="n"/>
      <c r="H2086" s="7">
        <f>IF($G2086="","",IFERROR(INDEX(Listas!$B$2:$B$51,MATCH($G2086,Listas!$A$2:$A$51,0))&amp;"",""))</f>
        <v/>
      </c>
      <c r="J2086" s="8" t="n"/>
      <c r="K2086" s="8" t="n"/>
      <c r="L2086" s="8" t="n"/>
      <c r="M2086" s="9" t="n"/>
      <c r="O2086" s="10" t="n"/>
      <c r="P2086" s="8" t="n"/>
    </row>
    <row r="2087">
      <c r="A2087" s="7" t="n"/>
      <c r="C2087" s="7" t="n"/>
      <c r="F2087" s="7" t="n"/>
      <c r="H2087" s="7">
        <f>IF($G2087="","",IFERROR(INDEX(Listas!$B$2:$B$51,MATCH($G2087,Listas!$A$2:$A$51,0))&amp;"",""))</f>
        <v/>
      </c>
      <c r="J2087" s="8" t="n"/>
      <c r="K2087" s="8" t="n"/>
      <c r="L2087" s="8" t="n"/>
      <c r="M2087" s="9" t="n"/>
      <c r="O2087" s="10" t="n"/>
      <c r="P2087" s="8" t="n"/>
    </row>
    <row r="2088">
      <c r="A2088" s="7" t="n"/>
      <c r="C2088" s="7" t="n"/>
      <c r="F2088" s="7" t="n"/>
      <c r="H2088" s="7">
        <f>IF($G2088="","",IFERROR(INDEX(Listas!$B$2:$B$51,MATCH($G2088,Listas!$A$2:$A$51,0))&amp;"",""))</f>
        <v/>
      </c>
      <c r="J2088" s="8" t="n"/>
      <c r="K2088" s="8" t="n"/>
      <c r="L2088" s="8" t="n"/>
      <c r="M2088" s="9" t="n"/>
      <c r="O2088" s="10" t="n"/>
      <c r="P2088" s="8" t="n"/>
    </row>
    <row r="2089">
      <c r="A2089" s="7" t="n"/>
      <c r="C2089" s="7" t="n"/>
      <c r="F2089" s="7" t="n"/>
      <c r="H2089" s="7">
        <f>IF($G2089="","",IFERROR(INDEX(Listas!$B$2:$B$51,MATCH($G2089,Listas!$A$2:$A$51,0))&amp;"",""))</f>
        <v/>
      </c>
      <c r="J2089" s="8" t="n"/>
      <c r="K2089" s="8" t="n"/>
      <c r="L2089" s="8" t="n"/>
      <c r="M2089" s="9" t="n"/>
      <c r="O2089" s="10" t="n"/>
      <c r="P2089" s="8" t="n"/>
    </row>
    <row r="2090">
      <c r="A2090" s="7" t="n"/>
      <c r="C2090" s="7" t="n"/>
      <c r="F2090" s="7" t="n"/>
      <c r="H2090" s="7">
        <f>IF($G2090="","",IFERROR(INDEX(Listas!$B$2:$B$51,MATCH($G2090,Listas!$A$2:$A$51,0))&amp;"",""))</f>
        <v/>
      </c>
      <c r="J2090" s="8" t="n"/>
      <c r="K2090" s="8" t="n"/>
      <c r="L2090" s="8" t="n"/>
      <c r="M2090" s="9" t="n"/>
      <c r="O2090" s="10" t="n"/>
      <c r="P2090" s="8" t="n"/>
    </row>
    <row r="2091">
      <c r="A2091" s="7" t="n"/>
      <c r="C2091" s="7" t="n"/>
      <c r="F2091" s="7" t="n"/>
      <c r="H2091" s="7">
        <f>IF($G2091="","",IFERROR(INDEX(Listas!$B$2:$B$51,MATCH($G2091,Listas!$A$2:$A$51,0))&amp;"",""))</f>
        <v/>
      </c>
      <c r="J2091" s="8" t="n"/>
      <c r="K2091" s="8" t="n"/>
      <c r="L2091" s="8" t="n"/>
      <c r="M2091" s="9" t="n"/>
      <c r="O2091" s="10" t="n"/>
      <c r="P2091" s="8" t="n"/>
    </row>
    <row r="2092">
      <c r="A2092" s="7" t="n"/>
      <c r="C2092" s="7" t="n"/>
      <c r="F2092" s="7" t="n"/>
      <c r="H2092" s="7">
        <f>IF($G2092="","",IFERROR(INDEX(Listas!$B$2:$B$51,MATCH($G2092,Listas!$A$2:$A$51,0))&amp;"",""))</f>
        <v/>
      </c>
      <c r="J2092" s="8" t="n"/>
      <c r="K2092" s="8" t="n"/>
      <c r="L2092" s="8" t="n"/>
      <c r="M2092" s="9" t="n"/>
      <c r="O2092" s="10" t="n"/>
      <c r="P2092" s="8" t="n"/>
    </row>
    <row r="2093">
      <c r="A2093" s="7" t="n"/>
      <c r="C2093" s="7" t="n"/>
      <c r="F2093" s="7" t="n"/>
      <c r="H2093" s="7">
        <f>IF($G2093="","",IFERROR(INDEX(Listas!$B$2:$B$51,MATCH($G2093,Listas!$A$2:$A$51,0))&amp;"",""))</f>
        <v/>
      </c>
      <c r="J2093" s="8" t="n"/>
      <c r="K2093" s="8" t="n"/>
      <c r="L2093" s="8" t="n"/>
      <c r="M2093" s="9" t="n"/>
      <c r="O2093" s="10" t="n"/>
      <c r="P2093" s="8" t="n"/>
    </row>
    <row r="2094">
      <c r="A2094" s="7" t="n"/>
      <c r="C2094" s="7" t="n"/>
      <c r="F2094" s="7" t="n"/>
      <c r="H2094" s="7">
        <f>IF($G2094="","",IFERROR(INDEX(Listas!$B$2:$B$51,MATCH($G2094,Listas!$A$2:$A$51,0))&amp;"",""))</f>
        <v/>
      </c>
      <c r="J2094" s="8" t="n"/>
      <c r="K2094" s="8" t="n"/>
      <c r="L2094" s="8" t="n"/>
      <c r="M2094" s="9" t="n"/>
      <c r="O2094" s="10" t="n"/>
      <c r="P2094" s="8" t="n"/>
    </row>
    <row r="2095">
      <c r="A2095" s="7" t="n"/>
      <c r="C2095" s="7" t="n"/>
      <c r="F2095" s="7" t="n"/>
      <c r="H2095" s="7">
        <f>IF($G2095="","",IFERROR(INDEX(Listas!$B$2:$B$51,MATCH($G2095,Listas!$A$2:$A$51,0))&amp;"",""))</f>
        <v/>
      </c>
      <c r="J2095" s="8" t="n"/>
      <c r="K2095" s="8" t="n"/>
      <c r="L2095" s="8" t="n"/>
      <c r="M2095" s="9" t="n"/>
      <c r="O2095" s="10" t="n"/>
      <c r="P2095" s="8" t="n"/>
    </row>
    <row r="2096">
      <c r="A2096" s="7" t="n"/>
      <c r="C2096" s="7" t="n"/>
      <c r="F2096" s="7" t="n"/>
      <c r="H2096" s="7">
        <f>IF($G2096="","",IFERROR(INDEX(Listas!$B$2:$B$51,MATCH($G2096,Listas!$A$2:$A$51,0))&amp;"",""))</f>
        <v/>
      </c>
      <c r="J2096" s="8" t="n"/>
      <c r="K2096" s="8" t="n"/>
      <c r="L2096" s="8" t="n"/>
      <c r="M2096" s="9" t="n"/>
      <c r="O2096" s="10" t="n"/>
      <c r="P2096" s="8" t="n"/>
    </row>
    <row r="2097">
      <c r="A2097" s="7" t="n"/>
      <c r="C2097" s="7" t="n"/>
      <c r="F2097" s="7" t="n"/>
      <c r="H2097" s="7">
        <f>IF($G2097="","",IFERROR(INDEX(Listas!$B$2:$B$51,MATCH($G2097,Listas!$A$2:$A$51,0))&amp;"",""))</f>
        <v/>
      </c>
      <c r="J2097" s="8" t="n"/>
      <c r="K2097" s="8" t="n"/>
      <c r="L2097" s="8" t="n"/>
      <c r="M2097" s="9" t="n"/>
      <c r="O2097" s="10" t="n"/>
      <c r="P2097" s="8" t="n"/>
    </row>
    <row r="2098">
      <c r="A2098" s="7" t="n"/>
      <c r="C2098" s="7" t="n"/>
      <c r="F2098" s="7" t="n"/>
      <c r="H2098" s="7">
        <f>IF($G2098="","",IFERROR(INDEX(Listas!$B$2:$B$51,MATCH($G2098,Listas!$A$2:$A$51,0))&amp;"",""))</f>
        <v/>
      </c>
      <c r="J2098" s="8" t="n"/>
      <c r="K2098" s="8" t="n"/>
      <c r="L2098" s="8" t="n"/>
      <c r="M2098" s="9" t="n"/>
      <c r="O2098" s="10" t="n"/>
      <c r="P2098" s="8" t="n"/>
    </row>
    <row r="2099">
      <c r="A2099" s="7" t="n"/>
      <c r="C2099" s="7" t="n"/>
      <c r="F2099" s="7" t="n"/>
      <c r="H2099" s="7">
        <f>IF($G2099="","",IFERROR(INDEX(Listas!$B$2:$B$51,MATCH($G2099,Listas!$A$2:$A$51,0))&amp;"",""))</f>
        <v/>
      </c>
      <c r="J2099" s="8" t="n"/>
      <c r="K2099" s="8" t="n"/>
      <c r="L2099" s="8" t="n"/>
      <c r="M2099" s="9" t="n"/>
      <c r="O2099" s="10" t="n"/>
      <c r="P2099" s="8" t="n"/>
    </row>
    <row r="2100">
      <c r="A2100" s="7" t="n"/>
      <c r="C2100" s="7" t="n"/>
      <c r="F2100" s="7" t="n"/>
      <c r="H2100" s="7">
        <f>IF($G2100="","",IFERROR(INDEX(Listas!$B$2:$B$51,MATCH($G2100,Listas!$A$2:$A$51,0))&amp;"",""))</f>
        <v/>
      </c>
      <c r="J2100" s="8" t="n"/>
      <c r="K2100" s="8" t="n"/>
      <c r="L2100" s="8" t="n"/>
      <c r="M2100" s="9" t="n"/>
      <c r="O2100" s="10" t="n"/>
      <c r="P2100" s="8" t="n"/>
    </row>
    <row r="2101">
      <c r="A2101" s="7" t="n"/>
      <c r="C2101" s="7" t="n"/>
      <c r="F2101" s="7" t="n"/>
      <c r="H2101" s="7">
        <f>IF($G2101="","",IFERROR(INDEX(Listas!$B$2:$B$51,MATCH($G2101,Listas!$A$2:$A$51,0))&amp;"",""))</f>
        <v/>
      </c>
      <c r="J2101" s="8" t="n"/>
      <c r="K2101" s="8" t="n"/>
      <c r="L2101" s="8" t="n"/>
      <c r="M2101" s="9" t="n"/>
      <c r="O2101" s="10" t="n"/>
      <c r="P2101" s="8" t="n"/>
    </row>
    <row r="2102">
      <c r="A2102" s="7" t="n"/>
      <c r="C2102" s="7" t="n"/>
      <c r="F2102" s="7" t="n"/>
      <c r="H2102" s="7">
        <f>IF($G2102="","",IFERROR(INDEX(Listas!$B$2:$B$51,MATCH($G2102,Listas!$A$2:$A$51,0))&amp;"",""))</f>
        <v/>
      </c>
      <c r="J2102" s="8" t="n"/>
      <c r="K2102" s="8" t="n"/>
      <c r="L2102" s="8" t="n"/>
      <c r="M2102" s="9" t="n"/>
      <c r="O2102" s="10" t="n"/>
      <c r="P2102" s="8" t="n"/>
    </row>
    <row r="2103">
      <c r="A2103" s="7" t="n"/>
      <c r="C2103" s="7" t="n"/>
      <c r="F2103" s="7" t="n"/>
      <c r="H2103" s="7">
        <f>IF($G2103="","",IFERROR(INDEX(Listas!$B$2:$B$51,MATCH($G2103,Listas!$A$2:$A$51,0))&amp;"",""))</f>
        <v/>
      </c>
      <c r="J2103" s="8" t="n"/>
      <c r="K2103" s="8" t="n"/>
      <c r="L2103" s="8" t="n"/>
      <c r="M2103" s="9" t="n"/>
      <c r="O2103" s="10" t="n"/>
      <c r="P2103" s="8" t="n"/>
    </row>
    <row r="2104">
      <c r="A2104" s="7" t="n"/>
      <c r="C2104" s="7" t="n"/>
      <c r="F2104" s="7" t="n"/>
      <c r="H2104" s="7">
        <f>IF($G2104="","",IFERROR(INDEX(Listas!$B$2:$B$51,MATCH($G2104,Listas!$A$2:$A$51,0))&amp;"",""))</f>
        <v/>
      </c>
      <c r="J2104" s="8" t="n"/>
      <c r="K2104" s="8" t="n"/>
      <c r="L2104" s="8" t="n"/>
      <c r="M2104" s="9" t="n"/>
      <c r="O2104" s="10" t="n"/>
      <c r="P2104" s="8" t="n"/>
    </row>
    <row r="2105">
      <c r="A2105" s="7" t="n"/>
      <c r="C2105" s="7" t="n"/>
      <c r="F2105" s="7" t="n"/>
      <c r="H2105" s="7">
        <f>IF($G2105="","",IFERROR(INDEX(Listas!$B$2:$B$51,MATCH($G2105,Listas!$A$2:$A$51,0))&amp;"",""))</f>
        <v/>
      </c>
      <c r="J2105" s="8" t="n"/>
      <c r="K2105" s="8" t="n"/>
      <c r="L2105" s="8" t="n"/>
      <c r="M2105" s="9" t="n"/>
      <c r="O2105" s="10" t="n"/>
      <c r="P2105" s="8" t="n"/>
    </row>
    <row r="2106">
      <c r="A2106" s="7" t="n"/>
      <c r="C2106" s="7" t="n"/>
      <c r="F2106" s="7" t="n"/>
      <c r="H2106" s="7">
        <f>IF($G2106="","",IFERROR(INDEX(Listas!$B$2:$B$51,MATCH($G2106,Listas!$A$2:$A$51,0))&amp;"",""))</f>
        <v/>
      </c>
      <c r="J2106" s="8" t="n"/>
      <c r="K2106" s="8" t="n"/>
      <c r="L2106" s="8" t="n"/>
      <c r="M2106" s="9" t="n"/>
      <c r="O2106" s="10" t="n"/>
      <c r="P2106" s="8" t="n"/>
    </row>
    <row r="2107">
      <c r="A2107" s="7" t="n"/>
      <c r="C2107" s="7" t="n"/>
      <c r="F2107" s="7" t="n"/>
      <c r="H2107" s="7">
        <f>IF($G2107="","",IFERROR(INDEX(Listas!$B$2:$B$51,MATCH($G2107,Listas!$A$2:$A$51,0))&amp;"",""))</f>
        <v/>
      </c>
      <c r="J2107" s="8" t="n"/>
      <c r="K2107" s="8" t="n"/>
      <c r="L2107" s="8" t="n"/>
      <c r="M2107" s="9" t="n"/>
      <c r="O2107" s="10" t="n"/>
      <c r="P2107" s="8" t="n"/>
    </row>
    <row r="2108">
      <c r="A2108" s="7" t="n"/>
      <c r="C2108" s="7" t="n"/>
      <c r="F2108" s="7" t="n"/>
      <c r="H2108" s="7">
        <f>IF($G2108="","",IFERROR(INDEX(Listas!$B$2:$B$51,MATCH($G2108,Listas!$A$2:$A$51,0))&amp;"",""))</f>
        <v/>
      </c>
      <c r="J2108" s="8" t="n"/>
      <c r="K2108" s="8" t="n"/>
      <c r="L2108" s="8" t="n"/>
      <c r="M2108" s="9" t="n"/>
      <c r="O2108" s="10" t="n"/>
      <c r="P2108" s="8" t="n"/>
    </row>
    <row r="2109">
      <c r="A2109" s="7" t="n"/>
      <c r="C2109" s="7" t="n"/>
      <c r="F2109" s="7" t="n"/>
      <c r="H2109" s="7">
        <f>IF($G2109="","",IFERROR(INDEX(Listas!$B$2:$B$51,MATCH($G2109,Listas!$A$2:$A$51,0))&amp;"",""))</f>
        <v/>
      </c>
      <c r="J2109" s="8" t="n"/>
      <c r="K2109" s="8" t="n"/>
      <c r="L2109" s="8" t="n"/>
      <c r="M2109" s="9" t="n"/>
      <c r="O2109" s="10" t="n"/>
      <c r="P2109" s="8" t="n"/>
    </row>
    <row r="2110">
      <c r="A2110" s="7" t="n"/>
      <c r="C2110" s="7" t="n"/>
      <c r="F2110" s="7" t="n"/>
      <c r="H2110" s="7">
        <f>IF($G2110="","",IFERROR(INDEX(Listas!$B$2:$B$51,MATCH($G2110,Listas!$A$2:$A$51,0))&amp;"",""))</f>
        <v/>
      </c>
      <c r="J2110" s="8" t="n"/>
      <c r="K2110" s="8" t="n"/>
      <c r="L2110" s="8" t="n"/>
      <c r="M2110" s="9" t="n"/>
      <c r="O2110" s="10" t="n"/>
      <c r="P2110" s="8" t="n"/>
    </row>
    <row r="2111">
      <c r="A2111" s="7" t="n"/>
      <c r="C2111" s="7" t="n"/>
      <c r="F2111" s="7" t="n"/>
      <c r="H2111" s="7">
        <f>IF($G2111="","",IFERROR(INDEX(Listas!$B$2:$B$51,MATCH($G2111,Listas!$A$2:$A$51,0))&amp;"",""))</f>
        <v/>
      </c>
      <c r="J2111" s="8" t="n"/>
      <c r="K2111" s="8" t="n"/>
      <c r="L2111" s="8" t="n"/>
      <c r="M2111" s="9" t="n"/>
      <c r="O2111" s="10" t="n"/>
      <c r="P2111" s="8" t="n"/>
    </row>
    <row r="2112">
      <c r="A2112" s="7" t="n"/>
      <c r="C2112" s="7" t="n"/>
      <c r="F2112" s="7" t="n"/>
      <c r="H2112" s="7">
        <f>IF($G2112="","",IFERROR(INDEX(Listas!$B$2:$B$51,MATCH($G2112,Listas!$A$2:$A$51,0))&amp;"",""))</f>
        <v/>
      </c>
      <c r="J2112" s="8" t="n"/>
      <c r="K2112" s="8" t="n"/>
      <c r="L2112" s="8" t="n"/>
      <c r="M2112" s="9" t="n"/>
      <c r="O2112" s="10" t="n"/>
      <c r="P2112" s="8" t="n"/>
    </row>
    <row r="2113">
      <c r="A2113" s="7" t="n"/>
      <c r="C2113" s="7" t="n"/>
      <c r="F2113" s="7" t="n"/>
      <c r="H2113" s="7">
        <f>IF($G2113="","",IFERROR(INDEX(Listas!$B$2:$B$51,MATCH($G2113,Listas!$A$2:$A$51,0))&amp;"",""))</f>
        <v/>
      </c>
      <c r="J2113" s="8" t="n"/>
      <c r="K2113" s="8" t="n"/>
      <c r="L2113" s="8" t="n"/>
      <c r="M2113" s="9" t="n"/>
      <c r="O2113" s="10" t="n"/>
      <c r="P2113" s="8" t="n"/>
    </row>
    <row r="2114">
      <c r="A2114" s="7" t="n"/>
      <c r="C2114" s="7" t="n"/>
      <c r="F2114" s="7" t="n"/>
      <c r="H2114" s="7">
        <f>IF($G2114="","",IFERROR(INDEX(Listas!$B$2:$B$51,MATCH($G2114,Listas!$A$2:$A$51,0))&amp;"",""))</f>
        <v/>
      </c>
      <c r="J2114" s="8" t="n"/>
      <c r="K2114" s="8" t="n"/>
      <c r="L2114" s="8" t="n"/>
      <c r="M2114" s="9" t="n"/>
      <c r="O2114" s="10" t="n"/>
      <c r="P2114" s="8" t="n"/>
    </row>
    <row r="2115">
      <c r="A2115" s="7" t="n"/>
      <c r="C2115" s="7" t="n"/>
      <c r="F2115" s="7" t="n"/>
      <c r="H2115" s="7">
        <f>IF($G2115="","",IFERROR(INDEX(Listas!$B$2:$B$51,MATCH($G2115,Listas!$A$2:$A$51,0))&amp;"",""))</f>
        <v/>
      </c>
      <c r="J2115" s="8" t="n"/>
      <c r="K2115" s="8" t="n"/>
      <c r="L2115" s="8" t="n"/>
      <c r="M2115" s="9" t="n"/>
      <c r="O2115" s="10" t="n"/>
      <c r="P2115" s="8" t="n"/>
    </row>
    <row r="2116">
      <c r="A2116" s="7" t="n"/>
      <c r="C2116" s="7" t="n"/>
      <c r="F2116" s="7" t="n"/>
      <c r="H2116" s="7">
        <f>IF($G2116="","",IFERROR(INDEX(Listas!$B$2:$B$51,MATCH($G2116,Listas!$A$2:$A$51,0))&amp;"",""))</f>
        <v/>
      </c>
      <c r="J2116" s="8" t="n"/>
      <c r="K2116" s="8" t="n"/>
      <c r="L2116" s="8" t="n"/>
      <c r="M2116" s="9" t="n"/>
      <c r="O2116" s="10" t="n"/>
      <c r="P2116" s="8" t="n"/>
    </row>
    <row r="2117">
      <c r="A2117" s="7" t="n"/>
      <c r="C2117" s="7" t="n"/>
      <c r="F2117" s="7" t="n"/>
      <c r="H2117" s="7">
        <f>IF($G2117="","",IFERROR(INDEX(Listas!$B$2:$B$51,MATCH($G2117,Listas!$A$2:$A$51,0))&amp;"",""))</f>
        <v/>
      </c>
      <c r="J2117" s="8" t="n"/>
      <c r="K2117" s="8" t="n"/>
      <c r="L2117" s="8" t="n"/>
      <c r="M2117" s="9" t="n"/>
      <c r="O2117" s="10" t="n"/>
      <c r="P2117" s="8" t="n"/>
    </row>
    <row r="2118">
      <c r="A2118" s="7" t="n"/>
      <c r="C2118" s="7" t="n"/>
      <c r="F2118" s="7" t="n"/>
      <c r="H2118" s="7">
        <f>IF($G2118="","",IFERROR(INDEX(Listas!$B$2:$B$51,MATCH($G2118,Listas!$A$2:$A$51,0))&amp;"",""))</f>
        <v/>
      </c>
      <c r="J2118" s="8" t="n"/>
      <c r="K2118" s="8" t="n"/>
      <c r="L2118" s="8" t="n"/>
      <c r="M2118" s="9" t="n"/>
      <c r="O2118" s="10" t="n"/>
      <c r="P2118" s="8" t="n"/>
    </row>
    <row r="2119">
      <c r="A2119" s="7" t="n"/>
      <c r="C2119" s="7" t="n"/>
      <c r="F2119" s="7" t="n"/>
      <c r="H2119" s="7">
        <f>IF($G2119="","",IFERROR(INDEX(Listas!$B$2:$B$51,MATCH($G2119,Listas!$A$2:$A$51,0))&amp;"",""))</f>
        <v/>
      </c>
      <c r="J2119" s="8" t="n"/>
      <c r="K2119" s="8" t="n"/>
      <c r="L2119" s="8" t="n"/>
      <c r="M2119" s="9" t="n"/>
      <c r="O2119" s="10" t="n"/>
      <c r="P2119" s="8" t="n"/>
    </row>
    <row r="2120">
      <c r="A2120" s="7" t="n"/>
      <c r="C2120" s="7" t="n"/>
      <c r="F2120" s="7" t="n"/>
      <c r="H2120" s="7">
        <f>IF($G2120="","",IFERROR(INDEX(Listas!$B$2:$B$51,MATCH($G2120,Listas!$A$2:$A$51,0))&amp;"",""))</f>
        <v/>
      </c>
      <c r="J2120" s="8" t="n"/>
      <c r="K2120" s="8" t="n"/>
      <c r="L2120" s="8" t="n"/>
      <c r="M2120" s="9" t="n"/>
      <c r="O2120" s="10" t="n"/>
      <c r="P2120" s="8" t="n"/>
    </row>
    <row r="2121">
      <c r="A2121" s="7" t="n"/>
      <c r="C2121" s="7" t="n"/>
      <c r="F2121" s="7" t="n"/>
      <c r="H2121" s="7">
        <f>IF($G2121="","",IFERROR(INDEX(Listas!$B$2:$B$51,MATCH($G2121,Listas!$A$2:$A$51,0))&amp;"",""))</f>
        <v/>
      </c>
      <c r="J2121" s="8" t="n"/>
      <c r="K2121" s="8" t="n"/>
      <c r="L2121" s="8" t="n"/>
      <c r="M2121" s="9" t="n"/>
      <c r="O2121" s="10" t="n"/>
      <c r="P2121" s="8" t="n"/>
    </row>
    <row r="2122">
      <c r="A2122" s="7" t="n"/>
      <c r="C2122" s="7" t="n"/>
      <c r="F2122" s="7" t="n"/>
      <c r="H2122" s="7">
        <f>IF($G2122="","",IFERROR(INDEX(Listas!$B$2:$B$51,MATCH($G2122,Listas!$A$2:$A$51,0))&amp;"",""))</f>
        <v/>
      </c>
      <c r="J2122" s="8" t="n"/>
      <c r="K2122" s="8" t="n"/>
      <c r="L2122" s="8" t="n"/>
      <c r="M2122" s="9" t="n"/>
      <c r="O2122" s="10" t="n"/>
      <c r="P2122" s="8" t="n"/>
    </row>
    <row r="2123">
      <c r="A2123" s="7" t="n"/>
      <c r="C2123" s="7" t="n"/>
      <c r="F2123" s="7" t="n"/>
      <c r="H2123" s="7">
        <f>IF($G2123="","",IFERROR(INDEX(Listas!$B$2:$B$51,MATCH($G2123,Listas!$A$2:$A$51,0))&amp;"",""))</f>
        <v/>
      </c>
      <c r="J2123" s="8" t="n"/>
      <c r="K2123" s="8" t="n"/>
      <c r="L2123" s="8" t="n"/>
      <c r="M2123" s="9" t="n"/>
      <c r="O2123" s="10" t="n"/>
      <c r="P2123" s="8" t="n"/>
    </row>
    <row r="2124">
      <c r="A2124" s="7" t="n"/>
      <c r="C2124" s="7" t="n"/>
      <c r="F2124" s="7" t="n"/>
      <c r="H2124" s="7">
        <f>IF($G2124="","",IFERROR(INDEX(Listas!$B$2:$B$51,MATCH($G2124,Listas!$A$2:$A$51,0))&amp;"",""))</f>
        <v/>
      </c>
      <c r="J2124" s="8" t="n"/>
      <c r="K2124" s="8" t="n"/>
      <c r="L2124" s="8" t="n"/>
      <c r="M2124" s="9" t="n"/>
      <c r="O2124" s="10" t="n"/>
      <c r="P2124" s="8" t="n"/>
    </row>
    <row r="2125">
      <c r="A2125" s="7" t="n"/>
      <c r="C2125" s="7" t="n"/>
      <c r="F2125" s="7" t="n"/>
      <c r="H2125" s="7">
        <f>IF($G2125="","",IFERROR(INDEX(Listas!$B$2:$B$51,MATCH($G2125,Listas!$A$2:$A$51,0))&amp;"",""))</f>
        <v/>
      </c>
      <c r="J2125" s="8" t="n"/>
      <c r="K2125" s="8" t="n"/>
      <c r="L2125" s="8" t="n"/>
      <c r="M2125" s="9" t="n"/>
      <c r="O2125" s="10" t="n"/>
      <c r="P2125" s="8" t="n"/>
    </row>
    <row r="2126">
      <c r="A2126" s="7" t="n"/>
      <c r="C2126" s="7" t="n"/>
      <c r="F2126" s="7" t="n"/>
      <c r="H2126" s="7">
        <f>IF($G2126="","",IFERROR(INDEX(Listas!$B$2:$B$51,MATCH($G2126,Listas!$A$2:$A$51,0))&amp;"",""))</f>
        <v/>
      </c>
      <c r="J2126" s="8" t="n"/>
      <c r="K2126" s="8" t="n"/>
      <c r="L2126" s="8" t="n"/>
      <c r="M2126" s="9" t="n"/>
      <c r="O2126" s="10" t="n"/>
      <c r="P2126" s="8" t="n"/>
    </row>
    <row r="2127">
      <c r="A2127" s="7" t="n"/>
      <c r="C2127" s="7" t="n"/>
      <c r="F2127" s="7" t="n"/>
      <c r="H2127" s="7">
        <f>IF($G2127="","",IFERROR(INDEX(Listas!$B$2:$B$51,MATCH($G2127,Listas!$A$2:$A$51,0))&amp;"",""))</f>
        <v/>
      </c>
      <c r="J2127" s="8" t="n"/>
      <c r="K2127" s="8" t="n"/>
      <c r="L2127" s="8" t="n"/>
      <c r="M2127" s="9" t="n"/>
      <c r="O2127" s="10" t="n"/>
      <c r="P2127" s="8" t="n"/>
    </row>
    <row r="2128">
      <c r="A2128" s="7" t="n"/>
      <c r="C2128" s="7" t="n"/>
      <c r="F2128" s="7" t="n"/>
      <c r="H2128" s="7">
        <f>IF($G2128="","",IFERROR(INDEX(Listas!$B$2:$B$51,MATCH($G2128,Listas!$A$2:$A$51,0))&amp;"",""))</f>
        <v/>
      </c>
      <c r="J2128" s="8" t="n"/>
      <c r="K2128" s="8" t="n"/>
      <c r="L2128" s="8" t="n"/>
      <c r="M2128" s="9" t="n"/>
      <c r="O2128" s="10" t="n"/>
      <c r="P2128" s="8" t="n"/>
    </row>
    <row r="2129">
      <c r="A2129" s="7" t="n"/>
      <c r="C2129" s="7" t="n"/>
      <c r="F2129" s="7" t="n"/>
      <c r="H2129" s="7">
        <f>IF($G2129="","",IFERROR(INDEX(Listas!$B$2:$B$51,MATCH($G2129,Listas!$A$2:$A$51,0))&amp;"",""))</f>
        <v/>
      </c>
      <c r="J2129" s="8" t="n"/>
      <c r="K2129" s="8" t="n"/>
      <c r="L2129" s="8" t="n"/>
      <c r="M2129" s="9" t="n"/>
      <c r="O2129" s="10" t="n"/>
      <c r="P2129" s="8" t="n"/>
    </row>
    <row r="2130">
      <c r="A2130" s="7" t="n"/>
      <c r="C2130" s="7" t="n"/>
      <c r="F2130" s="7" t="n"/>
      <c r="H2130" s="7">
        <f>IF($G2130="","",IFERROR(INDEX(Listas!$B$2:$B$51,MATCH($G2130,Listas!$A$2:$A$51,0))&amp;"",""))</f>
        <v/>
      </c>
      <c r="J2130" s="8" t="n"/>
      <c r="K2130" s="8" t="n"/>
      <c r="L2130" s="8" t="n"/>
      <c r="M2130" s="9" t="n"/>
      <c r="O2130" s="10" t="n"/>
      <c r="P2130" s="8" t="n"/>
    </row>
    <row r="2131">
      <c r="A2131" s="7" t="n"/>
      <c r="C2131" s="7" t="n"/>
      <c r="F2131" s="7" t="n"/>
      <c r="H2131" s="7">
        <f>IF($G2131="","",IFERROR(INDEX(Listas!$B$2:$B$51,MATCH($G2131,Listas!$A$2:$A$51,0))&amp;"",""))</f>
        <v/>
      </c>
      <c r="J2131" s="8" t="n"/>
      <c r="K2131" s="8" t="n"/>
      <c r="L2131" s="8" t="n"/>
      <c r="M2131" s="9" t="n"/>
      <c r="O2131" s="10" t="n"/>
      <c r="P2131" s="8" t="n"/>
    </row>
    <row r="2132">
      <c r="A2132" s="7" t="n"/>
      <c r="C2132" s="7" t="n"/>
      <c r="F2132" s="7" t="n"/>
      <c r="H2132" s="7">
        <f>IF($G2132="","",IFERROR(INDEX(Listas!$B$2:$B$51,MATCH($G2132,Listas!$A$2:$A$51,0))&amp;"",""))</f>
        <v/>
      </c>
      <c r="J2132" s="8" t="n"/>
      <c r="K2132" s="8" t="n"/>
      <c r="L2132" s="8" t="n"/>
      <c r="M2132" s="9" t="n"/>
      <c r="O2132" s="10" t="n"/>
      <c r="P2132" s="8" t="n"/>
    </row>
    <row r="2133">
      <c r="A2133" s="7" t="n"/>
      <c r="C2133" s="7" t="n"/>
      <c r="F2133" s="7" t="n"/>
      <c r="H2133" s="7">
        <f>IF($G2133="","",IFERROR(INDEX(Listas!$B$2:$B$51,MATCH($G2133,Listas!$A$2:$A$51,0))&amp;"",""))</f>
        <v/>
      </c>
      <c r="J2133" s="8" t="n"/>
      <c r="K2133" s="8" t="n"/>
      <c r="L2133" s="8" t="n"/>
      <c r="M2133" s="9" t="n"/>
      <c r="O2133" s="10" t="n"/>
      <c r="P2133" s="8" t="n"/>
    </row>
    <row r="2134">
      <c r="A2134" s="7" t="n"/>
      <c r="C2134" s="7" t="n"/>
      <c r="F2134" s="7" t="n"/>
      <c r="H2134" s="7">
        <f>IF($G2134="","",IFERROR(INDEX(Listas!$B$2:$B$51,MATCH($G2134,Listas!$A$2:$A$51,0))&amp;"",""))</f>
        <v/>
      </c>
      <c r="J2134" s="8" t="n"/>
      <c r="K2134" s="8" t="n"/>
      <c r="L2134" s="8" t="n"/>
      <c r="M2134" s="9" t="n"/>
      <c r="O2134" s="10" t="n"/>
      <c r="P2134" s="8" t="n"/>
    </row>
    <row r="2135">
      <c r="A2135" s="7" t="n"/>
      <c r="C2135" s="7" t="n"/>
      <c r="F2135" s="7" t="n"/>
      <c r="H2135" s="7">
        <f>IF($G2135="","",IFERROR(INDEX(Listas!$B$2:$B$51,MATCH($G2135,Listas!$A$2:$A$51,0))&amp;"",""))</f>
        <v/>
      </c>
      <c r="J2135" s="8" t="n"/>
      <c r="K2135" s="8" t="n"/>
      <c r="L2135" s="8" t="n"/>
      <c r="M2135" s="9" t="n"/>
      <c r="O2135" s="10" t="n"/>
      <c r="P2135" s="8" t="n"/>
    </row>
    <row r="2136">
      <c r="A2136" s="7" t="n"/>
      <c r="C2136" s="7" t="n"/>
      <c r="F2136" s="7" t="n"/>
      <c r="H2136" s="7">
        <f>IF($G2136="","",IFERROR(INDEX(Listas!$B$2:$B$51,MATCH($G2136,Listas!$A$2:$A$51,0))&amp;"",""))</f>
        <v/>
      </c>
      <c r="J2136" s="8" t="n"/>
      <c r="K2136" s="8" t="n"/>
      <c r="L2136" s="8" t="n"/>
      <c r="M2136" s="9" t="n"/>
      <c r="O2136" s="10" t="n"/>
      <c r="P2136" s="8" t="n"/>
    </row>
    <row r="2137">
      <c r="A2137" s="7" t="n"/>
      <c r="C2137" s="7" t="n"/>
      <c r="F2137" s="7" t="n"/>
      <c r="H2137" s="7">
        <f>IF($G2137="","",IFERROR(INDEX(Listas!$B$2:$B$51,MATCH($G2137,Listas!$A$2:$A$51,0))&amp;"",""))</f>
        <v/>
      </c>
      <c r="J2137" s="8" t="n"/>
      <c r="K2137" s="8" t="n"/>
      <c r="L2137" s="8" t="n"/>
      <c r="M2137" s="9" t="n"/>
      <c r="O2137" s="10" t="n"/>
      <c r="P2137" s="8" t="n"/>
    </row>
    <row r="2138">
      <c r="A2138" s="7" t="n"/>
      <c r="C2138" s="7" t="n"/>
      <c r="F2138" s="7" t="n"/>
      <c r="H2138" s="7">
        <f>IF($G2138="","",IFERROR(INDEX(Listas!$B$2:$B$51,MATCH($G2138,Listas!$A$2:$A$51,0))&amp;"",""))</f>
        <v/>
      </c>
      <c r="J2138" s="8" t="n"/>
      <c r="K2138" s="8" t="n"/>
      <c r="L2138" s="8" t="n"/>
      <c r="M2138" s="9" t="n"/>
      <c r="O2138" s="10" t="n"/>
      <c r="P2138" s="8" t="n"/>
    </row>
    <row r="2139">
      <c r="A2139" s="7" t="n"/>
      <c r="C2139" s="7" t="n"/>
      <c r="F2139" s="7" t="n"/>
      <c r="H2139" s="7">
        <f>IF($G2139="","",IFERROR(INDEX(Listas!$B$2:$B$51,MATCH($G2139,Listas!$A$2:$A$51,0))&amp;"",""))</f>
        <v/>
      </c>
      <c r="J2139" s="8" t="n"/>
      <c r="K2139" s="8" t="n"/>
      <c r="L2139" s="8" t="n"/>
      <c r="M2139" s="9" t="n"/>
      <c r="O2139" s="10" t="n"/>
      <c r="P2139" s="8" t="n"/>
    </row>
    <row r="2140">
      <c r="A2140" s="7" t="n"/>
      <c r="C2140" s="7" t="n"/>
      <c r="F2140" s="7" t="n"/>
      <c r="H2140" s="7">
        <f>IF($G2140="","",IFERROR(INDEX(Listas!$B$2:$B$51,MATCH($G2140,Listas!$A$2:$A$51,0))&amp;"",""))</f>
        <v/>
      </c>
      <c r="J2140" s="8" t="n"/>
      <c r="K2140" s="8" t="n"/>
      <c r="L2140" s="8" t="n"/>
      <c r="M2140" s="9" t="n"/>
      <c r="O2140" s="10" t="n"/>
      <c r="P2140" s="8" t="n"/>
    </row>
    <row r="2141">
      <c r="A2141" s="7" t="n"/>
      <c r="C2141" s="7" t="n"/>
      <c r="F2141" s="7" t="n"/>
      <c r="H2141" s="7">
        <f>IF($G2141="","",IFERROR(INDEX(Listas!$B$2:$B$51,MATCH($G2141,Listas!$A$2:$A$51,0))&amp;"",""))</f>
        <v/>
      </c>
      <c r="J2141" s="8" t="n"/>
      <c r="K2141" s="8" t="n"/>
      <c r="L2141" s="8" t="n"/>
      <c r="M2141" s="9" t="n"/>
      <c r="O2141" s="10" t="n"/>
      <c r="P2141" s="8" t="n"/>
    </row>
    <row r="2142">
      <c r="A2142" s="7" t="n"/>
      <c r="C2142" s="7" t="n"/>
      <c r="F2142" s="7" t="n"/>
      <c r="H2142" s="7">
        <f>IF($G2142="","",IFERROR(INDEX(Listas!$B$2:$B$51,MATCH($G2142,Listas!$A$2:$A$51,0))&amp;"",""))</f>
        <v/>
      </c>
      <c r="J2142" s="8" t="n"/>
      <c r="K2142" s="8" t="n"/>
      <c r="L2142" s="8" t="n"/>
      <c r="M2142" s="9" t="n"/>
      <c r="O2142" s="10" t="n"/>
      <c r="P2142" s="8" t="n"/>
    </row>
    <row r="2143">
      <c r="A2143" s="7" t="n"/>
      <c r="C2143" s="7" t="n"/>
      <c r="F2143" s="7" t="n"/>
      <c r="H2143" s="7">
        <f>IF($G2143="","",IFERROR(INDEX(Listas!$B$2:$B$51,MATCH($G2143,Listas!$A$2:$A$51,0))&amp;"",""))</f>
        <v/>
      </c>
      <c r="J2143" s="8" t="n"/>
      <c r="K2143" s="8" t="n"/>
      <c r="L2143" s="8" t="n"/>
      <c r="M2143" s="9" t="n"/>
      <c r="O2143" s="10" t="n"/>
      <c r="P2143" s="8" t="n"/>
    </row>
    <row r="2144">
      <c r="A2144" s="7" t="n"/>
      <c r="C2144" s="7" t="n"/>
      <c r="F2144" s="7" t="n"/>
      <c r="H2144" s="7">
        <f>IF($G2144="","",IFERROR(INDEX(Listas!$B$2:$B$51,MATCH($G2144,Listas!$A$2:$A$51,0))&amp;"",""))</f>
        <v/>
      </c>
      <c r="J2144" s="8" t="n"/>
      <c r="K2144" s="8" t="n"/>
      <c r="L2144" s="8" t="n"/>
      <c r="M2144" s="9" t="n"/>
      <c r="O2144" s="10" t="n"/>
      <c r="P2144" s="8" t="n"/>
    </row>
    <row r="2145">
      <c r="A2145" s="7" t="n"/>
      <c r="C2145" s="7" t="n"/>
      <c r="F2145" s="7" t="n"/>
      <c r="H2145" s="7">
        <f>IF($G2145="","",IFERROR(INDEX(Listas!$B$2:$B$51,MATCH($G2145,Listas!$A$2:$A$51,0))&amp;"",""))</f>
        <v/>
      </c>
      <c r="J2145" s="8" t="n"/>
      <c r="K2145" s="8" t="n"/>
      <c r="L2145" s="8" t="n"/>
      <c r="M2145" s="9" t="n"/>
      <c r="O2145" s="10" t="n"/>
      <c r="P2145" s="8" t="n"/>
    </row>
    <row r="2146">
      <c r="A2146" s="7" t="n"/>
      <c r="C2146" s="7" t="n"/>
      <c r="F2146" s="7" t="n"/>
      <c r="H2146" s="7">
        <f>IF($G2146="","",IFERROR(INDEX(Listas!$B$2:$B$51,MATCH($G2146,Listas!$A$2:$A$51,0))&amp;"",""))</f>
        <v/>
      </c>
      <c r="J2146" s="8" t="n"/>
      <c r="K2146" s="8" t="n"/>
      <c r="L2146" s="8" t="n"/>
      <c r="M2146" s="9" t="n"/>
      <c r="O2146" s="10" t="n"/>
      <c r="P2146" s="8" t="n"/>
    </row>
    <row r="2147">
      <c r="A2147" s="7" t="n"/>
      <c r="C2147" s="7" t="n"/>
      <c r="F2147" s="7" t="n"/>
      <c r="H2147" s="7">
        <f>IF($G2147="","",IFERROR(INDEX(Listas!$B$2:$B$51,MATCH($G2147,Listas!$A$2:$A$51,0))&amp;"",""))</f>
        <v/>
      </c>
      <c r="J2147" s="8" t="n"/>
      <c r="K2147" s="8" t="n"/>
      <c r="L2147" s="8" t="n"/>
      <c r="M2147" s="9" t="n"/>
      <c r="O2147" s="10" t="n"/>
      <c r="P2147" s="8" t="n"/>
    </row>
    <row r="2148">
      <c r="A2148" s="7" t="n"/>
      <c r="C2148" s="7" t="n"/>
      <c r="F2148" s="7" t="n"/>
      <c r="H2148" s="7">
        <f>IF($G2148="","",IFERROR(INDEX(Listas!$B$2:$B$51,MATCH($G2148,Listas!$A$2:$A$51,0))&amp;"",""))</f>
        <v/>
      </c>
      <c r="J2148" s="8" t="n"/>
      <c r="K2148" s="8" t="n"/>
      <c r="L2148" s="8" t="n"/>
      <c r="M2148" s="9" t="n"/>
      <c r="O2148" s="10" t="n"/>
      <c r="P2148" s="8" t="n"/>
    </row>
    <row r="2149">
      <c r="A2149" s="7" t="n"/>
      <c r="C2149" s="7" t="n"/>
      <c r="F2149" s="7" t="n"/>
      <c r="H2149" s="7">
        <f>IF($G2149="","",IFERROR(INDEX(Listas!$B$2:$B$51,MATCH($G2149,Listas!$A$2:$A$51,0))&amp;"",""))</f>
        <v/>
      </c>
      <c r="J2149" s="8" t="n"/>
      <c r="K2149" s="8" t="n"/>
      <c r="L2149" s="8" t="n"/>
      <c r="M2149" s="9" t="n"/>
      <c r="O2149" s="10" t="n"/>
      <c r="P2149" s="8" t="n"/>
    </row>
    <row r="2150">
      <c r="A2150" s="7" t="n"/>
      <c r="C2150" s="7" t="n"/>
      <c r="F2150" s="7" t="n"/>
      <c r="H2150" s="7">
        <f>IF($G2150="","",IFERROR(INDEX(Listas!$B$2:$B$51,MATCH($G2150,Listas!$A$2:$A$51,0))&amp;"",""))</f>
        <v/>
      </c>
      <c r="J2150" s="8" t="n"/>
      <c r="K2150" s="8" t="n"/>
      <c r="L2150" s="8" t="n"/>
      <c r="M2150" s="9" t="n"/>
      <c r="O2150" s="10" t="n"/>
      <c r="P2150" s="8" t="n"/>
    </row>
    <row r="2151">
      <c r="A2151" s="7" t="n"/>
      <c r="C2151" s="7" t="n"/>
      <c r="F2151" s="7" t="n"/>
      <c r="H2151" s="7">
        <f>IF($G2151="","",IFERROR(INDEX(Listas!$B$2:$B$51,MATCH($G2151,Listas!$A$2:$A$51,0))&amp;"",""))</f>
        <v/>
      </c>
      <c r="J2151" s="8" t="n"/>
      <c r="K2151" s="8" t="n"/>
      <c r="L2151" s="8" t="n"/>
      <c r="M2151" s="9" t="n"/>
      <c r="O2151" s="10" t="n"/>
      <c r="P2151" s="8" t="n"/>
    </row>
    <row r="2152">
      <c r="A2152" s="7" t="n"/>
      <c r="C2152" s="7" t="n"/>
      <c r="F2152" s="7" t="n"/>
      <c r="H2152" s="7">
        <f>IF($G2152="","",IFERROR(INDEX(Listas!$B$2:$B$51,MATCH($G2152,Listas!$A$2:$A$51,0))&amp;"",""))</f>
        <v/>
      </c>
      <c r="J2152" s="8" t="n"/>
      <c r="K2152" s="8" t="n"/>
      <c r="L2152" s="8" t="n"/>
      <c r="M2152" s="9" t="n"/>
      <c r="O2152" s="10" t="n"/>
      <c r="P2152" s="8" t="n"/>
    </row>
    <row r="2153">
      <c r="A2153" s="7" t="n"/>
      <c r="C2153" s="7" t="n"/>
      <c r="F2153" s="7" t="n"/>
      <c r="H2153" s="7">
        <f>IF($G2153="","",IFERROR(INDEX(Listas!$B$2:$B$51,MATCH($G2153,Listas!$A$2:$A$51,0))&amp;"",""))</f>
        <v/>
      </c>
      <c r="J2153" s="8" t="n"/>
      <c r="K2153" s="8" t="n"/>
      <c r="L2153" s="8" t="n"/>
      <c r="M2153" s="9" t="n"/>
      <c r="O2153" s="10" t="n"/>
      <c r="P2153" s="8" t="n"/>
    </row>
    <row r="2154">
      <c r="A2154" s="7" t="n"/>
      <c r="C2154" s="7" t="n"/>
      <c r="F2154" s="7" t="n"/>
      <c r="H2154" s="7">
        <f>IF($G2154="","",IFERROR(INDEX(Listas!$B$2:$B$51,MATCH($G2154,Listas!$A$2:$A$51,0))&amp;"",""))</f>
        <v/>
      </c>
      <c r="J2154" s="8" t="n"/>
      <c r="K2154" s="8" t="n"/>
      <c r="L2154" s="8" t="n"/>
      <c r="M2154" s="9" t="n"/>
      <c r="O2154" s="10" t="n"/>
      <c r="P2154" s="8" t="n"/>
    </row>
    <row r="2155">
      <c r="A2155" s="7" t="n"/>
      <c r="C2155" s="7" t="n"/>
      <c r="F2155" s="7" t="n"/>
      <c r="H2155" s="7">
        <f>IF($G2155="","",IFERROR(INDEX(Listas!$B$2:$B$51,MATCH($G2155,Listas!$A$2:$A$51,0))&amp;"",""))</f>
        <v/>
      </c>
      <c r="J2155" s="8" t="n"/>
      <c r="K2155" s="8" t="n"/>
      <c r="L2155" s="8" t="n"/>
      <c r="M2155" s="9" t="n"/>
      <c r="O2155" s="10" t="n"/>
      <c r="P2155" s="8" t="n"/>
    </row>
    <row r="2156">
      <c r="A2156" s="7" t="n"/>
      <c r="C2156" s="7" t="n"/>
      <c r="F2156" s="7" t="n"/>
      <c r="H2156" s="7">
        <f>IF($G2156="","",IFERROR(INDEX(Listas!$B$2:$B$51,MATCH($G2156,Listas!$A$2:$A$51,0))&amp;"",""))</f>
        <v/>
      </c>
      <c r="J2156" s="8" t="n"/>
      <c r="K2156" s="8" t="n"/>
      <c r="L2156" s="8" t="n"/>
      <c r="M2156" s="9" t="n"/>
      <c r="O2156" s="10" t="n"/>
      <c r="P2156" s="8" t="n"/>
    </row>
    <row r="2157">
      <c r="A2157" s="7" t="n"/>
      <c r="C2157" s="7" t="n"/>
      <c r="F2157" s="7" t="n"/>
      <c r="H2157" s="7">
        <f>IF($G2157="","",IFERROR(INDEX(Listas!$B$2:$B$51,MATCH($G2157,Listas!$A$2:$A$51,0))&amp;"",""))</f>
        <v/>
      </c>
      <c r="J2157" s="8" t="n"/>
      <c r="K2157" s="8" t="n"/>
      <c r="L2157" s="8" t="n"/>
      <c r="M2157" s="9" t="n"/>
      <c r="O2157" s="10" t="n"/>
      <c r="P2157" s="8" t="n"/>
    </row>
    <row r="2158">
      <c r="A2158" s="7" t="n"/>
      <c r="C2158" s="7" t="n"/>
      <c r="F2158" s="7" t="n"/>
      <c r="H2158" s="7">
        <f>IF($G2158="","",IFERROR(INDEX(Listas!$B$2:$B$51,MATCH($G2158,Listas!$A$2:$A$51,0))&amp;"",""))</f>
        <v/>
      </c>
      <c r="J2158" s="8" t="n"/>
      <c r="K2158" s="8" t="n"/>
      <c r="L2158" s="8" t="n"/>
      <c r="M2158" s="9" t="n"/>
      <c r="O2158" s="10" t="n"/>
      <c r="P2158" s="8" t="n"/>
    </row>
    <row r="2159">
      <c r="A2159" s="7" t="n"/>
      <c r="C2159" s="7" t="n"/>
      <c r="F2159" s="7" t="n"/>
      <c r="H2159" s="7">
        <f>IF($G2159="","",IFERROR(INDEX(Listas!$B$2:$B$51,MATCH($G2159,Listas!$A$2:$A$51,0))&amp;"",""))</f>
        <v/>
      </c>
      <c r="J2159" s="8" t="n"/>
      <c r="K2159" s="8" t="n"/>
      <c r="L2159" s="8" t="n"/>
      <c r="M2159" s="9" t="n"/>
      <c r="O2159" s="10" t="n"/>
      <c r="P2159" s="8" t="n"/>
    </row>
    <row r="2160">
      <c r="A2160" s="7" t="n"/>
      <c r="C2160" s="7" t="n"/>
      <c r="F2160" s="7" t="n"/>
      <c r="H2160" s="7">
        <f>IF($G2160="","",IFERROR(INDEX(Listas!$B$2:$B$51,MATCH($G2160,Listas!$A$2:$A$51,0))&amp;"",""))</f>
        <v/>
      </c>
      <c r="J2160" s="8" t="n"/>
      <c r="K2160" s="8" t="n"/>
      <c r="L2160" s="8" t="n"/>
      <c r="M2160" s="9" t="n"/>
      <c r="O2160" s="10" t="n"/>
      <c r="P2160" s="8" t="n"/>
    </row>
    <row r="2161">
      <c r="A2161" s="7" t="n"/>
      <c r="C2161" s="7" t="n"/>
      <c r="F2161" s="7" t="n"/>
      <c r="H2161" s="7">
        <f>IF($G2161="","",IFERROR(INDEX(Listas!$B$2:$B$51,MATCH($G2161,Listas!$A$2:$A$51,0))&amp;"",""))</f>
        <v/>
      </c>
      <c r="J2161" s="8" t="n"/>
      <c r="K2161" s="8" t="n"/>
      <c r="L2161" s="8" t="n"/>
      <c r="M2161" s="9" t="n"/>
      <c r="O2161" s="10" t="n"/>
      <c r="P2161" s="8" t="n"/>
    </row>
    <row r="2162">
      <c r="A2162" s="7" t="n"/>
      <c r="C2162" s="7" t="n"/>
      <c r="F2162" s="7" t="n"/>
      <c r="H2162" s="7">
        <f>IF($G2162="","",IFERROR(INDEX(Listas!$B$2:$B$51,MATCH($G2162,Listas!$A$2:$A$51,0))&amp;"",""))</f>
        <v/>
      </c>
      <c r="J2162" s="8" t="n"/>
      <c r="K2162" s="8" t="n"/>
      <c r="L2162" s="8" t="n"/>
      <c r="M2162" s="9" t="n"/>
      <c r="O2162" s="10" t="n"/>
      <c r="P2162" s="8" t="n"/>
    </row>
    <row r="2163">
      <c r="A2163" s="7" t="n"/>
      <c r="C2163" s="7" t="n"/>
      <c r="F2163" s="7" t="n"/>
      <c r="H2163" s="7">
        <f>IF($G2163="","",IFERROR(INDEX(Listas!$B$2:$B$51,MATCH($G2163,Listas!$A$2:$A$51,0))&amp;"",""))</f>
        <v/>
      </c>
      <c r="J2163" s="8" t="n"/>
      <c r="K2163" s="8" t="n"/>
      <c r="L2163" s="8" t="n"/>
      <c r="M2163" s="9" t="n"/>
      <c r="O2163" s="10" t="n"/>
      <c r="P2163" s="8" t="n"/>
    </row>
    <row r="2164">
      <c r="A2164" s="7" t="n"/>
      <c r="C2164" s="7" t="n"/>
      <c r="F2164" s="7" t="n"/>
      <c r="H2164" s="7">
        <f>IF($G2164="","",IFERROR(INDEX(Listas!$B$2:$B$51,MATCH($G2164,Listas!$A$2:$A$51,0))&amp;"",""))</f>
        <v/>
      </c>
      <c r="J2164" s="8" t="n"/>
      <c r="K2164" s="8" t="n"/>
      <c r="L2164" s="8" t="n"/>
      <c r="M2164" s="9" t="n"/>
      <c r="O2164" s="10" t="n"/>
      <c r="P2164" s="8" t="n"/>
    </row>
    <row r="2165">
      <c r="A2165" s="7" t="n"/>
      <c r="C2165" s="7" t="n"/>
      <c r="F2165" s="7" t="n"/>
      <c r="H2165" s="7">
        <f>IF($G2165="","",IFERROR(INDEX(Listas!$B$2:$B$51,MATCH($G2165,Listas!$A$2:$A$51,0))&amp;"",""))</f>
        <v/>
      </c>
      <c r="J2165" s="8" t="n"/>
      <c r="K2165" s="8" t="n"/>
      <c r="L2165" s="8" t="n"/>
      <c r="M2165" s="9" t="n"/>
      <c r="O2165" s="10" t="n"/>
      <c r="P2165" s="8" t="n"/>
    </row>
    <row r="2166">
      <c r="A2166" s="7" t="n"/>
      <c r="C2166" s="7" t="n"/>
      <c r="F2166" s="7" t="n"/>
      <c r="H2166" s="7">
        <f>IF($G2166="","",IFERROR(INDEX(Listas!$B$2:$B$51,MATCH($G2166,Listas!$A$2:$A$51,0))&amp;"",""))</f>
        <v/>
      </c>
      <c r="J2166" s="8" t="n"/>
      <c r="K2166" s="8" t="n"/>
      <c r="L2166" s="8" t="n"/>
      <c r="M2166" s="9" t="n"/>
      <c r="O2166" s="10" t="n"/>
      <c r="P2166" s="8" t="n"/>
    </row>
    <row r="2167">
      <c r="A2167" s="7" t="n"/>
      <c r="C2167" s="7" t="n"/>
      <c r="F2167" s="7" t="n"/>
      <c r="H2167" s="7">
        <f>IF($G2167="","",IFERROR(INDEX(Listas!$B$2:$B$51,MATCH($G2167,Listas!$A$2:$A$51,0))&amp;"",""))</f>
        <v/>
      </c>
      <c r="J2167" s="8" t="n"/>
      <c r="K2167" s="8" t="n"/>
      <c r="L2167" s="8" t="n"/>
      <c r="M2167" s="9" t="n"/>
      <c r="O2167" s="10" t="n"/>
      <c r="P2167" s="8" t="n"/>
    </row>
    <row r="2168">
      <c r="A2168" s="7" t="n"/>
      <c r="C2168" s="7" t="n"/>
      <c r="F2168" s="7" t="n"/>
      <c r="H2168" s="7">
        <f>IF($G2168="","",IFERROR(INDEX(Listas!$B$2:$B$51,MATCH($G2168,Listas!$A$2:$A$51,0))&amp;"",""))</f>
        <v/>
      </c>
      <c r="J2168" s="8" t="n"/>
      <c r="K2168" s="8" t="n"/>
      <c r="L2168" s="8" t="n"/>
      <c r="M2168" s="9" t="n"/>
      <c r="O2168" s="10" t="n"/>
      <c r="P2168" s="8" t="n"/>
    </row>
    <row r="2169">
      <c r="A2169" s="7" t="n"/>
      <c r="C2169" s="7" t="n"/>
      <c r="F2169" s="7" t="n"/>
      <c r="H2169" s="7">
        <f>IF($G2169="","",IFERROR(INDEX(Listas!$B$2:$B$51,MATCH($G2169,Listas!$A$2:$A$51,0))&amp;"",""))</f>
        <v/>
      </c>
      <c r="J2169" s="8" t="n"/>
      <c r="K2169" s="8" t="n"/>
      <c r="L2169" s="8" t="n"/>
      <c r="M2169" s="9" t="n"/>
      <c r="O2169" s="10" t="n"/>
      <c r="P2169" s="8" t="n"/>
    </row>
    <row r="2170">
      <c r="A2170" s="7" t="n"/>
      <c r="C2170" s="7" t="n"/>
      <c r="F2170" s="7" t="n"/>
      <c r="H2170" s="7">
        <f>IF($G2170="","",IFERROR(INDEX(Listas!$B$2:$B$51,MATCH($G2170,Listas!$A$2:$A$51,0))&amp;"",""))</f>
        <v/>
      </c>
      <c r="J2170" s="8" t="n"/>
      <c r="K2170" s="8" t="n"/>
      <c r="L2170" s="8" t="n"/>
      <c r="M2170" s="9" t="n"/>
      <c r="O2170" s="10" t="n"/>
      <c r="P2170" s="8" t="n"/>
    </row>
    <row r="2171">
      <c r="A2171" s="7" t="n"/>
      <c r="C2171" s="7" t="n"/>
      <c r="F2171" s="7" t="n"/>
      <c r="H2171" s="7">
        <f>IF($G2171="","",IFERROR(INDEX(Listas!$B$2:$B$51,MATCH($G2171,Listas!$A$2:$A$51,0))&amp;"",""))</f>
        <v/>
      </c>
      <c r="J2171" s="8" t="n"/>
      <c r="K2171" s="8" t="n"/>
      <c r="L2171" s="8" t="n"/>
      <c r="M2171" s="9" t="n"/>
      <c r="O2171" s="10" t="n"/>
      <c r="P2171" s="8" t="n"/>
    </row>
    <row r="2172">
      <c r="A2172" s="7" t="n"/>
      <c r="C2172" s="7" t="n"/>
      <c r="F2172" s="7" t="n"/>
      <c r="H2172" s="7">
        <f>IF($G2172="","",IFERROR(INDEX(Listas!$B$2:$B$51,MATCH($G2172,Listas!$A$2:$A$51,0))&amp;"",""))</f>
        <v/>
      </c>
      <c r="J2172" s="8" t="n"/>
      <c r="K2172" s="8" t="n"/>
      <c r="L2172" s="8" t="n"/>
      <c r="M2172" s="9" t="n"/>
      <c r="O2172" s="10" t="n"/>
      <c r="P2172" s="8" t="n"/>
    </row>
    <row r="2173">
      <c r="A2173" s="7" t="n"/>
      <c r="C2173" s="7" t="n"/>
      <c r="F2173" s="7" t="n"/>
      <c r="H2173" s="7">
        <f>IF($G2173="","",IFERROR(INDEX(Listas!$B$2:$B$51,MATCH($G2173,Listas!$A$2:$A$51,0))&amp;"",""))</f>
        <v/>
      </c>
      <c r="J2173" s="8" t="n"/>
      <c r="K2173" s="8" t="n"/>
      <c r="L2173" s="8" t="n"/>
      <c r="M2173" s="9" t="n"/>
      <c r="O2173" s="10" t="n"/>
      <c r="P2173" s="8" t="n"/>
    </row>
    <row r="2174">
      <c r="A2174" s="7" t="n"/>
      <c r="C2174" s="7" t="n"/>
      <c r="F2174" s="7" t="n"/>
      <c r="H2174" s="7">
        <f>IF($G2174="","",IFERROR(INDEX(Listas!$B$2:$B$51,MATCH($G2174,Listas!$A$2:$A$51,0))&amp;"",""))</f>
        <v/>
      </c>
      <c r="J2174" s="8" t="n"/>
      <c r="K2174" s="8" t="n"/>
      <c r="L2174" s="8" t="n"/>
      <c r="M2174" s="9" t="n"/>
      <c r="O2174" s="10" t="n"/>
      <c r="P2174" s="8" t="n"/>
    </row>
    <row r="2175">
      <c r="A2175" s="7" t="n"/>
      <c r="C2175" s="7" t="n"/>
      <c r="F2175" s="7" t="n"/>
      <c r="H2175" s="7">
        <f>IF($G2175="","",IFERROR(INDEX(Listas!$B$2:$B$51,MATCH($G2175,Listas!$A$2:$A$51,0))&amp;"",""))</f>
        <v/>
      </c>
      <c r="J2175" s="8" t="n"/>
      <c r="K2175" s="8" t="n"/>
      <c r="L2175" s="8" t="n"/>
      <c r="M2175" s="9" t="n"/>
      <c r="O2175" s="10" t="n"/>
      <c r="P2175" s="8" t="n"/>
    </row>
    <row r="2176">
      <c r="A2176" s="7" t="n"/>
      <c r="C2176" s="7" t="n"/>
      <c r="F2176" s="7" t="n"/>
      <c r="H2176" s="7">
        <f>IF($G2176="","",IFERROR(INDEX(Listas!$B$2:$B$51,MATCH($G2176,Listas!$A$2:$A$51,0))&amp;"",""))</f>
        <v/>
      </c>
      <c r="J2176" s="8" t="n"/>
      <c r="K2176" s="8" t="n"/>
      <c r="L2176" s="8" t="n"/>
      <c r="M2176" s="9" t="n"/>
      <c r="O2176" s="10" t="n"/>
      <c r="P2176" s="8" t="n"/>
    </row>
    <row r="2177">
      <c r="A2177" s="7" t="n"/>
      <c r="C2177" s="7" t="n"/>
      <c r="F2177" s="7" t="n"/>
      <c r="H2177" s="7">
        <f>IF($G2177="","",IFERROR(INDEX(Listas!$B$2:$B$51,MATCH($G2177,Listas!$A$2:$A$51,0))&amp;"",""))</f>
        <v/>
      </c>
      <c r="J2177" s="8" t="n"/>
      <c r="K2177" s="8" t="n"/>
      <c r="L2177" s="8" t="n"/>
      <c r="M2177" s="9" t="n"/>
      <c r="O2177" s="10" t="n"/>
      <c r="P2177" s="8" t="n"/>
    </row>
    <row r="2178">
      <c r="A2178" s="7" t="n"/>
      <c r="C2178" s="7" t="n"/>
      <c r="F2178" s="7" t="n"/>
      <c r="H2178" s="7">
        <f>IF($G2178="","",IFERROR(INDEX(Listas!$B$2:$B$51,MATCH($G2178,Listas!$A$2:$A$51,0))&amp;"",""))</f>
        <v/>
      </c>
      <c r="J2178" s="8" t="n"/>
      <c r="K2178" s="8" t="n"/>
      <c r="L2178" s="8" t="n"/>
      <c r="M2178" s="9" t="n"/>
      <c r="O2178" s="10" t="n"/>
      <c r="P2178" s="8" t="n"/>
    </row>
    <row r="2179">
      <c r="A2179" s="7" t="n"/>
      <c r="C2179" s="7" t="n"/>
      <c r="F2179" s="7" t="n"/>
      <c r="H2179" s="7">
        <f>IF($G2179="","",IFERROR(INDEX(Listas!$B$2:$B$51,MATCH($G2179,Listas!$A$2:$A$51,0))&amp;"",""))</f>
        <v/>
      </c>
      <c r="J2179" s="8" t="n"/>
      <c r="K2179" s="8" t="n"/>
      <c r="L2179" s="8" t="n"/>
      <c r="M2179" s="9" t="n"/>
      <c r="O2179" s="10" t="n"/>
      <c r="P2179" s="8" t="n"/>
    </row>
    <row r="2180">
      <c r="A2180" s="7" t="n"/>
      <c r="C2180" s="7" t="n"/>
      <c r="F2180" s="7" t="n"/>
      <c r="H2180" s="7">
        <f>IF($G2180="","",IFERROR(INDEX(Listas!$B$2:$B$51,MATCH($G2180,Listas!$A$2:$A$51,0))&amp;"",""))</f>
        <v/>
      </c>
      <c r="J2180" s="8" t="n"/>
      <c r="K2180" s="8" t="n"/>
      <c r="L2180" s="8" t="n"/>
      <c r="M2180" s="9" t="n"/>
      <c r="O2180" s="10" t="n"/>
      <c r="P2180" s="8" t="n"/>
    </row>
    <row r="2181">
      <c r="A2181" s="7" t="n"/>
      <c r="C2181" s="7" t="n"/>
      <c r="F2181" s="7" t="n"/>
      <c r="H2181" s="7">
        <f>IF($G2181="","",IFERROR(INDEX(Listas!$B$2:$B$51,MATCH($G2181,Listas!$A$2:$A$51,0))&amp;"",""))</f>
        <v/>
      </c>
      <c r="J2181" s="8" t="n"/>
      <c r="K2181" s="8" t="n"/>
      <c r="L2181" s="8" t="n"/>
      <c r="M2181" s="9" t="n"/>
      <c r="O2181" s="10" t="n"/>
      <c r="P2181" s="8" t="n"/>
    </row>
    <row r="2182">
      <c r="A2182" s="7" t="n"/>
      <c r="C2182" s="7" t="n"/>
      <c r="F2182" s="7" t="n"/>
      <c r="H2182" s="7">
        <f>IF($G2182="","",IFERROR(INDEX(Listas!$B$2:$B$51,MATCH($G2182,Listas!$A$2:$A$51,0))&amp;"",""))</f>
        <v/>
      </c>
      <c r="J2182" s="8" t="n"/>
      <c r="K2182" s="8" t="n"/>
      <c r="L2182" s="8" t="n"/>
      <c r="M2182" s="9" t="n"/>
      <c r="O2182" s="10" t="n"/>
      <c r="P2182" s="8" t="n"/>
    </row>
    <row r="2183">
      <c r="A2183" s="7" t="n"/>
      <c r="C2183" s="7" t="n"/>
      <c r="F2183" s="7" t="n"/>
      <c r="H2183" s="7">
        <f>IF($G2183="","",IFERROR(INDEX(Listas!$B$2:$B$51,MATCH($G2183,Listas!$A$2:$A$51,0))&amp;"",""))</f>
        <v/>
      </c>
      <c r="J2183" s="8" t="n"/>
      <c r="K2183" s="8" t="n"/>
      <c r="L2183" s="8" t="n"/>
      <c r="M2183" s="9" t="n"/>
      <c r="O2183" s="10" t="n"/>
      <c r="P2183" s="8" t="n"/>
    </row>
    <row r="2184">
      <c r="A2184" s="7" t="n"/>
      <c r="C2184" s="7" t="n"/>
      <c r="F2184" s="7" t="n"/>
      <c r="H2184" s="7">
        <f>IF($G2184="","",IFERROR(INDEX(Listas!$B$2:$B$51,MATCH($G2184,Listas!$A$2:$A$51,0))&amp;"",""))</f>
        <v/>
      </c>
      <c r="J2184" s="8" t="n"/>
      <c r="K2184" s="8" t="n"/>
      <c r="L2184" s="8" t="n"/>
      <c r="M2184" s="9" t="n"/>
      <c r="O2184" s="10" t="n"/>
      <c r="P2184" s="8" t="n"/>
    </row>
    <row r="2185">
      <c r="A2185" s="7" t="n"/>
      <c r="C2185" s="7" t="n"/>
      <c r="F2185" s="7" t="n"/>
      <c r="H2185" s="7">
        <f>IF($G2185="","",IFERROR(INDEX(Listas!$B$2:$B$51,MATCH($G2185,Listas!$A$2:$A$51,0))&amp;"",""))</f>
        <v/>
      </c>
      <c r="J2185" s="8" t="n"/>
      <c r="K2185" s="8" t="n"/>
      <c r="L2185" s="8" t="n"/>
      <c r="M2185" s="9" t="n"/>
      <c r="O2185" s="10" t="n"/>
      <c r="P2185" s="8" t="n"/>
    </row>
    <row r="2186">
      <c r="A2186" s="7" t="n"/>
      <c r="C2186" s="7" t="n"/>
      <c r="F2186" s="7" t="n"/>
      <c r="H2186" s="7">
        <f>IF($G2186="","",IFERROR(INDEX(Listas!$B$2:$B$51,MATCH($G2186,Listas!$A$2:$A$51,0))&amp;"",""))</f>
        <v/>
      </c>
      <c r="J2186" s="8" t="n"/>
      <c r="K2186" s="8" t="n"/>
      <c r="L2186" s="8" t="n"/>
      <c r="M2186" s="9" t="n"/>
      <c r="O2186" s="10" t="n"/>
      <c r="P2186" s="8" t="n"/>
    </row>
    <row r="2187">
      <c r="A2187" s="7" t="n"/>
      <c r="C2187" s="7" t="n"/>
      <c r="F2187" s="7" t="n"/>
      <c r="H2187" s="7">
        <f>IF($G2187="","",IFERROR(INDEX(Listas!$B$2:$B$51,MATCH($G2187,Listas!$A$2:$A$51,0))&amp;"",""))</f>
        <v/>
      </c>
      <c r="J2187" s="8" t="n"/>
      <c r="K2187" s="8" t="n"/>
      <c r="L2187" s="8" t="n"/>
      <c r="M2187" s="9" t="n"/>
      <c r="O2187" s="10" t="n"/>
      <c r="P2187" s="8" t="n"/>
    </row>
    <row r="2188">
      <c r="A2188" s="7" t="n"/>
      <c r="C2188" s="7" t="n"/>
      <c r="F2188" s="7" t="n"/>
      <c r="H2188" s="7">
        <f>IF($G2188="","",IFERROR(INDEX(Listas!$B$2:$B$51,MATCH($G2188,Listas!$A$2:$A$51,0))&amp;"",""))</f>
        <v/>
      </c>
      <c r="J2188" s="8" t="n"/>
      <c r="K2188" s="8" t="n"/>
      <c r="L2188" s="8" t="n"/>
      <c r="M2188" s="9" t="n"/>
      <c r="O2188" s="10" t="n"/>
      <c r="P2188" s="8" t="n"/>
    </row>
    <row r="2189">
      <c r="A2189" s="7" t="n"/>
      <c r="C2189" s="7" t="n"/>
      <c r="F2189" s="7" t="n"/>
      <c r="H2189" s="7">
        <f>IF($G2189="","",IFERROR(INDEX(Listas!$B$2:$B$51,MATCH($G2189,Listas!$A$2:$A$51,0))&amp;"",""))</f>
        <v/>
      </c>
      <c r="J2189" s="8" t="n"/>
      <c r="K2189" s="8" t="n"/>
      <c r="L2189" s="8" t="n"/>
      <c r="M2189" s="9" t="n"/>
      <c r="O2189" s="10" t="n"/>
      <c r="P2189" s="8" t="n"/>
    </row>
    <row r="2190">
      <c r="A2190" s="7" t="n"/>
      <c r="C2190" s="7" t="n"/>
      <c r="F2190" s="7" t="n"/>
      <c r="H2190" s="7">
        <f>IF($G2190="","",IFERROR(INDEX(Listas!$B$2:$B$51,MATCH($G2190,Listas!$A$2:$A$51,0))&amp;"",""))</f>
        <v/>
      </c>
      <c r="J2190" s="8" t="n"/>
      <c r="K2190" s="8" t="n"/>
      <c r="L2190" s="8" t="n"/>
      <c r="M2190" s="9" t="n"/>
      <c r="O2190" s="10" t="n"/>
      <c r="P2190" s="8" t="n"/>
    </row>
    <row r="2191">
      <c r="A2191" s="7" t="n"/>
      <c r="C2191" s="7" t="n"/>
      <c r="F2191" s="7" t="n"/>
      <c r="H2191" s="7">
        <f>IF($G2191="","",IFERROR(INDEX(Listas!$B$2:$B$51,MATCH($G2191,Listas!$A$2:$A$51,0))&amp;"",""))</f>
        <v/>
      </c>
      <c r="J2191" s="8" t="n"/>
      <c r="K2191" s="8" t="n"/>
      <c r="L2191" s="8" t="n"/>
      <c r="M2191" s="9" t="n"/>
      <c r="O2191" s="10" t="n"/>
      <c r="P2191" s="8" t="n"/>
    </row>
    <row r="2192">
      <c r="A2192" s="7" t="n"/>
      <c r="C2192" s="7" t="n"/>
      <c r="F2192" s="7" t="n"/>
      <c r="H2192" s="7">
        <f>IF($G2192="","",IFERROR(INDEX(Listas!$B$2:$B$51,MATCH($G2192,Listas!$A$2:$A$51,0))&amp;"",""))</f>
        <v/>
      </c>
      <c r="J2192" s="8" t="n"/>
      <c r="K2192" s="8" t="n"/>
      <c r="L2192" s="8" t="n"/>
      <c r="M2192" s="9" t="n"/>
      <c r="O2192" s="10" t="n"/>
      <c r="P2192" s="8" t="n"/>
    </row>
    <row r="2193">
      <c r="A2193" s="7" t="n"/>
      <c r="C2193" s="7" t="n"/>
      <c r="F2193" s="7" t="n"/>
      <c r="H2193" s="7">
        <f>IF($G2193="","",IFERROR(INDEX(Listas!$B$2:$B$51,MATCH($G2193,Listas!$A$2:$A$51,0))&amp;"",""))</f>
        <v/>
      </c>
      <c r="J2193" s="8" t="n"/>
      <c r="K2193" s="8" t="n"/>
      <c r="L2193" s="8" t="n"/>
      <c r="M2193" s="9" t="n"/>
      <c r="O2193" s="10" t="n"/>
      <c r="P2193" s="8" t="n"/>
    </row>
    <row r="2194">
      <c r="A2194" s="7" t="n"/>
      <c r="C2194" s="7" t="n"/>
      <c r="F2194" s="7" t="n"/>
      <c r="H2194" s="7">
        <f>IF($G2194="","",IFERROR(INDEX(Listas!$B$2:$B$51,MATCH($G2194,Listas!$A$2:$A$51,0))&amp;"",""))</f>
        <v/>
      </c>
      <c r="J2194" s="8" t="n"/>
      <c r="K2194" s="8" t="n"/>
      <c r="L2194" s="8" t="n"/>
      <c r="M2194" s="9" t="n"/>
      <c r="O2194" s="10" t="n"/>
      <c r="P2194" s="8" t="n"/>
    </row>
    <row r="2195">
      <c r="A2195" s="7" t="n"/>
      <c r="C2195" s="7" t="n"/>
      <c r="F2195" s="7" t="n"/>
      <c r="H2195" s="7">
        <f>IF($G2195="","",IFERROR(INDEX(Listas!$B$2:$B$51,MATCH($G2195,Listas!$A$2:$A$51,0))&amp;"",""))</f>
        <v/>
      </c>
      <c r="J2195" s="8" t="n"/>
      <c r="K2195" s="8" t="n"/>
      <c r="L2195" s="8" t="n"/>
      <c r="M2195" s="9" t="n"/>
      <c r="O2195" s="10" t="n"/>
      <c r="P2195" s="8" t="n"/>
    </row>
    <row r="2196">
      <c r="A2196" s="7" t="n"/>
      <c r="C2196" s="7" t="n"/>
      <c r="F2196" s="7" t="n"/>
      <c r="H2196" s="7">
        <f>IF($G2196="","",IFERROR(INDEX(Listas!$B$2:$B$51,MATCH($G2196,Listas!$A$2:$A$51,0))&amp;"",""))</f>
        <v/>
      </c>
      <c r="J2196" s="8" t="n"/>
      <c r="K2196" s="8" t="n"/>
      <c r="L2196" s="8" t="n"/>
      <c r="M2196" s="9" t="n"/>
      <c r="O2196" s="10" t="n"/>
      <c r="P2196" s="8" t="n"/>
    </row>
    <row r="2197">
      <c r="A2197" s="7" t="n"/>
      <c r="C2197" s="7" t="n"/>
      <c r="F2197" s="7" t="n"/>
      <c r="H2197" s="7">
        <f>IF($G2197="","",IFERROR(INDEX(Listas!$B$2:$B$51,MATCH($G2197,Listas!$A$2:$A$51,0))&amp;"",""))</f>
        <v/>
      </c>
      <c r="J2197" s="8" t="n"/>
      <c r="K2197" s="8" t="n"/>
      <c r="L2197" s="8" t="n"/>
      <c r="M2197" s="9" t="n"/>
      <c r="O2197" s="10" t="n"/>
      <c r="P2197" s="8" t="n"/>
    </row>
    <row r="2198">
      <c r="A2198" s="7" t="n"/>
      <c r="C2198" s="7" t="n"/>
      <c r="F2198" s="7" t="n"/>
      <c r="H2198" s="7">
        <f>IF($G2198="","",IFERROR(INDEX(Listas!$B$2:$B$51,MATCH($G2198,Listas!$A$2:$A$51,0))&amp;"",""))</f>
        <v/>
      </c>
      <c r="J2198" s="8" t="n"/>
      <c r="K2198" s="8" t="n"/>
      <c r="L2198" s="8" t="n"/>
      <c r="M2198" s="9" t="n"/>
      <c r="O2198" s="10" t="n"/>
      <c r="P2198" s="8" t="n"/>
    </row>
    <row r="2199">
      <c r="A2199" s="7" t="n"/>
      <c r="C2199" s="7" t="n"/>
      <c r="F2199" s="7" t="n"/>
      <c r="H2199" s="7">
        <f>IF($G2199="","",IFERROR(INDEX(Listas!$B$2:$B$51,MATCH($G2199,Listas!$A$2:$A$51,0))&amp;"",""))</f>
        <v/>
      </c>
      <c r="J2199" s="8" t="n"/>
      <c r="K2199" s="8" t="n"/>
      <c r="L2199" s="8" t="n"/>
      <c r="M2199" s="9" t="n"/>
      <c r="O2199" s="10" t="n"/>
      <c r="P2199" s="8" t="n"/>
    </row>
    <row r="2200">
      <c r="A2200" s="7" t="n"/>
      <c r="C2200" s="7" t="n"/>
      <c r="F2200" s="7" t="n"/>
      <c r="H2200" s="7">
        <f>IF($G2200="","",IFERROR(INDEX(Listas!$B$2:$B$51,MATCH($G2200,Listas!$A$2:$A$51,0))&amp;"",""))</f>
        <v/>
      </c>
      <c r="J2200" s="8" t="n"/>
      <c r="K2200" s="8" t="n"/>
      <c r="L2200" s="8" t="n"/>
      <c r="M2200" s="9" t="n"/>
      <c r="O2200" s="10" t="n"/>
      <c r="P2200" s="8" t="n"/>
    </row>
    <row r="2201">
      <c r="A2201" s="7" t="n"/>
      <c r="C2201" s="7" t="n"/>
      <c r="F2201" s="7" t="n"/>
      <c r="H2201" s="7">
        <f>IF($G2201="","",IFERROR(INDEX(Listas!$B$2:$B$51,MATCH($G2201,Listas!$A$2:$A$51,0))&amp;"",""))</f>
        <v/>
      </c>
      <c r="J2201" s="8" t="n"/>
      <c r="K2201" s="8" t="n"/>
      <c r="L2201" s="8" t="n"/>
      <c r="M2201" s="9" t="n"/>
      <c r="O2201" s="10" t="n"/>
      <c r="P2201" s="8" t="n"/>
    </row>
    <row r="2202">
      <c r="A2202" s="7" t="n"/>
      <c r="C2202" s="7" t="n"/>
      <c r="F2202" s="7" t="n"/>
      <c r="H2202" s="7">
        <f>IF($G2202="","",IFERROR(INDEX(Listas!$B$2:$B$51,MATCH($G2202,Listas!$A$2:$A$51,0))&amp;"",""))</f>
        <v/>
      </c>
      <c r="J2202" s="8" t="n"/>
      <c r="K2202" s="8" t="n"/>
      <c r="L2202" s="8" t="n"/>
      <c r="M2202" s="9" t="n"/>
      <c r="O2202" s="10" t="n"/>
      <c r="P2202" s="8" t="n"/>
    </row>
    <row r="2203">
      <c r="A2203" s="7" t="n"/>
      <c r="C2203" s="7" t="n"/>
      <c r="F2203" s="7" t="n"/>
      <c r="H2203" s="7">
        <f>IF($G2203="","",IFERROR(INDEX(Listas!$B$2:$B$51,MATCH($G2203,Listas!$A$2:$A$51,0))&amp;"",""))</f>
        <v/>
      </c>
      <c r="J2203" s="8" t="n"/>
      <c r="K2203" s="8" t="n"/>
      <c r="L2203" s="8" t="n"/>
      <c r="M2203" s="9" t="n"/>
      <c r="O2203" s="10" t="n"/>
      <c r="P2203" s="8" t="n"/>
    </row>
    <row r="2204">
      <c r="A2204" s="7" t="n"/>
      <c r="C2204" s="7" t="n"/>
      <c r="F2204" s="7" t="n"/>
      <c r="H2204" s="7">
        <f>IF($G2204="","",IFERROR(INDEX(Listas!$B$2:$B$51,MATCH($G2204,Listas!$A$2:$A$51,0))&amp;"",""))</f>
        <v/>
      </c>
      <c r="J2204" s="8" t="n"/>
      <c r="K2204" s="8" t="n"/>
      <c r="L2204" s="8" t="n"/>
      <c r="M2204" s="9" t="n"/>
      <c r="O2204" s="10" t="n"/>
      <c r="P2204" s="8" t="n"/>
    </row>
    <row r="2205">
      <c r="A2205" s="7" t="n"/>
      <c r="C2205" s="7" t="n"/>
      <c r="F2205" s="7" t="n"/>
      <c r="H2205" s="7">
        <f>IF($G2205="","",IFERROR(INDEX(Listas!$B$2:$B$51,MATCH($G2205,Listas!$A$2:$A$51,0))&amp;"",""))</f>
        <v/>
      </c>
      <c r="J2205" s="8" t="n"/>
      <c r="K2205" s="8" t="n"/>
      <c r="L2205" s="8" t="n"/>
      <c r="M2205" s="9" t="n"/>
      <c r="O2205" s="10" t="n"/>
      <c r="P2205" s="8" t="n"/>
    </row>
    <row r="2206">
      <c r="A2206" s="7" t="n"/>
      <c r="C2206" s="7" t="n"/>
      <c r="F2206" s="7" t="n"/>
      <c r="H2206" s="7">
        <f>IF($G2206="","",IFERROR(INDEX(Listas!$B$2:$B$51,MATCH($G2206,Listas!$A$2:$A$51,0))&amp;"",""))</f>
        <v/>
      </c>
      <c r="J2206" s="8" t="n"/>
      <c r="K2206" s="8" t="n"/>
      <c r="L2206" s="8" t="n"/>
      <c r="M2206" s="9" t="n"/>
      <c r="O2206" s="10" t="n"/>
      <c r="P2206" s="8" t="n"/>
    </row>
    <row r="2207">
      <c r="A2207" s="7" t="n"/>
      <c r="C2207" s="7" t="n"/>
      <c r="F2207" s="7" t="n"/>
      <c r="H2207" s="7">
        <f>IF($G2207="","",IFERROR(INDEX(Listas!$B$2:$B$51,MATCH($G2207,Listas!$A$2:$A$51,0))&amp;"",""))</f>
        <v/>
      </c>
      <c r="J2207" s="8" t="n"/>
      <c r="K2207" s="8" t="n"/>
      <c r="L2207" s="8" t="n"/>
      <c r="M2207" s="9" t="n"/>
      <c r="O2207" s="10" t="n"/>
      <c r="P2207" s="8" t="n"/>
    </row>
    <row r="2208">
      <c r="A2208" s="7" t="n"/>
      <c r="C2208" s="7" t="n"/>
      <c r="F2208" s="7" t="n"/>
      <c r="H2208" s="7">
        <f>IF($G2208="","",IFERROR(INDEX(Listas!$B$2:$B$51,MATCH($G2208,Listas!$A$2:$A$51,0))&amp;"",""))</f>
        <v/>
      </c>
      <c r="J2208" s="8" t="n"/>
      <c r="K2208" s="8" t="n"/>
      <c r="L2208" s="8" t="n"/>
      <c r="M2208" s="9" t="n"/>
      <c r="O2208" s="10" t="n"/>
      <c r="P2208" s="8" t="n"/>
    </row>
    <row r="2209">
      <c r="A2209" s="7" t="n"/>
      <c r="C2209" s="7" t="n"/>
      <c r="F2209" s="7" t="n"/>
      <c r="H2209" s="7">
        <f>IF($G2209="","",IFERROR(INDEX(Listas!$B$2:$B$51,MATCH($G2209,Listas!$A$2:$A$51,0))&amp;"",""))</f>
        <v/>
      </c>
      <c r="J2209" s="8" t="n"/>
      <c r="K2209" s="8" t="n"/>
      <c r="L2209" s="8" t="n"/>
      <c r="M2209" s="9" t="n"/>
      <c r="O2209" s="10" t="n"/>
      <c r="P2209" s="8" t="n"/>
    </row>
    <row r="2210">
      <c r="A2210" s="7" t="n"/>
      <c r="C2210" s="7" t="n"/>
      <c r="F2210" s="7" t="n"/>
      <c r="H2210" s="7">
        <f>IF($G2210="","",IFERROR(INDEX(Listas!$B$2:$B$51,MATCH($G2210,Listas!$A$2:$A$51,0))&amp;"",""))</f>
        <v/>
      </c>
      <c r="J2210" s="8" t="n"/>
      <c r="K2210" s="8" t="n"/>
      <c r="L2210" s="8" t="n"/>
      <c r="M2210" s="9" t="n"/>
      <c r="O2210" s="10" t="n"/>
      <c r="P2210" s="8" t="n"/>
    </row>
    <row r="2211">
      <c r="A2211" s="7" t="n"/>
      <c r="C2211" s="7" t="n"/>
      <c r="F2211" s="7" t="n"/>
      <c r="H2211" s="7">
        <f>IF($G2211="","",IFERROR(INDEX(Listas!$B$2:$B$51,MATCH($G2211,Listas!$A$2:$A$51,0))&amp;"",""))</f>
        <v/>
      </c>
      <c r="J2211" s="8" t="n"/>
      <c r="K2211" s="8" t="n"/>
      <c r="L2211" s="8" t="n"/>
      <c r="M2211" s="9" t="n"/>
      <c r="O2211" s="10" t="n"/>
      <c r="P2211" s="8" t="n"/>
    </row>
    <row r="2212">
      <c r="A2212" s="7" t="n"/>
      <c r="C2212" s="7" t="n"/>
      <c r="F2212" s="7" t="n"/>
      <c r="H2212" s="7">
        <f>IF($G2212="","",IFERROR(INDEX(Listas!$B$2:$B$51,MATCH($G2212,Listas!$A$2:$A$51,0))&amp;"",""))</f>
        <v/>
      </c>
      <c r="J2212" s="8" t="n"/>
      <c r="K2212" s="8" t="n"/>
      <c r="L2212" s="8" t="n"/>
      <c r="M2212" s="9" t="n"/>
      <c r="O2212" s="10" t="n"/>
      <c r="P2212" s="8" t="n"/>
    </row>
    <row r="2213">
      <c r="A2213" s="7" t="n"/>
      <c r="C2213" s="7" t="n"/>
      <c r="F2213" s="7" t="n"/>
      <c r="H2213" s="7">
        <f>IF($G2213="","",IFERROR(INDEX(Listas!$B$2:$B$51,MATCH($G2213,Listas!$A$2:$A$51,0))&amp;"",""))</f>
        <v/>
      </c>
      <c r="J2213" s="8" t="n"/>
      <c r="K2213" s="8" t="n"/>
      <c r="L2213" s="8" t="n"/>
      <c r="M2213" s="9" t="n"/>
      <c r="O2213" s="10" t="n"/>
      <c r="P2213" s="8" t="n"/>
    </row>
    <row r="2214">
      <c r="A2214" s="7" t="n"/>
      <c r="C2214" s="7" t="n"/>
      <c r="F2214" s="7" t="n"/>
      <c r="H2214" s="7">
        <f>IF($G2214="","",IFERROR(INDEX(Listas!$B$2:$B$51,MATCH($G2214,Listas!$A$2:$A$51,0))&amp;"",""))</f>
        <v/>
      </c>
      <c r="J2214" s="8" t="n"/>
      <c r="K2214" s="8" t="n"/>
      <c r="L2214" s="8" t="n"/>
      <c r="M2214" s="9" t="n"/>
      <c r="O2214" s="10" t="n"/>
      <c r="P2214" s="8" t="n"/>
    </row>
    <row r="2215">
      <c r="A2215" s="7" t="n"/>
      <c r="C2215" s="7" t="n"/>
      <c r="F2215" s="7" t="n"/>
      <c r="H2215" s="7">
        <f>IF($G2215="","",IFERROR(INDEX(Listas!$B$2:$B$51,MATCH($G2215,Listas!$A$2:$A$51,0))&amp;"",""))</f>
        <v/>
      </c>
      <c r="J2215" s="8" t="n"/>
      <c r="K2215" s="8" t="n"/>
      <c r="L2215" s="8" t="n"/>
      <c r="M2215" s="9" t="n"/>
      <c r="O2215" s="10" t="n"/>
      <c r="P2215" s="8" t="n"/>
    </row>
    <row r="2216">
      <c r="A2216" s="7" t="n"/>
      <c r="C2216" s="7" t="n"/>
      <c r="F2216" s="7" t="n"/>
      <c r="H2216" s="7">
        <f>IF($G2216="","",IFERROR(INDEX(Listas!$B$2:$B$51,MATCH($G2216,Listas!$A$2:$A$51,0))&amp;"",""))</f>
        <v/>
      </c>
      <c r="J2216" s="8" t="n"/>
      <c r="K2216" s="8" t="n"/>
      <c r="L2216" s="8" t="n"/>
      <c r="M2216" s="9" t="n"/>
      <c r="O2216" s="10" t="n"/>
      <c r="P2216" s="8" t="n"/>
    </row>
    <row r="2217">
      <c r="A2217" s="7" t="n"/>
      <c r="C2217" s="7" t="n"/>
      <c r="F2217" s="7" t="n"/>
      <c r="H2217" s="7">
        <f>IF($G2217="","",IFERROR(INDEX(Listas!$B$2:$B$51,MATCH($G2217,Listas!$A$2:$A$51,0))&amp;"",""))</f>
        <v/>
      </c>
      <c r="J2217" s="8" t="n"/>
      <c r="K2217" s="8" t="n"/>
      <c r="L2217" s="8" t="n"/>
      <c r="M2217" s="9" t="n"/>
      <c r="O2217" s="10" t="n"/>
      <c r="P2217" s="8" t="n"/>
    </row>
    <row r="2218">
      <c r="A2218" s="7" t="n"/>
      <c r="C2218" s="7" t="n"/>
      <c r="F2218" s="7" t="n"/>
      <c r="H2218" s="7">
        <f>IF($G2218="","",IFERROR(INDEX(Listas!$B$2:$B$51,MATCH($G2218,Listas!$A$2:$A$51,0))&amp;"",""))</f>
        <v/>
      </c>
      <c r="J2218" s="8" t="n"/>
      <c r="K2218" s="8" t="n"/>
      <c r="L2218" s="8" t="n"/>
      <c r="M2218" s="9" t="n"/>
      <c r="O2218" s="10" t="n"/>
      <c r="P2218" s="8" t="n"/>
    </row>
    <row r="2219">
      <c r="A2219" s="7" t="n"/>
      <c r="C2219" s="7" t="n"/>
      <c r="F2219" s="7" t="n"/>
      <c r="H2219" s="7">
        <f>IF($G2219="","",IFERROR(INDEX(Listas!$B$2:$B$51,MATCH($G2219,Listas!$A$2:$A$51,0))&amp;"",""))</f>
        <v/>
      </c>
      <c r="J2219" s="8" t="n"/>
      <c r="K2219" s="8" t="n"/>
      <c r="L2219" s="8" t="n"/>
      <c r="M2219" s="9" t="n"/>
      <c r="O2219" s="10" t="n"/>
      <c r="P2219" s="8" t="n"/>
    </row>
    <row r="2220">
      <c r="A2220" s="7" t="n"/>
      <c r="C2220" s="7" t="n"/>
      <c r="F2220" s="7" t="n"/>
      <c r="H2220" s="7">
        <f>IF($G2220="","",IFERROR(INDEX(Listas!$B$2:$B$51,MATCH($G2220,Listas!$A$2:$A$51,0))&amp;"",""))</f>
        <v/>
      </c>
      <c r="J2220" s="8" t="n"/>
      <c r="K2220" s="8" t="n"/>
      <c r="L2220" s="8" t="n"/>
      <c r="M2220" s="9" t="n"/>
      <c r="O2220" s="10" t="n"/>
      <c r="P2220" s="8" t="n"/>
    </row>
    <row r="2221">
      <c r="A2221" s="7" t="n"/>
      <c r="C2221" s="7" t="n"/>
      <c r="F2221" s="7" t="n"/>
      <c r="H2221" s="7">
        <f>IF($G2221="","",IFERROR(INDEX(Listas!$B$2:$B$51,MATCH($G2221,Listas!$A$2:$A$51,0))&amp;"",""))</f>
        <v/>
      </c>
      <c r="J2221" s="8" t="n"/>
      <c r="K2221" s="8" t="n"/>
      <c r="L2221" s="8" t="n"/>
      <c r="M2221" s="9" t="n"/>
      <c r="O2221" s="10" t="n"/>
      <c r="P2221" s="8" t="n"/>
    </row>
    <row r="2222">
      <c r="A2222" s="7" t="n"/>
      <c r="C2222" s="7" t="n"/>
      <c r="F2222" s="7" t="n"/>
      <c r="H2222" s="7">
        <f>IF($G2222="","",IFERROR(INDEX(Listas!$B$2:$B$51,MATCH($G2222,Listas!$A$2:$A$51,0))&amp;"",""))</f>
        <v/>
      </c>
      <c r="J2222" s="8" t="n"/>
      <c r="K2222" s="8" t="n"/>
      <c r="L2222" s="8" t="n"/>
      <c r="M2222" s="9" t="n"/>
      <c r="O2222" s="10" t="n"/>
      <c r="P2222" s="8" t="n"/>
    </row>
    <row r="2223">
      <c r="A2223" s="7" t="n"/>
      <c r="C2223" s="7" t="n"/>
      <c r="F2223" s="7" t="n"/>
      <c r="H2223" s="7">
        <f>IF($G2223="","",IFERROR(INDEX(Listas!$B$2:$B$51,MATCH($G2223,Listas!$A$2:$A$51,0))&amp;"",""))</f>
        <v/>
      </c>
      <c r="J2223" s="8" t="n"/>
      <c r="K2223" s="8" t="n"/>
      <c r="L2223" s="8" t="n"/>
      <c r="M2223" s="9" t="n"/>
      <c r="O2223" s="10" t="n"/>
      <c r="P2223" s="8" t="n"/>
    </row>
    <row r="2224">
      <c r="A2224" s="7" t="n"/>
      <c r="C2224" s="7" t="n"/>
      <c r="F2224" s="7" t="n"/>
      <c r="H2224" s="7">
        <f>IF($G2224="","",IFERROR(INDEX(Listas!$B$2:$B$51,MATCH($G2224,Listas!$A$2:$A$51,0))&amp;"",""))</f>
        <v/>
      </c>
      <c r="J2224" s="8" t="n"/>
      <c r="K2224" s="8" t="n"/>
      <c r="L2224" s="8" t="n"/>
      <c r="M2224" s="9" t="n"/>
      <c r="O2224" s="10" t="n"/>
      <c r="P2224" s="8" t="n"/>
    </row>
    <row r="2225">
      <c r="A2225" s="7" t="n"/>
      <c r="C2225" s="7" t="n"/>
      <c r="F2225" s="7" t="n"/>
      <c r="H2225" s="7">
        <f>IF($G2225="","",IFERROR(INDEX(Listas!$B$2:$B$51,MATCH($G2225,Listas!$A$2:$A$51,0))&amp;"",""))</f>
        <v/>
      </c>
      <c r="J2225" s="8" t="n"/>
      <c r="K2225" s="8" t="n"/>
      <c r="L2225" s="8" t="n"/>
      <c r="M2225" s="9" t="n"/>
      <c r="O2225" s="10" t="n"/>
      <c r="P2225" s="8" t="n"/>
    </row>
    <row r="2226">
      <c r="A2226" s="7" t="n"/>
      <c r="C2226" s="7" t="n"/>
      <c r="F2226" s="7" t="n"/>
      <c r="H2226" s="7">
        <f>IF($G2226="","",IFERROR(INDEX(Listas!$B$2:$B$51,MATCH($G2226,Listas!$A$2:$A$51,0))&amp;"",""))</f>
        <v/>
      </c>
      <c r="J2226" s="8" t="n"/>
      <c r="K2226" s="8" t="n"/>
      <c r="L2226" s="8" t="n"/>
      <c r="M2226" s="9" t="n"/>
      <c r="O2226" s="10" t="n"/>
      <c r="P2226" s="8" t="n"/>
    </row>
    <row r="2227">
      <c r="A2227" s="7" t="n"/>
      <c r="C2227" s="7" t="n"/>
      <c r="F2227" s="7" t="n"/>
      <c r="H2227" s="7">
        <f>IF($G2227="","",IFERROR(INDEX(Listas!$B$2:$B$51,MATCH($G2227,Listas!$A$2:$A$51,0))&amp;"",""))</f>
        <v/>
      </c>
      <c r="J2227" s="8" t="n"/>
      <c r="K2227" s="8" t="n"/>
      <c r="L2227" s="8" t="n"/>
      <c r="M2227" s="9" t="n"/>
      <c r="O2227" s="10" t="n"/>
      <c r="P2227" s="8" t="n"/>
    </row>
    <row r="2228">
      <c r="A2228" s="7" t="n"/>
      <c r="C2228" s="7" t="n"/>
      <c r="F2228" s="7" t="n"/>
      <c r="H2228" s="7">
        <f>IF($G2228="","",IFERROR(INDEX(Listas!$B$2:$B$51,MATCH($G2228,Listas!$A$2:$A$51,0))&amp;"",""))</f>
        <v/>
      </c>
      <c r="J2228" s="8" t="n"/>
      <c r="K2228" s="8" t="n"/>
      <c r="L2228" s="8" t="n"/>
      <c r="M2228" s="9" t="n"/>
      <c r="O2228" s="10" t="n"/>
      <c r="P2228" s="8" t="n"/>
    </row>
    <row r="2229">
      <c r="A2229" s="7" t="n"/>
      <c r="C2229" s="7" t="n"/>
      <c r="F2229" s="7" t="n"/>
      <c r="H2229" s="7">
        <f>IF($G2229="","",IFERROR(INDEX(Listas!$B$2:$B$51,MATCH($G2229,Listas!$A$2:$A$51,0))&amp;"",""))</f>
        <v/>
      </c>
      <c r="J2229" s="8" t="n"/>
      <c r="K2229" s="8" t="n"/>
      <c r="L2229" s="8" t="n"/>
      <c r="M2229" s="9" t="n"/>
      <c r="O2229" s="10" t="n"/>
      <c r="P2229" s="8" t="n"/>
    </row>
    <row r="2230">
      <c r="A2230" s="7" t="n"/>
      <c r="C2230" s="7" t="n"/>
      <c r="F2230" s="7" t="n"/>
      <c r="H2230" s="7">
        <f>IF($G2230="","",IFERROR(INDEX(Listas!$B$2:$B$51,MATCH($G2230,Listas!$A$2:$A$51,0))&amp;"",""))</f>
        <v/>
      </c>
      <c r="J2230" s="8" t="n"/>
      <c r="K2230" s="8" t="n"/>
      <c r="L2230" s="8" t="n"/>
      <c r="M2230" s="9" t="n"/>
      <c r="O2230" s="10" t="n"/>
      <c r="P2230" s="8" t="n"/>
    </row>
    <row r="2231">
      <c r="A2231" s="7" t="n"/>
      <c r="C2231" s="7" t="n"/>
      <c r="F2231" s="7" t="n"/>
      <c r="H2231" s="7">
        <f>IF($G2231="","",IFERROR(INDEX(Listas!$B$2:$B$51,MATCH($G2231,Listas!$A$2:$A$51,0))&amp;"",""))</f>
        <v/>
      </c>
      <c r="J2231" s="8" t="n"/>
      <c r="K2231" s="8" t="n"/>
      <c r="L2231" s="8" t="n"/>
      <c r="M2231" s="9" t="n"/>
      <c r="O2231" s="10" t="n"/>
      <c r="P2231" s="8" t="n"/>
    </row>
    <row r="2232">
      <c r="A2232" s="7" t="n"/>
      <c r="C2232" s="7" t="n"/>
      <c r="F2232" s="7" t="n"/>
      <c r="H2232" s="7">
        <f>IF($G2232="","",IFERROR(INDEX(Listas!$B$2:$B$51,MATCH($G2232,Listas!$A$2:$A$51,0))&amp;"",""))</f>
        <v/>
      </c>
      <c r="J2232" s="8" t="n"/>
      <c r="K2232" s="8" t="n"/>
      <c r="L2232" s="8" t="n"/>
      <c r="M2232" s="9" t="n"/>
      <c r="O2232" s="10" t="n"/>
      <c r="P2232" s="8" t="n"/>
    </row>
    <row r="2233">
      <c r="A2233" s="7" t="n"/>
      <c r="C2233" s="7" t="n"/>
      <c r="F2233" s="7" t="n"/>
      <c r="H2233" s="7">
        <f>IF($G2233="","",IFERROR(INDEX(Listas!$B$2:$B$51,MATCH($G2233,Listas!$A$2:$A$51,0))&amp;"",""))</f>
        <v/>
      </c>
      <c r="J2233" s="8" t="n"/>
      <c r="K2233" s="8" t="n"/>
      <c r="L2233" s="8" t="n"/>
      <c r="M2233" s="9" t="n"/>
      <c r="O2233" s="10" t="n"/>
      <c r="P2233" s="8" t="n"/>
    </row>
    <row r="2234">
      <c r="A2234" s="7" t="n"/>
      <c r="C2234" s="7" t="n"/>
      <c r="F2234" s="7" t="n"/>
      <c r="H2234" s="7">
        <f>IF($G2234="","",IFERROR(INDEX(Listas!$B$2:$B$51,MATCH($G2234,Listas!$A$2:$A$51,0))&amp;"",""))</f>
        <v/>
      </c>
      <c r="J2234" s="8" t="n"/>
      <c r="K2234" s="8" t="n"/>
      <c r="L2234" s="8" t="n"/>
      <c r="M2234" s="9" t="n"/>
      <c r="O2234" s="10" t="n"/>
      <c r="P2234" s="8" t="n"/>
    </row>
    <row r="2235">
      <c r="A2235" s="7" t="n"/>
      <c r="C2235" s="7" t="n"/>
      <c r="F2235" s="7" t="n"/>
      <c r="H2235" s="7">
        <f>IF($G2235="","",IFERROR(INDEX(Listas!$B$2:$B$51,MATCH($G2235,Listas!$A$2:$A$51,0))&amp;"",""))</f>
        <v/>
      </c>
      <c r="J2235" s="8" t="n"/>
      <c r="K2235" s="8" t="n"/>
      <c r="L2235" s="8" t="n"/>
      <c r="M2235" s="9" t="n"/>
      <c r="O2235" s="10" t="n"/>
      <c r="P2235" s="8" t="n"/>
    </row>
    <row r="2236">
      <c r="A2236" s="7" t="n"/>
      <c r="C2236" s="7" t="n"/>
      <c r="F2236" s="7" t="n"/>
      <c r="H2236" s="7">
        <f>IF($G2236="","",IFERROR(INDEX(Listas!$B$2:$B$51,MATCH($G2236,Listas!$A$2:$A$51,0))&amp;"",""))</f>
        <v/>
      </c>
      <c r="J2236" s="8" t="n"/>
      <c r="K2236" s="8" t="n"/>
      <c r="L2236" s="8" t="n"/>
      <c r="M2236" s="9" t="n"/>
      <c r="O2236" s="10" t="n"/>
      <c r="P2236" s="8" t="n"/>
    </row>
    <row r="2237">
      <c r="A2237" s="7" t="n"/>
      <c r="C2237" s="7" t="n"/>
      <c r="F2237" s="7" t="n"/>
      <c r="H2237" s="7">
        <f>IF($G2237="","",IFERROR(INDEX(Listas!$B$2:$B$51,MATCH($G2237,Listas!$A$2:$A$51,0))&amp;"",""))</f>
        <v/>
      </c>
      <c r="J2237" s="8" t="n"/>
      <c r="K2237" s="8" t="n"/>
      <c r="L2237" s="8" t="n"/>
      <c r="M2237" s="9" t="n"/>
      <c r="O2237" s="10" t="n"/>
      <c r="P2237" s="8" t="n"/>
    </row>
    <row r="2238">
      <c r="A2238" s="7" t="n"/>
      <c r="C2238" s="7" t="n"/>
      <c r="F2238" s="7" t="n"/>
      <c r="H2238" s="7">
        <f>IF($G2238="","",IFERROR(INDEX(Listas!$B$2:$B$51,MATCH($G2238,Listas!$A$2:$A$51,0))&amp;"",""))</f>
        <v/>
      </c>
      <c r="J2238" s="8" t="n"/>
      <c r="K2238" s="8" t="n"/>
      <c r="L2238" s="8" t="n"/>
      <c r="M2238" s="9" t="n"/>
      <c r="O2238" s="10" t="n"/>
      <c r="P2238" s="8" t="n"/>
    </row>
    <row r="2239">
      <c r="A2239" s="7" t="n"/>
      <c r="C2239" s="7" t="n"/>
      <c r="F2239" s="7" t="n"/>
      <c r="H2239" s="7">
        <f>IF($G2239="","",IFERROR(INDEX(Listas!$B$2:$B$51,MATCH($G2239,Listas!$A$2:$A$51,0))&amp;"",""))</f>
        <v/>
      </c>
      <c r="J2239" s="8" t="n"/>
      <c r="K2239" s="8" t="n"/>
      <c r="L2239" s="8" t="n"/>
      <c r="M2239" s="9" t="n"/>
      <c r="O2239" s="10" t="n"/>
      <c r="P2239" s="8" t="n"/>
    </row>
    <row r="2240">
      <c r="A2240" s="7" t="n"/>
      <c r="C2240" s="7" t="n"/>
      <c r="F2240" s="7" t="n"/>
      <c r="H2240" s="7">
        <f>IF($G2240="","",IFERROR(INDEX(Listas!$B$2:$B$51,MATCH($G2240,Listas!$A$2:$A$51,0))&amp;"",""))</f>
        <v/>
      </c>
      <c r="J2240" s="8" t="n"/>
      <c r="K2240" s="8" t="n"/>
      <c r="L2240" s="8" t="n"/>
      <c r="M2240" s="9" t="n"/>
      <c r="O2240" s="10" t="n"/>
      <c r="P2240" s="8" t="n"/>
    </row>
    <row r="2241">
      <c r="A2241" s="7" t="n"/>
      <c r="C2241" s="7" t="n"/>
      <c r="F2241" s="7" t="n"/>
      <c r="H2241" s="7">
        <f>IF($G2241="","",IFERROR(INDEX(Listas!$B$2:$B$51,MATCH($G2241,Listas!$A$2:$A$51,0))&amp;"",""))</f>
        <v/>
      </c>
      <c r="J2241" s="8" t="n"/>
      <c r="K2241" s="8" t="n"/>
      <c r="L2241" s="8" t="n"/>
      <c r="M2241" s="9" t="n"/>
      <c r="O2241" s="10" t="n"/>
      <c r="P2241" s="8" t="n"/>
    </row>
    <row r="2242">
      <c r="A2242" s="7" t="n"/>
      <c r="C2242" s="7" t="n"/>
      <c r="F2242" s="7" t="n"/>
      <c r="H2242" s="7">
        <f>IF($G2242="","",IFERROR(INDEX(Listas!$B$2:$B$51,MATCH($G2242,Listas!$A$2:$A$51,0))&amp;"",""))</f>
        <v/>
      </c>
      <c r="J2242" s="8" t="n"/>
      <c r="K2242" s="8" t="n"/>
      <c r="L2242" s="8" t="n"/>
      <c r="M2242" s="9" t="n"/>
      <c r="O2242" s="10" t="n"/>
      <c r="P2242" s="8" t="n"/>
    </row>
    <row r="2243">
      <c r="A2243" s="7" t="n"/>
      <c r="C2243" s="7" t="n"/>
      <c r="F2243" s="7" t="n"/>
      <c r="H2243" s="7">
        <f>IF($G2243="","",IFERROR(INDEX(Listas!$B$2:$B$51,MATCH($G2243,Listas!$A$2:$A$51,0))&amp;"",""))</f>
        <v/>
      </c>
      <c r="J2243" s="8" t="n"/>
      <c r="K2243" s="8" t="n"/>
      <c r="L2243" s="8" t="n"/>
      <c r="M2243" s="9" t="n"/>
      <c r="O2243" s="10" t="n"/>
      <c r="P2243" s="8" t="n"/>
    </row>
    <row r="2244">
      <c r="A2244" s="7" t="n"/>
      <c r="C2244" s="7" t="n"/>
      <c r="F2244" s="7" t="n"/>
      <c r="H2244" s="7">
        <f>IF($G2244="","",IFERROR(INDEX(Listas!$B$2:$B$51,MATCH($G2244,Listas!$A$2:$A$51,0))&amp;"",""))</f>
        <v/>
      </c>
      <c r="J2244" s="8" t="n"/>
      <c r="K2244" s="8" t="n"/>
      <c r="L2244" s="8" t="n"/>
      <c r="M2244" s="9" t="n"/>
      <c r="O2244" s="10" t="n"/>
      <c r="P2244" s="8" t="n"/>
    </row>
    <row r="2245">
      <c r="A2245" s="7" t="n"/>
      <c r="C2245" s="7" t="n"/>
      <c r="F2245" s="7" t="n"/>
      <c r="H2245" s="7">
        <f>IF($G2245="","",IFERROR(INDEX(Listas!$B$2:$B$51,MATCH($G2245,Listas!$A$2:$A$51,0))&amp;"",""))</f>
        <v/>
      </c>
      <c r="J2245" s="8" t="n"/>
      <c r="K2245" s="8" t="n"/>
      <c r="L2245" s="8" t="n"/>
      <c r="M2245" s="9" t="n"/>
      <c r="O2245" s="10" t="n"/>
      <c r="P2245" s="8" t="n"/>
    </row>
    <row r="2246">
      <c r="A2246" s="7" t="n"/>
      <c r="C2246" s="7" t="n"/>
      <c r="F2246" s="7" t="n"/>
      <c r="H2246" s="7">
        <f>IF($G2246="","",IFERROR(INDEX(Listas!$B$2:$B$51,MATCH($G2246,Listas!$A$2:$A$51,0))&amp;"",""))</f>
        <v/>
      </c>
      <c r="J2246" s="8" t="n"/>
      <c r="K2246" s="8" t="n"/>
      <c r="L2246" s="8" t="n"/>
      <c r="M2246" s="9" t="n"/>
      <c r="O2246" s="10" t="n"/>
      <c r="P2246" s="8" t="n"/>
    </row>
    <row r="2247">
      <c r="A2247" s="7" t="n"/>
      <c r="C2247" s="7" t="n"/>
      <c r="F2247" s="7" t="n"/>
      <c r="H2247" s="7">
        <f>IF($G2247="","",IFERROR(INDEX(Listas!$B$2:$B$51,MATCH($G2247,Listas!$A$2:$A$51,0))&amp;"",""))</f>
        <v/>
      </c>
      <c r="J2247" s="8" t="n"/>
      <c r="K2247" s="8" t="n"/>
      <c r="L2247" s="8" t="n"/>
      <c r="M2247" s="9" t="n"/>
      <c r="O2247" s="10" t="n"/>
      <c r="P2247" s="8" t="n"/>
    </row>
    <row r="2248">
      <c r="A2248" s="7" t="n"/>
      <c r="C2248" s="7" t="n"/>
      <c r="F2248" s="7" t="n"/>
      <c r="H2248" s="7">
        <f>IF($G2248="","",IFERROR(INDEX(Listas!$B$2:$B$51,MATCH($G2248,Listas!$A$2:$A$51,0))&amp;"",""))</f>
        <v/>
      </c>
      <c r="J2248" s="8" t="n"/>
      <c r="K2248" s="8" t="n"/>
      <c r="L2248" s="8" t="n"/>
      <c r="M2248" s="9" t="n"/>
      <c r="O2248" s="10" t="n"/>
      <c r="P2248" s="8" t="n"/>
    </row>
    <row r="2249">
      <c r="A2249" s="7" t="n"/>
      <c r="C2249" s="7" t="n"/>
      <c r="F2249" s="7" t="n"/>
      <c r="H2249" s="7">
        <f>IF($G2249="","",IFERROR(INDEX(Listas!$B$2:$B$51,MATCH($G2249,Listas!$A$2:$A$51,0))&amp;"",""))</f>
        <v/>
      </c>
      <c r="J2249" s="8" t="n"/>
      <c r="K2249" s="8" t="n"/>
      <c r="L2249" s="8" t="n"/>
      <c r="M2249" s="9" t="n"/>
      <c r="O2249" s="10" t="n"/>
      <c r="P2249" s="8" t="n"/>
    </row>
    <row r="2250">
      <c r="A2250" s="7" t="n"/>
      <c r="C2250" s="7" t="n"/>
      <c r="F2250" s="7" t="n"/>
      <c r="H2250" s="7">
        <f>IF($G2250="","",IFERROR(INDEX(Listas!$B$2:$B$51,MATCH($G2250,Listas!$A$2:$A$51,0))&amp;"",""))</f>
        <v/>
      </c>
      <c r="J2250" s="8" t="n"/>
      <c r="K2250" s="8" t="n"/>
      <c r="L2250" s="8" t="n"/>
      <c r="M2250" s="9" t="n"/>
      <c r="O2250" s="10" t="n"/>
      <c r="P2250" s="8" t="n"/>
    </row>
    <row r="2251">
      <c r="A2251" s="7" t="n"/>
      <c r="C2251" s="7" t="n"/>
      <c r="F2251" s="7" t="n"/>
      <c r="H2251" s="7">
        <f>IF($G2251="","",IFERROR(INDEX(Listas!$B$2:$B$51,MATCH($G2251,Listas!$A$2:$A$51,0))&amp;"",""))</f>
        <v/>
      </c>
      <c r="J2251" s="8" t="n"/>
      <c r="K2251" s="8" t="n"/>
      <c r="L2251" s="8" t="n"/>
      <c r="M2251" s="9" t="n"/>
      <c r="O2251" s="10" t="n"/>
      <c r="P2251" s="8" t="n"/>
    </row>
    <row r="2252">
      <c r="A2252" s="7" t="n"/>
      <c r="C2252" s="7" t="n"/>
      <c r="F2252" s="7" t="n"/>
      <c r="H2252" s="7">
        <f>IF($G2252="","",IFERROR(INDEX(Listas!$B$2:$B$51,MATCH($G2252,Listas!$A$2:$A$51,0))&amp;"",""))</f>
        <v/>
      </c>
      <c r="J2252" s="8" t="n"/>
      <c r="K2252" s="8" t="n"/>
      <c r="L2252" s="8" t="n"/>
      <c r="M2252" s="9" t="n"/>
      <c r="O2252" s="10" t="n"/>
      <c r="P2252" s="8" t="n"/>
    </row>
    <row r="2253">
      <c r="A2253" s="7" t="n"/>
      <c r="C2253" s="7" t="n"/>
      <c r="F2253" s="7" t="n"/>
      <c r="H2253" s="7">
        <f>IF($G2253="","",IFERROR(INDEX(Listas!$B$2:$B$51,MATCH($G2253,Listas!$A$2:$A$51,0))&amp;"",""))</f>
        <v/>
      </c>
      <c r="J2253" s="8" t="n"/>
      <c r="K2253" s="8" t="n"/>
      <c r="L2253" s="8" t="n"/>
      <c r="M2253" s="9" t="n"/>
      <c r="O2253" s="10" t="n"/>
      <c r="P2253" s="8" t="n"/>
    </row>
    <row r="2254">
      <c r="A2254" s="7" t="n"/>
      <c r="C2254" s="7" t="n"/>
      <c r="F2254" s="7" t="n"/>
      <c r="H2254" s="7">
        <f>IF($G2254="","",IFERROR(INDEX(Listas!$B$2:$B$51,MATCH($G2254,Listas!$A$2:$A$51,0))&amp;"",""))</f>
        <v/>
      </c>
      <c r="J2254" s="8" t="n"/>
      <c r="K2254" s="8" t="n"/>
      <c r="L2254" s="8" t="n"/>
      <c r="M2254" s="9" t="n"/>
      <c r="O2254" s="10" t="n"/>
      <c r="P2254" s="8" t="n"/>
    </row>
    <row r="2255">
      <c r="A2255" s="7" t="n"/>
      <c r="C2255" s="7" t="n"/>
      <c r="F2255" s="7" t="n"/>
      <c r="H2255" s="7">
        <f>IF($G2255="","",IFERROR(INDEX(Listas!$B$2:$B$51,MATCH($G2255,Listas!$A$2:$A$51,0))&amp;"",""))</f>
        <v/>
      </c>
      <c r="J2255" s="8" t="n"/>
      <c r="K2255" s="8" t="n"/>
      <c r="L2255" s="8" t="n"/>
      <c r="M2255" s="9" t="n"/>
      <c r="O2255" s="10" t="n"/>
      <c r="P2255" s="8" t="n"/>
    </row>
    <row r="2256">
      <c r="A2256" s="7" t="n"/>
      <c r="C2256" s="7" t="n"/>
      <c r="F2256" s="7" t="n"/>
      <c r="H2256" s="7">
        <f>IF($G2256="","",IFERROR(INDEX(Listas!$B$2:$B$51,MATCH($G2256,Listas!$A$2:$A$51,0))&amp;"",""))</f>
        <v/>
      </c>
      <c r="J2256" s="8" t="n"/>
      <c r="K2256" s="8" t="n"/>
      <c r="L2256" s="8" t="n"/>
      <c r="M2256" s="9" t="n"/>
      <c r="O2256" s="10" t="n"/>
      <c r="P2256" s="8" t="n"/>
    </row>
    <row r="2257">
      <c r="A2257" s="7" t="n"/>
      <c r="C2257" s="7" t="n"/>
      <c r="F2257" s="7" t="n"/>
      <c r="H2257" s="7">
        <f>IF($G2257="","",IFERROR(INDEX(Listas!$B$2:$B$51,MATCH($G2257,Listas!$A$2:$A$51,0))&amp;"",""))</f>
        <v/>
      </c>
      <c r="J2257" s="8" t="n"/>
      <c r="K2257" s="8" t="n"/>
      <c r="L2257" s="8" t="n"/>
      <c r="M2257" s="9" t="n"/>
      <c r="O2257" s="10" t="n"/>
      <c r="P2257" s="8" t="n"/>
    </row>
    <row r="2258">
      <c r="A2258" s="7" t="n"/>
      <c r="C2258" s="7" t="n"/>
      <c r="F2258" s="7" t="n"/>
      <c r="H2258" s="7">
        <f>IF($G2258="","",IFERROR(INDEX(Listas!$B$2:$B$51,MATCH($G2258,Listas!$A$2:$A$51,0))&amp;"",""))</f>
        <v/>
      </c>
      <c r="J2258" s="8" t="n"/>
      <c r="K2258" s="8" t="n"/>
      <c r="L2258" s="8" t="n"/>
      <c r="M2258" s="9" t="n"/>
      <c r="O2258" s="10" t="n"/>
      <c r="P2258" s="8" t="n"/>
    </row>
    <row r="2259">
      <c r="A2259" s="7" t="n"/>
      <c r="C2259" s="7" t="n"/>
      <c r="F2259" s="7" t="n"/>
      <c r="H2259" s="7">
        <f>IF($G2259="","",IFERROR(INDEX(Listas!$B$2:$B$51,MATCH($G2259,Listas!$A$2:$A$51,0))&amp;"",""))</f>
        <v/>
      </c>
      <c r="J2259" s="8" t="n"/>
      <c r="K2259" s="8" t="n"/>
      <c r="L2259" s="8" t="n"/>
      <c r="M2259" s="9" t="n"/>
      <c r="O2259" s="10" t="n"/>
      <c r="P2259" s="8" t="n"/>
    </row>
    <row r="2260">
      <c r="A2260" s="7" t="n"/>
      <c r="C2260" s="7" t="n"/>
      <c r="F2260" s="7" t="n"/>
      <c r="H2260" s="7">
        <f>IF($G2260="","",IFERROR(INDEX(Listas!$B$2:$B$51,MATCH($G2260,Listas!$A$2:$A$51,0))&amp;"",""))</f>
        <v/>
      </c>
      <c r="J2260" s="8" t="n"/>
      <c r="K2260" s="8" t="n"/>
      <c r="L2260" s="8" t="n"/>
      <c r="M2260" s="9" t="n"/>
      <c r="O2260" s="10" t="n"/>
      <c r="P2260" s="8" t="n"/>
    </row>
    <row r="2261">
      <c r="A2261" s="7" t="n"/>
      <c r="C2261" s="7" t="n"/>
      <c r="F2261" s="7" t="n"/>
      <c r="H2261" s="7">
        <f>IF($G2261="","",IFERROR(INDEX(Listas!$B$2:$B$51,MATCH($G2261,Listas!$A$2:$A$51,0))&amp;"",""))</f>
        <v/>
      </c>
      <c r="J2261" s="8" t="n"/>
      <c r="K2261" s="8" t="n"/>
      <c r="L2261" s="8" t="n"/>
      <c r="M2261" s="9" t="n"/>
      <c r="O2261" s="10" t="n"/>
      <c r="P2261" s="8" t="n"/>
    </row>
    <row r="2262">
      <c r="A2262" s="7" t="n"/>
      <c r="C2262" s="7" t="n"/>
      <c r="F2262" s="7" t="n"/>
      <c r="H2262" s="7">
        <f>IF($G2262="","",IFERROR(INDEX(Listas!$B$2:$B$51,MATCH($G2262,Listas!$A$2:$A$51,0))&amp;"",""))</f>
        <v/>
      </c>
      <c r="J2262" s="8" t="n"/>
      <c r="K2262" s="8" t="n"/>
      <c r="L2262" s="8" t="n"/>
      <c r="M2262" s="9" t="n"/>
      <c r="O2262" s="10" t="n"/>
      <c r="P2262" s="8" t="n"/>
    </row>
    <row r="2263">
      <c r="A2263" s="7" t="n"/>
      <c r="C2263" s="7" t="n"/>
      <c r="F2263" s="7" t="n"/>
      <c r="H2263" s="7">
        <f>IF($G2263="","",IFERROR(INDEX(Listas!$B$2:$B$51,MATCH($G2263,Listas!$A$2:$A$51,0))&amp;"",""))</f>
        <v/>
      </c>
      <c r="J2263" s="8" t="n"/>
      <c r="K2263" s="8" t="n"/>
      <c r="L2263" s="8" t="n"/>
      <c r="M2263" s="9" t="n"/>
      <c r="O2263" s="10" t="n"/>
      <c r="P2263" s="8" t="n"/>
    </row>
    <row r="2264">
      <c r="A2264" s="7" t="n"/>
      <c r="C2264" s="7" t="n"/>
      <c r="F2264" s="7" t="n"/>
      <c r="H2264" s="7">
        <f>IF($G2264="","",IFERROR(INDEX(Listas!$B$2:$B$51,MATCH($G2264,Listas!$A$2:$A$51,0))&amp;"",""))</f>
        <v/>
      </c>
      <c r="J2264" s="8" t="n"/>
      <c r="K2264" s="8" t="n"/>
      <c r="L2264" s="8" t="n"/>
      <c r="M2264" s="9" t="n"/>
      <c r="O2264" s="10" t="n"/>
      <c r="P2264" s="8" t="n"/>
    </row>
    <row r="2265">
      <c r="A2265" s="7" t="n"/>
      <c r="C2265" s="7" t="n"/>
      <c r="F2265" s="7" t="n"/>
      <c r="H2265" s="7">
        <f>IF($G2265="","",IFERROR(INDEX(Listas!$B$2:$B$51,MATCH($G2265,Listas!$A$2:$A$51,0))&amp;"",""))</f>
        <v/>
      </c>
      <c r="J2265" s="8" t="n"/>
      <c r="K2265" s="8" t="n"/>
      <c r="L2265" s="8" t="n"/>
      <c r="M2265" s="9" t="n"/>
      <c r="O2265" s="10" t="n"/>
      <c r="P2265" s="8" t="n"/>
    </row>
    <row r="2266">
      <c r="A2266" s="7" t="n"/>
      <c r="C2266" s="7" t="n"/>
      <c r="F2266" s="7" t="n"/>
      <c r="H2266" s="7">
        <f>IF($G2266="","",IFERROR(INDEX(Listas!$B$2:$B$51,MATCH($G2266,Listas!$A$2:$A$51,0))&amp;"",""))</f>
        <v/>
      </c>
      <c r="J2266" s="8" t="n"/>
      <c r="K2266" s="8" t="n"/>
      <c r="L2266" s="8" t="n"/>
      <c r="M2266" s="9" t="n"/>
      <c r="O2266" s="10" t="n"/>
      <c r="P2266" s="8" t="n"/>
    </row>
    <row r="2267">
      <c r="A2267" s="7" t="n"/>
      <c r="C2267" s="7" t="n"/>
      <c r="F2267" s="7" t="n"/>
      <c r="H2267" s="7">
        <f>IF($G2267="","",IFERROR(INDEX(Listas!$B$2:$B$51,MATCH($G2267,Listas!$A$2:$A$51,0))&amp;"",""))</f>
        <v/>
      </c>
      <c r="J2267" s="8" t="n"/>
      <c r="K2267" s="8" t="n"/>
      <c r="L2267" s="8" t="n"/>
      <c r="M2267" s="9" t="n"/>
      <c r="O2267" s="10" t="n"/>
      <c r="P2267" s="8" t="n"/>
    </row>
    <row r="2268">
      <c r="A2268" s="7" t="n"/>
      <c r="C2268" s="7" t="n"/>
      <c r="F2268" s="7" t="n"/>
      <c r="H2268" s="7">
        <f>IF($G2268="","",IFERROR(INDEX(Listas!$B$2:$B$51,MATCH($G2268,Listas!$A$2:$A$51,0))&amp;"",""))</f>
        <v/>
      </c>
      <c r="J2268" s="8" t="n"/>
      <c r="K2268" s="8" t="n"/>
      <c r="L2268" s="8" t="n"/>
      <c r="M2268" s="9" t="n"/>
      <c r="O2268" s="10" t="n"/>
      <c r="P2268" s="8" t="n"/>
    </row>
    <row r="2269">
      <c r="A2269" s="7" t="n"/>
      <c r="C2269" s="7" t="n"/>
      <c r="F2269" s="7" t="n"/>
      <c r="H2269" s="7">
        <f>IF($G2269="","",IFERROR(INDEX(Listas!$B$2:$B$51,MATCH($G2269,Listas!$A$2:$A$51,0))&amp;"",""))</f>
        <v/>
      </c>
      <c r="J2269" s="8" t="n"/>
      <c r="K2269" s="8" t="n"/>
      <c r="L2269" s="8" t="n"/>
      <c r="M2269" s="9" t="n"/>
      <c r="O2269" s="10" t="n"/>
      <c r="P2269" s="8" t="n"/>
    </row>
    <row r="2270">
      <c r="A2270" s="7" t="n"/>
      <c r="C2270" s="7" t="n"/>
      <c r="F2270" s="7" t="n"/>
      <c r="H2270" s="7">
        <f>IF($G2270="","",IFERROR(INDEX(Listas!$B$2:$B$51,MATCH($G2270,Listas!$A$2:$A$51,0))&amp;"",""))</f>
        <v/>
      </c>
      <c r="J2270" s="8" t="n"/>
      <c r="K2270" s="8" t="n"/>
      <c r="L2270" s="8" t="n"/>
      <c r="M2270" s="9" t="n"/>
      <c r="O2270" s="10" t="n"/>
      <c r="P2270" s="8" t="n"/>
    </row>
    <row r="2271">
      <c r="A2271" s="7" t="n"/>
      <c r="C2271" s="7" t="n"/>
      <c r="F2271" s="7" t="n"/>
      <c r="H2271" s="7">
        <f>IF($G2271="","",IFERROR(INDEX(Listas!$B$2:$B$51,MATCH($G2271,Listas!$A$2:$A$51,0))&amp;"",""))</f>
        <v/>
      </c>
      <c r="J2271" s="8" t="n"/>
      <c r="K2271" s="8" t="n"/>
      <c r="L2271" s="8" t="n"/>
      <c r="M2271" s="9" t="n"/>
      <c r="O2271" s="10" t="n"/>
      <c r="P2271" s="8" t="n"/>
    </row>
    <row r="2272">
      <c r="A2272" s="7" t="n"/>
      <c r="C2272" s="7" t="n"/>
      <c r="F2272" s="7" t="n"/>
      <c r="H2272" s="7">
        <f>IF($G2272="","",IFERROR(INDEX(Listas!$B$2:$B$51,MATCH($G2272,Listas!$A$2:$A$51,0))&amp;"",""))</f>
        <v/>
      </c>
      <c r="J2272" s="8" t="n"/>
      <c r="K2272" s="8" t="n"/>
      <c r="L2272" s="8" t="n"/>
      <c r="M2272" s="9" t="n"/>
      <c r="O2272" s="10" t="n"/>
      <c r="P2272" s="8" t="n"/>
    </row>
    <row r="2273">
      <c r="A2273" s="7" t="n"/>
      <c r="C2273" s="7" t="n"/>
      <c r="F2273" s="7" t="n"/>
      <c r="H2273" s="7">
        <f>IF($G2273="","",IFERROR(INDEX(Listas!$B$2:$B$51,MATCH($G2273,Listas!$A$2:$A$51,0))&amp;"",""))</f>
        <v/>
      </c>
      <c r="J2273" s="8" t="n"/>
      <c r="K2273" s="8" t="n"/>
      <c r="L2273" s="8" t="n"/>
      <c r="M2273" s="9" t="n"/>
      <c r="O2273" s="10" t="n"/>
      <c r="P2273" s="8" t="n"/>
    </row>
    <row r="2274">
      <c r="A2274" s="7" t="n"/>
      <c r="C2274" s="7" t="n"/>
      <c r="F2274" s="7" t="n"/>
      <c r="H2274" s="7">
        <f>IF($G2274="","",IFERROR(INDEX(Listas!$B$2:$B$51,MATCH($G2274,Listas!$A$2:$A$51,0))&amp;"",""))</f>
        <v/>
      </c>
      <c r="J2274" s="8" t="n"/>
      <c r="K2274" s="8" t="n"/>
      <c r="L2274" s="8" t="n"/>
      <c r="M2274" s="9" t="n"/>
      <c r="O2274" s="10" t="n"/>
      <c r="P2274" s="8" t="n"/>
    </row>
    <row r="2275">
      <c r="A2275" s="7" t="n"/>
      <c r="C2275" s="7" t="n"/>
      <c r="F2275" s="7" t="n"/>
      <c r="H2275" s="7">
        <f>IF($G2275="","",IFERROR(INDEX(Listas!$B$2:$B$51,MATCH($G2275,Listas!$A$2:$A$51,0))&amp;"",""))</f>
        <v/>
      </c>
      <c r="J2275" s="8" t="n"/>
      <c r="K2275" s="8" t="n"/>
      <c r="L2275" s="8" t="n"/>
      <c r="M2275" s="9" t="n"/>
      <c r="O2275" s="10" t="n"/>
      <c r="P2275" s="8" t="n"/>
    </row>
    <row r="2276">
      <c r="A2276" s="7" t="n"/>
      <c r="C2276" s="7" t="n"/>
      <c r="F2276" s="7" t="n"/>
      <c r="H2276" s="7">
        <f>IF($G2276="","",IFERROR(INDEX(Listas!$B$2:$B$51,MATCH($G2276,Listas!$A$2:$A$51,0))&amp;"",""))</f>
        <v/>
      </c>
      <c r="J2276" s="8" t="n"/>
      <c r="K2276" s="8" t="n"/>
      <c r="L2276" s="8" t="n"/>
      <c r="M2276" s="9" t="n"/>
      <c r="O2276" s="10" t="n"/>
      <c r="P2276" s="8" t="n"/>
    </row>
    <row r="2277">
      <c r="A2277" s="7" t="n"/>
      <c r="C2277" s="7" t="n"/>
      <c r="F2277" s="7" t="n"/>
      <c r="H2277" s="7">
        <f>IF($G2277="","",IFERROR(INDEX(Listas!$B$2:$B$51,MATCH($G2277,Listas!$A$2:$A$51,0))&amp;"",""))</f>
        <v/>
      </c>
      <c r="J2277" s="8" t="n"/>
      <c r="K2277" s="8" t="n"/>
      <c r="L2277" s="8" t="n"/>
      <c r="M2277" s="9" t="n"/>
      <c r="O2277" s="10" t="n"/>
      <c r="P2277" s="8" t="n"/>
    </row>
    <row r="2278">
      <c r="A2278" s="7" t="n"/>
      <c r="C2278" s="7" t="n"/>
      <c r="F2278" s="7" t="n"/>
      <c r="H2278" s="7">
        <f>IF($G2278="","",IFERROR(INDEX(Listas!$B$2:$B$51,MATCH($G2278,Listas!$A$2:$A$51,0))&amp;"",""))</f>
        <v/>
      </c>
      <c r="J2278" s="8" t="n"/>
      <c r="K2278" s="8" t="n"/>
      <c r="L2278" s="8" t="n"/>
      <c r="M2278" s="9" t="n"/>
      <c r="O2278" s="10" t="n"/>
      <c r="P2278" s="8" t="n"/>
    </row>
    <row r="2279">
      <c r="A2279" s="7" t="n"/>
      <c r="C2279" s="7" t="n"/>
      <c r="F2279" s="7" t="n"/>
      <c r="H2279" s="7">
        <f>IF($G2279="","",IFERROR(INDEX(Listas!$B$2:$B$51,MATCH($G2279,Listas!$A$2:$A$51,0))&amp;"",""))</f>
        <v/>
      </c>
      <c r="J2279" s="8" t="n"/>
      <c r="K2279" s="8" t="n"/>
      <c r="L2279" s="8" t="n"/>
      <c r="M2279" s="9" t="n"/>
      <c r="O2279" s="10" t="n"/>
      <c r="P2279" s="8" t="n"/>
    </row>
    <row r="2280">
      <c r="A2280" s="7" t="n"/>
      <c r="C2280" s="7" t="n"/>
      <c r="F2280" s="7" t="n"/>
      <c r="H2280" s="7">
        <f>IF($G2280="","",IFERROR(INDEX(Listas!$B$2:$B$51,MATCH($G2280,Listas!$A$2:$A$51,0))&amp;"",""))</f>
        <v/>
      </c>
      <c r="J2280" s="8" t="n"/>
      <c r="K2280" s="8" t="n"/>
      <c r="L2280" s="8" t="n"/>
      <c r="M2280" s="9" t="n"/>
      <c r="O2280" s="10" t="n"/>
      <c r="P2280" s="8" t="n"/>
    </row>
    <row r="2281">
      <c r="A2281" s="7" t="n"/>
      <c r="C2281" s="7" t="n"/>
      <c r="F2281" s="7" t="n"/>
      <c r="H2281" s="7">
        <f>IF($G2281="","",IFERROR(INDEX(Listas!$B$2:$B$51,MATCH($G2281,Listas!$A$2:$A$51,0))&amp;"",""))</f>
        <v/>
      </c>
      <c r="J2281" s="8" t="n"/>
      <c r="K2281" s="8" t="n"/>
      <c r="L2281" s="8" t="n"/>
      <c r="M2281" s="9" t="n"/>
      <c r="O2281" s="10" t="n"/>
      <c r="P2281" s="8" t="n"/>
    </row>
    <row r="2282">
      <c r="A2282" s="7" t="n"/>
      <c r="C2282" s="7" t="n"/>
      <c r="F2282" s="7" t="n"/>
      <c r="H2282" s="7">
        <f>IF($G2282="","",IFERROR(INDEX(Listas!$B$2:$B$51,MATCH($G2282,Listas!$A$2:$A$51,0))&amp;"",""))</f>
        <v/>
      </c>
      <c r="J2282" s="8" t="n"/>
      <c r="K2282" s="8" t="n"/>
      <c r="L2282" s="8" t="n"/>
      <c r="M2282" s="9" t="n"/>
      <c r="O2282" s="10" t="n"/>
      <c r="P2282" s="8" t="n"/>
    </row>
    <row r="2283">
      <c r="A2283" s="7" t="n"/>
      <c r="C2283" s="7" t="n"/>
      <c r="F2283" s="7" t="n"/>
      <c r="H2283" s="7">
        <f>IF($G2283="","",IFERROR(INDEX(Listas!$B$2:$B$51,MATCH($G2283,Listas!$A$2:$A$51,0))&amp;"",""))</f>
        <v/>
      </c>
      <c r="J2283" s="8" t="n"/>
      <c r="K2283" s="8" t="n"/>
      <c r="L2283" s="8" t="n"/>
      <c r="M2283" s="9" t="n"/>
      <c r="O2283" s="10" t="n"/>
      <c r="P2283" s="8" t="n"/>
    </row>
    <row r="2284">
      <c r="A2284" s="7" t="n"/>
      <c r="C2284" s="7" t="n"/>
      <c r="F2284" s="7" t="n"/>
      <c r="H2284" s="7">
        <f>IF($G2284="","",IFERROR(INDEX(Listas!$B$2:$B$51,MATCH($G2284,Listas!$A$2:$A$51,0))&amp;"",""))</f>
        <v/>
      </c>
      <c r="J2284" s="8" t="n"/>
      <c r="K2284" s="8" t="n"/>
      <c r="L2284" s="8" t="n"/>
      <c r="M2284" s="9" t="n"/>
      <c r="O2284" s="10" t="n"/>
      <c r="P2284" s="8" t="n"/>
    </row>
    <row r="2285">
      <c r="A2285" s="7" t="n"/>
      <c r="C2285" s="7" t="n"/>
      <c r="F2285" s="7" t="n"/>
      <c r="H2285" s="7">
        <f>IF($G2285="","",IFERROR(INDEX(Listas!$B$2:$B$51,MATCH($G2285,Listas!$A$2:$A$51,0))&amp;"",""))</f>
        <v/>
      </c>
      <c r="J2285" s="8" t="n"/>
      <c r="K2285" s="8" t="n"/>
      <c r="L2285" s="8" t="n"/>
      <c r="M2285" s="9" t="n"/>
      <c r="O2285" s="10" t="n"/>
      <c r="P2285" s="8" t="n"/>
    </row>
    <row r="2286">
      <c r="A2286" s="7" t="n"/>
      <c r="C2286" s="7" t="n"/>
      <c r="F2286" s="7" t="n"/>
      <c r="H2286" s="7">
        <f>IF($G2286="","",IFERROR(INDEX(Listas!$B$2:$B$51,MATCH($G2286,Listas!$A$2:$A$51,0))&amp;"",""))</f>
        <v/>
      </c>
      <c r="J2286" s="8" t="n"/>
      <c r="K2286" s="8" t="n"/>
      <c r="L2286" s="8" t="n"/>
      <c r="M2286" s="9" t="n"/>
      <c r="O2286" s="10" t="n"/>
      <c r="P2286" s="8" t="n"/>
    </row>
    <row r="2287">
      <c r="A2287" s="7" t="n"/>
      <c r="C2287" s="7" t="n"/>
      <c r="F2287" s="7" t="n"/>
      <c r="H2287" s="7">
        <f>IF($G2287="","",IFERROR(INDEX(Listas!$B$2:$B$51,MATCH($G2287,Listas!$A$2:$A$51,0))&amp;"",""))</f>
        <v/>
      </c>
      <c r="J2287" s="8" t="n"/>
      <c r="K2287" s="8" t="n"/>
      <c r="L2287" s="8" t="n"/>
      <c r="M2287" s="9" t="n"/>
      <c r="O2287" s="10" t="n"/>
      <c r="P2287" s="8" t="n"/>
    </row>
    <row r="2288">
      <c r="A2288" s="7" t="n"/>
      <c r="C2288" s="7" t="n"/>
      <c r="F2288" s="7" t="n"/>
      <c r="H2288" s="7">
        <f>IF($G2288="","",IFERROR(INDEX(Listas!$B$2:$B$51,MATCH($G2288,Listas!$A$2:$A$51,0))&amp;"",""))</f>
        <v/>
      </c>
      <c r="J2288" s="8" t="n"/>
      <c r="K2288" s="8" t="n"/>
      <c r="L2288" s="8" t="n"/>
      <c r="M2288" s="9" t="n"/>
      <c r="O2288" s="10" t="n"/>
      <c r="P2288" s="8" t="n"/>
    </row>
    <row r="2289">
      <c r="A2289" s="7" t="n"/>
      <c r="C2289" s="7" t="n"/>
      <c r="F2289" s="7" t="n"/>
      <c r="H2289" s="7">
        <f>IF($G2289="","",IFERROR(INDEX(Listas!$B$2:$B$51,MATCH($G2289,Listas!$A$2:$A$51,0))&amp;"",""))</f>
        <v/>
      </c>
      <c r="J2289" s="8" t="n"/>
      <c r="K2289" s="8" t="n"/>
      <c r="L2289" s="8" t="n"/>
      <c r="M2289" s="9" t="n"/>
      <c r="O2289" s="10" t="n"/>
      <c r="P2289" s="8" t="n"/>
    </row>
    <row r="2290">
      <c r="A2290" s="7" t="n"/>
      <c r="C2290" s="7" t="n"/>
      <c r="F2290" s="7" t="n"/>
      <c r="H2290" s="7">
        <f>IF($G2290="","",IFERROR(INDEX(Listas!$B$2:$B$51,MATCH($G2290,Listas!$A$2:$A$51,0))&amp;"",""))</f>
        <v/>
      </c>
      <c r="J2290" s="8" t="n"/>
      <c r="K2290" s="8" t="n"/>
      <c r="L2290" s="8" t="n"/>
      <c r="M2290" s="9" t="n"/>
      <c r="O2290" s="10" t="n"/>
      <c r="P2290" s="8" t="n"/>
    </row>
    <row r="2291">
      <c r="A2291" s="7" t="n"/>
      <c r="C2291" s="7" t="n"/>
      <c r="F2291" s="7" t="n"/>
      <c r="H2291" s="7">
        <f>IF($G2291="","",IFERROR(INDEX(Listas!$B$2:$B$51,MATCH($G2291,Listas!$A$2:$A$51,0))&amp;"",""))</f>
        <v/>
      </c>
      <c r="J2291" s="8" t="n"/>
      <c r="K2291" s="8" t="n"/>
      <c r="L2291" s="8" t="n"/>
      <c r="M2291" s="9" t="n"/>
      <c r="O2291" s="10" t="n"/>
      <c r="P2291" s="8" t="n"/>
    </row>
    <row r="2292">
      <c r="A2292" s="7" t="n"/>
      <c r="C2292" s="7" t="n"/>
      <c r="F2292" s="7" t="n"/>
      <c r="H2292" s="7">
        <f>IF($G2292="","",IFERROR(INDEX(Listas!$B$2:$B$51,MATCH($G2292,Listas!$A$2:$A$51,0))&amp;"",""))</f>
        <v/>
      </c>
      <c r="J2292" s="8" t="n"/>
      <c r="K2292" s="8" t="n"/>
      <c r="L2292" s="8" t="n"/>
      <c r="M2292" s="9" t="n"/>
      <c r="O2292" s="10" t="n"/>
      <c r="P2292" s="8" t="n"/>
    </row>
    <row r="2293">
      <c r="A2293" s="7" t="n"/>
      <c r="C2293" s="7" t="n"/>
      <c r="F2293" s="7" t="n"/>
      <c r="H2293" s="7">
        <f>IF($G2293="","",IFERROR(INDEX(Listas!$B$2:$B$51,MATCH($G2293,Listas!$A$2:$A$51,0))&amp;"",""))</f>
        <v/>
      </c>
      <c r="J2293" s="8" t="n"/>
      <c r="K2293" s="8" t="n"/>
      <c r="L2293" s="8" t="n"/>
      <c r="M2293" s="9" t="n"/>
      <c r="O2293" s="10" t="n"/>
      <c r="P2293" s="8" t="n"/>
    </row>
    <row r="2294">
      <c r="A2294" s="7" t="n"/>
      <c r="C2294" s="7" t="n"/>
      <c r="F2294" s="7" t="n"/>
      <c r="H2294" s="7">
        <f>IF($G2294="","",IFERROR(INDEX(Listas!$B$2:$B$51,MATCH($G2294,Listas!$A$2:$A$51,0))&amp;"",""))</f>
        <v/>
      </c>
      <c r="J2294" s="8" t="n"/>
      <c r="K2294" s="8" t="n"/>
      <c r="L2294" s="8" t="n"/>
      <c r="M2294" s="9" t="n"/>
      <c r="O2294" s="10" t="n"/>
      <c r="P2294" s="8" t="n"/>
    </row>
    <row r="2295">
      <c r="A2295" s="7" t="n"/>
      <c r="C2295" s="7" t="n"/>
      <c r="F2295" s="7" t="n"/>
      <c r="H2295" s="7">
        <f>IF($G2295="","",IFERROR(INDEX(Listas!$B$2:$B$51,MATCH($G2295,Listas!$A$2:$A$51,0))&amp;"",""))</f>
        <v/>
      </c>
      <c r="J2295" s="8" t="n"/>
      <c r="K2295" s="8" t="n"/>
      <c r="L2295" s="8" t="n"/>
      <c r="M2295" s="9" t="n"/>
      <c r="O2295" s="10" t="n"/>
      <c r="P2295" s="8" t="n"/>
    </row>
    <row r="2296">
      <c r="A2296" s="7" t="n"/>
      <c r="C2296" s="7" t="n"/>
      <c r="F2296" s="7" t="n"/>
      <c r="H2296" s="7">
        <f>IF($G2296="","",IFERROR(INDEX(Listas!$B$2:$B$51,MATCH($G2296,Listas!$A$2:$A$51,0))&amp;"",""))</f>
        <v/>
      </c>
      <c r="J2296" s="8" t="n"/>
      <c r="K2296" s="8" t="n"/>
      <c r="L2296" s="8" t="n"/>
      <c r="M2296" s="9" t="n"/>
      <c r="O2296" s="10" t="n"/>
      <c r="P2296" s="8" t="n"/>
    </row>
    <row r="2297">
      <c r="A2297" s="7" t="n"/>
      <c r="C2297" s="7" t="n"/>
      <c r="F2297" s="7" t="n"/>
      <c r="H2297" s="7">
        <f>IF($G2297="","",IFERROR(INDEX(Listas!$B$2:$B$51,MATCH($G2297,Listas!$A$2:$A$51,0))&amp;"",""))</f>
        <v/>
      </c>
      <c r="J2297" s="8" t="n"/>
      <c r="K2297" s="8" t="n"/>
      <c r="L2297" s="8" t="n"/>
      <c r="M2297" s="9" t="n"/>
      <c r="O2297" s="10" t="n"/>
      <c r="P2297" s="8" t="n"/>
    </row>
    <row r="2298">
      <c r="A2298" s="7" t="n"/>
      <c r="C2298" s="7" t="n"/>
      <c r="F2298" s="7" t="n"/>
      <c r="H2298" s="7">
        <f>IF($G2298="","",IFERROR(INDEX(Listas!$B$2:$B$51,MATCH($G2298,Listas!$A$2:$A$51,0))&amp;"",""))</f>
        <v/>
      </c>
      <c r="J2298" s="8" t="n"/>
      <c r="K2298" s="8" t="n"/>
      <c r="L2298" s="8" t="n"/>
      <c r="M2298" s="9" t="n"/>
      <c r="O2298" s="10" t="n"/>
      <c r="P2298" s="8" t="n"/>
    </row>
    <row r="2299">
      <c r="A2299" s="7" t="n"/>
      <c r="C2299" s="7" t="n"/>
      <c r="F2299" s="7" t="n"/>
      <c r="H2299" s="7">
        <f>IF($G2299="","",IFERROR(INDEX(Listas!$B$2:$B$51,MATCH($G2299,Listas!$A$2:$A$51,0))&amp;"",""))</f>
        <v/>
      </c>
      <c r="J2299" s="8" t="n"/>
      <c r="K2299" s="8" t="n"/>
      <c r="L2299" s="8" t="n"/>
      <c r="M2299" s="9" t="n"/>
      <c r="O2299" s="10" t="n"/>
      <c r="P2299" s="8" t="n"/>
    </row>
    <row r="2300">
      <c r="A2300" s="7" t="n"/>
      <c r="C2300" s="7" t="n"/>
      <c r="F2300" s="7" t="n"/>
      <c r="H2300" s="7">
        <f>IF($G2300="","",IFERROR(INDEX(Listas!$B$2:$B$51,MATCH($G2300,Listas!$A$2:$A$51,0))&amp;"",""))</f>
        <v/>
      </c>
      <c r="J2300" s="8" t="n"/>
      <c r="K2300" s="8" t="n"/>
      <c r="L2300" s="8" t="n"/>
      <c r="M2300" s="9" t="n"/>
      <c r="O2300" s="10" t="n"/>
      <c r="P2300" s="8" t="n"/>
    </row>
    <row r="2301">
      <c r="A2301" s="7" t="n"/>
      <c r="C2301" s="7" t="n"/>
      <c r="F2301" s="7" t="n"/>
      <c r="H2301" s="7">
        <f>IF($G2301="","",IFERROR(INDEX(Listas!$B$2:$B$51,MATCH($G2301,Listas!$A$2:$A$51,0))&amp;"",""))</f>
        <v/>
      </c>
      <c r="J2301" s="8" t="n"/>
      <c r="K2301" s="8" t="n"/>
      <c r="L2301" s="8" t="n"/>
      <c r="M2301" s="9" t="n"/>
      <c r="O2301" s="10" t="n"/>
      <c r="P2301" s="8" t="n"/>
    </row>
    <row r="2302">
      <c r="A2302" s="7" t="n"/>
      <c r="C2302" s="7" t="n"/>
      <c r="F2302" s="7" t="n"/>
      <c r="H2302" s="7">
        <f>IF($G2302="","",IFERROR(INDEX(Listas!$B$2:$B$51,MATCH($G2302,Listas!$A$2:$A$51,0))&amp;"",""))</f>
        <v/>
      </c>
      <c r="J2302" s="8" t="n"/>
      <c r="K2302" s="8" t="n"/>
      <c r="L2302" s="8" t="n"/>
      <c r="M2302" s="9" t="n"/>
      <c r="O2302" s="10" t="n"/>
      <c r="P2302" s="8" t="n"/>
    </row>
    <row r="2303">
      <c r="A2303" s="7" t="n"/>
      <c r="C2303" s="7" t="n"/>
      <c r="F2303" s="7" t="n"/>
      <c r="H2303" s="7">
        <f>IF($G2303="","",IFERROR(INDEX(Listas!$B$2:$B$51,MATCH($G2303,Listas!$A$2:$A$51,0))&amp;"",""))</f>
        <v/>
      </c>
      <c r="J2303" s="8" t="n"/>
      <c r="K2303" s="8" t="n"/>
      <c r="L2303" s="8" t="n"/>
      <c r="M2303" s="9" t="n"/>
      <c r="O2303" s="10" t="n"/>
      <c r="P2303" s="8" t="n"/>
    </row>
    <row r="2304">
      <c r="A2304" s="7" t="n"/>
      <c r="C2304" s="7" t="n"/>
      <c r="F2304" s="7" t="n"/>
      <c r="H2304" s="7">
        <f>IF($G2304="","",IFERROR(INDEX(Listas!$B$2:$B$51,MATCH($G2304,Listas!$A$2:$A$51,0))&amp;"",""))</f>
        <v/>
      </c>
      <c r="J2304" s="8" t="n"/>
      <c r="K2304" s="8" t="n"/>
      <c r="L2304" s="8" t="n"/>
      <c r="M2304" s="9" t="n"/>
      <c r="O2304" s="10" t="n"/>
      <c r="P2304" s="8" t="n"/>
    </row>
    <row r="2305">
      <c r="A2305" s="7" t="n"/>
      <c r="C2305" s="7" t="n"/>
      <c r="F2305" s="7" t="n"/>
      <c r="H2305" s="7">
        <f>IF($G2305="","",IFERROR(INDEX(Listas!$B$2:$B$51,MATCH($G2305,Listas!$A$2:$A$51,0))&amp;"",""))</f>
        <v/>
      </c>
      <c r="J2305" s="8" t="n"/>
      <c r="K2305" s="8" t="n"/>
      <c r="L2305" s="8" t="n"/>
      <c r="M2305" s="9" t="n"/>
      <c r="O2305" s="10" t="n"/>
      <c r="P2305" s="8" t="n"/>
    </row>
    <row r="2306">
      <c r="A2306" s="7" t="n"/>
      <c r="C2306" s="7" t="n"/>
      <c r="F2306" s="7" t="n"/>
      <c r="H2306" s="7">
        <f>IF($G2306="","",IFERROR(INDEX(Listas!$B$2:$B$51,MATCH($G2306,Listas!$A$2:$A$51,0))&amp;"",""))</f>
        <v/>
      </c>
      <c r="J2306" s="8" t="n"/>
      <c r="K2306" s="8" t="n"/>
      <c r="L2306" s="8" t="n"/>
      <c r="M2306" s="9" t="n"/>
      <c r="O2306" s="10" t="n"/>
      <c r="P2306" s="8" t="n"/>
    </row>
    <row r="2307">
      <c r="A2307" s="7" t="n"/>
      <c r="C2307" s="7" t="n"/>
      <c r="F2307" s="7" t="n"/>
      <c r="H2307" s="7">
        <f>IF($G2307="","",IFERROR(INDEX(Listas!$B$2:$B$51,MATCH($G2307,Listas!$A$2:$A$51,0))&amp;"",""))</f>
        <v/>
      </c>
      <c r="J2307" s="8" t="n"/>
      <c r="K2307" s="8" t="n"/>
      <c r="L2307" s="8" t="n"/>
      <c r="M2307" s="9" t="n"/>
      <c r="O2307" s="10" t="n"/>
      <c r="P2307" s="8" t="n"/>
    </row>
    <row r="2308">
      <c r="A2308" s="7" t="n"/>
      <c r="C2308" s="7" t="n"/>
      <c r="F2308" s="7" t="n"/>
      <c r="H2308" s="7">
        <f>IF($G2308="","",IFERROR(INDEX(Listas!$B$2:$B$51,MATCH($G2308,Listas!$A$2:$A$51,0))&amp;"",""))</f>
        <v/>
      </c>
      <c r="J2308" s="8" t="n"/>
      <c r="K2308" s="8" t="n"/>
      <c r="L2308" s="8" t="n"/>
      <c r="M2308" s="9" t="n"/>
      <c r="O2308" s="10" t="n"/>
      <c r="P2308" s="8" t="n"/>
    </row>
    <row r="2309">
      <c r="A2309" s="7" t="n"/>
      <c r="C2309" s="7" t="n"/>
      <c r="F2309" s="7" t="n"/>
      <c r="H2309" s="7">
        <f>IF($G2309="","",IFERROR(INDEX(Listas!$B$2:$B$51,MATCH($G2309,Listas!$A$2:$A$51,0))&amp;"",""))</f>
        <v/>
      </c>
      <c r="J2309" s="8" t="n"/>
      <c r="K2309" s="8" t="n"/>
      <c r="L2309" s="8" t="n"/>
      <c r="M2309" s="9" t="n"/>
      <c r="O2309" s="10" t="n"/>
      <c r="P2309" s="8" t="n"/>
    </row>
    <row r="2310">
      <c r="A2310" s="7" t="n"/>
      <c r="C2310" s="7" t="n"/>
      <c r="F2310" s="7" t="n"/>
      <c r="H2310" s="7">
        <f>IF($G2310="","",IFERROR(INDEX(Listas!$B$2:$B$51,MATCH($G2310,Listas!$A$2:$A$51,0))&amp;"",""))</f>
        <v/>
      </c>
      <c r="J2310" s="8" t="n"/>
      <c r="K2310" s="8" t="n"/>
      <c r="L2310" s="8" t="n"/>
      <c r="M2310" s="9" t="n"/>
      <c r="O2310" s="10" t="n"/>
      <c r="P2310" s="8" t="n"/>
    </row>
    <row r="2311">
      <c r="A2311" s="7" t="n"/>
      <c r="C2311" s="7" t="n"/>
      <c r="F2311" s="7" t="n"/>
      <c r="H2311" s="7">
        <f>IF($G2311="","",IFERROR(INDEX(Listas!$B$2:$B$51,MATCH($G2311,Listas!$A$2:$A$51,0))&amp;"",""))</f>
        <v/>
      </c>
      <c r="J2311" s="8" t="n"/>
      <c r="K2311" s="8" t="n"/>
      <c r="L2311" s="8" t="n"/>
      <c r="M2311" s="9" t="n"/>
      <c r="O2311" s="10" t="n"/>
      <c r="P2311" s="8" t="n"/>
    </row>
    <row r="2312">
      <c r="A2312" s="7" t="n"/>
      <c r="C2312" s="7" t="n"/>
      <c r="F2312" s="7" t="n"/>
      <c r="H2312" s="7">
        <f>IF($G2312="","",IFERROR(INDEX(Listas!$B$2:$B$51,MATCH($G2312,Listas!$A$2:$A$51,0))&amp;"",""))</f>
        <v/>
      </c>
      <c r="J2312" s="8" t="n"/>
      <c r="K2312" s="8" t="n"/>
      <c r="L2312" s="8" t="n"/>
      <c r="M2312" s="9" t="n"/>
      <c r="O2312" s="10" t="n"/>
      <c r="P2312" s="8" t="n"/>
    </row>
    <row r="2313">
      <c r="A2313" s="7" t="n"/>
      <c r="C2313" s="7" t="n"/>
      <c r="F2313" s="7" t="n"/>
      <c r="H2313" s="7">
        <f>IF($G2313="","",IFERROR(INDEX(Listas!$B$2:$B$51,MATCH($G2313,Listas!$A$2:$A$51,0))&amp;"",""))</f>
        <v/>
      </c>
      <c r="J2313" s="8" t="n"/>
      <c r="K2313" s="8" t="n"/>
      <c r="L2313" s="8" t="n"/>
      <c r="M2313" s="9" t="n"/>
      <c r="O2313" s="10" t="n"/>
      <c r="P2313" s="8" t="n"/>
    </row>
    <row r="2314">
      <c r="A2314" s="7" t="n"/>
      <c r="C2314" s="7" t="n"/>
      <c r="F2314" s="7" t="n"/>
      <c r="H2314" s="7">
        <f>IF($G2314="","",IFERROR(INDEX(Listas!$B$2:$B$51,MATCH($G2314,Listas!$A$2:$A$51,0))&amp;"",""))</f>
        <v/>
      </c>
      <c r="J2314" s="8" t="n"/>
      <c r="K2314" s="8" t="n"/>
      <c r="L2314" s="8" t="n"/>
      <c r="M2314" s="9" t="n"/>
      <c r="O2314" s="10" t="n"/>
      <c r="P2314" s="8" t="n"/>
    </row>
    <row r="2315">
      <c r="A2315" s="7" t="n"/>
      <c r="C2315" s="7" t="n"/>
      <c r="F2315" s="7" t="n"/>
      <c r="H2315" s="7">
        <f>IF($G2315="","",IFERROR(INDEX(Listas!$B$2:$B$51,MATCH($G2315,Listas!$A$2:$A$51,0))&amp;"",""))</f>
        <v/>
      </c>
      <c r="J2315" s="8" t="n"/>
      <c r="K2315" s="8" t="n"/>
      <c r="L2315" s="8" t="n"/>
      <c r="M2315" s="9" t="n"/>
      <c r="O2315" s="10" t="n"/>
      <c r="P2315" s="8" t="n"/>
    </row>
    <row r="2316">
      <c r="A2316" s="7" t="n"/>
      <c r="C2316" s="7" t="n"/>
      <c r="F2316" s="7" t="n"/>
      <c r="H2316" s="7">
        <f>IF($G2316="","",IFERROR(INDEX(Listas!$B$2:$B$51,MATCH($G2316,Listas!$A$2:$A$51,0))&amp;"",""))</f>
        <v/>
      </c>
      <c r="J2316" s="8" t="n"/>
      <c r="K2316" s="8" t="n"/>
      <c r="L2316" s="8" t="n"/>
      <c r="M2316" s="9" t="n"/>
      <c r="O2316" s="10" t="n"/>
      <c r="P2316" s="8" t="n"/>
    </row>
    <row r="2317">
      <c r="A2317" s="7" t="n"/>
      <c r="C2317" s="7" t="n"/>
      <c r="F2317" s="7" t="n"/>
      <c r="H2317" s="7">
        <f>IF($G2317="","",IFERROR(INDEX(Listas!$B$2:$B$51,MATCH($G2317,Listas!$A$2:$A$51,0))&amp;"",""))</f>
        <v/>
      </c>
      <c r="J2317" s="8" t="n"/>
      <c r="K2317" s="8" t="n"/>
      <c r="L2317" s="8" t="n"/>
      <c r="M2317" s="9" t="n"/>
      <c r="O2317" s="10" t="n"/>
      <c r="P2317" s="8" t="n"/>
    </row>
    <row r="2318">
      <c r="A2318" s="7" t="n"/>
      <c r="C2318" s="7" t="n"/>
      <c r="F2318" s="7" t="n"/>
      <c r="H2318" s="7">
        <f>IF($G2318="","",IFERROR(INDEX(Listas!$B$2:$B$51,MATCH($G2318,Listas!$A$2:$A$51,0))&amp;"",""))</f>
        <v/>
      </c>
      <c r="J2318" s="8" t="n"/>
      <c r="K2318" s="8" t="n"/>
      <c r="L2318" s="8" t="n"/>
      <c r="M2318" s="9" t="n"/>
      <c r="O2318" s="10" t="n"/>
      <c r="P2318" s="8" t="n"/>
    </row>
    <row r="2319">
      <c r="A2319" s="7" t="n"/>
      <c r="C2319" s="7" t="n"/>
      <c r="F2319" s="7" t="n"/>
      <c r="H2319" s="7">
        <f>IF($G2319="","",IFERROR(INDEX(Listas!$B$2:$B$51,MATCH($G2319,Listas!$A$2:$A$51,0))&amp;"",""))</f>
        <v/>
      </c>
      <c r="J2319" s="8" t="n"/>
      <c r="K2319" s="8" t="n"/>
      <c r="L2319" s="8" t="n"/>
      <c r="M2319" s="9" t="n"/>
      <c r="O2319" s="10" t="n"/>
      <c r="P2319" s="8" t="n"/>
    </row>
    <row r="2320">
      <c r="A2320" s="7" t="n"/>
      <c r="C2320" s="7" t="n"/>
      <c r="F2320" s="7" t="n"/>
      <c r="H2320" s="7">
        <f>IF($G2320="","",IFERROR(INDEX(Listas!$B$2:$B$51,MATCH($G2320,Listas!$A$2:$A$51,0))&amp;"",""))</f>
        <v/>
      </c>
      <c r="J2320" s="8" t="n"/>
      <c r="K2320" s="8" t="n"/>
      <c r="L2320" s="8" t="n"/>
      <c r="M2320" s="9" t="n"/>
      <c r="O2320" s="10" t="n"/>
      <c r="P2320" s="8" t="n"/>
    </row>
    <row r="2321">
      <c r="A2321" s="7" t="n"/>
      <c r="C2321" s="7" t="n"/>
      <c r="F2321" s="7" t="n"/>
      <c r="H2321" s="7">
        <f>IF($G2321="","",IFERROR(INDEX(Listas!$B$2:$B$51,MATCH($G2321,Listas!$A$2:$A$51,0))&amp;"",""))</f>
        <v/>
      </c>
      <c r="J2321" s="8" t="n"/>
      <c r="K2321" s="8" t="n"/>
      <c r="L2321" s="8" t="n"/>
      <c r="M2321" s="9" t="n"/>
      <c r="O2321" s="10" t="n"/>
      <c r="P2321" s="8" t="n"/>
    </row>
    <row r="2322">
      <c r="A2322" s="7" t="n"/>
      <c r="C2322" s="7" t="n"/>
      <c r="F2322" s="7" t="n"/>
      <c r="H2322" s="7">
        <f>IF($G2322="","",IFERROR(INDEX(Listas!$B$2:$B$51,MATCH($G2322,Listas!$A$2:$A$51,0))&amp;"",""))</f>
        <v/>
      </c>
      <c r="J2322" s="8" t="n"/>
      <c r="K2322" s="8" t="n"/>
      <c r="L2322" s="8" t="n"/>
      <c r="M2322" s="9" t="n"/>
      <c r="O2322" s="10" t="n"/>
      <c r="P2322" s="8" t="n"/>
    </row>
    <row r="2323">
      <c r="A2323" s="7" t="n"/>
      <c r="C2323" s="7" t="n"/>
      <c r="F2323" s="7" t="n"/>
      <c r="H2323" s="7">
        <f>IF($G2323="","",IFERROR(INDEX(Listas!$B$2:$B$51,MATCH($G2323,Listas!$A$2:$A$51,0))&amp;"",""))</f>
        <v/>
      </c>
      <c r="J2323" s="8" t="n"/>
      <c r="K2323" s="8" t="n"/>
      <c r="L2323" s="8" t="n"/>
      <c r="M2323" s="9" t="n"/>
      <c r="O2323" s="10" t="n"/>
      <c r="P2323" s="8" t="n"/>
    </row>
    <row r="2324">
      <c r="A2324" s="7" t="n"/>
      <c r="C2324" s="7" t="n"/>
      <c r="F2324" s="7" t="n"/>
      <c r="H2324" s="7">
        <f>IF($G2324="","",IFERROR(INDEX(Listas!$B$2:$B$51,MATCH($G2324,Listas!$A$2:$A$51,0))&amp;"",""))</f>
        <v/>
      </c>
      <c r="J2324" s="8" t="n"/>
      <c r="K2324" s="8" t="n"/>
      <c r="L2324" s="8" t="n"/>
      <c r="M2324" s="9" t="n"/>
      <c r="O2324" s="10" t="n"/>
      <c r="P2324" s="8" t="n"/>
    </row>
    <row r="2325">
      <c r="A2325" s="7" t="n"/>
      <c r="C2325" s="7" t="n"/>
      <c r="F2325" s="7" t="n"/>
      <c r="H2325" s="7">
        <f>IF($G2325="","",IFERROR(INDEX(Listas!$B$2:$B$51,MATCH($G2325,Listas!$A$2:$A$51,0))&amp;"",""))</f>
        <v/>
      </c>
      <c r="J2325" s="8" t="n"/>
      <c r="K2325" s="8" t="n"/>
      <c r="L2325" s="8" t="n"/>
      <c r="M2325" s="9" t="n"/>
      <c r="O2325" s="10" t="n"/>
      <c r="P2325" s="8" t="n"/>
    </row>
    <row r="2326">
      <c r="A2326" s="7" t="n"/>
      <c r="C2326" s="7" t="n"/>
      <c r="F2326" s="7" t="n"/>
      <c r="H2326" s="7">
        <f>IF($G2326="","",IFERROR(INDEX(Listas!$B$2:$B$51,MATCH($G2326,Listas!$A$2:$A$51,0))&amp;"",""))</f>
        <v/>
      </c>
      <c r="J2326" s="8" t="n"/>
      <c r="K2326" s="8" t="n"/>
      <c r="L2326" s="8" t="n"/>
      <c r="M2326" s="9" t="n"/>
      <c r="O2326" s="10" t="n"/>
      <c r="P2326" s="8" t="n"/>
    </row>
    <row r="2327">
      <c r="A2327" s="7" t="n"/>
      <c r="C2327" s="7" t="n"/>
      <c r="F2327" s="7" t="n"/>
      <c r="H2327" s="7">
        <f>IF($G2327="","",IFERROR(INDEX(Listas!$B$2:$B$51,MATCH($G2327,Listas!$A$2:$A$51,0))&amp;"",""))</f>
        <v/>
      </c>
      <c r="J2327" s="8" t="n"/>
      <c r="K2327" s="8" t="n"/>
      <c r="L2327" s="8" t="n"/>
      <c r="M2327" s="9" t="n"/>
      <c r="O2327" s="10" t="n"/>
      <c r="P2327" s="8" t="n"/>
    </row>
    <row r="2328">
      <c r="A2328" s="7" t="n"/>
      <c r="C2328" s="7" t="n"/>
      <c r="F2328" s="7" t="n"/>
      <c r="H2328" s="7">
        <f>IF($G2328="","",IFERROR(INDEX(Listas!$B$2:$B$51,MATCH($G2328,Listas!$A$2:$A$51,0))&amp;"",""))</f>
        <v/>
      </c>
      <c r="J2328" s="8" t="n"/>
      <c r="K2328" s="8" t="n"/>
      <c r="L2328" s="8" t="n"/>
      <c r="M2328" s="9" t="n"/>
      <c r="O2328" s="10" t="n"/>
      <c r="P2328" s="8" t="n"/>
    </row>
    <row r="2329">
      <c r="A2329" s="7" t="n"/>
      <c r="C2329" s="7" t="n"/>
      <c r="F2329" s="7" t="n"/>
      <c r="H2329" s="7">
        <f>IF($G2329="","",IFERROR(INDEX(Listas!$B$2:$B$51,MATCH($G2329,Listas!$A$2:$A$51,0))&amp;"",""))</f>
        <v/>
      </c>
      <c r="J2329" s="8" t="n"/>
      <c r="K2329" s="8" t="n"/>
      <c r="L2329" s="8" t="n"/>
      <c r="M2329" s="9" t="n"/>
      <c r="O2329" s="10" t="n"/>
      <c r="P2329" s="8" t="n"/>
    </row>
    <row r="2330">
      <c r="A2330" s="7" t="n"/>
      <c r="C2330" s="7" t="n"/>
      <c r="F2330" s="7" t="n"/>
      <c r="H2330" s="7">
        <f>IF($G2330="","",IFERROR(INDEX(Listas!$B$2:$B$51,MATCH($G2330,Listas!$A$2:$A$51,0))&amp;"",""))</f>
        <v/>
      </c>
      <c r="J2330" s="8" t="n"/>
      <c r="K2330" s="8" t="n"/>
      <c r="L2330" s="8" t="n"/>
      <c r="M2330" s="9" t="n"/>
      <c r="O2330" s="10" t="n"/>
      <c r="P2330" s="8" t="n"/>
    </row>
    <row r="2331">
      <c r="A2331" s="7" t="n"/>
      <c r="C2331" s="7" t="n"/>
      <c r="F2331" s="7" t="n"/>
      <c r="H2331" s="7">
        <f>IF($G2331="","",IFERROR(INDEX(Listas!$B$2:$B$51,MATCH($G2331,Listas!$A$2:$A$51,0))&amp;"",""))</f>
        <v/>
      </c>
      <c r="J2331" s="8" t="n"/>
      <c r="K2331" s="8" t="n"/>
      <c r="L2331" s="8" t="n"/>
      <c r="M2331" s="9" t="n"/>
      <c r="O2331" s="10" t="n"/>
      <c r="P2331" s="8" t="n"/>
    </row>
    <row r="2332">
      <c r="A2332" s="7" t="n"/>
      <c r="C2332" s="7" t="n"/>
      <c r="F2332" s="7" t="n"/>
      <c r="H2332" s="7">
        <f>IF($G2332="","",IFERROR(INDEX(Listas!$B$2:$B$51,MATCH($G2332,Listas!$A$2:$A$51,0))&amp;"",""))</f>
        <v/>
      </c>
      <c r="J2332" s="8" t="n"/>
      <c r="K2332" s="8" t="n"/>
      <c r="L2332" s="8" t="n"/>
      <c r="M2332" s="9" t="n"/>
      <c r="O2332" s="10" t="n"/>
      <c r="P2332" s="8" t="n"/>
    </row>
    <row r="2333">
      <c r="A2333" s="7" t="n"/>
      <c r="C2333" s="7" t="n"/>
      <c r="F2333" s="7" t="n"/>
      <c r="H2333" s="7">
        <f>IF($G2333="","",IFERROR(INDEX(Listas!$B$2:$B$51,MATCH($G2333,Listas!$A$2:$A$51,0))&amp;"",""))</f>
        <v/>
      </c>
      <c r="J2333" s="8" t="n"/>
      <c r="K2333" s="8" t="n"/>
      <c r="L2333" s="8" t="n"/>
      <c r="M2333" s="9" t="n"/>
      <c r="O2333" s="10" t="n"/>
      <c r="P2333" s="8" t="n"/>
    </row>
    <row r="2334">
      <c r="A2334" s="7" t="n"/>
      <c r="C2334" s="7" t="n"/>
      <c r="F2334" s="7" t="n"/>
      <c r="H2334" s="7">
        <f>IF($G2334="","",IFERROR(INDEX(Listas!$B$2:$B$51,MATCH($G2334,Listas!$A$2:$A$51,0))&amp;"",""))</f>
        <v/>
      </c>
      <c r="J2334" s="8" t="n"/>
      <c r="K2334" s="8" t="n"/>
      <c r="L2334" s="8" t="n"/>
      <c r="M2334" s="9" t="n"/>
      <c r="O2334" s="10" t="n"/>
      <c r="P2334" s="8" t="n"/>
    </row>
    <row r="2335">
      <c r="A2335" s="7" t="n"/>
      <c r="C2335" s="7" t="n"/>
      <c r="F2335" s="7" t="n"/>
      <c r="H2335" s="7">
        <f>IF($G2335="","",IFERROR(INDEX(Listas!$B$2:$B$51,MATCH($G2335,Listas!$A$2:$A$51,0))&amp;"",""))</f>
        <v/>
      </c>
      <c r="J2335" s="8" t="n"/>
      <c r="K2335" s="8" t="n"/>
      <c r="L2335" s="8" t="n"/>
      <c r="M2335" s="9" t="n"/>
      <c r="O2335" s="10" t="n"/>
      <c r="P2335" s="8" t="n"/>
    </row>
    <row r="2336">
      <c r="A2336" s="7" t="n"/>
      <c r="C2336" s="7" t="n"/>
      <c r="F2336" s="7" t="n"/>
      <c r="H2336" s="7">
        <f>IF($G2336="","",IFERROR(INDEX(Listas!$B$2:$B$51,MATCH($G2336,Listas!$A$2:$A$51,0))&amp;"",""))</f>
        <v/>
      </c>
      <c r="J2336" s="8" t="n"/>
      <c r="K2336" s="8" t="n"/>
      <c r="L2336" s="8" t="n"/>
      <c r="M2336" s="9" t="n"/>
      <c r="O2336" s="10" t="n"/>
      <c r="P2336" s="8" t="n"/>
    </row>
    <row r="2337">
      <c r="A2337" s="7" t="n"/>
      <c r="C2337" s="7" t="n"/>
      <c r="F2337" s="7" t="n"/>
      <c r="H2337" s="7">
        <f>IF($G2337="","",IFERROR(INDEX(Listas!$B$2:$B$51,MATCH($G2337,Listas!$A$2:$A$51,0))&amp;"",""))</f>
        <v/>
      </c>
      <c r="J2337" s="8" t="n"/>
      <c r="K2337" s="8" t="n"/>
      <c r="L2337" s="8" t="n"/>
      <c r="M2337" s="9" t="n"/>
      <c r="O2337" s="10" t="n"/>
      <c r="P2337" s="8" t="n"/>
    </row>
    <row r="2338">
      <c r="A2338" s="7" t="n"/>
      <c r="C2338" s="7" t="n"/>
      <c r="F2338" s="7" t="n"/>
      <c r="H2338" s="7">
        <f>IF($G2338="","",IFERROR(INDEX(Listas!$B$2:$B$51,MATCH($G2338,Listas!$A$2:$A$51,0))&amp;"",""))</f>
        <v/>
      </c>
      <c r="J2338" s="8" t="n"/>
      <c r="K2338" s="8" t="n"/>
      <c r="L2338" s="8" t="n"/>
      <c r="M2338" s="9" t="n"/>
      <c r="O2338" s="10" t="n"/>
      <c r="P2338" s="8" t="n"/>
    </row>
    <row r="2339">
      <c r="A2339" s="7" t="n"/>
      <c r="C2339" s="7" t="n"/>
      <c r="F2339" s="7" t="n"/>
      <c r="H2339" s="7">
        <f>IF($G2339="","",IFERROR(INDEX(Listas!$B$2:$B$51,MATCH($G2339,Listas!$A$2:$A$51,0))&amp;"",""))</f>
        <v/>
      </c>
      <c r="J2339" s="8" t="n"/>
      <c r="K2339" s="8" t="n"/>
      <c r="L2339" s="8" t="n"/>
      <c r="M2339" s="9" t="n"/>
      <c r="O2339" s="10" t="n"/>
      <c r="P2339" s="8" t="n"/>
    </row>
    <row r="2340">
      <c r="A2340" s="7" t="n"/>
      <c r="C2340" s="7" t="n"/>
      <c r="F2340" s="7" t="n"/>
      <c r="H2340" s="7">
        <f>IF($G2340="","",IFERROR(INDEX(Listas!$B$2:$B$51,MATCH($G2340,Listas!$A$2:$A$51,0))&amp;"",""))</f>
        <v/>
      </c>
      <c r="J2340" s="8" t="n"/>
      <c r="K2340" s="8" t="n"/>
      <c r="L2340" s="8" t="n"/>
      <c r="M2340" s="9" t="n"/>
      <c r="O2340" s="10" t="n"/>
      <c r="P2340" s="8" t="n"/>
    </row>
    <row r="2341">
      <c r="A2341" s="7" t="n"/>
      <c r="C2341" s="7" t="n"/>
      <c r="F2341" s="7" t="n"/>
      <c r="H2341" s="7">
        <f>IF($G2341="","",IFERROR(INDEX(Listas!$B$2:$B$51,MATCH($G2341,Listas!$A$2:$A$51,0))&amp;"",""))</f>
        <v/>
      </c>
      <c r="J2341" s="8" t="n"/>
      <c r="K2341" s="8" t="n"/>
      <c r="L2341" s="8" t="n"/>
      <c r="M2341" s="9" t="n"/>
      <c r="O2341" s="10" t="n"/>
      <c r="P2341" s="8" t="n"/>
    </row>
    <row r="2342">
      <c r="A2342" s="7" t="n"/>
      <c r="C2342" s="7" t="n"/>
      <c r="F2342" s="7" t="n"/>
      <c r="H2342" s="7">
        <f>IF($G2342="","",IFERROR(INDEX(Listas!$B$2:$B$51,MATCH($G2342,Listas!$A$2:$A$51,0))&amp;"",""))</f>
        <v/>
      </c>
      <c r="J2342" s="8" t="n"/>
      <c r="K2342" s="8" t="n"/>
      <c r="L2342" s="8" t="n"/>
      <c r="M2342" s="9" t="n"/>
      <c r="O2342" s="10" t="n"/>
      <c r="P2342" s="8" t="n"/>
    </row>
    <row r="2343">
      <c r="A2343" s="7" t="n"/>
      <c r="C2343" s="7" t="n"/>
      <c r="F2343" s="7" t="n"/>
      <c r="H2343" s="7">
        <f>IF($G2343="","",IFERROR(INDEX(Listas!$B$2:$B$51,MATCH($G2343,Listas!$A$2:$A$51,0))&amp;"",""))</f>
        <v/>
      </c>
      <c r="J2343" s="8" t="n"/>
      <c r="K2343" s="8" t="n"/>
      <c r="L2343" s="8" t="n"/>
      <c r="M2343" s="9" t="n"/>
      <c r="O2343" s="10" t="n"/>
      <c r="P2343" s="8" t="n"/>
    </row>
    <row r="2344">
      <c r="A2344" s="7" t="n"/>
      <c r="C2344" s="7" t="n"/>
      <c r="F2344" s="7" t="n"/>
      <c r="H2344" s="7">
        <f>IF($G2344="","",IFERROR(INDEX(Listas!$B$2:$B$51,MATCH($G2344,Listas!$A$2:$A$51,0))&amp;"",""))</f>
        <v/>
      </c>
      <c r="J2344" s="8" t="n"/>
      <c r="K2344" s="8" t="n"/>
      <c r="L2344" s="8" t="n"/>
      <c r="M2344" s="9" t="n"/>
      <c r="O2344" s="10" t="n"/>
      <c r="P2344" s="8" t="n"/>
    </row>
    <row r="2345">
      <c r="A2345" s="7" t="n"/>
      <c r="C2345" s="7" t="n"/>
      <c r="F2345" s="7" t="n"/>
      <c r="H2345" s="7">
        <f>IF($G2345="","",IFERROR(INDEX(Listas!$B$2:$B$51,MATCH($G2345,Listas!$A$2:$A$51,0))&amp;"",""))</f>
        <v/>
      </c>
      <c r="J2345" s="8" t="n"/>
      <c r="K2345" s="8" t="n"/>
      <c r="L2345" s="8" t="n"/>
      <c r="M2345" s="9" t="n"/>
      <c r="O2345" s="10" t="n"/>
      <c r="P2345" s="8" t="n"/>
    </row>
    <row r="2346">
      <c r="A2346" s="7" t="n"/>
      <c r="C2346" s="7" t="n"/>
      <c r="F2346" s="7" t="n"/>
      <c r="H2346" s="7">
        <f>IF($G2346="","",IFERROR(INDEX(Listas!$B$2:$B$51,MATCH($G2346,Listas!$A$2:$A$51,0))&amp;"",""))</f>
        <v/>
      </c>
      <c r="J2346" s="8" t="n"/>
      <c r="K2346" s="8" t="n"/>
      <c r="L2346" s="8" t="n"/>
      <c r="M2346" s="9" t="n"/>
      <c r="O2346" s="10" t="n"/>
      <c r="P2346" s="8" t="n"/>
    </row>
    <row r="2347">
      <c r="A2347" s="7" t="n"/>
      <c r="C2347" s="7" t="n"/>
      <c r="F2347" s="7" t="n"/>
      <c r="H2347" s="7">
        <f>IF($G2347="","",IFERROR(INDEX(Listas!$B$2:$B$51,MATCH($G2347,Listas!$A$2:$A$51,0))&amp;"",""))</f>
        <v/>
      </c>
      <c r="J2347" s="8" t="n"/>
      <c r="K2347" s="8" t="n"/>
      <c r="L2347" s="8" t="n"/>
      <c r="M2347" s="9" t="n"/>
      <c r="O2347" s="10" t="n"/>
      <c r="P2347" s="8" t="n"/>
    </row>
    <row r="2348">
      <c r="A2348" s="7" t="n"/>
      <c r="C2348" s="7" t="n"/>
      <c r="F2348" s="7" t="n"/>
      <c r="H2348" s="7">
        <f>IF($G2348="","",IFERROR(INDEX(Listas!$B$2:$B$51,MATCH($G2348,Listas!$A$2:$A$51,0))&amp;"",""))</f>
        <v/>
      </c>
      <c r="J2348" s="8" t="n"/>
      <c r="K2348" s="8" t="n"/>
      <c r="L2348" s="8" t="n"/>
      <c r="M2348" s="9" t="n"/>
      <c r="O2348" s="10" t="n"/>
      <c r="P2348" s="8" t="n"/>
    </row>
    <row r="2349">
      <c r="A2349" s="7" t="n"/>
      <c r="C2349" s="7" t="n"/>
      <c r="F2349" s="7" t="n"/>
      <c r="H2349" s="7">
        <f>IF($G2349="","",IFERROR(INDEX(Listas!$B$2:$B$51,MATCH($G2349,Listas!$A$2:$A$51,0))&amp;"",""))</f>
        <v/>
      </c>
      <c r="J2349" s="8" t="n"/>
      <c r="K2349" s="8" t="n"/>
      <c r="L2349" s="8" t="n"/>
      <c r="M2349" s="9" t="n"/>
      <c r="O2349" s="10" t="n"/>
      <c r="P2349" s="8" t="n"/>
    </row>
    <row r="2350">
      <c r="A2350" s="7" t="n"/>
      <c r="C2350" s="7" t="n"/>
      <c r="F2350" s="7" t="n"/>
      <c r="H2350" s="7">
        <f>IF($G2350="","",IFERROR(INDEX(Listas!$B$2:$B$51,MATCH($G2350,Listas!$A$2:$A$51,0))&amp;"",""))</f>
        <v/>
      </c>
      <c r="J2350" s="8" t="n"/>
      <c r="K2350" s="8" t="n"/>
      <c r="L2350" s="8" t="n"/>
      <c r="M2350" s="9" t="n"/>
      <c r="O2350" s="10" t="n"/>
      <c r="P2350" s="8" t="n"/>
    </row>
    <row r="2351">
      <c r="A2351" s="7" t="n"/>
      <c r="C2351" s="7" t="n"/>
      <c r="F2351" s="7" t="n"/>
      <c r="H2351" s="7">
        <f>IF($G2351="","",IFERROR(INDEX(Listas!$B$2:$B$51,MATCH($G2351,Listas!$A$2:$A$51,0))&amp;"",""))</f>
        <v/>
      </c>
      <c r="J2351" s="8" t="n"/>
      <c r="K2351" s="8" t="n"/>
      <c r="L2351" s="8" t="n"/>
      <c r="M2351" s="9" t="n"/>
      <c r="O2351" s="10" t="n"/>
      <c r="P2351" s="8" t="n"/>
    </row>
    <row r="2352">
      <c r="A2352" s="7" t="n"/>
      <c r="C2352" s="7" t="n"/>
      <c r="F2352" s="7" t="n"/>
      <c r="H2352" s="7">
        <f>IF($G2352="","",IFERROR(INDEX(Listas!$B$2:$B$51,MATCH($G2352,Listas!$A$2:$A$51,0))&amp;"",""))</f>
        <v/>
      </c>
      <c r="J2352" s="8" t="n"/>
      <c r="K2352" s="8" t="n"/>
      <c r="L2352" s="8" t="n"/>
      <c r="M2352" s="9" t="n"/>
      <c r="O2352" s="10" t="n"/>
      <c r="P2352" s="8" t="n"/>
    </row>
    <row r="2353">
      <c r="A2353" s="7" t="n"/>
      <c r="C2353" s="7" t="n"/>
      <c r="F2353" s="7" t="n"/>
      <c r="H2353" s="7">
        <f>IF($G2353="","",IFERROR(INDEX(Listas!$B$2:$B$51,MATCH($G2353,Listas!$A$2:$A$51,0))&amp;"",""))</f>
        <v/>
      </c>
      <c r="J2353" s="8" t="n"/>
      <c r="K2353" s="8" t="n"/>
      <c r="L2353" s="8" t="n"/>
      <c r="M2353" s="9" t="n"/>
      <c r="O2353" s="10" t="n"/>
      <c r="P2353" s="8" t="n"/>
    </row>
    <row r="2354">
      <c r="A2354" s="7" t="n"/>
      <c r="C2354" s="7" t="n"/>
      <c r="F2354" s="7" t="n"/>
      <c r="H2354" s="7">
        <f>IF($G2354="","",IFERROR(INDEX(Listas!$B$2:$B$51,MATCH($G2354,Listas!$A$2:$A$51,0))&amp;"",""))</f>
        <v/>
      </c>
      <c r="J2354" s="8" t="n"/>
      <c r="K2354" s="8" t="n"/>
      <c r="L2354" s="8" t="n"/>
      <c r="M2354" s="9" t="n"/>
      <c r="O2354" s="10" t="n"/>
      <c r="P2354" s="8" t="n"/>
    </row>
    <row r="2355">
      <c r="A2355" s="7" t="n"/>
      <c r="C2355" s="7" t="n"/>
      <c r="F2355" s="7" t="n"/>
      <c r="H2355" s="7">
        <f>IF($G2355="","",IFERROR(INDEX(Listas!$B$2:$B$51,MATCH($G2355,Listas!$A$2:$A$51,0))&amp;"",""))</f>
        <v/>
      </c>
      <c r="J2355" s="8" t="n"/>
      <c r="K2355" s="8" t="n"/>
      <c r="L2355" s="8" t="n"/>
      <c r="M2355" s="9" t="n"/>
      <c r="O2355" s="10" t="n"/>
      <c r="P2355" s="8" t="n"/>
    </row>
    <row r="2356">
      <c r="A2356" s="7" t="n"/>
      <c r="C2356" s="7" t="n"/>
      <c r="F2356" s="7" t="n"/>
      <c r="H2356" s="7">
        <f>IF($G2356="","",IFERROR(INDEX(Listas!$B$2:$B$51,MATCH($G2356,Listas!$A$2:$A$51,0))&amp;"",""))</f>
        <v/>
      </c>
      <c r="J2356" s="8" t="n"/>
      <c r="K2356" s="8" t="n"/>
      <c r="L2356" s="8" t="n"/>
      <c r="M2356" s="9" t="n"/>
      <c r="O2356" s="10" t="n"/>
      <c r="P2356" s="8" t="n"/>
    </row>
    <row r="2357">
      <c r="A2357" s="7" t="n"/>
      <c r="C2357" s="7" t="n"/>
      <c r="F2357" s="7" t="n"/>
      <c r="H2357" s="7">
        <f>IF($G2357="","",IFERROR(INDEX(Listas!$B$2:$B$51,MATCH($G2357,Listas!$A$2:$A$51,0))&amp;"",""))</f>
        <v/>
      </c>
      <c r="J2357" s="8" t="n"/>
      <c r="K2357" s="8" t="n"/>
      <c r="L2357" s="8" t="n"/>
      <c r="M2357" s="9" t="n"/>
      <c r="O2357" s="10" t="n"/>
      <c r="P2357" s="8" t="n"/>
    </row>
    <row r="2358">
      <c r="A2358" s="7" t="n"/>
      <c r="C2358" s="7" t="n"/>
      <c r="F2358" s="7" t="n"/>
      <c r="H2358" s="7">
        <f>IF($G2358="","",IFERROR(INDEX(Listas!$B$2:$B$51,MATCH($G2358,Listas!$A$2:$A$51,0))&amp;"",""))</f>
        <v/>
      </c>
      <c r="J2358" s="8" t="n"/>
      <c r="K2358" s="8" t="n"/>
      <c r="L2358" s="8" t="n"/>
      <c r="M2358" s="9" t="n"/>
      <c r="O2358" s="10" t="n"/>
      <c r="P2358" s="8" t="n"/>
    </row>
    <row r="2359">
      <c r="A2359" s="7" t="n"/>
      <c r="C2359" s="7" t="n"/>
      <c r="F2359" s="7" t="n"/>
      <c r="H2359" s="7">
        <f>IF($G2359="","",IFERROR(INDEX(Listas!$B$2:$B$51,MATCH($G2359,Listas!$A$2:$A$51,0))&amp;"",""))</f>
        <v/>
      </c>
      <c r="J2359" s="8" t="n"/>
      <c r="K2359" s="8" t="n"/>
      <c r="L2359" s="8" t="n"/>
      <c r="M2359" s="9" t="n"/>
      <c r="O2359" s="10" t="n"/>
      <c r="P2359" s="8" t="n"/>
    </row>
    <row r="2360">
      <c r="A2360" s="7" t="n"/>
      <c r="C2360" s="7" t="n"/>
      <c r="F2360" s="7" t="n"/>
      <c r="H2360" s="7">
        <f>IF($G2360="","",IFERROR(INDEX(Listas!$B$2:$B$51,MATCH($G2360,Listas!$A$2:$A$51,0))&amp;"",""))</f>
        <v/>
      </c>
      <c r="J2360" s="8" t="n"/>
      <c r="K2360" s="8" t="n"/>
      <c r="L2360" s="8" t="n"/>
      <c r="M2360" s="9" t="n"/>
      <c r="O2360" s="10" t="n"/>
      <c r="P2360" s="8" t="n"/>
    </row>
    <row r="2361">
      <c r="A2361" s="7" t="n"/>
      <c r="C2361" s="7" t="n"/>
      <c r="F2361" s="7" t="n"/>
      <c r="H2361" s="7">
        <f>IF($G2361="","",IFERROR(INDEX(Listas!$B$2:$B$51,MATCH($G2361,Listas!$A$2:$A$51,0))&amp;"",""))</f>
        <v/>
      </c>
      <c r="J2361" s="8" t="n"/>
      <c r="K2361" s="8" t="n"/>
      <c r="L2361" s="8" t="n"/>
      <c r="M2361" s="9" t="n"/>
      <c r="O2361" s="10" t="n"/>
      <c r="P2361" s="8" t="n"/>
    </row>
    <row r="2362">
      <c r="A2362" s="7" t="n"/>
      <c r="C2362" s="7" t="n"/>
      <c r="F2362" s="7" t="n"/>
      <c r="H2362" s="7">
        <f>IF($G2362="","",IFERROR(INDEX(Listas!$B$2:$B$51,MATCH($G2362,Listas!$A$2:$A$51,0))&amp;"",""))</f>
        <v/>
      </c>
      <c r="J2362" s="8" t="n"/>
      <c r="K2362" s="8" t="n"/>
      <c r="L2362" s="8" t="n"/>
      <c r="M2362" s="9" t="n"/>
      <c r="O2362" s="10" t="n"/>
      <c r="P2362" s="8" t="n"/>
    </row>
    <row r="2363">
      <c r="A2363" s="7" t="n"/>
      <c r="C2363" s="7" t="n"/>
      <c r="F2363" s="7" t="n"/>
      <c r="H2363" s="7">
        <f>IF($G2363="","",IFERROR(INDEX(Listas!$B$2:$B$51,MATCH($G2363,Listas!$A$2:$A$51,0))&amp;"",""))</f>
        <v/>
      </c>
      <c r="J2363" s="8" t="n"/>
      <c r="K2363" s="8" t="n"/>
      <c r="L2363" s="8" t="n"/>
      <c r="M2363" s="9" t="n"/>
      <c r="O2363" s="10" t="n"/>
      <c r="P2363" s="8" t="n"/>
    </row>
    <row r="2364">
      <c r="A2364" s="7" t="n"/>
      <c r="C2364" s="7" t="n"/>
      <c r="F2364" s="7" t="n"/>
      <c r="H2364" s="7">
        <f>IF($G2364="","",IFERROR(INDEX(Listas!$B$2:$B$51,MATCH($G2364,Listas!$A$2:$A$51,0))&amp;"",""))</f>
        <v/>
      </c>
      <c r="J2364" s="8" t="n"/>
      <c r="K2364" s="8" t="n"/>
      <c r="L2364" s="8" t="n"/>
      <c r="M2364" s="9" t="n"/>
      <c r="O2364" s="10" t="n"/>
      <c r="P2364" s="8" t="n"/>
    </row>
    <row r="2365">
      <c r="A2365" s="7" t="n"/>
      <c r="C2365" s="7" t="n"/>
      <c r="F2365" s="7" t="n"/>
      <c r="H2365" s="7">
        <f>IF($G2365="","",IFERROR(INDEX(Listas!$B$2:$B$51,MATCH($G2365,Listas!$A$2:$A$51,0))&amp;"",""))</f>
        <v/>
      </c>
      <c r="J2365" s="8" t="n"/>
      <c r="K2365" s="8" t="n"/>
      <c r="L2365" s="8" t="n"/>
      <c r="M2365" s="9" t="n"/>
      <c r="O2365" s="10" t="n"/>
      <c r="P2365" s="8" t="n"/>
    </row>
    <row r="2366">
      <c r="A2366" s="7" t="n"/>
      <c r="C2366" s="7" t="n"/>
      <c r="F2366" s="7" t="n"/>
      <c r="H2366" s="7">
        <f>IF($G2366="","",IFERROR(INDEX(Listas!$B$2:$B$51,MATCH($G2366,Listas!$A$2:$A$51,0))&amp;"",""))</f>
        <v/>
      </c>
      <c r="J2366" s="8" t="n"/>
      <c r="K2366" s="8" t="n"/>
      <c r="L2366" s="8" t="n"/>
      <c r="M2366" s="9" t="n"/>
      <c r="O2366" s="10" t="n"/>
      <c r="P2366" s="8" t="n"/>
    </row>
    <row r="2367">
      <c r="A2367" s="7" t="n"/>
      <c r="C2367" s="7" t="n"/>
      <c r="F2367" s="7" t="n"/>
      <c r="H2367" s="7">
        <f>IF($G2367="","",IFERROR(INDEX(Listas!$B$2:$B$51,MATCH($G2367,Listas!$A$2:$A$51,0))&amp;"",""))</f>
        <v/>
      </c>
      <c r="J2367" s="8" t="n"/>
      <c r="K2367" s="8" t="n"/>
      <c r="L2367" s="8" t="n"/>
      <c r="M2367" s="9" t="n"/>
      <c r="O2367" s="10" t="n"/>
      <c r="P2367" s="8" t="n"/>
    </row>
    <row r="2368">
      <c r="A2368" s="7" t="n"/>
      <c r="C2368" s="7" t="n"/>
      <c r="F2368" s="7" t="n"/>
      <c r="H2368" s="7">
        <f>IF($G2368="","",IFERROR(INDEX(Listas!$B$2:$B$51,MATCH($G2368,Listas!$A$2:$A$51,0))&amp;"",""))</f>
        <v/>
      </c>
      <c r="J2368" s="8" t="n"/>
      <c r="K2368" s="8" t="n"/>
      <c r="L2368" s="8" t="n"/>
      <c r="M2368" s="9" t="n"/>
      <c r="O2368" s="10" t="n"/>
      <c r="P2368" s="8" t="n"/>
    </row>
    <row r="2369">
      <c r="A2369" s="7" t="n"/>
      <c r="C2369" s="7" t="n"/>
      <c r="F2369" s="7" t="n"/>
      <c r="H2369" s="7">
        <f>IF($G2369="","",IFERROR(INDEX(Listas!$B$2:$B$51,MATCH($G2369,Listas!$A$2:$A$51,0))&amp;"",""))</f>
        <v/>
      </c>
      <c r="J2369" s="8" t="n"/>
      <c r="K2369" s="8" t="n"/>
      <c r="L2369" s="8" t="n"/>
      <c r="M2369" s="9" t="n"/>
      <c r="O2369" s="10" t="n"/>
      <c r="P2369" s="8" t="n"/>
    </row>
    <row r="2370">
      <c r="A2370" s="7" t="n"/>
      <c r="C2370" s="7" t="n"/>
      <c r="F2370" s="7" t="n"/>
      <c r="H2370" s="7">
        <f>IF($G2370="","",IFERROR(INDEX(Listas!$B$2:$B$51,MATCH($G2370,Listas!$A$2:$A$51,0))&amp;"",""))</f>
        <v/>
      </c>
      <c r="J2370" s="8" t="n"/>
      <c r="K2370" s="8" t="n"/>
      <c r="L2370" s="8" t="n"/>
      <c r="M2370" s="9" t="n"/>
      <c r="O2370" s="10" t="n"/>
      <c r="P2370" s="8" t="n"/>
    </row>
    <row r="2371">
      <c r="A2371" s="7" t="n"/>
      <c r="C2371" s="7" t="n"/>
      <c r="F2371" s="7" t="n"/>
      <c r="H2371" s="7">
        <f>IF($G2371="","",IFERROR(INDEX(Listas!$B$2:$B$51,MATCH($G2371,Listas!$A$2:$A$51,0))&amp;"",""))</f>
        <v/>
      </c>
      <c r="J2371" s="8" t="n"/>
      <c r="K2371" s="8" t="n"/>
      <c r="L2371" s="8" t="n"/>
      <c r="M2371" s="9" t="n"/>
      <c r="O2371" s="10" t="n"/>
      <c r="P2371" s="8" t="n"/>
    </row>
    <row r="2372">
      <c r="A2372" s="7" t="n"/>
      <c r="C2372" s="7" t="n"/>
      <c r="F2372" s="7" t="n"/>
      <c r="H2372" s="7">
        <f>IF($G2372="","",IFERROR(INDEX(Listas!$B$2:$B$51,MATCH($G2372,Listas!$A$2:$A$51,0))&amp;"",""))</f>
        <v/>
      </c>
      <c r="J2372" s="8" t="n"/>
      <c r="K2372" s="8" t="n"/>
      <c r="L2372" s="8" t="n"/>
      <c r="M2372" s="9" t="n"/>
      <c r="O2372" s="10" t="n"/>
      <c r="P2372" s="8" t="n"/>
    </row>
    <row r="2373">
      <c r="A2373" s="7" t="n"/>
      <c r="C2373" s="7" t="n"/>
      <c r="F2373" s="7" t="n"/>
      <c r="H2373" s="7">
        <f>IF($G2373="","",IFERROR(INDEX(Listas!$B$2:$B$51,MATCH($G2373,Listas!$A$2:$A$51,0))&amp;"",""))</f>
        <v/>
      </c>
      <c r="J2373" s="8" t="n"/>
      <c r="K2373" s="8" t="n"/>
      <c r="L2373" s="8" t="n"/>
      <c r="M2373" s="9" t="n"/>
      <c r="O2373" s="10" t="n"/>
      <c r="P2373" s="8" t="n"/>
    </row>
    <row r="2374">
      <c r="A2374" s="7" t="n"/>
      <c r="C2374" s="7" t="n"/>
      <c r="F2374" s="7" t="n"/>
      <c r="H2374" s="7">
        <f>IF($G2374="","",IFERROR(INDEX(Listas!$B$2:$B$51,MATCH($G2374,Listas!$A$2:$A$51,0))&amp;"",""))</f>
        <v/>
      </c>
      <c r="J2374" s="8" t="n"/>
      <c r="K2374" s="8" t="n"/>
      <c r="L2374" s="8" t="n"/>
      <c r="M2374" s="9" t="n"/>
      <c r="O2374" s="10" t="n"/>
      <c r="P2374" s="8" t="n"/>
    </row>
    <row r="2375">
      <c r="A2375" s="7" t="n"/>
      <c r="C2375" s="7" t="n"/>
      <c r="F2375" s="7" t="n"/>
      <c r="H2375" s="7">
        <f>IF($G2375="","",IFERROR(INDEX(Listas!$B$2:$B$51,MATCH($G2375,Listas!$A$2:$A$51,0))&amp;"",""))</f>
        <v/>
      </c>
      <c r="J2375" s="8" t="n"/>
      <c r="K2375" s="8" t="n"/>
      <c r="L2375" s="8" t="n"/>
      <c r="M2375" s="9" t="n"/>
      <c r="O2375" s="10" t="n"/>
      <c r="P2375" s="8" t="n"/>
    </row>
    <row r="2376">
      <c r="A2376" s="7" t="n"/>
      <c r="C2376" s="7" t="n"/>
      <c r="F2376" s="7" t="n"/>
      <c r="H2376" s="7">
        <f>IF($G2376="","",IFERROR(INDEX(Listas!$B$2:$B$51,MATCH($G2376,Listas!$A$2:$A$51,0))&amp;"",""))</f>
        <v/>
      </c>
      <c r="J2376" s="8" t="n"/>
      <c r="K2376" s="8" t="n"/>
      <c r="L2376" s="8" t="n"/>
      <c r="M2376" s="9" t="n"/>
      <c r="O2376" s="10" t="n"/>
      <c r="P2376" s="8" t="n"/>
    </row>
    <row r="2377">
      <c r="A2377" s="7" t="n"/>
      <c r="C2377" s="7" t="n"/>
      <c r="F2377" s="7" t="n"/>
      <c r="H2377" s="7">
        <f>IF($G2377="","",IFERROR(INDEX(Listas!$B$2:$B$51,MATCH($G2377,Listas!$A$2:$A$51,0))&amp;"",""))</f>
        <v/>
      </c>
      <c r="J2377" s="8" t="n"/>
      <c r="K2377" s="8" t="n"/>
      <c r="L2377" s="8" t="n"/>
      <c r="M2377" s="9" t="n"/>
      <c r="O2377" s="10" t="n"/>
      <c r="P2377" s="8" t="n"/>
    </row>
    <row r="2378">
      <c r="A2378" s="7" t="n"/>
      <c r="C2378" s="7" t="n"/>
      <c r="F2378" s="7" t="n"/>
      <c r="H2378" s="7">
        <f>IF($G2378="","",IFERROR(INDEX(Listas!$B$2:$B$51,MATCH($G2378,Listas!$A$2:$A$51,0))&amp;"",""))</f>
        <v/>
      </c>
      <c r="J2378" s="8" t="n"/>
      <c r="K2378" s="8" t="n"/>
      <c r="L2378" s="8" t="n"/>
      <c r="M2378" s="9" t="n"/>
      <c r="O2378" s="10" t="n"/>
      <c r="P2378" s="8" t="n"/>
    </row>
    <row r="2379">
      <c r="A2379" s="7" t="n"/>
      <c r="C2379" s="7" t="n"/>
      <c r="F2379" s="7" t="n"/>
      <c r="H2379" s="7">
        <f>IF($G2379="","",IFERROR(INDEX(Listas!$B$2:$B$51,MATCH($G2379,Listas!$A$2:$A$51,0))&amp;"",""))</f>
        <v/>
      </c>
      <c r="J2379" s="8" t="n"/>
      <c r="K2379" s="8" t="n"/>
      <c r="L2379" s="8" t="n"/>
      <c r="M2379" s="9" t="n"/>
      <c r="O2379" s="10" t="n"/>
      <c r="P2379" s="8" t="n"/>
    </row>
    <row r="2380">
      <c r="A2380" s="7" t="n"/>
      <c r="C2380" s="7" t="n"/>
      <c r="F2380" s="7" t="n"/>
      <c r="H2380" s="7">
        <f>IF($G2380="","",IFERROR(INDEX(Listas!$B$2:$B$51,MATCH($G2380,Listas!$A$2:$A$51,0))&amp;"",""))</f>
        <v/>
      </c>
      <c r="J2380" s="8" t="n"/>
      <c r="K2380" s="8" t="n"/>
      <c r="L2380" s="8" t="n"/>
      <c r="M2380" s="9" t="n"/>
      <c r="O2380" s="10" t="n"/>
      <c r="P2380" s="8" t="n"/>
    </row>
    <row r="2381">
      <c r="A2381" s="7" t="n"/>
      <c r="C2381" s="7" t="n"/>
      <c r="F2381" s="7" t="n"/>
      <c r="H2381" s="7">
        <f>IF($G2381="","",IFERROR(INDEX(Listas!$B$2:$B$51,MATCH($G2381,Listas!$A$2:$A$51,0))&amp;"",""))</f>
        <v/>
      </c>
      <c r="J2381" s="8" t="n"/>
      <c r="K2381" s="8" t="n"/>
      <c r="L2381" s="8" t="n"/>
      <c r="M2381" s="9" t="n"/>
      <c r="O2381" s="10" t="n"/>
      <c r="P2381" s="8" t="n"/>
    </row>
    <row r="2382">
      <c r="A2382" s="7" t="n"/>
      <c r="C2382" s="7" t="n"/>
      <c r="F2382" s="7" t="n"/>
      <c r="H2382" s="7">
        <f>IF($G2382="","",IFERROR(INDEX(Listas!$B$2:$B$51,MATCH($G2382,Listas!$A$2:$A$51,0))&amp;"",""))</f>
        <v/>
      </c>
      <c r="J2382" s="8" t="n"/>
      <c r="K2382" s="8" t="n"/>
      <c r="L2382" s="8" t="n"/>
      <c r="M2382" s="9" t="n"/>
      <c r="O2382" s="10" t="n"/>
      <c r="P2382" s="8" t="n"/>
    </row>
    <row r="2383">
      <c r="A2383" s="7" t="n"/>
      <c r="C2383" s="7" t="n"/>
      <c r="F2383" s="7" t="n"/>
      <c r="H2383" s="7">
        <f>IF($G2383="","",IFERROR(INDEX(Listas!$B$2:$B$51,MATCH($G2383,Listas!$A$2:$A$51,0))&amp;"",""))</f>
        <v/>
      </c>
      <c r="J2383" s="8" t="n"/>
      <c r="K2383" s="8" t="n"/>
      <c r="L2383" s="8" t="n"/>
      <c r="M2383" s="9" t="n"/>
      <c r="O2383" s="10" t="n"/>
      <c r="P2383" s="8" t="n"/>
    </row>
    <row r="2384">
      <c r="A2384" s="7" t="n"/>
      <c r="C2384" s="7" t="n"/>
      <c r="F2384" s="7" t="n"/>
      <c r="H2384" s="7">
        <f>IF($G2384="","",IFERROR(INDEX(Listas!$B$2:$B$51,MATCH($G2384,Listas!$A$2:$A$51,0))&amp;"",""))</f>
        <v/>
      </c>
      <c r="J2384" s="8" t="n"/>
      <c r="K2384" s="8" t="n"/>
      <c r="L2384" s="8" t="n"/>
      <c r="M2384" s="9" t="n"/>
      <c r="O2384" s="10" t="n"/>
      <c r="P2384" s="8" t="n"/>
    </row>
    <row r="2385">
      <c r="A2385" s="7" t="n"/>
      <c r="C2385" s="7" t="n"/>
      <c r="F2385" s="7" t="n"/>
      <c r="H2385" s="7">
        <f>IF($G2385="","",IFERROR(INDEX(Listas!$B$2:$B$51,MATCH($G2385,Listas!$A$2:$A$51,0))&amp;"",""))</f>
        <v/>
      </c>
      <c r="J2385" s="8" t="n"/>
      <c r="K2385" s="8" t="n"/>
      <c r="L2385" s="8" t="n"/>
      <c r="M2385" s="9" t="n"/>
      <c r="O2385" s="10" t="n"/>
      <c r="P2385" s="8" t="n"/>
    </row>
    <row r="2386">
      <c r="A2386" s="7" t="n"/>
      <c r="C2386" s="7" t="n"/>
      <c r="F2386" s="7" t="n"/>
      <c r="H2386" s="7">
        <f>IF($G2386="","",IFERROR(INDEX(Listas!$B$2:$B$51,MATCH($G2386,Listas!$A$2:$A$51,0))&amp;"",""))</f>
        <v/>
      </c>
      <c r="J2386" s="8" t="n"/>
      <c r="K2386" s="8" t="n"/>
      <c r="L2386" s="8" t="n"/>
      <c r="M2386" s="9" t="n"/>
      <c r="O2386" s="10" t="n"/>
      <c r="P2386" s="8" t="n"/>
    </row>
    <row r="2387">
      <c r="A2387" s="7" t="n"/>
      <c r="C2387" s="7" t="n"/>
      <c r="F2387" s="7" t="n"/>
      <c r="H2387" s="7">
        <f>IF($G2387="","",IFERROR(INDEX(Listas!$B$2:$B$51,MATCH($G2387,Listas!$A$2:$A$51,0))&amp;"",""))</f>
        <v/>
      </c>
      <c r="J2387" s="8" t="n"/>
      <c r="K2387" s="8" t="n"/>
      <c r="L2387" s="8" t="n"/>
      <c r="M2387" s="9" t="n"/>
      <c r="O2387" s="10" t="n"/>
      <c r="P2387" s="8" t="n"/>
    </row>
    <row r="2388">
      <c r="A2388" s="7" t="n"/>
      <c r="C2388" s="7" t="n"/>
      <c r="F2388" s="7" t="n"/>
      <c r="H2388" s="7">
        <f>IF($G2388="","",IFERROR(INDEX(Listas!$B$2:$B$51,MATCH($G2388,Listas!$A$2:$A$51,0))&amp;"",""))</f>
        <v/>
      </c>
      <c r="J2388" s="8" t="n"/>
      <c r="K2388" s="8" t="n"/>
      <c r="L2388" s="8" t="n"/>
      <c r="M2388" s="9" t="n"/>
      <c r="O2388" s="10" t="n"/>
      <c r="P2388" s="8" t="n"/>
    </row>
    <row r="2389">
      <c r="A2389" s="7" t="n"/>
      <c r="C2389" s="7" t="n"/>
      <c r="F2389" s="7" t="n"/>
      <c r="H2389" s="7">
        <f>IF($G2389="","",IFERROR(INDEX(Listas!$B$2:$B$51,MATCH($G2389,Listas!$A$2:$A$51,0))&amp;"",""))</f>
        <v/>
      </c>
      <c r="J2389" s="8" t="n"/>
      <c r="K2389" s="8" t="n"/>
      <c r="L2389" s="8" t="n"/>
      <c r="M2389" s="9" t="n"/>
      <c r="O2389" s="10" t="n"/>
      <c r="P2389" s="8" t="n"/>
    </row>
    <row r="2390">
      <c r="A2390" s="7" t="n"/>
      <c r="C2390" s="7" t="n"/>
      <c r="F2390" s="7" t="n"/>
      <c r="H2390" s="7">
        <f>IF($G2390="","",IFERROR(INDEX(Listas!$B$2:$B$51,MATCH($G2390,Listas!$A$2:$A$51,0))&amp;"",""))</f>
        <v/>
      </c>
      <c r="J2390" s="8" t="n"/>
      <c r="K2390" s="8" t="n"/>
      <c r="L2390" s="8" t="n"/>
      <c r="M2390" s="9" t="n"/>
      <c r="O2390" s="10" t="n"/>
      <c r="P2390" s="8" t="n"/>
    </row>
    <row r="2391">
      <c r="A2391" s="7" t="n"/>
      <c r="C2391" s="7" t="n"/>
      <c r="F2391" s="7" t="n"/>
      <c r="H2391" s="7">
        <f>IF($G2391="","",IFERROR(INDEX(Listas!$B$2:$B$51,MATCH($G2391,Listas!$A$2:$A$51,0))&amp;"",""))</f>
        <v/>
      </c>
      <c r="J2391" s="8" t="n"/>
      <c r="K2391" s="8" t="n"/>
      <c r="L2391" s="8" t="n"/>
      <c r="M2391" s="9" t="n"/>
      <c r="O2391" s="10" t="n"/>
      <c r="P2391" s="8" t="n"/>
    </row>
    <row r="2392">
      <c r="A2392" s="7" t="n"/>
      <c r="C2392" s="7" t="n"/>
      <c r="F2392" s="7" t="n"/>
      <c r="H2392" s="7">
        <f>IF($G2392="","",IFERROR(INDEX(Listas!$B$2:$B$51,MATCH($G2392,Listas!$A$2:$A$51,0))&amp;"",""))</f>
        <v/>
      </c>
      <c r="J2392" s="8" t="n"/>
      <c r="K2392" s="8" t="n"/>
      <c r="L2392" s="8" t="n"/>
      <c r="M2392" s="9" t="n"/>
      <c r="O2392" s="10" t="n"/>
      <c r="P2392" s="8" t="n"/>
    </row>
    <row r="2393">
      <c r="A2393" s="7" t="n"/>
      <c r="C2393" s="7" t="n"/>
      <c r="F2393" s="7" t="n"/>
      <c r="H2393" s="7">
        <f>IF($G2393="","",IFERROR(INDEX(Listas!$B$2:$B$51,MATCH($G2393,Listas!$A$2:$A$51,0))&amp;"",""))</f>
        <v/>
      </c>
      <c r="J2393" s="8" t="n"/>
      <c r="K2393" s="8" t="n"/>
      <c r="L2393" s="8" t="n"/>
      <c r="M2393" s="9" t="n"/>
      <c r="O2393" s="10" t="n"/>
      <c r="P2393" s="8" t="n"/>
    </row>
    <row r="2394">
      <c r="A2394" s="7" t="n"/>
      <c r="C2394" s="7" t="n"/>
      <c r="F2394" s="7" t="n"/>
      <c r="H2394" s="7">
        <f>IF($G2394="","",IFERROR(INDEX(Listas!$B$2:$B$51,MATCH($G2394,Listas!$A$2:$A$51,0))&amp;"",""))</f>
        <v/>
      </c>
      <c r="J2394" s="8" t="n"/>
      <c r="K2394" s="8" t="n"/>
      <c r="L2394" s="8" t="n"/>
      <c r="M2394" s="9" t="n"/>
      <c r="O2394" s="10" t="n"/>
      <c r="P2394" s="8" t="n"/>
    </row>
    <row r="2395">
      <c r="A2395" s="7" t="n"/>
      <c r="C2395" s="7" t="n"/>
      <c r="F2395" s="7" t="n"/>
      <c r="H2395" s="7">
        <f>IF($G2395="","",IFERROR(INDEX(Listas!$B$2:$B$51,MATCH($G2395,Listas!$A$2:$A$51,0))&amp;"",""))</f>
        <v/>
      </c>
      <c r="J2395" s="8" t="n"/>
      <c r="K2395" s="8" t="n"/>
      <c r="L2395" s="8" t="n"/>
      <c r="M2395" s="9" t="n"/>
      <c r="O2395" s="10" t="n"/>
      <c r="P2395" s="8" t="n"/>
    </row>
    <row r="2396">
      <c r="A2396" s="7" t="n"/>
      <c r="C2396" s="7" t="n"/>
      <c r="F2396" s="7" t="n"/>
      <c r="H2396" s="7">
        <f>IF($G2396="","",IFERROR(INDEX(Listas!$B$2:$B$51,MATCH($G2396,Listas!$A$2:$A$51,0))&amp;"",""))</f>
        <v/>
      </c>
      <c r="J2396" s="8" t="n"/>
      <c r="K2396" s="8" t="n"/>
      <c r="L2396" s="8" t="n"/>
      <c r="M2396" s="9" t="n"/>
      <c r="O2396" s="10" t="n"/>
      <c r="P2396" s="8" t="n"/>
    </row>
    <row r="2397">
      <c r="A2397" s="7" t="n"/>
      <c r="C2397" s="7" t="n"/>
      <c r="F2397" s="7" t="n"/>
      <c r="H2397" s="7">
        <f>IF($G2397="","",IFERROR(INDEX(Listas!$B$2:$B$51,MATCH($G2397,Listas!$A$2:$A$51,0))&amp;"",""))</f>
        <v/>
      </c>
      <c r="J2397" s="8" t="n"/>
      <c r="K2397" s="8" t="n"/>
      <c r="L2397" s="8" t="n"/>
      <c r="M2397" s="9" t="n"/>
      <c r="O2397" s="10" t="n"/>
      <c r="P2397" s="8" t="n"/>
    </row>
    <row r="2398">
      <c r="A2398" s="7" t="n"/>
      <c r="C2398" s="7" t="n"/>
      <c r="F2398" s="7" t="n"/>
      <c r="H2398" s="7">
        <f>IF($G2398="","",IFERROR(INDEX(Listas!$B$2:$B$51,MATCH($G2398,Listas!$A$2:$A$51,0))&amp;"",""))</f>
        <v/>
      </c>
      <c r="J2398" s="8" t="n"/>
      <c r="K2398" s="8" t="n"/>
      <c r="L2398" s="8" t="n"/>
      <c r="M2398" s="9" t="n"/>
      <c r="O2398" s="10" t="n"/>
      <c r="P2398" s="8" t="n"/>
    </row>
    <row r="2399">
      <c r="A2399" s="7" t="n"/>
      <c r="C2399" s="7" t="n"/>
      <c r="F2399" s="7" t="n"/>
      <c r="H2399" s="7">
        <f>IF($G2399="","",IFERROR(INDEX(Listas!$B$2:$B$51,MATCH($G2399,Listas!$A$2:$A$51,0))&amp;"",""))</f>
        <v/>
      </c>
      <c r="J2399" s="8" t="n"/>
      <c r="K2399" s="8" t="n"/>
      <c r="L2399" s="8" t="n"/>
      <c r="M2399" s="9" t="n"/>
      <c r="O2399" s="10" t="n"/>
      <c r="P2399" s="8" t="n"/>
    </row>
    <row r="2400">
      <c r="A2400" s="7" t="n"/>
      <c r="C2400" s="7" t="n"/>
      <c r="F2400" s="7" t="n"/>
      <c r="H2400" s="7">
        <f>IF($G2400="","",IFERROR(INDEX(Listas!$B$2:$B$51,MATCH($G2400,Listas!$A$2:$A$51,0))&amp;"",""))</f>
        <v/>
      </c>
      <c r="J2400" s="8" t="n"/>
      <c r="K2400" s="8" t="n"/>
      <c r="L2400" s="8" t="n"/>
      <c r="M2400" s="9" t="n"/>
      <c r="O2400" s="10" t="n"/>
      <c r="P2400" s="8" t="n"/>
    </row>
    <row r="2401">
      <c r="A2401" s="7" t="n"/>
      <c r="C2401" s="7" t="n"/>
      <c r="F2401" s="7" t="n"/>
      <c r="H2401" s="7">
        <f>IF($G2401="","",IFERROR(INDEX(Listas!$B$2:$B$51,MATCH($G2401,Listas!$A$2:$A$51,0))&amp;"",""))</f>
        <v/>
      </c>
      <c r="J2401" s="8" t="n"/>
      <c r="K2401" s="8" t="n"/>
      <c r="L2401" s="8" t="n"/>
      <c r="M2401" s="9" t="n"/>
      <c r="O2401" s="10" t="n"/>
      <c r="P2401" s="8" t="n"/>
    </row>
    <row r="2402">
      <c r="A2402" s="7" t="n"/>
      <c r="C2402" s="7" t="n"/>
      <c r="F2402" s="7" t="n"/>
      <c r="H2402" s="7">
        <f>IF($G2402="","",IFERROR(INDEX(Listas!$B$2:$B$51,MATCH($G2402,Listas!$A$2:$A$51,0))&amp;"",""))</f>
        <v/>
      </c>
      <c r="J2402" s="8" t="n"/>
      <c r="K2402" s="8" t="n"/>
      <c r="L2402" s="8" t="n"/>
      <c r="M2402" s="9" t="n"/>
      <c r="O2402" s="10" t="n"/>
      <c r="P2402" s="8" t="n"/>
    </row>
    <row r="2403">
      <c r="A2403" s="7" t="n"/>
      <c r="C2403" s="7" t="n"/>
      <c r="F2403" s="7" t="n"/>
      <c r="H2403" s="7">
        <f>IF($G2403="","",IFERROR(INDEX(Listas!$B$2:$B$51,MATCH($G2403,Listas!$A$2:$A$51,0))&amp;"",""))</f>
        <v/>
      </c>
      <c r="J2403" s="8" t="n"/>
      <c r="K2403" s="8" t="n"/>
      <c r="L2403" s="8" t="n"/>
      <c r="M2403" s="9" t="n"/>
      <c r="O2403" s="10" t="n"/>
      <c r="P2403" s="8" t="n"/>
    </row>
    <row r="2404">
      <c r="A2404" s="7" t="n"/>
      <c r="C2404" s="7" t="n"/>
      <c r="F2404" s="7" t="n"/>
      <c r="H2404" s="7">
        <f>IF($G2404="","",IFERROR(INDEX(Listas!$B$2:$B$51,MATCH($G2404,Listas!$A$2:$A$51,0))&amp;"",""))</f>
        <v/>
      </c>
      <c r="J2404" s="8" t="n"/>
      <c r="K2404" s="8" t="n"/>
      <c r="L2404" s="8" t="n"/>
      <c r="M2404" s="9" t="n"/>
      <c r="O2404" s="10" t="n"/>
      <c r="P2404" s="8" t="n"/>
    </row>
    <row r="2405">
      <c r="A2405" s="7" t="n"/>
      <c r="C2405" s="7" t="n"/>
      <c r="F2405" s="7" t="n"/>
      <c r="H2405" s="7">
        <f>IF($G2405="","",IFERROR(INDEX(Listas!$B$2:$B$51,MATCH($G2405,Listas!$A$2:$A$51,0))&amp;"",""))</f>
        <v/>
      </c>
      <c r="J2405" s="8" t="n"/>
      <c r="K2405" s="8" t="n"/>
      <c r="L2405" s="8" t="n"/>
      <c r="M2405" s="9" t="n"/>
      <c r="O2405" s="10" t="n"/>
      <c r="P2405" s="8" t="n"/>
    </row>
    <row r="2406">
      <c r="A2406" s="7" t="n"/>
      <c r="C2406" s="7" t="n"/>
      <c r="F2406" s="7" t="n"/>
      <c r="H2406" s="7">
        <f>IF($G2406="","",IFERROR(INDEX(Listas!$B$2:$B$51,MATCH($G2406,Listas!$A$2:$A$51,0))&amp;"",""))</f>
        <v/>
      </c>
      <c r="J2406" s="8" t="n"/>
      <c r="K2406" s="8" t="n"/>
      <c r="L2406" s="8" t="n"/>
      <c r="M2406" s="9" t="n"/>
      <c r="O2406" s="10" t="n"/>
      <c r="P2406" s="8" t="n"/>
    </row>
    <row r="2407">
      <c r="A2407" s="7" t="n"/>
      <c r="C2407" s="7" t="n"/>
      <c r="F2407" s="7" t="n"/>
      <c r="H2407" s="7">
        <f>IF($G2407="","",IFERROR(INDEX(Listas!$B$2:$B$51,MATCH($G2407,Listas!$A$2:$A$51,0))&amp;"",""))</f>
        <v/>
      </c>
      <c r="J2407" s="8" t="n"/>
      <c r="K2407" s="8" t="n"/>
      <c r="L2407" s="8" t="n"/>
      <c r="M2407" s="9" t="n"/>
      <c r="O2407" s="10" t="n"/>
      <c r="P2407" s="8" t="n"/>
    </row>
    <row r="2408">
      <c r="A2408" s="7" t="n"/>
      <c r="C2408" s="7" t="n"/>
      <c r="F2408" s="7" t="n"/>
      <c r="H2408" s="7">
        <f>IF($G2408="","",IFERROR(INDEX(Listas!$B$2:$B$51,MATCH($G2408,Listas!$A$2:$A$51,0))&amp;"",""))</f>
        <v/>
      </c>
      <c r="J2408" s="8" t="n"/>
      <c r="K2408" s="8" t="n"/>
      <c r="L2408" s="8" t="n"/>
      <c r="M2408" s="9" t="n"/>
      <c r="O2408" s="10" t="n"/>
      <c r="P2408" s="8" t="n"/>
    </row>
    <row r="2409">
      <c r="A2409" s="7" t="n"/>
      <c r="C2409" s="7" t="n"/>
      <c r="F2409" s="7" t="n"/>
      <c r="H2409" s="7">
        <f>IF($G2409="","",IFERROR(INDEX(Listas!$B$2:$B$51,MATCH($G2409,Listas!$A$2:$A$51,0))&amp;"",""))</f>
        <v/>
      </c>
      <c r="J2409" s="8" t="n"/>
      <c r="K2409" s="8" t="n"/>
      <c r="L2409" s="8" t="n"/>
      <c r="M2409" s="9" t="n"/>
      <c r="O2409" s="10" t="n"/>
      <c r="P2409" s="8" t="n"/>
    </row>
    <row r="2410">
      <c r="A2410" s="7" t="n"/>
      <c r="C2410" s="7" t="n"/>
      <c r="F2410" s="7" t="n"/>
      <c r="H2410" s="7">
        <f>IF($G2410="","",IFERROR(INDEX(Listas!$B$2:$B$51,MATCH($G2410,Listas!$A$2:$A$51,0))&amp;"",""))</f>
        <v/>
      </c>
      <c r="J2410" s="8" t="n"/>
      <c r="K2410" s="8" t="n"/>
      <c r="L2410" s="8" t="n"/>
      <c r="M2410" s="9" t="n"/>
      <c r="O2410" s="10" t="n"/>
      <c r="P2410" s="8" t="n"/>
    </row>
    <row r="2411">
      <c r="A2411" s="7" t="n"/>
      <c r="C2411" s="7" t="n"/>
      <c r="F2411" s="7" t="n"/>
      <c r="H2411" s="7">
        <f>IF($G2411="","",IFERROR(INDEX(Listas!$B$2:$B$51,MATCH($G2411,Listas!$A$2:$A$51,0))&amp;"",""))</f>
        <v/>
      </c>
      <c r="J2411" s="8" t="n"/>
      <c r="K2411" s="8" t="n"/>
      <c r="L2411" s="8" t="n"/>
      <c r="M2411" s="9" t="n"/>
      <c r="O2411" s="10" t="n"/>
      <c r="P2411" s="8" t="n"/>
    </row>
    <row r="2412">
      <c r="A2412" s="7" t="n"/>
      <c r="C2412" s="7" t="n"/>
      <c r="F2412" s="7" t="n"/>
      <c r="H2412" s="7">
        <f>IF($G2412="","",IFERROR(INDEX(Listas!$B$2:$B$51,MATCH($G2412,Listas!$A$2:$A$51,0))&amp;"",""))</f>
        <v/>
      </c>
      <c r="J2412" s="8" t="n"/>
      <c r="K2412" s="8" t="n"/>
      <c r="L2412" s="8" t="n"/>
      <c r="M2412" s="9" t="n"/>
      <c r="O2412" s="10" t="n"/>
      <c r="P2412" s="8" t="n"/>
    </row>
    <row r="2413">
      <c r="A2413" s="7" t="n"/>
      <c r="C2413" s="7" t="n"/>
      <c r="F2413" s="7" t="n"/>
      <c r="H2413" s="7">
        <f>IF($G2413="","",IFERROR(INDEX(Listas!$B$2:$B$51,MATCH($G2413,Listas!$A$2:$A$51,0))&amp;"",""))</f>
        <v/>
      </c>
      <c r="J2413" s="8" t="n"/>
      <c r="K2413" s="8" t="n"/>
      <c r="L2413" s="8" t="n"/>
      <c r="M2413" s="9" t="n"/>
      <c r="O2413" s="10" t="n"/>
      <c r="P2413" s="8" t="n"/>
    </row>
    <row r="2414">
      <c r="A2414" s="7" t="n"/>
      <c r="C2414" s="7" t="n"/>
      <c r="F2414" s="7" t="n"/>
      <c r="H2414" s="7">
        <f>IF($G2414="","",IFERROR(INDEX(Listas!$B$2:$B$51,MATCH($G2414,Listas!$A$2:$A$51,0))&amp;"",""))</f>
        <v/>
      </c>
      <c r="J2414" s="8" t="n"/>
      <c r="K2414" s="8" t="n"/>
      <c r="L2414" s="8" t="n"/>
      <c r="M2414" s="9" t="n"/>
      <c r="O2414" s="10" t="n"/>
      <c r="P2414" s="8" t="n"/>
    </row>
    <row r="2415">
      <c r="A2415" s="7" t="n"/>
      <c r="C2415" s="7" t="n"/>
      <c r="F2415" s="7" t="n"/>
      <c r="H2415" s="7">
        <f>IF($G2415="","",IFERROR(INDEX(Listas!$B$2:$B$51,MATCH($G2415,Listas!$A$2:$A$51,0))&amp;"",""))</f>
        <v/>
      </c>
      <c r="J2415" s="8" t="n"/>
      <c r="K2415" s="8" t="n"/>
      <c r="L2415" s="8" t="n"/>
      <c r="M2415" s="9" t="n"/>
      <c r="O2415" s="10" t="n"/>
      <c r="P2415" s="8" t="n"/>
    </row>
    <row r="2416">
      <c r="A2416" s="7" t="n"/>
      <c r="C2416" s="7" t="n"/>
      <c r="F2416" s="7" t="n"/>
      <c r="H2416" s="7">
        <f>IF($G2416="","",IFERROR(INDEX(Listas!$B$2:$B$51,MATCH($G2416,Listas!$A$2:$A$51,0))&amp;"",""))</f>
        <v/>
      </c>
      <c r="J2416" s="8" t="n"/>
      <c r="K2416" s="8" t="n"/>
      <c r="L2416" s="8" t="n"/>
      <c r="M2416" s="9" t="n"/>
      <c r="O2416" s="10" t="n"/>
      <c r="P2416" s="8" t="n"/>
    </row>
    <row r="2417">
      <c r="A2417" s="7" t="n"/>
      <c r="C2417" s="7" t="n"/>
      <c r="F2417" s="7" t="n"/>
      <c r="H2417" s="7">
        <f>IF($G2417="","",IFERROR(INDEX(Listas!$B$2:$B$51,MATCH($G2417,Listas!$A$2:$A$51,0))&amp;"",""))</f>
        <v/>
      </c>
      <c r="J2417" s="8" t="n"/>
      <c r="K2417" s="8" t="n"/>
      <c r="L2417" s="8" t="n"/>
      <c r="M2417" s="9" t="n"/>
      <c r="O2417" s="10" t="n"/>
      <c r="P2417" s="8" t="n"/>
    </row>
    <row r="2418">
      <c r="A2418" s="7" t="n"/>
      <c r="C2418" s="7" t="n"/>
      <c r="F2418" s="7" t="n"/>
      <c r="H2418" s="7">
        <f>IF($G2418="","",IFERROR(INDEX(Listas!$B$2:$B$51,MATCH($G2418,Listas!$A$2:$A$51,0))&amp;"",""))</f>
        <v/>
      </c>
      <c r="J2418" s="8" t="n"/>
      <c r="K2418" s="8" t="n"/>
      <c r="L2418" s="8" t="n"/>
      <c r="M2418" s="9" t="n"/>
      <c r="O2418" s="10" t="n"/>
      <c r="P2418" s="8" t="n"/>
    </row>
    <row r="2419">
      <c r="A2419" s="7" t="n"/>
      <c r="C2419" s="7" t="n"/>
      <c r="F2419" s="7" t="n"/>
      <c r="H2419" s="7">
        <f>IF($G2419="","",IFERROR(INDEX(Listas!$B$2:$B$51,MATCH($G2419,Listas!$A$2:$A$51,0))&amp;"",""))</f>
        <v/>
      </c>
      <c r="J2419" s="8" t="n"/>
      <c r="K2419" s="8" t="n"/>
      <c r="L2419" s="8" t="n"/>
      <c r="M2419" s="9" t="n"/>
      <c r="O2419" s="10" t="n"/>
      <c r="P2419" s="8" t="n"/>
    </row>
    <row r="2420">
      <c r="A2420" s="7" t="n"/>
      <c r="C2420" s="7" t="n"/>
      <c r="F2420" s="7" t="n"/>
      <c r="H2420" s="7">
        <f>IF($G2420="","",IFERROR(INDEX(Listas!$B$2:$B$51,MATCH($G2420,Listas!$A$2:$A$51,0))&amp;"",""))</f>
        <v/>
      </c>
      <c r="J2420" s="8" t="n"/>
      <c r="K2420" s="8" t="n"/>
      <c r="L2420" s="8" t="n"/>
      <c r="M2420" s="9" t="n"/>
      <c r="O2420" s="10" t="n"/>
      <c r="P2420" s="8" t="n"/>
    </row>
    <row r="2421">
      <c r="A2421" s="7" t="n"/>
      <c r="C2421" s="7" t="n"/>
      <c r="F2421" s="7" t="n"/>
      <c r="H2421" s="7">
        <f>IF($G2421="","",IFERROR(INDEX(Listas!$B$2:$B$51,MATCH($G2421,Listas!$A$2:$A$51,0))&amp;"",""))</f>
        <v/>
      </c>
      <c r="J2421" s="8" t="n"/>
      <c r="K2421" s="8" t="n"/>
      <c r="L2421" s="8" t="n"/>
      <c r="M2421" s="9" t="n"/>
      <c r="O2421" s="10" t="n"/>
      <c r="P2421" s="8" t="n"/>
    </row>
    <row r="2422">
      <c r="A2422" s="7" t="n"/>
      <c r="C2422" s="7" t="n"/>
      <c r="F2422" s="7" t="n"/>
      <c r="H2422" s="7">
        <f>IF($G2422="","",IFERROR(INDEX(Listas!$B$2:$B$51,MATCH($G2422,Listas!$A$2:$A$51,0))&amp;"",""))</f>
        <v/>
      </c>
      <c r="J2422" s="8" t="n"/>
      <c r="K2422" s="8" t="n"/>
      <c r="L2422" s="8" t="n"/>
      <c r="M2422" s="9" t="n"/>
      <c r="O2422" s="10" t="n"/>
      <c r="P2422" s="8" t="n"/>
    </row>
    <row r="2423">
      <c r="A2423" s="7" t="n"/>
      <c r="C2423" s="7" t="n"/>
      <c r="F2423" s="7" t="n"/>
      <c r="H2423" s="7">
        <f>IF($G2423="","",IFERROR(INDEX(Listas!$B$2:$B$51,MATCH($G2423,Listas!$A$2:$A$51,0))&amp;"",""))</f>
        <v/>
      </c>
      <c r="J2423" s="8" t="n"/>
      <c r="K2423" s="8" t="n"/>
      <c r="L2423" s="8" t="n"/>
      <c r="M2423" s="9" t="n"/>
      <c r="O2423" s="10" t="n"/>
      <c r="P2423" s="8" t="n"/>
    </row>
    <row r="2424">
      <c r="A2424" s="7" t="n"/>
      <c r="C2424" s="7" t="n"/>
      <c r="F2424" s="7" t="n"/>
      <c r="H2424" s="7">
        <f>IF($G2424="","",IFERROR(INDEX(Listas!$B$2:$B$51,MATCH($G2424,Listas!$A$2:$A$51,0))&amp;"",""))</f>
        <v/>
      </c>
      <c r="J2424" s="8" t="n"/>
      <c r="K2424" s="8" t="n"/>
      <c r="L2424" s="8" t="n"/>
      <c r="M2424" s="9" t="n"/>
      <c r="O2424" s="10" t="n"/>
      <c r="P2424" s="8" t="n"/>
    </row>
    <row r="2425">
      <c r="A2425" s="7" t="n"/>
      <c r="C2425" s="7" t="n"/>
      <c r="F2425" s="7" t="n"/>
      <c r="H2425" s="7">
        <f>IF($G2425="","",IFERROR(INDEX(Listas!$B$2:$B$51,MATCH($G2425,Listas!$A$2:$A$51,0))&amp;"",""))</f>
        <v/>
      </c>
      <c r="J2425" s="8" t="n"/>
      <c r="K2425" s="8" t="n"/>
      <c r="L2425" s="8" t="n"/>
      <c r="M2425" s="9" t="n"/>
      <c r="O2425" s="10" t="n"/>
      <c r="P2425" s="8" t="n"/>
    </row>
    <row r="2426">
      <c r="A2426" s="7" t="n"/>
      <c r="C2426" s="7" t="n"/>
      <c r="F2426" s="7" t="n"/>
      <c r="H2426" s="7">
        <f>IF($G2426="","",IFERROR(INDEX(Listas!$B$2:$B$51,MATCH($G2426,Listas!$A$2:$A$51,0))&amp;"",""))</f>
        <v/>
      </c>
      <c r="J2426" s="8" t="n"/>
      <c r="K2426" s="8" t="n"/>
      <c r="L2426" s="8" t="n"/>
      <c r="M2426" s="9" t="n"/>
      <c r="O2426" s="10" t="n"/>
      <c r="P2426" s="8" t="n"/>
    </row>
    <row r="2427">
      <c r="A2427" s="7" t="n"/>
      <c r="C2427" s="7" t="n"/>
      <c r="F2427" s="7" t="n"/>
      <c r="H2427" s="7">
        <f>IF($G2427="","",IFERROR(INDEX(Listas!$B$2:$B$51,MATCH($G2427,Listas!$A$2:$A$51,0))&amp;"",""))</f>
        <v/>
      </c>
      <c r="J2427" s="8" t="n"/>
      <c r="K2427" s="8" t="n"/>
      <c r="L2427" s="8" t="n"/>
      <c r="M2427" s="9" t="n"/>
      <c r="O2427" s="10" t="n"/>
      <c r="P2427" s="8" t="n"/>
    </row>
    <row r="2428">
      <c r="A2428" s="7" t="n"/>
      <c r="C2428" s="7" t="n"/>
      <c r="F2428" s="7" t="n"/>
      <c r="H2428" s="7">
        <f>IF($G2428="","",IFERROR(INDEX(Listas!$B$2:$B$51,MATCH($G2428,Listas!$A$2:$A$51,0))&amp;"",""))</f>
        <v/>
      </c>
      <c r="J2428" s="8" t="n"/>
      <c r="K2428" s="8" t="n"/>
      <c r="L2428" s="8" t="n"/>
      <c r="M2428" s="9" t="n"/>
      <c r="O2428" s="10" t="n"/>
      <c r="P2428" s="8" t="n"/>
    </row>
    <row r="2429">
      <c r="A2429" s="7" t="n"/>
      <c r="C2429" s="7" t="n"/>
      <c r="F2429" s="7" t="n"/>
      <c r="H2429" s="7">
        <f>IF($G2429="","",IFERROR(INDEX(Listas!$B$2:$B$51,MATCH($G2429,Listas!$A$2:$A$51,0))&amp;"",""))</f>
        <v/>
      </c>
      <c r="J2429" s="8" t="n"/>
      <c r="K2429" s="8" t="n"/>
      <c r="L2429" s="8" t="n"/>
      <c r="M2429" s="9" t="n"/>
      <c r="O2429" s="10" t="n"/>
      <c r="P2429" s="8" t="n"/>
    </row>
    <row r="2430">
      <c r="A2430" s="7" t="n"/>
      <c r="C2430" s="7" t="n"/>
      <c r="F2430" s="7" t="n"/>
      <c r="H2430" s="7">
        <f>IF($G2430="","",IFERROR(INDEX(Listas!$B$2:$B$51,MATCH($G2430,Listas!$A$2:$A$51,0))&amp;"",""))</f>
        <v/>
      </c>
      <c r="J2430" s="8" t="n"/>
      <c r="K2430" s="8" t="n"/>
      <c r="L2430" s="8" t="n"/>
      <c r="M2430" s="9" t="n"/>
      <c r="O2430" s="10" t="n"/>
      <c r="P2430" s="8" t="n"/>
    </row>
    <row r="2431">
      <c r="A2431" s="7" t="n"/>
      <c r="C2431" s="7" t="n"/>
      <c r="F2431" s="7" t="n"/>
      <c r="H2431" s="7">
        <f>IF($G2431="","",IFERROR(INDEX(Listas!$B$2:$B$51,MATCH($G2431,Listas!$A$2:$A$51,0))&amp;"",""))</f>
        <v/>
      </c>
      <c r="J2431" s="8" t="n"/>
      <c r="K2431" s="8" t="n"/>
      <c r="L2431" s="8" t="n"/>
      <c r="M2431" s="9" t="n"/>
      <c r="O2431" s="10" t="n"/>
      <c r="P2431" s="8" t="n"/>
    </row>
    <row r="2432">
      <c r="A2432" s="7" t="n"/>
      <c r="C2432" s="7" t="n"/>
      <c r="F2432" s="7" t="n"/>
      <c r="H2432" s="7">
        <f>IF($G2432="","",IFERROR(INDEX(Listas!$B$2:$B$51,MATCH($G2432,Listas!$A$2:$A$51,0))&amp;"",""))</f>
        <v/>
      </c>
      <c r="J2432" s="8" t="n"/>
      <c r="K2432" s="8" t="n"/>
      <c r="L2432" s="8" t="n"/>
      <c r="M2432" s="9" t="n"/>
      <c r="O2432" s="10" t="n"/>
      <c r="P2432" s="8" t="n"/>
    </row>
    <row r="2433">
      <c r="A2433" s="7" t="n"/>
      <c r="C2433" s="7" t="n"/>
      <c r="F2433" s="7" t="n"/>
      <c r="H2433" s="7">
        <f>IF($G2433="","",IFERROR(INDEX(Listas!$B$2:$B$51,MATCH($G2433,Listas!$A$2:$A$51,0))&amp;"",""))</f>
        <v/>
      </c>
      <c r="J2433" s="8" t="n"/>
      <c r="K2433" s="8" t="n"/>
      <c r="L2433" s="8" t="n"/>
      <c r="M2433" s="9" t="n"/>
      <c r="O2433" s="10" t="n"/>
      <c r="P2433" s="8" t="n"/>
    </row>
    <row r="2434">
      <c r="A2434" s="7" t="n"/>
      <c r="C2434" s="7" t="n"/>
      <c r="F2434" s="7" t="n"/>
      <c r="H2434" s="7">
        <f>IF($G2434="","",IFERROR(INDEX(Listas!$B$2:$B$51,MATCH($G2434,Listas!$A$2:$A$51,0))&amp;"",""))</f>
        <v/>
      </c>
      <c r="J2434" s="8" t="n"/>
      <c r="K2434" s="8" t="n"/>
      <c r="L2434" s="8" t="n"/>
      <c r="M2434" s="9" t="n"/>
      <c r="O2434" s="10" t="n"/>
      <c r="P2434" s="8" t="n"/>
    </row>
    <row r="2435">
      <c r="A2435" s="7" t="n"/>
      <c r="C2435" s="7" t="n"/>
      <c r="F2435" s="7" t="n"/>
      <c r="H2435" s="7">
        <f>IF($G2435="","",IFERROR(INDEX(Listas!$B$2:$B$51,MATCH($G2435,Listas!$A$2:$A$51,0))&amp;"",""))</f>
        <v/>
      </c>
      <c r="J2435" s="8" t="n"/>
      <c r="K2435" s="8" t="n"/>
      <c r="L2435" s="8" t="n"/>
      <c r="M2435" s="9" t="n"/>
      <c r="O2435" s="10" t="n"/>
      <c r="P2435" s="8" t="n"/>
    </row>
    <row r="2436">
      <c r="A2436" s="7" t="n"/>
      <c r="C2436" s="7" t="n"/>
      <c r="F2436" s="7" t="n"/>
      <c r="H2436" s="7">
        <f>IF($G2436="","",IFERROR(INDEX(Listas!$B$2:$B$51,MATCH($G2436,Listas!$A$2:$A$51,0))&amp;"",""))</f>
        <v/>
      </c>
      <c r="J2436" s="8" t="n"/>
      <c r="K2436" s="8" t="n"/>
      <c r="L2436" s="8" t="n"/>
      <c r="M2436" s="9" t="n"/>
      <c r="O2436" s="10" t="n"/>
      <c r="P2436" s="8" t="n"/>
    </row>
    <row r="2437">
      <c r="A2437" s="7" t="n"/>
      <c r="C2437" s="7" t="n"/>
      <c r="F2437" s="7" t="n"/>
      <c r="H2437" s="7">
        <f>IF($G2437="","",IFERROR(INDEX(Listas!$B$2:$B$51,MATCH($G2437,Listas!$A$2:$A$51,0))&amp;"",""))</f>
        <v/>
      </c>
      <c r="J2437" s="8" t="n"/>
      <c r="K2437" s="8" t="n"/>
      <c r="L2437" s="8" t="n"/>
      <c r="M2437" s="9" t="n"/>
      <c r="O2437" s="10" t="n"/>
      <c r="P2437" s="8" t="n"/>
    </row>
    <row r="2438">
      <c r="A2438" s="7" t="n"/>
      <c r="C2438" s="7" t="n"/>
      <c r="F2438" s="7" t="n"/>
      <c r="H2438" s="7">
        <f>IF($G2438="","",IFERROR(INDEX(Listas!$B$2:$B$51,MATCH($G2438,Listas!$A$2:$A$51,0))&amp;"",""))</f>
        <v/>
      </c>
      <c r="J2438" s="8" t="n"/>
      <c r="K2438" s="8" t="n"/>
      <c r="L2438" s="8" t="n"/>
      <c r="M2438" s="9" t="n"/>
      <c r="O2438" s="10" t="n"/>
      <c r="P2438" s="8" t="n"/>
    </row>
    <row r="2439">
      <c r="A2439" s="7" t="n"/>
      <c r="C2439" s="7" t="n"/>
      <c r="F2439" s="7" t="n"/>
      <c r="H2439" s="7">
        <f>IF($G2439="","",IFERROR(INDEX(Listas!$B$2:$B$51,MATCH($G2439,Listas!$A$2:$A$51,0))&amp;"",""))</f>
        <v/>
      </c>
      <c r="J2439" s="8" t="n"/>
      <c r="K2439" s="8" t="n"/>
      <c r="L2439" s="8" t="n"/>
      <c r="M2439" s="9" t="n"/>
      <c r="O2439" s="10" t="n"/>
      <c r="P2439" s="8" t="n"/>
    </row>
    <row r="2440">
      <c r="A2440" s="7" t="n"/>
      <c r="C2440" s="7" t="n"/>
      <c r="F2440" s="7" t="n"/>
      <c r="H2440" s="7">
        <f>IF($G2440="","",IFERROR(INDEX(Listas!$B$2:$B$51,MATCH($G2440,Listas!$A$2:$A$51,0))&amp;"",""))</f>
        <v/>
      </c>
      <c r="J2440" s="8" t="n"/>
      <c r="K2440" s="8" t="n"/>
      <c r="L2440" s="8" t="n"/>
      <c r="M2440" s="9" t="n"/>
      <c r="O2440" s="10" t="n"/>
      <c r="P2440" s="8" t="n"/>
    </row>
    <row r="2441">
      <c r="A2441" s="7" t="n"/>
      <c r="C2441" s="7" t="n"/>
      <c r="F2441" s="7" t="n"/>
      <c r="H2441" s="7">
        <f>IF($G2441="","",IFERROR(INDEX(Listas!$B$2:$B$51,MATCH($G2441,Listas!$A$2:$A$51,0))&amp;"",""))</f>
        <v/>
      </c>
      <c r="J2441" s="8" t="n"/>
      <c r="K2441" s="8" t="n"/>
      <c r="L2441" s="8" t="n"/>
      <c r="M2441" s="9" t="n"/>
      <c r="O2441" s="10" t="n"/>
      <c r="P2441" s="8" t="n"/>
    </row>
    <row r="2442">
      <c r="A2442" s="7" t="n"/>
      <c r="C2442" s="7" t="n"/>
      <c r="F2442" s="7" t="n"/>
      <c r="H2442" s="7">
        <f>IF($G2442="","",IFERROR(INDEX(Listas!$B$2:$B$51,MATCH($G2442,Listas!$A$2:$A$51,0))&amp;"",""))</f>
        <v/>
      </c>
      <c r="J2442" s="8" t="n"/>
      <c r="K2442" s="8" t="n"/>
      <c r="L2442" s="8" t="n"/>
      <c r="M2442" s="9" t="n"/>
      <c r="O2442" s="10" t="n"/>
      <c r="P2442" s="8" t="n"/>
    </row>
    <row r="2443">
      <c r="A2443" s="7" t="n"/>
      <c r="C2443" s="7" t="n"/>
      <c r="F2443" s="7" t="n"/>
      <c r="H2443" s="7">
        <f>IF($G2443="","",IFERROR(INDEX(Listas!$B$2:$B$51,MATCH($G2443,Listas!$A$2:$A$51,0))&amp;"",""))</f>
        <v/>
      </c>
      <c r="J2443" s="8" t="n"/>
      <c r="K2443" s="8" t="n"/>
      <c r="L2443" s="8" t="n"/>
      <c r="M2443" s="9" t="n"/>
      <c r="O2443" s="10" t="n"/>
      <c r="P2443" s="8" t="n"/>
    </row>
    <row r="2444">
      <c r="A2444" s="7" t="n"/>
      <c r="C2444" s="7" t="n"/>
      <c r="F2444" s="7" t="n"/>
      <c r="H2444" s="7">
        <f>IF($G2444="","",IFERROR(INDEX(Listas!$B$2:$B$51,MATCH($G2444,Listas!$A$2:$A$51,0))&amp;"",""))</f>
        <v/>
      </c>
      <c r="J2444" s="8" t="n"/>
      <c r="K2444" s="8" t="n"/>
      <c r="L2444" s="8" t="n"/>
      <c r="M2444" s="9" t="n"/>
      <c r="O2444" s="10" t="n"/>
      <c r="P2444" s="8" t="n"/>
    </row>
    <row r="2445">
      <c r="A2445" s="7" t="n"/>
      <c r="C2445" s="7" t="n"/>
      <c r="F2445" s="7" t="n"/>
      <c r="H2445" s="7">
        <f>IF($G2445="","",IFERROR(INDEX(Listas!$B$2:$B$51,MATCH($G2445,Listas!$A$2:$A$51,0))&amp;"",""))</f>
        <v/>
      </c>
      <c r="J2445" s="8" t="n"/>
      <c r="K2445" s="8" t="n"/>
      <c r="L2445" s="8" t="n"/>
      <c r="M2445" s="9" t="n"/>
      <c r="O2445" s="10" t="n"/>
      <c r="P2445" s="8" t="n"/>
    </row>
    <row r="2446">
      <c r="A2446" s="7" t="n"/>
      <c r="C2446" s="7" t="n"/>
      <c r="F2446" s="7" t="n"/>
      <c r="H2446" s="7">
        <f>IF($G2446="","",IFERROR(INDEX(Listas!$B$2:$B$51,MATCH($G2446,Listas!$A$2:$A$51,0))&amp;"",""))</f>
        <v/>
      </c>
      <c r="J2446" s="8" t="n"/>
      <c r="K2446" s="8" t="n"/>
      <c r="L2446" s="8" t="n"/>
      <c r="M2446" s="9" t="n"/>
      <c r="O2446" s="10" t="n"/>
      <c r="P2446" s="8" t="n"/>
    </row>
    <row r="2447">
      <c r="A2447" s="7" t="n"/>
      <c r="C2447" s="7" t="n"/>
      <c r="F2447" s="7" t="n"/>
      <c r="H2447" s="7">
        <f>IF($G2447="","",IFERROR(INDEX(Listas!$B$2:$B$51,MATCH($G2447,Listas!$A$2:$A$51,0))&amp;"",""))</f>
        <v/>
      </c>
      <c r="J2447" s="8" t="n"/>
      <c r="K2447" s="8" t="n"/>
      <c r="L2447" s="8" t="n"/>
      <c r="M2447" s="9" t="n"/>
      <c r="O2447" s="10" t="n"/>
      <c r="P2447" s="8" t="n"/>
    </row>
    <row r="2448">
      <c r="A2448" s="7" t="n"/>
      <c r="C2448" s="7" t="n"/>
      <c r="F2448" s="7" t="n"/>
      <c r="H2448" s="7">
        <f>IF($G2448="","",IFERROR(INDEX(Listas!$B$2:$B$51,MATCH($G2448,Listas!$A$2:$A$51,0))&amp;"",""))</f>
        <v/>
      </c>
      <c r="J2448" s="8" t="n"/>
      <c r="K2448" s="8" t="n"/>
      <c r="L2448" s="8" t="n"/>
      <c r="M2448" s="9" t="n"/>
      <c r="O2448" s="10" t="n"/>
      <c r="P2448" s="8" t="n"/>
    </row>
    <row r="2449">
      <c r="A2449" s="7" t="n"/>
      <c r="C2449" s="7" t="n"/>
      <c r="F2449" s="7" t="n"/>
      <c r="H2449" s="7">
        <f>IF($G2449="","",IFERROR(INDEX(Listas!$B$2:$B$51,MATCH($G2449,Listas!$A$2:$A$51,0))&amp;"",""))</f>
        <v/>
      </c>
      <c r="J2449" s="8" t="n"/>
      <c r="K2449" s="8" t="n"/>
      <c r="L2449" s="8" t="n"/>
      <c r="M2449" s="9" t="n"/>
      <c r="O2449" s="10" t="n"/>
      <c r="P2449" s="8" t="n"/>
    </row>
    <row r="2450">
      <c r="A2450" s="7" t="n"/>
      <c r="C2450" s="7" t="n"/>
      <c r="F2450" s="7" t="n"/>
      <c r="H2450" s="7">
        <f>IF($G2450="","",IFERROR(INDEX(Listas!$B$2:$B$51,MATCH($G2450,Listas!$A$2:$A$51,0))&amp;"",""))</f>
        <v/>
      </c>
      <c r="J2450" s="8" t="n"/>
      <c r="K2450" s="8" t="n"/>
      <c r="L2450" s="8" t="n"/>
      <c r="M2450" s="9" t="n"/>
      <c r="O2450" s="10" t="n"/>
      <c r="P2450" s="8" t="n"/>
    </row>
    <row r="2451">
      <c r="A2451" s="7" t="n"/>
      <c r="C2451" s="7" t="n"/>
      <c r="F2451" s="7" t="n"/>
      <c r="H2451" s="7">
        <f>IF($G2451="","",IFERROR(INDEX(Listas!$B$2:$B$51,MATCH($G2451,Listas!$A$2:$A$51,0))&amp;"",""))</f>
        <v/>
      </c>
      <c r="J2451" s="8" t="n"/>
      <c r="K2451" s="8" t="n"/>
      <c r="L2451" s="8" t="n"/>
      <c r="M2451" s="9" t="n"/>
      <c r="O2451" s="10" t="n"/>
      <c r="P2451" s="8" t="n"/>
    </row>
    <row r="2452">
      <c r="A2452" s="7" t="n"/>
      <c r="C2452" s="7" t="n"/>
      <c r="F2452" s="7" t="n"/>
      <c r="H2452" s="7">
        <f>IF($G2452="","",IFERROR(INDEX(Listas!$B$2:$B$51,MATCH($G2452,Listas!$A$2:$A$51,0))&amp;"",""))</f>
        <v/>
      </c>
      <c r="J2452" s="8" t="n"/>
      <c r="K2452" s="8" t="n"/>
      <c r="L2452" s="8" t="n"/>
      <c r="M2452" s="9" t="n"/>
      <c r="O2452" s="10" t="n"/>
      <c r="P2452" s="8" t="n"/>
    </row>
    <row r="2453">
      <c r="A2453" s="7" t="n"/>
      <c r="C2453" s="7" t="n"/>
      <c r="F2453" s="7" t="n"/>
      <c r="H2453" s="7">
        <f>IF($G2453="","",IFERROR(INDEX(Listas!$B$2:$B$51,MATCH($G2453,Listas!$A$2:$A$51,0))&amp;"",""))</f>
        <v/>
      </c>
      <c r="J2453" s="8" t="n"/>
      <c r="K2453" s="8" t="n"/>
      <c r="L2453" s="8" t="n"/>
      <c r="M2453" s="9" t="n"/>
      <c r="O2453" s="10" t="n"/>
      <c r="P2453" s="8" t="n"/>
    </row>
    <row r="2454">
      <c r="A2454" s="7" t="n"/>
      <c r="C2454" s="7" t="n"/>
      <c r="F2454" s="7" t="n"/>
      <c r="H2454" s="7">
        <f>IF($G2454="","",IFERROR(INDEX(Listas!$B$2:$B$51,MATCH($G2454,Listas!$A$2:$A$51,0))&amp;"",""))</f>
        <v/>
      </c>
      <c r="J2454" s="8" t="n"/>
      <c r="K2454" s="8" t="n"/>
      <c r="L2454" s="8" t="n"/>
      <c r="M2454" s="9" t="n"/>
      <c r="O2454" s="10" t="n"/>
      <c r="P2454" s="8" t="n"/>
    </row>
    <row r="2455">
      <c r="A2455" s="7" t="n"/>
      <c r="C2455" s="7" t="n"/>
      <c r="F2455" s="7" t="n"/>
      <c r="H2455" s="7">
        <f>IF($G2455="","",IFERROR(INDEX(Listas!$B$2:$B$51,MATCH($G2455,Listas!$A$2:$A$51,0))&amp;"",""))</f>
        <v/>
      </c>
      <c r="J2455" s="8" t="n"/>
      <c r="K2455" s="8" t="n"/>
      <c r="L2455" s="8" t="n"/>
      <c r="M2455" s="9" t="n"/>
      <c r="O2455" s="10" t="n"/>
      <c r="P2455" s="8" t="n"/>
    </row>
    <row r="2456">
      <c r="A2456" s="7" t="n"/>
      <c r="C2456" s="7" t="n"/>
      <c r="F2456" s="7" t="n"/>
      <c r="H2456" s="7">
        <f>IF($G2456="","",IFERROR(INDEX(Listas!$B$2:$B$51,MATCH($G2456,Listas!$A$2:$A$51,0))&amp;"",""))</f>
        <v/>
      </c>
      <c r="J2456" s="8" t="n"/>
      <c r="K2456" s="8" t="n"/>
      <c r="L2456" s="8" t="n"/>
      <c r="M2456" s="9" t="n"/>
      <c r="O2456" s="10" t="n"/>
      <c r="P2456" s="8" t="n"/>
    </row>
    <row r="2457">
      <c r="A2457" s="7" t="n"/>
      <c r="C2457" s="7" t="n"/>
      <c r="F2457" s="7" t="n"/>
      <c r="H2457" s="7">
        <f>IF($G2457="","",IFERROR(INDEX(Listas!$B$2:$B$51,MATCH($G2457,Listas!$A$2:$A$51,0))&amp;"",""))</f>
        <v/>
      </c>
      <c r="J2457" s="8" t="n"/>
      <c r="K2457" s="8" t="n"/>
      <c r="L2457" s="8" t="n"/>
      <c r="M2457" s="9" t="n"/>
      <c r="O2457" s="10" t="n"/>
      <c r="P2457" s="8" t="n"/>
    </row>
    <row r="2458">
      <c r="A2458" s="7" t="n"/>
      <c r="C2458" s="7" t="n"/>
      <c r="F2458" s="7" t="n"/>
      <c r="H2458" s="7">
        <f>IF($G2458="","",IFERROR(INDEX(Listas!$B$2:$B$51,MATCH($G2458,Listas!$A$2:$A$51,0))&amp;"",""))</f>
        <v/>
      </c>
      <c r="J2458" s="8" t="n"/>
      <c r="K2458" s="8" t="n"/>
      <c r="L2458" s="8" t="n"/>
      <c r="M2458" s="9" t="n"/>
      <c r="O2458" s="10" t="n"/>
      <c r="P2458" s="8" t="n"/>
    </row>
    <row r="2459">
      <c r="A2459" s="7" t="n"/>
      <c r="C2459" s="7" t="n"/>
      <c r="F2459" s="7" t="n"/>
      <c r="H2459" s="7">
        <f>IF($G2459="","",IFERROR(INDEX(Listas!$B$2:$B$51,MATCH($G2459,Listas!$A$2:$A$51,0))&amp;"",""))</f>
        <v/>
      </c>
      <c r="J2459" s="8" t="n"/>
      <c r="K2459" s="8" t="n"/>
      <c r="L2459" s="8" t="n"/>
      <c r="M2459" s="9" t="n"/>
      <c r="O2459" s="10" t="n"/>
      <c r="P2459" s="8" t="n"/>
    </row>
    <row r="2460">
      <c r="A2460" s="7" t="n"/>
      <c r="C2460" s="7" t="n"/>
      <c r="F2460" s="7" t="n"/>
      <c r="H2460" s="7">
        <f>IF($G2460="","",IFERROR(INDEX(Listas!$B$2:$B$51,MATCH($G2460,Listas!$A$2:$A$51,0))&amp;"",""))</f>
        <v/>
      </c>
      <c r="J2460" s="8" t="n"/>
      <c r="K2460" s="8" t="n"/>
      <c r="L2460" s="8" t="n"/>
      <c r="M2460" s="9" t="n"/>
      <c r="O2460" s="10" t="n"/>
      <c r="P2460" s="8" t="n"/>
    </row>
    <row r="2461">
      <c r="A2461" s="7" t="n"/>
      <c r="C2461" s="7" t="n"/>
      <c r="F2461" s="7" t="n"/>
      <c r="H2461" s="7">
        <f>IF($G2461="","",IFERROR(INDEX(Listas!$B$2:$B$51,MATCH($G2461,Listas!$A$2:$A$51,0))&amp;"",""))</f>
        <v/>
      </c>
      <c r="J2461" s="8" t="n"/>
      <c r="K2461" s="8" t="n"/>
      <c r="L2461" s="8" t="n"/>
      <c r="M2461" s="9" t="n"/>
      <c r="O2461" s="10" t="n"/>
      <c r="P2461" s="8" t="n"/>
    </row>
    <row r="2462">
      <c r="A2462" s="7" t="n"/>
      <c r="C2462" s="7" t="n"/>
      <c r="F2462" s="7" t="n"/>
      <c r="H2462" s="7">
        <f>IF($G2462="","",IFERROR(INDEX(Listas!$B$2:$B$51,MATCH($G2462,Listas!$A$2:$A$51,0))&amp;"",""))</f>
        <v/>
      </c>
      <c r="J2462" s="8" t="n"/>
      <c r="K2462" s="8" t="n"/>
      <c r="L2462" s="8" t="n"/>
      <c r="M2462" s="9" t="n"/>
      <c r="O2462" s="10" t="n"/>
      <c r="P2462" s="8" t="n"/>
    </row>
    <row r="2463">
      <c r="A2463" s="7" t="n"/>
      <c r="C2463" s="7" t="n"/>
      <c r="F2463" s="7" t="n"/>
      <c r="H2463" s="7">
        <f>IF($G2463="","",IFERROR(INDEX(Listas!$B$2:$B$51,MATCH($G2463,Listas!$A$2:$A$51,0))&amp;"",""))</f>
        <v/>
      </c>
      <c r="J2463" s="8" t="n"/>
      <c r="K2463" s="8" t="n"/>
      <c r="L2463" s="8" t="n"/>
      <c r="M2463" s="9" t="n"/>
      <c r="O2463" s="10" t="n"/>
      <c r="P2463" s="8" t="n"/>
    </row>
    <row r="2464">
      <c r="A2464" s="7" t="n"/>
      <c r="C2464" s="7" t="n"/>
      <c r="F2464" s="7" t="n"/>
      <c r="H2464" s="7">
        <f>IF($G2464="","",IFERROR(INDEX(Listas!$B$2:$B$51,MATCH($G2464,Listas!$A$2:$A$51,0))&amp;"",""))</f>
        <v/>
      </c>
      <c r="J2464" s="8" t="n"/>
      <c r="K2464" s="8" t="n"/>
      <c r="L2464" s="8" t="n"/>
      <c r="M2464" s="9" t="n"/>
      <c r="O2464" s="10" t="n"/>
      <c r="P2464" s="8" t="n"/>
    </row>
    <row r="2465">
      <c r="A2465" s="7" t="n"/>
      <c r="C2465" s="7" t="n"/>
      <c r="F2465" s="7" t="n"/>
      <c r="H2465" s="7">
        <f>IF($G2465="","",IFERROR(INDEX(Listas!$B$2:$B$51,MATCH($G2465,Listas!$A$2:$A$51,0))&amp;"",""))</f>
        <v/>
      </c>
      <c r="J2465" s="8" t="n"/>
      <c r="K2465" s="8" t="n"/>
      <c r="L2465" s="8" t="n"/>
      <c r="M2465" s="9" t="n"/>
      <c r="O2465" s="10" t="n"/>
      <c r="P2465" s="8" t="n"/>
    </row>
    <row r="2466">
      <c r="A2466" s="7" t="n"/>
      <c r="C2466" s="7" t="n"/>
      <c r="F2466" s="7" t="n"/>
      <c r="H2466" s="7">
        <f>IF($G2466="","",IFERROR(INDEX(Listas!$B$2:$B$51,MATCH($G2466,Listas!$A$2:$A$51,0))&amp;"",""))</f>
        <v/>
      </c>
      <c r="J2466" s="8" t="n"/>
      <c r="K2466" s="8" t="n"/>
      <c r="L2466" s="8" t="n"/>
      <c r="M2466" s="9" t="n"/>
      <c r="O2466" s="10" t="n"/>
      <c r="P2466" s="8" t="n"/>
    </row>
    <row r="2467">
      <c r="A2467" s="7" t="n"/>
      <c r="C2467" s="7" t="n"/>
      <c r="F2467" s="7" t="n"/>
      <c r="H2467" s="7">
        <f>IF($G2467="","",IFERROR(INDEX(Listas!$B$2:$B$51,MATCH($G2467,Listas!$A$2:$A$51,0))&amp;"",""))</f>
        <v/>
      </c>
      <c r="J2467" s="8" t="n"/>
      <c r="K2467" s="8" t="n"/>
      <c r="L2467" s="8" t="n"/>
      <c r="M2467" s="9" t="n"/>
      <c r="O2467" s="10" t="n"/>
      <c r="P2467" s="8" t="n"/>
    </row>
    <row r="2468">
      <c r="A2468" s="7" t="n"/>
      <c r="C2468" s="7" t="n"/>
      <c r="F2468" s="7" t="n"/>
      <c r="H2468" s="7">
        <f>IF($G2468="","",IFERROR(INDEX(Listas!$B$2:$B$51,MATCH($G2468,Listas!$A$2:$A$51,0))&amp;"",""))</f>
        <v/>
      </c>
      <c r="J2468" s="8" t="n"/>
      <c r="K2468" s="8" t="n"/>
      <c r="L2468" s="8" t="n"/>
      <c r="M2468" s="9" t="n"/>
      <c r="O2468" s="10" t="n"/>
      <c r="P2468" s="8" t="n"/>
    </row>
    <row r="2469">
      <c r="A2469" s="7" t="n"/>
      <c r="C2469" s="7" t="n"/>
      <c r="F2469" s="7" t="n"/>
      <c r="H2469" s="7">
        <f>IF($G2469="","",IFERROR(INDEX(Listas!$B$2:$B$51,MATCH($G2469,Listas!$A$2:$A$51,0))&amp;"",""))</f>
        <v/>
      </c>
      <c r="J2469" s="8" t="n"/>
      <c r="K2469" s="8" t="n"/>
      <c r="L2469" s="8" t="n"/>
      <c r="M2469" s="9" t="n"/>
      <c r="O2469" s="10" t="n"/>
      <c r="P2469" s="8" t="n"/>
    </row>
    <row r="2470">
      <c r="A2470" s="7" t="n"/>
      <c r="C2470" s="7" t="n"/>
      <c r="F2470" s="7" t="n"/>
      <c r="H2470" s="7">
        <f>IF($G2470="","",IFERROR(INDEX(Listas!$B$2:$B$51,MATCH($G2470,Listas!$A$2:$A$51,0))&amp;"",""))</f>
        <v/>
      </c>
      <c r="J2470" s="8" t="n"/>
      <c r="K2470" s="8" t="n"/>
      <c r="L2470" s="8" t="n"/>
      <c r="M2470" s="9" t="n"/>
      <c r="O2470" s="10" t="n"/>
      <c r="P2470" s="8" t="n"/>
    </row>
    <row r="2471">
      <c r="A2471" s="7" t="n"/>
      <c r="C2471" s="7" t="n"/>
      <c r="F2471" s="7" t="n"/>
      <c r="H2471" s="7">
        <f>IF($G2471="","",IFERROR(INDEX(Listas!$B$2:$B$51,MATCH($G2471,Listas!$A$2:$A$51,0))&amp;"",""))</f>
        <v/>
      </c>
      <c r="J2471" s="8" t="n"/>
      <c r="K2471" s="8" t="n"/>
      <c r="L2471" s="8" t="n"/>
      <c r="M2471" s="9" t="n"/>
      <c r="O2471" s="10" t="n"/>
      <c r="P2471" s="8" t="n"/>
    </row>
    <row r="2472">
      <c r="A2472" s="7" t="n"/>
      <c r="C2472" s="7" t="n"/>
      <c r="F2472" s="7" t="n"/>
      <c r="H2472" s="7">
        <f>IF($G2472="","",IFERROR(INDEX(Listas!$B$2:$B$51,MATCH($G2472,Listas!$A$2:$A$51,0))&amp;"",""))</f>
        <v/>
      </c>
      <c r="J2472" s="8" t="n"/>
      <c r="K2472" s="8" t="n"/>
      <c r="L2472" s="8" t="n"/>
      <c r="M2472" s="9" t="n"/>
      <c r="O2472" s="10" t="n"/>
      <c r="P2472" s="8" t="n"/>
    </row>
    <row r="2473">
      <c r="A2473" s="7" t="n"/>
      <c r="C2473" s="7" t="n"/>
      <c r="F2473" s="7" t="n"/>
      <c r="H2473" s="7">
        <f>IF($G2473="","",IFERROR(INDEX(Listas!$B$2:$B$51,MATCH($G2473,Listas!$A$2:$A$51,0))&amp;"",""))</f>
        <v/>
      </c>
      <c r="J2473" s="8" t="n"/>
      <c r="K2473" s="8" t="n"/>
      <c r="L2473" s="8" t="n"/>
      <c r="M2473" s="9" t="n"/>
      <c r="O2473" s="10" t="n"/>
      <c r="P2473" s="8" t="n"/>
    </row>
    <row r="2474">
      <c r="A2474" s="7" t="n"/>
      <c r="C2474" s="7" t="n"/>
      <c r="F2474" s="7" t="n"/>
      <c r="H2474" s="7">
        <f>IF($G2474="","",IFERROR(INDEX(Listas!$B$2:$B$51,MATCH($G2474,Listas!$A$2:$A$51,0))&amp;"",""))</f>
        <v/>
      </c>
      <c r="J2474" s="8" t="n"/>
      <c r="K2474" s="8" t="n"/>
      <c r="L2474" s="8" t="n"/>
      <c r="M2474" s="9" t="n"/>
      <c r="O2474" s="10" t="n"/>
      <c r="P2474" s="8" t="n"/>
    </row>
    <row r="2475">
      <c r="A2475" s="7" t="n"/>
      <c r="C2475" s="7" t="n"/>
      <c r="F2475" s="7" t="n"/>
      <c r="H2475" s="7">
        <f>IF($G2475="","",IFERROR(INDEX(Listas!$B$2:$B$51,MATCH($G2475,Listas!$A$2:$A$51,0))&amp;"",""))</f>
        <v/>
      </c>
      <c r="J2475" s="8" t="n"/>
      <c r="K2475" s="8" t="n"/>
      <c r="L2475" s="8" t="n"/>
      <c r="M2475" s="9" t="n"/>
      <c r="O2475" s="10" t="n"/>
      <c r="P2475" s="8" t="n"/>
    </row>
    <row r="2476">
      <c r="A2476" s="7" t="n"/>
      <c r="C2476" s="7" t="n"/>
      <c r="F2476" s="7" t="n"/>
      <c r="H2476" s="7">
        <f>IF($G2476="","",IFERROR(INDEX(Listas!$B$2:$B$51,MATCH($G2476,Listas!$A$2:$A$51,0))&amp;"",""))</f>
        <v/>
      </c>
      <c r="J2476" s="8" t="n"/>
      <c r="K2476" s="8" t="n"/>
      <c r="L2476" s="8" t="n"/>
      <c r="M2476" s="9" t="n"/>
      <c r="O2476" s="10" t="n"/>
      <c r="P2476" s="8" t="n"/>
    </row>
    <row r="2477">
      <c r="A2477" s="7" t="n"/>
      <c r="C2477" s="7" t="n"/>
      <c r="F2477" s="7" t="n"/>
      <c r="H2477" s="7">
        <f>IF($G2477="","",IFERROR(INDEX(Listas!$B$2:$B$51,MATCH($G2477,Listas!$A$2:$A$51,0))&amp;"",""))</f>
        <v/>
      </c>
      <c r="J2477" s="8" t="n"/>
      <c r="K2477" s="8" t="n"/>
      <c r="L2477" s="8" t="n"/>
      <c r="M2477" s="9" t="n"/>
      <c r="O2477" s="10" t="n"/>
      <c r="P2477" s="8" t="n"/>
    </row>
    <row r="2478">
      <c r="A2478" s="7" t="n"/>
      <c r="C2478" s="7" t="n"/>
      <c r="F2478" s="7" t="n"/>
      <c r="H2478" s="7">
        <f>IF($G2478="","",IFERROR(INDEX(Listas!$B$2:$B$51,MATCH($G2478,Listas!$A$2:$A$51,0))&amp;"",""))</f>
        <v/>
      </c>
      <c r="J2478" s="8" t="n"/>
      <c r="K2478" s="8" t="n"/>
      <c r="L2478" s="8" t="n"/>
      <c r="M2478" s="9" t="n"/>
      <c r="O2478" s="10" t="n"/>
      <c r="P2478" s="8" t="n"/>
    </row>
    <row r="2479">
      <c r="A2479" s="7" t="n"/>
      <c r="C2479" s="7" t="n"/>
      <c r="F2479" s="7" t="n"/>
      <c r="H2479" s="7">
        <f>IF($G2479="","",IFERROR(INDEX(Listas!$B$2:$B$51,MATCH($G2479,Listas!$A$2:$A$51,0))&amp;"",""))</f>
        <v/>
      </c>
      <c r="J2479" s="8" t="n"/>
      <c r="K2479" s="8" t="n"/>
      <c r="L2479" s="8" t="n"/>
      <c r="M2479" s="9" t="n"/>
      <c r="O2479" s="10" t="n"/>
      <c r="P2479" s="8" t="n"/>
    </row>
    <row r="2480">
      <c r="A2480" s="7" t="n"/>
      <c r="C2480" s="7" t="n"/>
      <c r="F2480" s="7" t="n"/>
      <c r="H2480" s="7">
        <f>IF($G2480="","",IFERROR(INDEX(Listas!$B$2:$B$51,MATCH($G2480,Listas!$A$2:$A$51,0))&amp;"",""))</f>
        <v/>
      </c>
      <c r="J2480" s="8" t="n"/>
      <c r="K2480" s="8" t="n"/>
      <c r="L2480" s="8" t="n"/>
      <c r="M2480" s="9" t="n"/>
      <c r="O2480" s="10" t="n"/>
      <c r="P2480" s="8" t="n"/>
    </row>
    <row r="2481">
      <c r="A2481" s="7" t="n"/>
      <c r="C2481" s="7" t="n"/>
      <c r="F2481" s="7" t="n"/>
      <c r="H2481" s="7">
        <f>IF($G2481="","",IFERROR(INDEX(Listas!$B$2:$B$51,MATCH($G2481,Listas!$A$2:$A$51,0))&amp;"",""))</f>
        <v/>
      </c>
      <c r="J2481" s="8" t="n"/>
      <c r="K2481" s="8" t="n"/>
      <c r="L2481" s="8" t="n"/>
      <c r="M2481" s="9" t="n"/>
      <c r="O2481" s="10" t="n"/>
      <c r="P2481" s="8" t="n"/>
    </row>
    <row r="2482">
      <c r="A2482" s="7" t="n"/>
      <c r="C2482" s="7" t="n"/>
      <c r="F2482" s="7" t="n"/>
      <c r="H2482" s="7">
        <f>IF($G2482="","",IFERROR(INDEX(Listas!$B$2:$B$51,MATCH($G2482,Listas!$A$2:$A$51,0))&amp;"",""))</f>
        <v/>
      </c>
      <c r="J2482" s="8" t="n"/>
      <c r="K2482" s="8" t="n"/>
      <c r="L2482" s="8" t="n"/>
      <c r="M2482" s="9" t="n"/>
      <c r="O2482" s="10" t="n"/>
      <c r="P2482" s="8" t="n"/>
    </row>
    <row r="2483">
      <c r="A2483" s="7" t="n"/>
      <c r="C2483" s="7" t="n"/>
      <c r="F2483" s="7" t="n"/>
      <c r="H2483" s="7">
        <f>IF($G2483="","",IFERROR(INDEX(Listas!$B$2:$B$51,MATCH($G2483,Listas!$A$2:$A$51,0))&amp;"",""))</f>
        <v/>
      </c>
      <c r="J2483" s="8" t="n"/>
      <c r="K2483" s="8" t="n"/>
      <c r="L2483" s="8" t="n"/>
      <c r="M2483" s="9" t="n"/>
      <c r="O2483" s="10" t="n"/>
      <c r="P2483" s="8" t="n"/>
    </row>
    <row r="2484">
      <c r="A2484" s="7" t="n"/>
      <c r="C2484" s="7" t="n"/>
      <c r="F2484" s="7" t="n"/>
      <c r="H2484" s="7">
        <f>IF($G2484="","",IFERROR(INDEX(Listas!$B$2:$B$51,MATCH($G2484,Listas!$A$2:$A$51,0))&amp;"",""))</f>
        <v/>
      </c>
      <c r="J2484" s="8" t="n"/>
      <c r="K2484" s="8" t="n"/>
      <c r="L2484" s="8" t="n"/>
      <c r="M2484" s="9" t="n"/>
      <c r="O2484" s="10" t="n"/>
      <c r="P2484" s="8" t="n"/>
    </row>
    <row r="2485">
      <c r="A2485" s="7" t="n"/>
      <c r="C2485" s="7" t="n"/>
      <c r="F2485" s="7" t="n"/>
      <c r="H2485" s="7">
        <f>IF($G2485="","",IFERROR(INDEX(Listas!$B$2:$B$51,MATCH($G2485,Listas!$A$2:$A$51,0))&amp;"",""))</f>
        <v/>
      </c>
      <c r="J2485" s="8" t="n"/>
      <c r="K2485" s="8" t="n"/>
      <c r="L2485" s="8" t="n"/>
      <c r="M2485" s="9" t="n"/>
      <c r="O2485" s="10" t="n"/>
      <c r="P2485" s="8" t="n"/>
    </row>
    <row r="2486">
      <c r="A2486" s="7" t="n"/>
      <c r="C2486" s="7" t="n"/>
      <c r="F2486" s="7" t="n"/>
      <c r="H2486" s="7">
        <f>IF($G2486="","",IFERROR(INDEX(Listas!$B$2:$B$51,MATCH($G2486,Listas!$A$2:$A$51,0))&amp;"",""))</f>
        <v/>
      </c>
      <c r="J2486" s="8" t="n"/>
      <c r="K2486" s="8" t="n"/>
      <c r="L2486" s="8" t="n"/>
      <c r="M2486" s="9" t="n"/>
      <c r="O2486" s="10" t="n"/>
      <c r="P2486" s="8" t="n"/>
    </row>
    <row r="2487">
      <c r="A2487" s="7" t="n"/>
      <c r="C2487" s="7" t="n"/>
      <c r="F2487" s="7" t="n"/>
      <c r="H2487" s="7">
        <f>IF($G2487="","",IFERROR(INDEX(Listas!$B$2:$B$51,MATCH($G2487,Listas!$A$2:$A$51,0))&amp;"",""))</f>
        <v/>
      </c>
      <c r="J2487" s="8" t="n"/>
      <c r="K2487" s="8" t="n"/>
      <c r="L2487" s="8" t="n"/>
      <c r="M2487" s="9" t="n"/>
      <c r="O2487" s="10" t="n"/>
      <c r="P2487" s="8" t="n"/>
    </row>
    <row r="2488">
      <c r="A2488" s="7" t="n"/>
      <c r="C2488" s="7" t="n"/>
      <c r="F2488" s="7" t="n"/>
      <c r="H2488" s="7">
        <f>IF($G2488="","",IFERROR(INDEX(Listas!$B$2:$B$51,MATCH($G2488,Listas!$A$2:$A$51,0))&amp;"",""))</f>
        <v/>
      </c>
      <c r="J2488" s="8" t="n"/>
      <c r="K2488" s="8" t="n"/>
      <c r="L2488" s="8" t="n"/>
      <c r="M2488" s="9" t="n"/>
      <c r="O2488" s="10" t="n"/>
      <c r="P2488" s="8" t="n"/>
    </row>
    <row r="2489">
      <c r="A2489" s="7" t="n"/>
      <c r="C2489" s="7" t="n"/>
      <c r="F2489" s="7" t="n"/>
      <c r="H2489" s="7">
        <f>IF($G2489="","",IFERROR(INDEX(Listas!$B$2:$B$51,MATCH($G2489,Listas!$A$2:$A$51,0))&amp;"",""))</f>
        <v/>
      </c>
      <c r="J2489" s="8" t="n"/>
      <c r="K2489" s="8" t="n"/>
      <c r="L2489" s="8" t="n"/>
      <c r="M2489" s="9" t="n"/>
      <c r="O2489" s="10" t="n"/>
      <c r="P2489" s="8" t="n"/>
    </row>
    <row r="2490">
      <c r="A2490" s="7" t="n"/>
      <c r="C2490" s="7" t="n"/>
      <c r="F2490" s="7" t="n"/>
      <c r="H2490" s="7">
        <f>IF($G2490="","",IFERROR(INDEX(Listas!$B$2:$B$51,MATCH($G2490,Listas!$A$2:$A$51,0))&amp;"",""))</f>
        <v/>
      </c>
      <c r="J2490" s="8" t="n"/>
      <c r="K2490" s="8" t="n"/>
      <c r="L2490" s="8" t="n"/>
      <c r="M2490" s="9" t="n"/>
      <c r="O2490" s="10" t="n"/>
      <c r="P2490" s="8" t="n"/>
    </row>
    <row r="2491">
      <c r="A2491" s="7" t="n"/>
      <c r="C2491" s="7" t="n"/>
      <c r="F2491" s="7" t="n"/>
      <c r="H2491" s="7">
        <f>IF($G2491="","",IFERROR(INDEX(Listas!$B$2:$B$51,MATCH($G2491,Listas!$A$2:$A$51,0))&amp;"",""))</f>
        <v/>
      </c>
      <c r="J2491" s="8" t="n"/>
      <c r="K2491" s="8" t="n"/>
      <c r="L2491" s="8" t="n"/>
      <c r="M2491" s="9" t="n"/>
      <c r="O2491" s="10" t="n"/>
      <c r="P2491" s="8" t="n"/>
    </row>
    <row r="2492">
      <c r="A2492" s="7" t="n"/>
      <c r="C2492" s="7" t="n"/>
      <c r="F2492" s="7" t="n"/>
      <c r="H2492" s="7">
        <f>IF($G2492="","",IFERROR(INDEX(Listas!$B$2:$B$51,MATCH($G2492,Listas!$A$2:$A$51,0))&amp;"",""))</f>
        <v/>
      </c>
      <c r="J2492" s="8" t="n"/>
      <c r="K2492" s="8" t="n"/>
      <c r="L2492" s="8" t="n"/>
      <c r="M2492" s="9" t="n"/>
      <c r="O2492" s="10" t="n"/>
      <c r="P2492" s="8" t="n"/>
    </row>
    <row r="2493">
      <c r="A2493" s="7" t="n"/>
      <c r="C2493" s="7" t="n"/>
      <c r="F2493" s="7" t="n"/>
      <c r="H2493" s="7">
        <f>IF($G2493="","",IFERROR(INDEX(Listas!$B$2:$B$51,MATCH($G2493,Listas!$A$2:$A$51,0))&amp;"",""))</f>
        <v/>
      </c>
      <c r="J2493" s="8" t="n"/>
      <c r="K2493" s="8" t="n"/>
      <c r="L2493" s="8" t="n"/>
      <c r="M2493" s="9" t="n"/>
      <c r="O2493" s="10" t="n"/>
      <c r="P2493" s="8" t="n"/>
    </row>
    <row r="2494">
      <c r="A2494" s="7" t="n"/>
      <c r="C2494" s="7" t="n"/>
      <c r="F2494" s="7" t="n"/>
      <c r="H2494" s="7">
        <f>IF($G2494="","",IFERROR(INDEX(Listas!$B$2:$B$51,MATCH($G2494,Listas!$A$2:$A$51,0))&amp;"",""))</f>
        <v/>
      </c>
      <c r="J2494" s="8" t="n"/>
      <c r="K2494" s="8" t="n"/>
      <c r="L2494" s="8" t="n"/>
      <c r="M2494" s="9" t="n"/>
      <c r="O2494" s="10" t="n"/>
      <c r="P2494" s="8" t="n"/>
    </row>
    <row r="2495">
      <c r="A2495" s="7" t="n"/>
      <c r="C2495" s="7" t="n"/>
      <c r="F2495" s="7" t="n"/>
      <c r="H2495" s="7">
        <f>IF($G2495="","",IFERROR(INDEX(Listas!$B$2:$B$51,MATCH($G2495,Listas!$A$2:$A$51,0))&amp;"",""))</f>
        <v/>
      </c>
      <c r="J2495" s="8" t="n"/>
      <c r="K2495" s="8" t="n"/>
      <c r="L2495" s="8" t="n"/>
      <c r="M2495" s="9" t="n"/>
      <c r="O2495" s="10" t="n"/>
      <c r="P2495" s="8" t="n"/>
    </row>
    <row r="2496">
      <c r="A2496" s="7" t="n"/>
      <c r="C2496" s="7" t="n"/>
      <c r="F2496" s="7" t="n"/>
      <c r="H2496" s="7">
        <f>IF($G2496="","",IFERROR(INDEX(Listas!$B$2:$B$51,MATCH($G2496,Listas!$A$2:$A$51,0))&amp;"",""))</f>
        <v/>
      </c>
      <c r="J2496" s="8" t="n"/>
      <c r="K2496" s="8" t="n"/>
      <c r="L2496" s="8" t="n"/>
      <c r="M2496" s="9" t="n"/>
      <c r="O2496" s="10" t="n"/>
      <c r="P2496" s="8" t="n"/>
    </row>
    <row r="2497">
      <c r="A2497" s="7" t="n"/>
      <c r="C2497" s="7" t="n"/>
      <c r="F2497" s="7" t="n"/>
      <c r="H2497" s="7">
        <f>IF($G2497="","",IFERROR(INDEX(Listas!$B$2:$B$51,MATCH($G2497,Listas!$A$2:$A$51,0))&amp;"",""))</f>
        <v/>
      </c>
      <c r="J2497" s="8" t="n"/>
      <c r="K2497" s="8" t="n"/>
      <c r="L2497" s="8" t="n"/>
      <c r="M2497" s="9" t="n"/>
      <c r="O2497" s="10" t="n"/>
      <c r="P2497" s="8" t="n"/>
    </row>
    <row r="2498">
      <c r="A2498" s="7" t="n"/>
      <c r="C2498" s="7" t="n"/>
      <c r="F2498" s="7" t="n"/>
      <c r="H2498" s="7">
        <f>IF($G2498="","",IFERROR(INDEX(Listas!$B$2:$B$51,MATCH($G2498,Listas!$A$2:$A$51,0))&amp;"",""))</f>
        <v/>
      </c>
      <c r="J2498" s="8" t="n"/>
      <c r="K2498" s="8" t="n"/>
      <c r="L2498" s="8" t="n"/>
      <c r="M2498" s="9" t="n"/>
      <c r="O2498" s="10" t="n"/>
      <c r="P2498" s="8" t="n"/>
    </row>
    <row r="2499">
      <c r="A2499" s="7" t="n"/>
      <c r="C2499" s="7" t="n"/>
      <c r="F2499" s="7" t="n"/>
      <c r="H2499" s="7">
        <f>IF($G2499="","",IFERROR(INDEX(Listas!$B$2:$B$51,MATCH($G2499,Listas!$A$2:$A$51,0))&amp;"",""))</f>
        <v/>
      </c>
      <c r="J2499" s="8" t="n"/>
      <c r="K2499" s="8" t="n"/>
      <c r="L2499" s="8" t="n"/>
      <c r="M2499" s="9" t="n"/>
      <c r="O2499" s="10" t="n"/>
      <c r="P2499" s="8" t="n"/>
    </row>
    <row r="2500">
      <c r="A2500" s="7" t="n"/>
      <c r="C2500" s="7" t="n"/>
      <c r="F2500" s="7" t="n"/>
      <c r="H2500" s="7">
        <f>IF($G2500="","",IFERROR(INDEX(Listas!$B$2:$B$51,MATCH($G2500,Listas!$A$2:$A$51,0))&amp;"",""))</f>
        <v/>
      </c>
      <c r="J2500" s="8" t="n"/>
      <c r="K2500" s="8" t="n"/>
      <c r="L2500" s="8" t="n"/>
      <c r="M2500" s="9" t="n"/>
      <c r="O2500" s="10" t="n"/>
      <c r="P2500" s="8" t="n"/>
    </row>
    <row r="2501">
      <c r="A2501" s="7" t="n"/>
      <c r="C2501" s="7" t="n"/>
      <c r="F2501" s="7" t="n"/>
      <c r="H2501" s="7">
        <f>IF($G2501="","",IFERROR(INDEX(Listas!$B$2:$B$51,MATCH($G2501,Listas!$A$2:$A$51,0))&amp;"",""))</f>
        <v/>
      </c>
      <c r="J2501" s="8" t="n"/>
      <c r="K2501" s="8" t="n"/>
      <c r="L2501" s="8" t="n"/>
      <c r="M2501" s="9" t="n"/>
      <c r="O2501" s="10" t="n"/>
      <c r="P2501" s="8" t="n"/>
    </row>
    <row r="2502">
      <c r="A2502" s="7" t="n"/>
      <c r="C2502" s="7" t="n"/>
      <c r="F2502" s="7" t="n"/>
      <c r="H2502" s="7">
        <f>IF($G2502="","",IFERROR(INDEX(Listas!$B$2:$B$51,MATCH($G2502,Listas!$A$2:$A$51,0))&amp;"",""))</f>
        <v/>
      </c>
      <c r="J2502" s="8" t="n"/>
      <c r="K2502" s="8" t="n"/>
      <c r="L2502" s="8" t="n"/>
      <c r="M2502" s="9" t="n"/>
      <c r="O2502" s="10" t="n"/>
      <c r="P2502" s="8" t="n"/>
    </row>
    <row r="2503">
      <c r="A2503" s="7" t="n"/>
      <c r="C2503" s="7" t="n"/>
      <c r="F2503" s="7" t="n"/>
      <c r="H2503" s="7">
        <f>IF($G2503="","",IFERROR(INDEX(Listas!$B$2:$B$51,MATCH($G2503,Listas!$A$2:$A$51,0))&amp;"",""))</f>
        <v/>
      </c>
      <c r="J2503" s="8" t="n"/>
      <c r="K2503" s="8" t="n"/>
      <c r="L2503" s="8" t="n"/>
      <c r="M2503" s="9" t="n"/>
      <c r="O2503" s="10" t="n"/>
      <c r="P2503" s="8" t="n"/>
    </row>
    <row r="2504">
      <c r="A2504" s="7" t="n"/>
      <c r="C2504" s="7" t="n"/>
      <c r="F2504" s="7" t="n"/>
      <c r="H2504" s="7">
        <f>IF($G2504="","",IFERROR(INDEX(Listas!$B$2:$B$51,MATCH($G2504,Listas!$A$2:$A$51,0))&amp;"",""))</f>
        <v/>
      </c>
      <c r="J2504" s="8" t="n"/>
      <c r="K2504" s="8" t="n"/>
      <c r="L2504" s="8" t="n"/>
      <c r="M2504" s="9" t="n"/>
      <c r="O2504" s="10" t="n"/>
      <c r="P2504" s="8" t="n"/>
    </row>
    <row r="2505">
      <c r="A2505" s="7" t="n"/>
      <c r="C2505" s="7" t="n"/>
      <c r="F2505" s="7" t="n"/>
      <c r="H2505" s="7">
        <f>IF($G2505="","",IFERROR(INDEX(Listas!$B$2:$B$51,MATCH($G2505,Listas!$A$2:$A$51,0))&amp;"",""))</f>
        <v/>
      </c>
      <c r="J2505" s="8" t="n"/>
      <c r="K2505" s="8" t="n"/>
      <c r="L2505" s="8" t="n"/>
      <c r="M2505" s="9" t="n"/>
      <c r="O2505" s="10" t="n"/>
      <c r="P2505" s="8" t="n"/>
    </row>
    <row r="2506">
      <c r="A2506" s="7" t="n"/>
      <c r="C2506" s="7" t="n"/>
      <c r="F2506" s="7" t="n"/>
      <c r="H2506" s="7">
        <f>IF($G2506="","",IFERROR(INDEX(Listas!$B$2:$B$51,MATCH($G2506,Listas!$A$2:$A$51,0))&amp;"",""))</f>
        <v/>
      </c>
      <c r="J2506" s="8" t="n"/>
      <c r="K2506" s="8" t="n"/>
      <c r="L2506" s="8" t="n"/>
      <c r="M2506" s="9" t="n"/>
      <c r="O2506" s="10" t="n"/>
      <c r="P2506" s="8" t="n"/>
    </row>
    <row r="2507">
      <c r="A2507" s="7" t="n"/>
      <c r="C2507" s="7" t="n"/>
      <c r="F2507" s="7" t="n"/>
      <c r="H2507" s="7">
        <f>IF($G2507="","",IFERROR(INDEX(Listas!$B$2:$B$51,MATCH($G2507,Listas!$A$2:$A$51,0))&amp;"",""))</f>
        <v/>
      </c>
      <c r="J2507" s="8" t="n"/>
      <c r="K2507" s="8" t="n"/>
      <c r="L2507" s="8" t="n"/>
      <c r="M2507" s="9" t="n"/>
      <c r="O2507" s="10" t="n"/>
      <c r="P2507" s="8" t="n"/>
    </row>
    <row r="2508">
      <c r="A2508" s="7" t="n"/>
      <c r="C2508" s="7" t="n"/>
      <c r="F2508" s="7" t="n"/>
      <c r="H2508" s="7">
        <f>IF($G2508="","",IFERROR(INDEX(Listas!$B$2:$B$51,MATCH($G2508,Listas!$A$2:$A$51,0))&amp;"",""))</f>
        <v/>
      </c>
      <c r="J2508" s="8" t="n"/>
      <c r="K2508" s="8" t="n"/>
      <c r="L2508" s="8" t="n"/>
      <c r="M2508" s="9" t="n"/>
      <c r="O2508" s="10" t="n"/>
      <c r="P2508" s="8" t="n"/>
    </row>
    <row r="2509">
      <c r="A2509" s="7" t="n"/>
      <c r="C2509" s="7" t="n"/>
      <c r="F2509" s="7" t="n"/>
      <c r="H2509" s="7">
        <f>IF($G2509="","",IFERROR(INDEX(Listas!$B$2:$B$51,MATCH($G2509,Listas!$A$2:$A$51,0))&amp;"",""))</f>
        <v/>
      </c>
      <c r="J2509" s="8" t="n"/>
      <c r="K2509" s="8" t="n"/>
      <c r="L2509" s="8" t="n"/>
      <c r="M2509" s="9" t="n"/>
      <c r="O2509" s="10" t="n"/>
      <c r="P2509" s="8" t="n"/>
    </row>
    <row r="2510">
      <c r="A2510" s="7" t="n"/>
      <c r="C2510" s="7" t="n"/>
      <c r="F2510" s="7" t="n"/>
      <c r="H2510" s="7">
        <f>IF($G2510="","",IFERROR(INDEX(Listas!$B$2:$B$51,MATCH($G2510,Listas!$A$2:$A$51,0))&amp;"",""))</f>
        <v/>
      </c>
      <c r="J2510" s="8" t="n"/>
      <c r="K2510" s="8" t="n"/>
      <c r="L2510" s="8" t="n"/>
      <c r="M2510" s="9" t="n"/>
      <c r="O2510" s="10" t="n"/>
      <c r="P2510" s="8" t="n"/>
    </row>
    <row r="2511">
      <c r="A2511" s="7" t="n"/>
      <c r="C2511" s="7" t="n"/>
      <c r="F2511" s="7" t="n"/>
      <c r="H2511" s="7">
        <f>IF($G2511="","",IFERROR(INDEX(Listas!$B$2:$B$51,MATCH($G2511,Listas!$A$2:$A$51,0))&amp;"",""))</f>
        <v/>
      </c>
      <c r="J2511" s="8" t="n"/>
      <c r="K2511" s="8" t="n"/>
      <c r="L2511" s="8" t="n"/>
      <c r="M2511" s="9" t="n"/>
      <c r="O2511" s="10" t="n"/>
      <c r="P2511" s="8" t="n"/>
    </row>
    <row r="2512">
      <c r="A2512" s="7" t="n"/>
      <c r="C2512" s="7" t="n"/>
      <c r="F2512" s="7" t="n"/>
      <c r="H2512" s="7">
        <f>IF($G2512="","",IFERROR(INDEX(Listas!$B$2:$B$51,MATCH($G2512,Listas!$A$2:$A$51,0))&amp;"",""))</f>
        <v/>
      </c>
      <c r="J2512" s="8" t="n"/>
      <c r="K2512" s="8" t="n"/>
      <c r="L2512" s="8" t="n"/>
      <c r="M2512" s="9" t="n"/>
      <c r="O2512" s="10" t="n"/>
      <c r="P2512" s="8" t="n"/>
    </row>
    <row r="2513">
      <c r="A2513" s="7" t="n"/>
      <c r="C2513" s="7" t="n"/>
      <c r="F2513" s="7" t="n"/>
      <c r="H2513" s="7">
        <f>IF($G2513="","",IFERROR(INDEX(Listas!$B$2:$B$51,MATCH($G2513,Listas!$A$2:$A$51,0))&amp;"",""))</f>
        <v/>
      </c>
      <c r="J2513" s="8" t="n"/>
      <c r="K2513" s="8" t="n"/>
      <c r="L2513" s="8" t="n"/>
      <c r="M2513" s="9" t="n"/>
      <c r="O2513" s="10" t="n"/>
      <c r="P2513" s="8" t="n"/>
    </row>
    <row r="2514">
      <c r="A2514" s="7" t="n"/>
      <c r="C2514" s="7" t="n"/>
      <c r="F2514" s="7" t="n"/>
      <c r="H2514" s="7">
        <f>IF($G2514="","",IFERROR(INDEX(Listas!$B$2:$B$51,MATCH($G2514,Listas!$A$2:$A$51,0))&amp;"",""))</f>
        <v/>
      </c>
      <c r="J2514" s="8" t="n"/>
      <c r="K2514" s="8" t="n"/>
      <c r="L2514" s="8" t="n"/>
      <c r="M2514" s="9" t="n"/>
      <c r="O2514" s="10" t="n"/>
      <c r="P2514" s="8" t="n"/>
    </row>
    <row r="2515">
      <c r="A2515" s="7" t="n"/>
      <c r="C2515" s="7" t="n"/>
      <c r="F2515" s="7" t="n"/>
      <c r="H2515" s="7">
        <f>IF($G2515="","",IFERROR(INDEX(Listas!$B$2:$B$51,MATCH($G2515,Listas!$A$2:$A$51,0))&amp;"",""))</f>
        <v/>
      </c>
      <c r="J2515" s="8" t="n"/>
      <c r="K2515" s="8" t="n"/>
      <c r="L2515" s="8" t="n"/>
      <c r="M2515" s="9" t="n"/>
      <c r="O2515" s="10" t="n"/>
      <c r="P2515" s="8" t="n"/>
    </row>
    <row r="2516">
      <c r="A2516" s="7" t="n"/>
      <c r="C2516" s="7" t="n"/>
      <c r="F2516" s="7" t="n"/>
      <c r="H2516" s="7">
        <f>IF($G2516="","",IFERROR(INDEX(Listas!$B$2:$B$51,MATCH($G2516,Listas!$A$2:$A$51,0))&amp;"",""))</f>
        <v/>
      </c>
      <c r="J2516" s="8" t="n"/>
      <c r="K2516" s="8" t="n"/>
      <c r="L2516" s="8" t="n"/>
      <c r="M2516" s="9" t="n"/>
      <c r="O2516" s="10" t="n"/>
      <c r="P2516" s="8" t="n"/>
    </row>
    <row r="2517">
      <c r="A2517" s="7" t="n"/>
      <c r="C2517" s="7" t="n"/>
      <c r="F2517" s="7" t="n"/>
      <c r="H2517" s="7">
        <f>IF($G2517="","",IFERROR(INDEX(Listas!$B$2:$B$51,MATCH($G2517,Listas!$A$2:$A$51,0))&amp;"",""))</f>
        <v/>
      </c>
      <c r="J2517" s="8" t="n"/>
      <c r="K2517" s="8" t="n"/>
      <c r="L2517" s="8" t="n"/>
      <c r="M2517" s="9" t="n"/>
      <c r="O2517" s="10" t="n"/>
      <c r="P2517" s="8" t="n"/>
    </row>
    <row r="2518">
      <c r="A2518" s="7" t="n"/>
      <c r="C2518" s="7" t="n"/>
      <c r="F2518" s="7" t="n"/>
      <c r="H2518" s="7">
        <f>IF($G2518="","",IFERROR(INDEX(Listas!$B$2:$B$51,MATCH($G2518,Listas!$A$2:$A$51,0))&amp;"",""))</f>
        <v/>
      </c>
      <c r="J2518" s="8" t="n"/>
      <c r="K2518" s="8" t="n"/>
      <c r="L2518" s="8" t="n"/>
      <c r="M2518" s="9" t="n"/>
      <c r="O2518" s="10" t="n"/>
      <c r="P2518" s="8" t="n"/>
    </row>
    <row r="2519">
      <c r="A2519" s="7" t="n"/>
      <c r="C2519" s="7" t="n"/>
      <c r="F2519" s="7" t="n"/>
      <c r="H2519" s="7">
        <f>IF($G2519="","",IFERROR(INDEX(Listas!$B$2:$B$51,MATCH($G2519,Listas!$A$2:$A$51,0))&amp;"",""))</f>
        <v/>
      </c>
      <c r="J2519" s="8" t="n"/>
      <c r="K2519" s="8" t="n"/>
      <c r="L2519" s="8" t="n"/>
      <c r="M2519" s="9" t="n"/>
      <c r="O2519" s="10" t="n"/>
      <c r="P2519" s="8" t="n"/>
    </row>
    <row r="2520">
      <c r="A2520" s="7" t="n"/>
      <c r="C2520" s="7" t="n"/>
      <c r="F2520" s="7" t="n"/>
      <c r="H2520" s="7">
        <f>IF($G2520="","",IFERROR(INDEX(Listas!$B$2:$B$51,MATCH($G2520,Listas!$A$2:$A$51,0))&amp;"",""))</f>
        <v/>
      </c>
      <c r="J2520" s="8" t="n"/>
      <c r="K2520" s="8" t="n"/>
      <c r="L2520" s="8" t="n"/>
      <c r="M2520" s="9" t="n"/>
      <c r="O2520" s="10" t="n"/>
      <c r="P2520" s="8" t="n"/>
    </row>
    <row r="2521">
      <c r="A2521" s="7" t="n"/>
      <c r="C2521" s="7" t="n"/>
      <c r="F2521" s="7" t="n"/>
      <c r="H2521" s="7">
        <f>IF($G2521="","",IFERROR(INDEX(Listas!$B$2:$B$51,MATCH($G2521,Listas!$A$2:$A$51,0))&amp;"",""))</f>
        <v/>
      </c>
      <c r="J2521" s="8" t="n"/>
      <c r="K2521" s="8" t="n"/>
      <c r="L2521" s="8" t="n"/>
      <c r="M2521" s="9" t="n"/>
      <c r="O2521" s="10" t="n"/>
      <c r="P2521" s="8" t="n"/>
    </row>
    <row r="2522">
      <c r="A2522" s="7" t="n"/>
      <c r="C2522" s="7" t="n"/>
      <c r="F2522" s="7" t="n"/>
      <c r="H2522" s="7">
        <f>IF($G2522="","",IFERROR(INDEX(Listas!$B$2:$B$51,MATCH($G2522,Listas!$A$2:$A$51,0))&amp;"",""))</f>
        <v/>
      </c>
      <c r="J2522" s="8" t="n"/>
      <c r="K2522" s="8" t="n"/>
      <c r="L2522" s="8" t="n"/>
      <c r="M2522" s="9" t="n"/>
      <c r="O2522" s="10" t="n"/>
      <c r="P2522" s="8" t="n"/>
    </row>
    <row r="2523">
      <c r="A2523" s="7" t="n"/>
      <c r="C2523" s="7" t="n"/>
      <c r="F2523" s="7" t="n"/>
      <c r="H2523" s="7">
        <f>IF($G2523="","",IFERROR(INDEX(Listas!$B$2:$B$51,MATCH($G2523,Listas!$A$2:$A$51,0))&amp;"",""))</f>
        <v/>
      </c>
      <c r="J2523" s="8" t="n"/>
      <c r="K2523" s="8" t="n"/>
      <c r="L2523" s="8" t="n"/>
      <c r="M2523" s="9" t="n"/>
      <c r="O2523" s="10" t="n"/>
      <c r="P2523" s="8" t="n"/>
    </row>
    <row r="2524">
      <c r="A2524" s="7" t="n"/>
      <c r="C2524" s="7" t="n"/>
      <c r="F2524" s="7" t="n"/>
      <c r="H2524" s="7">
        <f>IF($G2524="","",IFERROR(INDEX(Listas!$B$2:$B$51,MATCH($G2524,Listas!$A$2:$A$51,0))&amp;"",""))</f>
        <v/>
      </c>
      <c r="J2524" s="8" t="n"/>
      <c r="K2524" s="8" t="n"/>
      <c r="L2524" s="8" t="n"/>
      <c r="M2524" s="9" t="n"/>
      <c r="O2524" s="10" t="n"/>
      <c r="P2524" s="8" t="n"/>
    </row>
    <row r="2525">
      <c r="A2525" s="7" t="n"/>
      <c r="C2525" s="7" t="n"/>
      <c r="F2525" s="7" t="n"/>
      <c r="H2525" s="7">
        <f>IF($G2525="","",IFERROR(INDEX(Listas!$B$2:$B$51,MATCH($G2525,Listas!$A$2:$A$51,0))&amp;"",""))</f>
        <v/>
      </c>
      <c r="J2525" s="8" t="n"/>
      <c r="K2525" s="8" t="n"/>
      <c r="L2525" s="8" t="n"/>
      <c r="M2525" s="9" t="n"/>
      <c r="O2525" s="10" t="n"/>
      <c r="P2525" s="8" t="n"/>
    </row>
    <row r="2526">
      <c r="A2526" s="7" t="n"/>
      <c r="C2526" s="7" t="n"/>
      <c r="F2526" s="7" t="n"/>
      <c r="H2526" s="7">
        <f>IF($G2526="","",IFERROR(INDEX(Listas!$B$2:$B$51,MATCH($G2526,Listas!$A$2:$A$51,0))&amp;"",""))</f>
        <v/>
      </c>
      <c r="J2526" s="8" t="n"/>
      <c r="K2526" s="8" t="n"/>
      <c r="L2526" s="8" t="n"/>
      <c r="M2526" s="9" t="n"/>
      <c r="O2526" s="10" t="n"/>
      <c r="P2526" s="8" t="n"/>
    </row>
    <row r="2527">
      <c r="A2527" s="7" t="n"/>
      <c r="C2527" s="7" t="n"/>
      <c r="F2527" s="7" t="n"/>
      <c r="H2527" s="7">
        <f>IF($G2527="","",IFERROR(INDEX(Listas!$B$2:$B$51,MATCH($G2527,Listas!$A$2:$A$51,0))&amp;"",""))</f>
        <v/>
      </c>
      <c r="J2527" s="8" t="n"/>
      <c r="K2527" s="8" t="n"/>
      <c r="L2527" s="8" t="n"/>
      <c r="M2527" s="9" t="n"/>
      <c r="O2527" s="10" t="n"/>
      <c r="P2527" s="8" t="n"/>
    </row>
    <row r="2528">
      <c r="A2528" s="7" t="n"/>
      <c r="C2528" s="7" t="n"/>
      <c r="F2528" s="7" t="n"/>
      <c r="H2528" s="7">
        <f>IF($G2528="","",IFERROR(INDEX(Listas!$B$2:$B$51,MATCH($G2528,Listas!$A$2:$A$51,0))&amp;"",""))</f>
        <v/>
      </c>
      <c r="J2528" s="8" t="n"/>
      <c r="K2528" s="8" t="n"/>
      <c r="L2528" s="8" t="n"/>
      <c r="M2528" s="9" t="n"/>
      <c r="O2528" s="10" t="n"/>
      <c r="P2528" s="8" t="n"/>
    </row>
    <row r="2529">
      <c r="A2529" s="7" t="n"/>
      <c r="C2529" s="7" t="n"/>
      <c r="F2529" s="7" t="n"/>
      <c r="H2529" s="7">
        <f>IF($G2529="","",IFERROR(INDEX(Listas!$B$2:$B$51,MATCH($G2529,Listas!$A$2:$A$51,0))&amp;"",""))</f>
        <v/>
      </c>
      <c r="J2529" s="8" t="n"/>
      <c r="K2529" s="8" t="n"/>
      <c r="L2529" s="8" t="n"/>
      <c r="M2529" s="9" t="n"/>
      <c r="O2529" s="10" t="n"/>
      <c r="P2529" s="8" t="n"/>
    </row>
    <row r="2530">
      <c r="A2530" s="7" t="n"/>
      <c r="C2530" s="7" t="n"/>
      <c r="F2530" s="7" t="n"/>
      <c r="H2530" s="7">
        <f>IF($G2530="","",IFERROR(INDEX(Listas!$B$2:$B$51,MATCH($G2530,Listas!$A$2:$A$51,0))&amp;"",""))</f>
        <v/>
      </c>
      <c r="J2530" s="8" t="n"/>
      <c r="K2530" s="8" t="n"/>
      <c r="L2530" s="8" t="n"/>
      <c r="M2530" s="9" t="n"/>
      <c r="O2530" s="10" t="n"/>
      <c r="P2530" s="8" t="n"/>
    </row>
    <row r="2531">
      <c r="A2531" s="7" t="n"/>
      <c r="C2531" s="7" t="n"/>
      <c r="F2531" s="7" t="n"/>
      <c r="H2531" s="7">
        <f>IF($G2531="","",IFERROR(INDEX(Listas!$B$2:$B$51,MATCH($G2531,Listas!$A$2:$A$51,0))&amp;"",""))</f>
        <v/>
      </c>
      <c r="J2531" s="8" t="n"/>
      <c r="K2531" s="8" t="n"/>
      <c r="L2531" s="8" t="n"/>
      <c r="M2531" s="9" t="n"/>
      <c r="O2531" s="10" t="n"/>
      <c r="P2531" s="8" t="n"/>
    </row>
    <row r="2532">
      <c r="A2532" s="7" t="n"/>
      <c r="C2532" s="7" t="n"/>
      <c r="F2532" s="7" t="n"/>
      <c r="H2532" s="7">
        <f>IF($G2532="","",IFERROR(INDEX(Listas!$B$2:$B$51,MATCH($G2532,Listas!$A$2:$A$51,0))&amp;"",""))</f>
        <v/>
      </c>
      <c r="J2532" s="8" t="n"/>
      <c r="K2532" s="8" t="n"/>
      <c r="L2532" s="8" t="n"/>
      <c r="M2532" s="9" t="n"/>
      <c r="O2532" s="10" t="n"/>
      <c r="P2532" s="8" t="n"/>
    </row>
    <row r="2533">
      <c r="A2533" s="7" t="n"/>
      <c r="C2533" s="7" t="n"/>
      <c r="F2533" s="7" t="n"/>
      <c r="H2533" s="7">
        <f>IF($G2533="","",IFERROR(INDEX(Listas!$B$2:$B$51,MATCH($G2533,Listas!$A$2:$A$51,0))&amp;"",""))</f>
        <v/>
      </c>
      <c r="J2533" s="8" t="n"/>
      <c r="K2533" s="8" t="n"/>
      <c r="L2533" s="8" t="n"/>
      <c r="M2533" s="9" t="n"/>
      <c r="O2533" s="10" t="n"/>
      <c r="P2533" s="8" t="n"/>
    </row>
    <row r="2534">
      <c r="A2534" s="7" t="n"/>
      <c r="C2534" s="7" t="n"/>
      <c r="F2534" s="7" t="n"/>
      <c r="H2534" s="7">
        <f>IF($G2534="","",IFERROR(INDEX(Listas!$B$2:$B$51,MATCH($G2534,Listas!$A$2:$A$51,0))&amp;"",""))</f>
        <v/>
      </c>
      <c r="J2534" s="8" t="n"/>
      <c r="K2534" s="8" t="n"/>
      <c r="L2534" s="8" t="n"/>
      <c r="M2534" s="9" t="n"/>
      <c r="O2534" s="10" t="n"/>
      <c r="P2534" s="8" t="n"/>
    </row>
    <row r="2535">
      <c r="A2535" s="7" t="n"/>
      <c r="C2535" s="7" t="n"/>
      <c r="F2535" s="7" t="n"/>
      <c r="H2535" s="7">
        <f>IF($G2535="","",IFERROR(INDEX(Listas!$B$2:$B$51,MATCH($G2535,Listas!$A$2:$A$51,0))&amp;"",""))</f>
        <v/>
      </c>
      <c r="J2535" s="8" t="n"/>
      <c r="K2535" s="8" t="n"/>
      <c r="L2535" s="8" t="n"/>
      <c r="M2535" s="9" t="n"/>
      <c r="O2535" s="10" t="n"/>
      <c r="P2535" s="8" t="n"/>
    </row>
    <row r="2536">
      <c r="A2536" s="7" t="n"/>
      <c r="C2536" s="7" t="n"/>
      <c r="F2536" s="7" t="n"/>
      <c r="H2536" s="7">
        <f>IF($G2536="","",IFERROR(INDEX(Listas!$B$2:$B$51,MATCH($G2536,Listas!$A$2:$A$51,0))&amp;"",""))</f>
        <v/>
      </c>
      <c r="J2536" s="8" t="n"/>
      <c r="K2536" s="8" t="n"/>
      <c r="L2536" s="8" t="n"/>
      <c r="M2536" s="9" t="n"/>
      <c r="O2536" s="10" t="n"/>
      <c r="P2536" s="8" t="n"/>
    </row>
    <row r="2537">
      <c r="A2537" s="7" t="n"/>
      <c r="C2537" s="7" t="n"/>
      <c r="F2537" s="7" t="n"/>
      <c r="H2537" s="7">
        <f>IF($G2537="","",IFERROR(INDEX(Listas!$B$2:$B$51,MATCH($G2537,Listas!$A$2:$A$51,0))&amp;"",""))</f>
        <v/>
      </c>
      <c r="J2537" s="8" t="n"/>
      <c r="K2537" s="8" t="n"/>
      <c r="L2537" s="8" t="n"/>
      <c r="M2537" s="9" t="n"/>
      <c r="O2537" s="10" t="n"/>
      <c r="P2537" s="8" t="n"/>
    </row>
    <row r="2538">
      <c r="A2538" s="7" t="n"/>
      <c r="C2538" s="7" t="n"/>
      <c r="F2538" s="7" t="n"/>
      <c r="H2538" s="7">
        <f>IF($G2538="","",IFERROR(INDEX(Listas!$B$2:$B$51,MATCH($G2538,Listas!$A$2:$A$51,0))&amp;"",""))</f>
        <v/>
      </c>
      <c r="J2538" s="8" t="n"/>
      <c r="K2538" s="8" t="n"/>
      <c r="L2538" s="8" t="n"/>
      <c r="M2538" s="9" t="n"/>
      <c r="O2538" s="10" t="n"/>
      <c r="P2538" s="8" t="n"/>
    </row>
    <row r="2539">
      <c r="A2539" s="7" t="n"/>
      <c r="C2539" s="7" t="n"/>
      <c r="F2539" s="7" t="n"/>
      <c r="H2539" s="7">
        <f>IF($G2539="","",IFERROR(INDEX(Listas!$B$2:$B$51,MATCH($G2539,Listas!$A$2:$A$51,0))&amp;"",""))</f>
        <v/>
      </c>
      <c r="J2539" s="8" t="n"/>
      <c r="K2539" s="8" t="n"/>
      <c r="L2539" s="8" t="n"/>
      <c r="M2539" s="9" t="n"/>
      <c r="O2539" s="10" t="n"/>
      <c r="P2539" s="8" t="n"/>
    </row>
    <row r="2540">
      <c r="A2540" s="7" t="n"/>
      <c r="C2540" s="7" t="n"/>
      <c r="F2540" s="7" t="n"/>
      <c r="H2540" s="7">
        <f>IF($G2540="","",IFERROR(INDEX(Listas!$B$2:$B$51,MATCH($G2540,Listas!$A$2:$A$51,0))&amp;"",""))</f>
        <v/>
      </c>
      <c r="J2540" s="8" t="n"/>
      <c r="K2540" s="8" t="n"/>
      <c r="L2540" s="8" t="n"/>
      <c r="M2540" s="9" t="n"/>
      <c r="O2540" s="10" t="n"/>
      <c r="P2540" s="8" t="n"/>
    </row>
    <row r="2541">
      <c r="A2541" s="7" t="n"/>
      <c r="C2541" s="7" t="n"/>
      <c r="F2541" s="7" t="n"/>
      <c r="H2541" s="7">
        <f>IF($G2541="","",IFERROR(INDEX(Listas!$B$2:$B$51,MATCH($G2541,Listas!$A$2:$A$51,0))&amp;"",""))</f>
        <v/>
      </c>
      <c r="J2541" s="8" t="n"/>
      <c r="K2541" s="8" t="n"/>
      <c r="L2541" s="8" t="n"/>
      <c r="M2541" s="9" t="n"/>
      <c r="O2541" s="10" t="n"/>
      <c r="P2541" s="8" t="n"/>
    </row>
    <row r="2542">
      <c r="A2542" s="7" t="n"/>
      <c r="C2542" s="7" t="n"/>
      <c r="F2542" s="7" t="n"/>
      <c r="H2542" s="7">
        <f>IF($G2542="","",IFERROR(INDEX(Listas!$B$2:$B$51,MATCH($G2542,Listas!$A$2:$A$51,0))&amp;"",""))</f>
        <v/>
      </c>
      <c r="J2542" s="8" t="n"/>
      <c r="K2542" s="8" t="n"/>
      <c r="L2542" s="8" t="n"/>
      <c r="M2542" s="9" t="n"/>
      <c r="O2542" s="10" t="n"/>
      <c r="P2542" s="8" t="n"/>
    </row>
    <row r="2543">
      <c r="A2543" s="7" t="n"/>
      <c r="C2543" s="7" t="n"/>
      <c r="F2543" s="7" t="n"/>
      <c r="H2543" s="7">
        <f>IF($G2543="","",IFERROR(INDEX(Listas!$B$2:$B$51,MATCH($G2543,Listas!$A$2:$A$51,0))&amp;"",""))</f>
        <v/>
      </c>
      <c r="J2543" s="8" t="n"/>
      <c r="K2543" s="8" t="n"/>
      <c r="L2543" s="8" t="n"/>
      <c r="M2543" s="9" t="n"/>
      <c r="O2543" s="10" t="n"/>
      <c r="P2543" s="8" t="n"/>
    </row>
    <row r="2544">
      <c r="A2544" s="7" t="n"/>
      <c r="C2544" s="7" t="n"/>
      <c r="F2544" s="7" t="n"/>
      <c r="H2544" s="7">
        <f>IF($G2544="","",IFERROR(INDEX(Listas!$B$2:$B$51,MATCH($G2544,Listas!$A$2:$A$51,0))&amp;"",""))</f>
        <v/>
      </c>
      <c r="J2544" s="8" t="n"/>
      <c r="K2544" s="8" t="n"/>
      <c r="L2544" s="8" t="n"/>
      <c r="M2544" s="9" t="n"/>
      <c r="O2544" s="10" t="n"/>
      <c r="P2544" s="8" t="n"/>
    </row>
    <row r="2545">
      <c r="A2545" s="7" t="n"/>
      <c r="C2545" s="7" t="n"/>
      <c r="F2545" s="7" t="n"/>
      <c r="H2545" s="7">
        <f>IF($G2545="","",IFERROR(INDEX(Listas!$B$2:$B$51,MATCH($G2545,Listas!$A$2:$A$51,0))&amp;"",""))</f>
        <v/>
      </c>
      <c r="J2545" s="8" t="n"/>
      <c r="K2545" s="8" t="n"/>
      <c r="L2545" s="8" t="n"/>
      <c r="M2545" s="9" t="n"/>
      <c r="O2545" s="10" t="n"/>
      <c r="P2545" s="8" t="n"/>
    </row>
    <row r="2546">
      <c r="A2546" s="7" t="n"/>
      <c r="C2546" s="7" t="n"/>
      <c r="F2546" s="7" t="n"/>
      <c r="H2546" s="7">
        <f>IF($G2546="","",IFERROR(INDEX(Listas!$B$2:$B$51,MATCH($G2546,Listas!$A$2:$A$51,0))&amp;"",""))</f>
        <v/>
      </c>
      <c r="J2546" s="8" t="n"/>
      <c r="K2546" s="8" t="n"/>
      <c r="L2546" s="8" t="n"/>
      <c r="M2546" s="9" t="n"/>
      <c r="O2546" s="10" t="n"/>
      <c r="P2546" s="8" t="n"/>
    </row>
    <row r="2547">
      <c r="A2547" s="7" t="n"/>
      <c r="C2547" s="7" t="n"/>
      <c r="F2547" s="7" t="n"/>
      <c r="H2547" s="7">
        <f>IF($G2547="","",IFERROR(INDEX(Listas!$B$2:$B$51,MATCH($G2547,Listas!$A$2:$A$51,0))&amp;"",""))</f>
        <v/>
      </c>
      <c r="J2547" s="8" t="n"/>
      <c r="K2547" s="8" t="n"/>
      <c r="L2547" s="8" t="n"/>
      <c r="M2547" s="9" t="n"/>
      <c r="O2547" s="10" t="n"/>
      <c r="P2547" s="8" t="n"/>
    </row>
    <row r="2548">
      <c r="A2548" s="7" t="n"/>
      <c r="C2548" s="7" t="n"/>
      <c r="F2548" s="7" t="n"/>
      <c r="H2548" s="7">
        <f>IF($G2548="","",IFERROR(INDEX(Listas!$B$2:$B$51,MATCH($G2548,Listas!$A$2:$A$51,0))&amp;"",""))</f>
        <v/>
      </c>
      <c r="J2548" s="8" t="n"/>
      <c r="K2548" s="8" t="n"/>
      <c r="L2548" s="8" t="n"/>
      <c r="M2548" s="9" t="n"/>
      <c r="O2548" s="10" t="n"/>
      <c r="P2548" s="8" t="n"/>
    </row>
    <row r="2549">
      <c r="A2549" s="7" t="n"/>
      <c r="C2549" s="7" t="n"/>
      <c r="F2549" s="7" t="n"/>
      <c r="H2549" s="7">
        <f>IF($G2549="","",IFERROR(INDEX(Listas!$B$2:$B$51,MATCH($G2549,Listas!$A$2:$A$51,0))&amp;"",""))</f>
        <v/>
      </c>
      <c r="J2549" s="8" t="n"/>
      <c r="K2549" s="8" t="n"/>
      <c r="L2549" s="8" t="n"/>
      <c r="M2549" s="9" t="n"/>
      <c r="O2549" s="10" t="n"/>
      <c r="P2549" s="8" t="n"/>
    </row>
    <row r="2550">
      <c r="A2550" s="7" t="n"/>
      <c r="C2550" s="7" t="n"/>
      <c r="F2550" s="7" t="n"/>
      <c r="H2550" s="7">
        <f>IF($G2550="","",IFERROR(INDEX(Listas!$B$2:$B$51,MATCH($G2550,Listas!$A$2:$A$51,0))&amp;"",""))</f>
        <v/>
      </c>
      <c r="J2550" s="8" t="n"/>
      <c r="K2550" s="8" t="n"/>
      <c r="L2550" s="8" t="n"/>
      <c r="M2550" s="9" t="n"/>
      <c r="O2550" s="10" t="n"/>
      <c r="P2550" s="8" t="n"/>
    </row>
    <row r="2551">
      <c r="A2551" s="7" t="n"/>
      <c r="C2551" s="7" t="n"/>
      <c r="F2551" s="7" t="n"/>
      <c r="H2551" s="7">
        <f>IF($G2551="","",IFERROR(INDEX(Listas!$B$2:$B$51,MATCH($G2551,Listas!$A$2:$A$51,0))&amp;"",""))</f>
        <v/>
      </c>
      <c r="J2551" s="8" t="n"/>
      <c r="K2551" s="8" t="n"/>
      <c r="L2551" s="8" t="n"/>
      <c r="M2551" s="9" t="n"/>
      <c r="O2551" s="10" t="n"/>
      <c r="P2551" s="8" t="n"/>
    </row>
    <row r="2552">
      <c r="A2552" s="7" t="n"/>
      <c r="C2552" s="7" t="n"/>
      <c r="F2552" s="7" t="n"/>
      <c r="H2552" s="7">
        <f>IF($G2552="","",IFERROR(INDEX(Listas!$B$2:$B$51,MATCH($G2552,Listas!$A$2:$A$51,0))&amp;"",""))</f>
        <v/>
      </c>
      <c r="J2552" s="8" t="n"/>
      <c r="K2552" s="8" t="n"/>
      <c r="L2552" s="8" t="n"/>
      <c r="M2552" s="9" t="n"/>
      <c r="O2552" s="10" t="n"/>
      <c r="P2552" s="8" t="n"/>
    </row>
    <row r="2553">
      <c r="A2553" s="7" t="n"/>
      <c r="C2553" s="7" t="n"/>
      <c r="F2553" s="7" t="n"/>
      <c r="H2553" s="7">
        <f>IF($G2553="","",IFERROR(INDEX(Listas!$B$2:$B$51,MATCH($G2553,Listas!$A$2:$A$51,0))&amp;"",""))</f>
        <v/>
      </c>
      <c r="J2553" s="8" t="n"/>
      <c r="K2553" s="8" t="n"/>
      <c r="L2553" s="8" t="n"/>
      <c r="M2553" s="9" t="n"/>
      <c r="O2553" s="10" t="n"/>
      <c r="P2553" s="8" t="n"/>
    </row>
    <row r="2554">
      <c r="A2554" s="7" t="n"/>
      <c r="C2554" s="7" t="n"/>
      <c r="F2554" s="7" t="n"/>
      <c r="H2554" s="7">
        <f>IF($G2554="","",IFERROR(INDEX(Listas!$B$2:$B$51,MATCH($G2554,Listas!$A$2:$A$51,0))&amp;"",""))</f>
        <v/>
      </c>
      <c r="J2554" s="8" t="n"/>
      <c r="K2554" s="8" t="n"/>
      <c r="L2554" s="8" t="n"/>
      <c r="M2554" s="9" t="n"/>
      <c r="O2554" s="10" t="n"/>
      <c r="P2554" s="8" t="n"/>
    </row>
    <row r="2555">
      <c r="A2555" s="7" t="n"/>
      <c r="C2555" s="7" t="n"/>
      <c r="F2555" s="7" t="n"/>
      <c r="H2555" s="7">
        <f>IF($G2555="","",IFERROR(INDEX(Listas!$B$2:$B$51,MATCH($G2555,Listas!$A$2:$A$51,0))&amp;"",""))</f>
        <v/>
      </c>
      <c r="J2555" s="8" t="n"/>
      <c r="K2555" s="8" t="n"/>
      <c r="L2555" s="8" t="n"/>
      <c r="M2555" s="9" t="n"/>
      <c r="O2555" s="10" t="n"/>
      <c r="P2555" s="8" t="n"/>
    </row>
    <row r="2556">
      <c r="A2556" s="7" t="n"/>
      <c r="C2556" s="7" t="n"/>
      <c r="F2556" s="7" t="n"/>
      <c r="H2556" s="7">
        <f>IF($G2556="","",IFERROR(INDEX(Listas!$B$2:$B$51,MATCH($G2556,Listas!$A$2:$A$51,0))&amp;"",""))</f>
        <v/>
      </c>
      <c r="J2556" s="8" t="n"/>
      <c r="K2556" s="8" t="n"/>
      <c r="L2556" s="8" t="n"/>
      <c r="M2556" s="9" t="n"/>
      <c r="O2556" s="10" t="n"/>
      <c r="P2556" s="8" t="n"/>
    </row>
    <row r="2557">
      <c r="A2557" s="7" t="n"/>
      <c r="C2557" s="7" t="n"/>
      <c r="F2557" s="7" t="n"/>
      <c r="H2557" s="7">
        <f>IF($G2557="","",IFERROR(INDEX(Listas!$B$2:$B$51,MATCH($G2557,Listas!$A$2:$A$51,0))&amp;"",""))</f>
        <v/>
      </c>
      <c r="J2557" s="8" t="n"/>
      <c r="K2557" s="8" t="n"/>
      <c r="L2557" s="8" t="n"/>
      <c r="M2557" s="9" t="n"/>
      <c r="O2557" s="10" t="n"/>
      <c r="P2557" s="8" t="n"/>
    </row>
    <row r="2558">
      <c r="A2558" s="7" t="n"/>
      <c r="C2558" s="7" t="n"/>
      <c r="F2558" s="7" t="n"/>
      <c r="H2558" s="7">
        <f>IF($G2558="","",IFERROR(INDEX(Listas!$B$2:$B$51,MATCH($G2558,Listas!$A$2:$A$51,0))&amp;"",""))</f>
        <v/>
      </c>
      <c r="J2558" s="8" t="n"/>
      <c r="K2558" s="8" t="n"/>
      <c r="L2558" s="8" t="n"/>
      <c r="M2558" s="9" t="n"/>
      <c r="O2558" s="10" t="n"/>
      <c r="P2558" s="8" t="n"/>
    </row>
    <row r="2559">
      <c r="A2559" s="7" t="n"/>
      <c r="C2559" s="7" t="n"/>
      <c r="F2559" s="7" t="n"/>
      <c r="H2559" s="7">
        <f>IF($G2559="","",IFERROR(INDEX(Listas!$B$2:$B$51,MATCH($G2559,Listas!$A$2:$A$51,0))&amp;"",""))</f>
        <v/>
      </c>
      <c r="J2559" s="8" t="n"/>
      <c r="K2559" s="8" t="n"/>
      <c r="L2559" s="8" t="n"/>
      <c r="M2559" s="9" t="n"/>
      <c r="O2559" s="10" t="n"/>
      <c r="P2559" s="8" t="n"/>
    </row>
    <row r="2560">
      <c r="A2560" s="7" t="n"/>
      <c r="C2560" s="7" t="n"/>
      <c r="F2560" s="7" t="n"/>
      <c r="H2560" s="7">
        <f>IF($G2560="","",IFERROR(INDEX(Listas!$B$2:$B$51,MATCH($G2560,Listas!$A$2:$A$51,0))&amp;"",""))</f>
        <v/>
      </c>
      <c r="J2560" s="8" t="n"/>
      <c r="K2560" s="8" t="n"/>
      <c r="L2560" s="8" t="n"/>
      <c r="M2560" s="9" t="n"/>
      <c r="O2560" s="10" t="n"/>
      <c r="P2560" s="8" t="n"/>
    </row>
    <row r="2561">
      <c r="A2561" s="7" t="n"/>
      <c r="C2561" s="7" t="n"/>
      <c r="F2561" s="7" t="n"/>
      <c r="H2561" s="7">
        <f>IF($G2561="","",IFERROR(INDEX(Listas!$B$2:$B$51,MATCH($G2561,Listas!$A$2:$A$51,0))&amp;"",""))</f>
        <v/>
      </c>
      <c r="J2561" s="8" t="n"/>
      <c r="K2561" s="8" t="n"/>
      <c r="L2561" s="8" t="n"/>
      <c r="M2561" s="9" t="n"/>
      <c r="O2561" s="10" t="n"/>
      <c r="P2561" s="8" t="n"/>
    </row>
    <row r="2562">
      <c r="A2562" s="7" t="n"/>
      <c r="C2562" s="7" t="n"/>
      <c r="F2562" s="7" t="n"/>
      <c r="H2562" s="7">
        <f>IF($G2562="","",IFERROR(INDEX(Listas!$B$2:$B$51,MATCH($G2562,Listas!$A$2:$A$51,0))&amp;"",""))</f>
        <v/>
      </c>
      <c r="J2562" s="8" t="n"/>
      <c r="K2562" s="8" t="n"/>
      <c r="L2562" s="8" t="n"/>
      <c r="M2562" s="9" t="n"/>
      <c r="O2562" s="10" t="n"/>
      <c r="P2562" s="8" t="n"/>
    </row>
    <row r="2563">
      <c r="A2563" s="7" t="n"/>
      <c r="C2563" s="7" t="n"/>
      <c r="F2563" s="7" t="n"/>
      <c r="H2563" s="7">
        <f>IF($G2563="","",IFERROR(INDEX(Listas!$B$2:$B$51,MATCH($G2563,Listas!$A$2:$A$51,0))&amp;"",""))</f>
        <v/>
      </c>
      <c r="J2563" s="8" t="n"/>
      <c r="K2563" s="8" t="n"/>
      <c r="L2563" s="8" t="n"/>
      <c r="M2563" s="9" t="n"/>
      <c r="O2563" s="10" t="n"/>
      <c r="P2563" s="8" t="n"/>
    </row>
    <row r="2564">
      <c r="A2564" s="7" t="n"/>
      <c r="C2564" s="7" t="n"/>
      <c r="F2564" s="7" t="n"/>
      <c r="H2564" s="7">
        <f>IF($G2564="","",IFERROR(INDEX(Listas!$B$2:$B$51,MATCH($G2564,Listas!$A$2:$A$51,0))&amp;"",""))</f>
        <v/>
      </c>
      <c r="J2564" s="8" t="n"/>
      <c r="K2564" s="8" t="n"/>
      <c r="L2564" s="8" t="n"/>
      <c r="M2564" s="9" t="n"/>
      <c r="O2564" s="10" t="n"/>
      <c r="P2564" s="8" t="n"/>
    </row>
    <row r="2565">
      <c r="A2565" s="7" t="n"/>
      <c r="C2565" s="7" t="n"/>
      <c r="F2565" s="7" t="n"/>
      <c r="H2565" s="7">
        <f>IF($G2565="","",IFERROR(INDEX(Listas!$B$2:$B$51,MATCH($G2565,Listas!$A$2:$A$51,0))&amp;"",""))</f>
        <v/>
      </c>
      <c r="J2565" s="8" t="n"/>
      <c r="K2565" s="8" t="n"/>
      <c r="L2565" s="8" t="n"/>
      <c r="M2565" s="9" t="n"/>
      <c r="O2565" s="10" t="n"/>
      <c r="P2565" s="8" t="n"/>
    </row>
    <row r="2566">
      <c r="A2566" s="7" t="n"/>
      <c r="C2566" s="7" t="n"/>
      <c r="F2566" s="7" t="n"/>
      <c r="H2566" s="7">
        <f>IF($G2566="","",IFERROR(INDEX(Listas!$B$2:$B$51,MATCH($G2566,Listas!$A$2:$A$51,0))&amp;"",""))</f>
        <v/>
      </c>
      <c r="J2566" s="8" t="n"/>
      <c r="K2566" s="8" t="n"/>
      <c r="L2566" s="8" t="n"/>
      <c r="M2566" s="9" t="n"/>
      <c r="O2566" s="10" t="n"/>
      <c r="P2566" s="8" t="n"/>
    </row>
    <row r="2567">
      <c r="A2567" s="7" t="n"/>
      <c r="C2567" s="7" t="n"/>
      <c r="F2567" s="7" t="n"/>
      <c r="H2567" s="7">
        <f>IF($G2567="","",IFERROR(INDEX(Listas!$B$2:$B$51,MATCH($G2567,Listas!$A$2:$A$51,0))&amp;"",""))</f>
        <v/>
      </c>
      <c r="J2567" s="8" t="n"/>
      <c r="K2567" s="8" t="n"/>
      <c r="L2567" s="8" t="n"/>
      <c r="M2567" s="9" t="n"/>
      <c r="O2567" s="10" t="n"/>
      <c r="P2567" s="8" t="n"/>
    </row>
    <row r="2568">
      <c r="A2568" s="7" t="n"/>
      <c r="C2568" s="7" t="n"/>
      <c r="F2568" s="7" t="n"/>
      <c r="H2568" s="7">
        <f>IF($G2568="","",IFERROR(INDEX(Listas!$B$2:$B$51,MATCH($G2568,Listas!$A$2:$A$51,0))&amp;"",""))</f>
        <v/>
      </c>
      <c r="J2568" s="8" t="n"/>
      <c r="K2568" s="8" t="n"/>
      <c r="L2568" s="8" t="n"/>
      <c r="M2568" s="9" t="n"/>
      <c r="O2568" s="10" t="n"/>
      <c r="P2568" s="8" t="n"/>
    </row>
    <row r="2569">
      <c r="A2569" s="7" t="n"/>
      <c r="C2569" s="7" t="n"/>
      <c r="F2569" s="7" t="n"/>
      <c r="H2569" s="7">
        <f>IF($G2569="","",IFERROR(INDEX(Listas!$B$2:$B$51,MATCH($G2569,Listas!$A$2:$A$51,0))&amp;"",""))</f>
        <v/>
      </c>
      <c r="J2569" s="8" t="n"/>
      <c r="K2569" s="8" t="n"/>
      <c r="L2569" s="8" t="n"/>
      <c r="M2569" s="9" t="n"/>
      <c r="O2569" s="10" t="n"/>
      <c r="P2569" s="8" t="n"/>
    </row>
    <row r="2570">
      <c r="A2570" s="7" t="n"/>
      <c r="C2570" s="7" t="n"/>
      <c r="F2570" s="7" t="n"/>
      <c r="H2570" s="7">
        <f>IF($G2570="","",IFERROR(INDEX(Listas!$B$2:$B$51,MATCH($G2570,Listas!$A$2:$A$51,0))&amp;"",""))</f>
        <v/>
      </c>
      <c r="J2570" s="8" t="n"/>
      <c r="K2570" s="8" t="n"/>
      <c r="L2570" s="8" t="n"/>
      <c r="M2570" s="9" t="n"/>
      <c r="O2570" s="10" t="n"/>
      <c r="P2570" s="8" t="n"/>
    </row>
    <row r="2571">
      <c r="A2571" s="7" t="n"/>
      <c r="C2571" s="7" t="n"/>
      <c r="F2571" s="7" t="n"/>
      <c r="H2571" s="7">
        <f>IF($G2571="","",IFERROR(INDEX(Listas!$B$2:$B$51,MATCH($G2571,Listas!$A$2:$A$51,0))&amp;"",""))</f>
        <v/>
      </c>
      <c r="J2571" s="8" t="n"/>
      <c r="K2571" s="8" t="n"/>
      <c r="L2571" s="8" t="n"/>
      <c r="M2571" s="9" t="n"/>
      <c r="O2571" s="10" t="n"/>
      <c r="P2571" s="8" t="n"/>
    </row>
    <row r="2572">
      <c r="A2572" s="7" t="n"/>
      <c r="C2572" s="7" t="n"/>
      <c r="F2572" s="7" t="n"/>
      <c r="H2572" s="7">
        <f>IF($G2572="","",IFERROR(INDEX(Listas!$B$2:$B$51,MATCH($G2572,Listas!$A$2:$A$51,0))&amp;"",""))</f>
        <v/>
      </c>
      <c r="J2572" s="8" t="n"/>
      <c r="K2572" s="8" t="n"/>
      <c r="L2572" s="8" t="n"/>
      <c r="M2572" s="9" t="n"/>
      <c r="O2572" s="10" t="n"/>
      <c r="P2572" s="8" t="n"/>
    </row>
    <row r="2573">
      <c r="A2573" s="7" t="n"/>
      <c r="C2573" s="7" t="n"/>
      <c r="F2573" s="7" t="n"/>
      <c r="H2573" s="7">
        <f>IF($G2573="","",IFERROR(INDEX(Listas!$B$2:$B$51,MATCH($G2573,Listas!$A$2:$A$51,0))&amp;"",""))</f>
        <v/>
      </c>
      <c r="J2573" s="8" t="n"/>
      <c r="K2573" s="8" t="n"/>
      <c r="L2573" s="8" t="n"/>
      <c r="M2573" s="9" t="n"/>
      <c r="O2573" s="10" t="n"/>
      <c r="P2573" s="8" t="n"/>
    </row>
    <row r="2574">
      <c r="A2574" s="7" t="n"/>
      <c r="C2574" s="7" t="n"/>
      <c r="F2574" s="7" t="n"/>
      <c r="H2574" s="7">
        <f>IF($G2574="","",IFERROR(INDEX(Listas!$B$2:$B$51,MATCH($G2574,Listas!$A$2:$A$51,0))&amp;"",""))</f>
        <v/>
      </c>
      <c r="J2574" s="8" t="n"/>
      <c r="K2574" s="8" t="n"/>
      <c r="L2574" s="8" t="n"/>
      <c r="M2574" s="9" t="n"/>
      <c r="O2574" s="10" t="n"/>
      <c r="P2574" s="8" t="n"/>
    </row>
    <row r="2575">
      <c r="A2575" s="7" t="n"/>
      <c r="C2575" s="7" t="n"/>
      <c r="F2575" s="7" t="n"/>
      <c r="H2575" s="7">
        <f>IF($G2575="","",IFERROR(INDEX(Listas!$B$2:$B$51,MATCH($G2575,Listas!$A$2:$A$51,0))&amp;"",""))</f>
        <v/>
      </c>
      <c r="J2575" s="8" t="n"/>
      <c r="K2575" s="8" t="n"/>
      <c r="L2575" s="8" t="n"/>
      <c r="M2575" s="9" t="n"/>
      <c r="O2575" s="10" t="n"/>
      <c r="P2575" s="8" t="n"/>
    </row>
    <row r="2576">
      <c r="A2576" s="7" t="n"/>
      <c r="C2576" s="7" t="n"/>
      <c r="F2576" s="7" t="n"/>
      <c r="H2576" s="7">
        <f>IF($G2576="","",IFERROR(INDEX(Listas!$B$2:$B$51,MATCH($G2576,Listas!$A$2:$A$51,0))&amp;"",""))</f>
        <v/>
      </c>
      <c r="J2576" s="8" t="n"/>
      <c r="K2576" s="8" t="n"/>
      <c r="L2576" s="8" t="n"/>
      <c r="M2576" s="9" t="n"/>
      <c r="O2576" s="10" t="n"/>
      <c r="P2576" s="8" t="n"/>
    </row>
    <row r="2577">
      <c r="A2577" s="7" t="n"/>
      <c r="C2577" s="7" t="n"/>
      <c r="F2577" s="7" t="n"/>
      <c r="H2577" s="7">
        <f>IF($G2577="","",IFERROR(INDEX(Listas!$B$2:$B$51,MATCH($G2577,Listas!$A$2:$A$51,0))&amp;"",""))</f>
        <v/>
      </c>
      <c r="J2577" s="8" t="n"/>
      <c r="K2577" s="8" t="n"/>
      <c r="L2577" s="8" t="n"/>
      <c r="M2577" s="9" t="n"/>
      <c r="O2577" s="10" t="n"/>
      <c r="P2577" s="8" t="n"/>
    </row>
    <row r="2578">
      <c r="A2578" s="7" t="n"/>
      <c r="C2578" s="7" t="n"/>
      <c r="F2578" s="7" t="n"/>
      <c r="H2578" s="7">
        <f>IF($G2578="","",IFERROR(INDEX(Listas!$B$2:$B$51,MATCH($G2578,Listas!$A$2:$A$51,0))&amp;"",""))</f>
        <v/>
      </c>
      <c r="J2578" s="8" t="n"/>
      <c r="K2578" s="8" t="n"/>
      <c r="L2578" s="8" t="n"/>
      <c r="M2578" s="9" t="n"/>
      <c r="O2578" s="10" t="n"/>
      <c r="P2578" s="8" t="n"/>
    </row>
    <row r="2579">
      <c r="A2579" s="7" t="n"/>
      <c r="C2579" s="7" t="n"/>
      <c r="F2579" s="7" t="n"/>
      <c r="H2579" s="7">
        <f>IF($G2579="","",IFERROR(INDEX(Listas!$B$2:$B$51,MATCH($G2579,Listas!$A$2:$A$51,0))&amp;"",""))</f>
        <v/>
      </c>
      <c r="J2579" s="8" t="n"/>
      <c r="K2579" s="8" t="n"/>
      <c r="L2579" s="8" t="n"/>
      <c r="M2579" s="9" t="n"/>
      <c r="O2579" s="10" t="n"/>
      <c r="P2579" s="8" t="n"/>
    </row>
    <row r="2580">
      <c r="A2580" s="7" t="n"/>
      <c r="C2580" s="7" t="n"/>
      <c r="F2580" s="7" t="n"/>
      <c r="H2580" s="7">
        <f>IF($G2580="","",IFERROR(INDEX(Listas!$B$2:$B$51,MATCH($G2580,Listas!$A$2:$A$51,0))&amp;"",""))</f>
        <v/>
      </c>
      <c r="J2580" s="8" t="n"/>
      <c r="K2580" s="8" t="n"/>
      <c r="L2580" s="8" t="n"/>
      <c r="M2580" s="9" t="n"/>
      <c r="O2580" s="10" t="n"/>
      <c r="P2580" s="8" t="n"/>
    </row>
    <row r="2581">
      <c r="A2581" s="7" t="n"/>
      <c r="C2581" s="7" t="n"/>
      <c r="F2581" s="7" t="n"/>
      <c r="H2581" s="7">
        <f>IF($G2581="","",IFERROR(INDEX(Listas!$B$2:$B$51,MATCH($G2581,Listas!$A$2:$A$51,0))&amp;"",""))</f>
        <v/>
      </c>
      <c r="J2581" s="8" t="n"/>
      <c r="K2581" s="8" t="n"/>
      <c r="L2581" s="8" t="n"/>
      <c r="M2581" s="9" t="n"/>
      <c r="O2581" s="10" t="n"/>
      <c r="P2581" s="8" t="n"/>
    </row>
    <row r="2582">
      <c r="A2582" s="7" t="n"/>
      <c r="C2582" s="7" t="n"/>
      <c r="F2582" s="7" t="n"/>
      <c r="H2582" s="7">
        <f>IF($G2582="","",IFERROR(INDEX(Listas!$B$2:$B$51,MATCH($G2582,Listas!$A$2:$A$51,0))&amp;"",""))</f>
        <v/>
      </c>
      <c r="J2582" s="8" t="n"/>
      <c r="K2582" s="8" t="n"/>
      <c r="L2582" s="8" t="n"/>
      <c r="M2582" s="9" t="n"/>
      <c r="O2582" s="10" t="n"/>
      <c r="P2582" s="8" t="n"/>
    </row>
    <row r="2583">
      <c r="A2583" s="7" t="n"/>
      <c r="C2583" s="7" t="n"/>
      <c r="F2583" s="7" t="n"/>
      <c r="H2583" s="7">
        <f>IF($G2583="","",IFERROR(INDEX(Listas!$B$2:$B$51,MATCH($G2583,Listas!$A$2:$A$51,0))&amp;"",""))</f>
        <v/>
      </c>
      <c r="J2583" s="8" t="n"/>
      <c r="K2583" s="8" t="n"/>
      <c r="L2583" s="8" t="n"/>
      <c r="M2583" s="9" t="n"/>
      <c r="O2583" s="10" t="n"/>
      <c r="P2583" s="8" t="n"/>
    </row>
    <row r="2584">
      <c r="A2584" s="7" t="n"/>
      <c r="C2584" s="7" t="n"/>
      <c r="F2584" s="7" t="n"/>
      <c r="H2584" s="7">
        <f>IF($G2584="","",IFERROR(INDEX(Listas!$B$2:$B$51,MATCH($G2584,Listas!$A$2:$A$51,0))&amp;"",""))</f>
        <v/>
      </c>
      <c r="J2584" s="8" t="n"/>
      <c r="K2584" s="8" t="n"/>
      <c r="L2584" s="8" t="n"/>
      <c r="M2584" s="9" t="n"/>
      <c r="O2584" s="10" t="n"/>
      <c r="P2584" s="8" t="n"/>
    </row>
    <row r="2585">
      <c r="A2585" s="7" t="n"/>
      <c r="C2585" s="7" t="n"/>
      <c r="F2585" s="7" t="n"/>
      <c r="H2585" s="7">
        <f>IF($G2585="","",IFERROR(INDEX(Listas!$B$2:$B$51,MATCH($G2585,Listas!$A$2:$A$51,0))&amp;"",""))</f>
        <v/>
      </c>
      <c r="J2585" s="8" t="n"/>
      <c r="K2585" s="8" t="n"/>
      <c r="L2585" s="8" t="n"/>
      <c r="M2585" s="9" t="n"/>
      <c r="O2585" s="10" t="n"/>
      <c r="P2585" s="8" t="n"/>
    </row>
    <row r="2586">
      <c r="A2586" s="7" t="n"/>
      <c r="C2586" s="7" t="n"/>
      <c r="F2586" s="7" t="n"/>
      <c r="H2586" s="7">
        <f>IF($G2586="","",IFERROR(INDEX(Listas!$B$2:$B$51,MATCH($G2586,Listas!$A$2:$A$51,0))&amp;"",""))</f>
        <v/>
      </c>
      <c r="J2586" s="8" t="n"/>
      <c r="K2586" s="8" t="n"/>
      <c r="L2586" s="8" t="n"/>
      <c r="M2586" s="9" t="n"/>
      <c r="O2586" s="10" t="n"/>
      <c r="P2586" s="8" t="n"/>
    </row>
    <row r="2587">
      <c r="A2587" s="7" t="n"/>
      <c r="C2587" s="7" t="n"/>
      <c r="F2587" s="7" t="n"/>
      <c r="H2587" s="7">
        <f>IF($G2587="","",IFERROR(INDEX(Listas!$B$2:$B$51,MATCH($G2587,Listas!$A$2:$A$51,0))&amp;"",""))</f>
        <v/>
      </c>
      <c r="J2587" s="8" t="n"/>
      <c r="K2587" s="8" t="n"/>
      <c r="L2587" s="8" t="n"/>
      <c r="M2587" s="9" t="n"/>
      <c r="O2587" s="10" t="n"/>
      <c r="P2587" s="8" t="n"/>
    </row>
    <row r="2588">
      <c r="A2588" s="7" t="n"/>
      <c r="C2588" s="7" t="n"/>
      <c r="F2588" s="7" t="n"/>
      <c r="H2588" s="7">
        <f>IF($G2588="","",IFERROR(INDEX(Listas!$B$2:$B$51,MATCH($G2588,Listas!$A$2:$A$51,0))&amp;"",""))</f>
        <v/>
      </c>
      <c r="J2588" s="8" t="n"/>
      <c r="K2588" s="8" t="n"/>
      <c r="L2588" s="8" t="n"/>
      <c r="M2588" s="9" t="n"/>
      <c r="O2588" s="10" t="n"/>
      <c r="P2588" s="8" t="n"/>
    </row>
    <row r="2589">
      <c r="A2589" s="7" t="n"/>
      <c r="C2589" s="7" t="n"/>
      <c r="F2589" s="7" t="n"/>
      <c r="H2589" s="7">
        <f>IF($G2589="","",IFERROR(INDEX(Listas!$B$2:$B$51,MATCH($G2589,Listas!$A$2:$A$51,0))&amp;"",""))</f>
        <v/>
      </c>
      <c r="J2589" s="8" t="n"/>
      <c r="K2589" s="8" t="n"/>
      <c r="L2589" s="8" t="n"/>
      <c r="M2589" s="9" t="n"/>
      <c r="O2589" s="10" t="n"/>
      <c r="P2589" s="8" t="n"/>
    </row>
    <row r="2590">
      <c r="A2590" s="7" t="n"/>
      <c r="C2590" s="7" t="n"/>
      <c r="F2590" s="7" t="n"/>
      <c r="H2590" s="7">
        <f>IF($G2590="","",IFERROR(INDEX(Listas!$B$2:$B$51,MATCH($G2590,Listas!$A$2:$A$51,0))&amp;"",""))</f>
        <v/>
      </c>
      <c r="J2590" s="8" t="n"/>
      <c r="K2590" s="8" t="n"/>
      <c r="L2590" s="8" t="n"/>
      <c r="M2590" s="9" t="n"/>
      <c r="O2590" s="10" t="n"/>
      <c r="P2590" s="8" t="n"/>
    </row>
    <row r="2591">
      <c r="A2591" s="7" t="n"/>
      <c r="C2591" s="7" t="n"/>
      <c r="F2591" s="7" t="n"/>
      <c r="H2591" s="7">
        <f>IF($G2591="","",IFERROR(INDEX(Listas!$B$2:$B$51,MATCH($G2591,Listas!$A$2:$A$51,0))&amp;"",""))</f>
        <v/>
      </c>
      <c r="J2591" s="8" t="n"/>
      <c r="K2591" s="8" t="n"/>
      <c r="L2591" s="8" t="n"/>
      <c r="M2591" s="9" t="n"/>
      <c r="O2591" s="10" t="n"/>
      <c r="P2591" s="8" t="n"/>
    </row>
    <row r="2592">
      <c r="A2592" s="7" t="n"/>
      <c r="C2592" s="7" t="n"/>
      <c r="F2592" s="7" t="n"/>
      <c r="H2592" s="7">
        <f>IF($G2592="","",IFERROR(INDEX(Listas!$B$2:$B$51,MATCH($G2592,Listas!$A$2:$A$51,0))&amp;"",""))</f>
        <v/>
      </c>
      <c r="J2592" s="8" t="n"/>
      <c r="K2592" s="8" t="n"/>
      <c r="L2592" s="8" t="n"/>
      <c r="M2592" s="9" t="n"/>
      <c r="O2592" s="10" t="n"/>
      <c r="P2592" s="8" t="n"/>
    </row>
    <row r="2593">
      <c r="A2593" s="7" t="n"/>
      <c r="C2593" s="7" t="n"/>
      <c r="F2593" s="7" t="n"/>
      <c r="H2593" s="7">
        <f>IF($G2593="","",IFERROR(INDEX(Listas!$B$2:$B$51,MATCH($G2593,Listas!$A$2:$A$51,0))&amp;"",""))</f>
        <v/>
      </c>
      <c r="J2593" s="8" t="n"/>
      <c r="K2593" s="8" t="n"/>
      <c r="L2593" s="8" t="n"/>
      <c r="M2593" s="9" t="n"/>
      <c r="O2593" s="10" t="n"/>
      <c r="P2593" s="8" t="n"/>
    </row>
    <row r="2594">
      <c r="A2594" s="7" t="n"/>
      <c r="C2594" s="7" t="n"/>
      <c r="F2594" s="7" t="n"/>
      <c r="H2594" s="7">
        <f>IF($G2594="","",IFERROR(INDEX(Listas!$B$2:$B$51,MATCH($G2594,Listas!$A$2:$A$51,0))&amp;"",""))</f>
        <v/>
      </c>
      <c r="J2594" s="8" t="n"/>
      <c r="K2594" s="8" t="n"/>
      <c r="L2594" s="8" t="n"/>
      <c r="M2594" s="9" t="n"/>
      <c r="O2594" s="10" t="n"/>
      <c r="P2594" s="8" t="n"/>
    </row>
    <row r="2595">
      <c r="A2595" s="7" t="n"/>
      <c r="C2595" s="7" t="n"/>
      <c r="F2595" s="7" t="n"/>
      <c r="H2595" s="7">
        <f>IF($G2595="","",IFERROR(INDEX(Listas!$B$2:$B$51,MATCH($G2595,Listas!$A$2:$A$51,0))&amp;"",""))</f>
        <v/>
      </c>
      <c r="J2595" s="8" t="n"/>
      <c r="K2595" s="8" t="n"/>
      <c r="L2595" s="8" t="n"/>
      <c r="M2595" s="9" t="n"/>
      <c r="O2595" s="10" t="n"/>
      <c r="P2595" s="8" t="n"/>
    </row>
    <row r="2596">
      <c r="A2596" s="7" t="n"/>
      <c r="C2596" s="7" t="n"/>
      <c r="F2596" s="7" t="n"/>
      <c r="H2596" s="7">
        <f>IF($G2596="","",IFERROR(INDEX(Listas!$B$2:$B$51,MATCH($G2596,Listas!$A$2:$A$51,0))&amp;"",""))</f>
        <v/>
      </c>
      <c r="J2596" s="8" t="n"/>
      <c r="K2596" s="8" t="n"/>
      <c r="L2596" s="8" t="n"/>
      <c r="M2596" s="9" t="n"/>
      <c r="O2596" s="10" t="n"/>
      <c r="P2596" s="8" t="n"/>
    </row>
    <row r="2597">
      <c r="A2597" s="7" t="n"/>
      <c r="C2597" s="7" t="n"/>
      <c r="F2597" s="7" t="n"/>
      <c r="H2597" s="7">
        <f>IF($G2597="","",IFERROR(INDEX(Listas!$B$2:$B$51,MATCH($G2597,Listas!$A$2:$A$51,0))&amp;"",""))</f>
        <v/>
      </c>
      <c r="J2597" s="8" t="n"/>
      <c r="K2597" s="8" t="n"/>
      <c r="L2597" s="8" t="n"/>
      <c r="M2597" s="9" t="n"/>
      <c r="O2597" s="10" t="n"/>
      <c r="P2597" s="8" t="n"/>
    </row>
    <row r="2598">
      <c r="A2598" s="7" t="n"/>
      <c r="C2598" s="7" t="n"/>
      <c r="F2598" s="7" t="n"/>
      <c r="H2598" s="7">
        <f>IF($G2598="","",IFERROR(INDEX(Listas!$B$2:$B$51,MATCH($G2598,Listas!$A$2:$A$51,0))&amp;"",""))</f>
        <v/>
      </c>
      <c r="J2598" s="8" t="n"/>
      <c r="K2598" s="8" t="n"/>
      <c r="L2598" s="8" t="n"/>
      <c r="M2598" s="9" t="n"/>
      <c r="O2598" s="10" t="n"/>
      <c r="P2598" s="8" t="n"/>
    </row>
    <row r="2599">
      <c r="A2599" s="7" t="n"/>
      <c r="C2599" s="7" t="n"/>
      <c r="F2599" s="7" t="n"/>
      <c r="H2599" s="7">
        <f>IF($G2599="","",IFERROR(INDEX(Listas!$B$2:$B$51,MATCH($G2599,Listas!$A$2:$A$51,0))&amp;"",""))</f>
        <v/>
      </c>
      <c r="J2599" s="8" t="n"/>
      <c r="K2599" s="8" t="n"/>
      <c r="L2599" s="8" t="n"/>
      <c r="M2599" s="9" t="n"/>
      <c r="O2599" s="10" t="n"/>
      <c r="P2599" s="8" t="n"/>
    </row>
    <row r="2600">
      <c r="A2600" s="7" t="n"/>
      <c r="C2600" s="7" t="n"/>
      <c r="F2600" s="7" t="n"/>
      <c r="H2600" s="7">
        <f>IF($G2600="","",IFERROR(INDEX(Listas!$B$2:$B$51,MATCH($G2600,Listas!$A$2:$A$51,0))&amp;"",""))</f>
        <v/>
      </c>
      <c r="J2600" s="8" t="n"/>
      <c r="K2600" s="8" t="n"/>
      <c r="L2600" s="8" t="n"/>
      <c r="M2600" s="9" t="n"/>
      <c r="O2600" s="10" t="n"/>
      <c r="P2600" s="8" t="n"/>
    </row>
    <row r="2601">
      <c r="A2601" s="7" t="n"/>
      <c r="C2601" s="7" t="n"/>
      <c r="F2601" s="7" t="n"/>
      <c r="H2601" s="7">
        <f>IF($G2601="","",IFERROR(INDEX(Listas!$B$2:$B$51,MATCH($G2601,Listas!$A$2:$A$51,0))&amp;"",""))</f>
        <v/>
      </c>
      <c r="J2601" s="8" t="n"/>
      <c r="K2601" s="8" t="n"/>
      <c r="L2601" s="8" t="n"/>
      <c r="M2601" s="9" t="n"/>
      <c r="O2601" s="10" t="n"/>
      <c r="P2601" s="8" t="n"/>
    </row>
    <row r="2602">
      <c r="A2602" s="7" t="n"/>
      <c r="C2602" s="7" t="n"/>
      <c r="F2602" s="7" t="n"/>
      <c r="H2602" s="7">
        <f>IF($G2602="","",IFERROR(INDEX(Listas!$B$2:$B$51,MATCH($G2602,Listas!$A$2:$A$51,0))&amp;"",""))</f>
        <v/>
      </c>
      <c r="J2602" s="8" t="n"/>
      <c r="K2602" s="8" t="n"/>
      <c r="L2602" s="8" t="n"/>
      <c r="M2602" s="9" t="n"/>
      <c r="O2602" s="10" t="n"/>
      <c r="P2602" s="8" t="n"/>
    </row>
    <row r="2603">
      <c r="A2603" s="7" t="n"/>
      <c r="C2603" s="7" t="n"/>
      <c r="F2603" s="7" t="n"/>
      <c r="H2603" s="7">
        <f>IF($G2603="","",IFERROR(INDEX(Listas!$B$2:$B$51,MATCH($G2603,Listas!$A$2:$A$51,0))&amp;"",""))</f>
        <v/>
      </c>
      <c r="J2603" s="8" t="n"/>
      <c r="K2603" s="8" t="n"/>
      <c r="L2603" s="8" t="n"/>
      <c r="M2603" s="9" t="n"/>
      <c r="O2603" s="10" t="n"/>
      <c r="P2603" s="8" t="n"/>
    </row>
    <row r="2604">
      <c r="A2604" s="7" t="n"/>
      <c r="C2604" s="7" t="n"/>
      <c r="F2604" s="7" t="n"/>
      <c r="H2604" s="7">
        <f>IF($G2604="","",IFERROR(INDEX(Listas!$B$2:$B$51,MATCH($G2604,Listas!$A$2:$A$51,0))&amp;"",""))</f>
        <v/>
      </c>
      <c r="J2604" s="8" t="n"/>
      <c r="K2604" s="8" t="n"/>
      <c r="L2604" s="8" t="n"/>
      <c r="M2604" s="9" t="n"/>
      <c r="O2604" s="10" t="n"/>
      <c r="P2604" s="8" t="n"/>
    </row>
    <row r="2605">
      <c r="A2605" s="7" t="n"/>
      <c r="C2605" s="7" t="n"/>
      <c r="F2605" s="7" t="n"/>
      <c r="H2605" s="7">
        <f>IF($G2605="","",IFERROR(INDEX(Listas!$B$2:$B$51,MATCH($G2605,Listas!$A$2:$A$51,0))&amp;"",""))</f>
        <v/>
      </c>
      <c r="J2605" s="8" t="n"/>
      <c r="K2605" s="8" t="n"/>
      <c r="L2605" s="8" t="n"/>
      <c r="M2605" s="9" t="n"/>
      <c r="O2605" s="10" t="n"/>
      <c r="P2605" s="8" t="n"/>
    </row>
    <row r="2606">
      <c r="A2606" s="7" t="n"/>
      <c r="C2606" s="7" t="n"/>
      <c r="F2606" s="7" t="n"/>
      <c r="H2606" s="7">
        <f>IF($G2606="","",IFERROR(INDEX(Listas!$B$2:$B$51,MATCH($G2606,Listas!$A$2:$A$51,0))&amp;"",""))</f>
        <v/>
      </c>
      <c r="J2606" s="8" t="n"/>
      <c r="K2606" s="8" t="n"/>
      <c r="L2606" s="8" t="n"/>
      <c r="M2606" s="9" t="n"/>
      <c r="O2606" s="10" t="n"/>
      <c r="P2606" s="8" t="n"/>
    </row>
    <row r="2607">
      <c r="A2607" s="7" t="n"/>
      <c r="C2607" s="7" t="n"/>
      <c r="F2607" s="7" t="n"/>
      <c r="H2607" s="7">
        <f>IF($G2607="","",IFERROR(INDEX(Listas!$B$2:$B$51,MATCH($G2607,Listas!$A$2:$A$51,0))&amp;"",""))</f>
        <v/>
      </c>
      <c r="J2607" s="8" t="n"/>
      <c r="K2607" s="8" t="n"/>
      <c r="L2607" s="8" t="n"/>
      <c r="M2607" s="9" t="n"/>
      <c r="O2607" s="10" t="n"/>
      <c r="P2607" s="8" t="n"/>
    </row>
    <row r="2608">
      <c r="A2608" s="7" t="n"/>
      <c r="C2608" s="7" t="n"/>
      <c r="F2608" s="7" t="n"/>
      <c r="H2608" s="7">
        <f>IF($G2608="","",IFERROR(INDEX(Listas!$B$2:$B$51,MATCH($G2608,Listas!$A$2:$A$51,0))&amp;"",""))</f>
        <v/>
      </c>
      <c r="J2608" s="8" t="n"/>
      <c r="K2608" s="8" t="n"/>
      <c r="L2608" s="8" t="n"/>
      <c r="M2608" s="9" t="n"/>
      <c r="O2608" s="10" t="n"/>
      <c r="P2608" s="8" t="n"/>
    </row>
    <row r="2609">
      <c r="A2609" s="7" t="n"/>
      <c r="C2609" s="7" t="n"/>
      <c r="F2609" s="7" t="n"/>
      <c r="H2609" s="7">
        <f>IF($G2609="","",IFERROR(INDEX(Listas!$B$2:$B$51,MATCH($G2609,Listas!$A$2:$A$51,0))&amp;"",""))</f>
        <v/>
      </c>
      <c r="J2609" s="8" t="n"/>
      <c r="K2609" s="8" t="n"/>
      <c r="L2609" s="8" t="n"/>
      <c r="M2609" s="9" t="n"/>
      <c r="O2609" s="10" t="n"/>
      <c r="P2609" s="8" t="n"/>
    </row>
    <row r="2610">
      <c r="A2610" s="7" t="n"/>
      <c r="C2610" s="7" t="n"/>
      <c r="F2610" s="7" t="n"/>
      <c r="H2610" s="7">
        <f>IF($G2610="","",IFERROR(INDEX(Listas!$B$2:$B$51,MATCH($G2610,Listas!$A$2:$A$51,0))&amp;"",""))</f>
        <v/>
      </c>
      <c r="J2610" s="8" t="n"/>
      <c r="K2610" s="8" t="n"/>
      <c r="L2610" s="8" t="n"/>
      <c r="M2610" s="9" t="n"/>
      <c r="O2610" s="10" t="n"/>
      <c r="P2610" s="8" t="n"/>
    </row>
    <row r="2611">
      <c r="A2611" s="7" t="n"/>
      <c r="C2611" s="7" t="n"/>
      <c r="F2611" s="7" t="n"/>
      <c r="H2611" s="7">
        <f>IF($G2611="","",IFERROR(INDEX(Listas!$B$2:$B$51,MATCH($G2611,Listas!$A$2:$A$51,0))&amp;"",""))</f>
        <v/>
      </c>
      <c r="J2611" s="8" t="n"/>
      <c r="K2611" s="8" t="n"/>
      <c r="L2611" s="8" t="n"/>
      <c r="M2611" s="9" t="n"/>
      <c r="O2611" s="10" t="n"/>
      <c r="P2611" s="8" t="n"/>
    </row>
    <row r="2612">
      <c r="A2612" s="7" t="n"/>
      <c r="C2612" s="7" t="n"/>
      <c r="F2612" s="7" t="n"/>
      <c r="H2612" s="7">
        <f>IF($G2612="","",IFERROR(INDEX(Listas!$B$2:$B$51,MATCH($G2612,Listas!$A$2:$A$51,0))&amp;"",""))</f>
        <v/>
      </c>
      <c r="J2612" s="8" t="n"/>
      <c r="K2612" s="8" t="n"/>
      <c r="L2612" s="8" t="n"/>
      <c r="M2612" s="9" t="n"/>
      <c r="O2612" s="10" t="n"/>
      <c r="P2612" s="8" t="n"/>
    </row>
    <row r="2613">
      <c r="A2613" s="7" t="n"/>
      <c r="C2613" s="7" t="n"/>
      <c r="F2613" s="7" t="n"/>
      <c r="H2613" s="7">
        <f>IF($G2613="","",IFERROR(INDEX(Listas!$B$2:$B$51,MATCH($G2613,Listas!$A$2:$A$51,0))&amp;"",""))</f>
        <v/>
      </c>
      <c r="J2613" s="8" t="n"/>
      <c r="K2613" s="8" t="n"/>
      <c r="L2613" s="8" t="n"/>
      <c r="M2613" s="9" t="n"/>
      <c r="O2613" s="10" t="n"/>
      <c r="P2613" s="8" t="n"/>
    </row>
    <row r="2614">
      <c r="A2614" s="7" t="n"/>
      <c r="C2614" s="7" t="n"/>
      <c r="F2614" s="7" t="n"/>
      <c r="H2614" s="7">
        <f>IF($G2614="","",IFERROR(INDEX(Listas!$B$2:$B$51,MATCH($G2614,Listas!$A$2:$A$51,0))&amp;"",""))</f>
        <v/>
      </c>
      <c r="J2614" s="8" t="n"/>
      <c r="K2614" s="8" t="n"/>
      <c r="L2614" s="8" t="n"/>
      <c r="M2614" s="9" t="n"/>
      <c r="O2614" s="10" t="n"/>
      <c r="P2614" s="8" t="n"/>
    </row>
    <row r="2615">
      <c r="A2615" s="7" t="n"/>
      <c r="C2615" s="7" t="n"/>
      <c r="F2615" s="7" t="n"/>
      <c r="H2615" s="7">
        <f>IF($G2615="","",IFERROR(INDEX(Listas!$B$2:$B$51,MATCH($G2615,Listas!$A$2:$A$51,0))&amp;"",""))</f>
        <v/>
      </c>
      <c r="J2615" s="8" t="n"/>
      <c r="K2615" s="8" t="n"/>
      <c r="L2615" s="8" t="n"/>
      <c r="M2615" s="9" t="n"/>
      <c r="O2615" s="10" t="n"/>
      <c r="P2615" s="8" t="n"/>
    </row>
    <row r="2616">
      <c r="A2616" s="7" t="n"/>
      <c r="C2616" s="7" t="n"/>
      <c r="F2616" s="7" t="n"/>
      <c r="H2616" s="7">
        <f>IF($G2616="","",IFERROR(INDEX(Listas!$B$2:$B$51,MATCH($G2616,Listas!$A$2:$A$51,0))&amp;"",""))</f>
        <v/>
      </c>
      <c r="J2616" s="8" t="n"/>
      <c r="K2616" s="8" t="n"/>
      <c r="L2616" s="8" t="n"/>
      <c r="M2616" s="9" t="n"/>
      <c r="O2616" s="10" t="n"/>
      <c r="P2616" s="8" t="n"/>
    </row>
    <row r="2617">
      <c r="A2617" s="7" t="n"/>
      <c r="C2617" s="7" t="n"/>
      <c r="F2617" s="7" t="n"/>
      <c r="H2617" s="7">
        <f>IF($G2617="","",IFERROR(INDEX(Listas!$B$2:$B$51,MATCH($G2617,Listas!$A$2:$A$51,0))&amp;"",""))</f>
        <v/>
      </c>
      <c r="J2617" s="8" t="n"/>
      <c r="K2617" s="8" t="n"/>
      <c r="L2617" s="8" t="n"/>
      <c r="M2617" s="9" t="n"/>
      <c r="O2617" s="10" t="n"/>
      <c r="P2617" s="8" t="n"/>
    </row>
    <row r="2618">
      <c r="A2618" s="7" t="n"/>
      <c r="C2618" s="7" t="n"/>
      <c r="F2618" s="7" t="n"/>
      <c r="H2618" s="7">
        <f>IF($G2618="","",IFERROR(INDEX(Listas!$B$2:$B$51,MATCH($G2618,Listas!$A$2:$A$51,0))&amp;"",""))</f>
        <v/>
      </c>
      <c r="J2618" s="8" t="n"/>
      <c r="K2618" s="8" t="n"/>
      <c r="L2618" s="8" t="n"/>
      <c r="M2618" s="9" t="n"/>
      <c r="O2618" s="10" t="n"/>
      <c r="P2618" s="8" t="n"/>
    </row>
    <row r="2619">
      <c r="A2619" s="7" t="n"/>
      <c r="C2619" s="7" t="n"/>
      <c r="F2619" s="7" t="n"/>
      <c r="H2619" s="7">
        <f>IF($G2619="","",IFERROR(INDEX(Listas!$B$2:$B$51,MATCH($G2619,Listas!$A$2:$A$51,0))&amp;"",""))</f>
        <v/>
      </c>
      <c r="J2619" s="8" t="n"/>
      <c r="K2619" s="8" t="n"/>
      <c r="L2619" s="8" t="n"/>
      <c r="M2619" s="9" t="n"/>
      <c r="O2619" s="10" t="n"/>
      <c r="P2619" s="8" t="n"/>
    </row>
    <row r="2620">
      <c r="A2620" s="7" t="n"/>
      <c r="C2620" s="7" t="n"/>
      <c r="F2620" s="7" t="n"/>
      <c r="H2620" s="7">
        <f>IF($G2620="","",IFERROR(INDEX(Listas!$B$2:$B$51,MATCH($G2620,Listas!$A$2:$A$51,0))&amp;"",""))</f>
        <v/>
      </c>
      <c r="J2620" s="8" t="n"/>
      <c r="K2620" s="8" t="n"/>
      <c r="L2620" s="8" t="n"/>
      <c r="M2620" s="9" t="n"/>
      <c r="O2620" s="10" t="n"/>
      <c r="P2620" s="8" t="n"/>
    </row>
    <row r="2621">
      <c r="A2621" s="7" t="n"/>
      <c r="C2621" s="7" t="n"/>
      <c r="F2621" s="7" t="n"/>
      <c r="H2621" s="7">
        <f>IF($G2621="","",IFERROR(INDEX(Listas!$B$2:$B$51,MATCH($G2621,Listas!$A$2:$A$51,0))&amp;"",""))</f>
        <v/>
      </c>
      <c r="J2621" s="8" t="n"/>
      <c r="K2621" s="8" t="n"/>
      <c r="L2621" s="8" t="n"/>
      <c r="M2621" s="9" t="n"/>
      <c r="O2621" s="10" t="n"/>
      <c r="P2621" s="8" t="n"/>
    </row>
    <row r="2622">
      <c r="A2622" s="7" t="n"/>
      <c r="C2622" s="7" t="n"/>
      <c r="F2622" s="7" t="n"/>
      <c r="H2622" s="7">
        <f>IF($G2622="","",IFERROR(INDEX(Listas!$B$2:$B$51,MATCH($G2622,Listas!$A$2:$A$51,0))&amp;"",""))</f>
        <v/>
      </c>
      <c r="J2622" s="8" t="n"/>
      <c r="K2622" s="8" t="n"/>
      <c r="L2622" s="8" t="n"/>
      <c r="M2622" s="9" t="n"/>
      <c r="O2622" s="10" t="n"/>
      <c r="P2622" s="8" t="n"/>
    </row>
    <row r="2623">
      <c r="A2623" s="7" t="n"/>
      <c r="C2623" s="7" t="n"/>
      <c r="F2623" s="7" t="n"/>
      <c r="H2623" s="7">
        <f>IF($G2623="","",IFERROR(INDEX(Listas!$B$2:$B$51,MATCH($G2623,Listas!$A$2:$A$51,0))&amp;"",""))</f>
        <v/>
      </c>
      <c r="J2623" s="8" t="n"/>
      <c r="K2623" s="8" t="n"/>
      <c r="L2623" s="8" t="n"/>
      <c r="M2623" s="9" t="n"/>
      <c r="O2623" s="10" t="n"/>
      <c r="P2623" s="8" t="n"/>
    </row>
    <row r="2624">
      <c r="A2624" s="7" t="n"/>
      <c r="C2624" s="7" t="n"/>
      <c r="F2624" s="7" t="n"/>
      <c r="H2624" s="7">
        <f>IF($G2624="","",IFERROR(INDEX(Listas!$B$2:$B$51,MATCH($G2624,Listas!$A$2:$A$51,0))&amp;"",""))</f>
        <v/>
      </c>
      <c r="J2624" s="8" t="n"/>
      <c r="K2624" s="8" t="n"/>
      <c r="L2624" s="8" t="n"/>
      <c r="M2624" s="9" t="n"/>
      <c r="O2624" s="10" t="n"/>
      <c r="P2624" s="8" t="n"/>
    </row>
    <row r="2625">
      <c r="A2625" s="7" t="n"/>
      <c r="C2625" s="7" t="n"/>
      <c r="F2625" s="7" t="n"/>
      <c r="H2625" s="7">
        <f>IF($G2625="","",IFERROR(INDEX(Listas!$B$2:$B$51,MATCH($G2625,Listas!$A$2:$A$51,0))&amp;"",""))</f>
        <v/>
      </c>
      <c r="J2625" s="8" t="n"/>
      <c r="K2625" s="8" t="n"/>
      <c r="L2625" s="8" t="n"/>
      <c r="M2625" s="9" t="n"/>
      <c r="O2625" s="10" t="n"/>
      <c r="P2625" s="8" t="n"/>
    </row>
    <row r="2626">
      <c r="A2626" s="7" t="n"/>
      <c r="C2626" s="7" t="n"/>
      <c r="F2626" s="7" t="n"/>
      <c r="H2626" s="7">
        <f>IF($G2626="","",IFERROR(INDEX(Listas!$B$2:$B$51,MATCH($G2626,Listas!$A$2:$A$51,0))&amp;"",""))</f>
        <v/>
      </c>
      <c r="J2626" s="8" t="n"/>
      <c r="K2626" s="8" t="n"/>
      <c r="L2626" s="8" t="n"/>
      <c r="M2626" s="9" t="n"/>
      <c r="O2626" s="10" t="n"/>
      <c r="P2626" s="8" t="n"/>
    </row>
    <row r="2627">
      <c r="A2627" s="7" t="n"/>
      <c r="C2627" s="7" t="n"/>
      <c r="F2627" s="7" t="n"/>
      <c r="H2627" s="7">
        <f>IF($G2627="","",IFERROR(INDEX(Listas!$B$2:$B$51,MATCH($G2627,Listas!$A$2:$A$51,0))&amp;"",""))</f>
        <v/>
      </c>
      <c r="J2627" s="8" t="n"/>
      <c r="K2627" s="8" t="n"/>
      <c r="L2627" s="8" t="n"/>
      <c r="M2627" s="9" t="n"/>
      <c r="O2627" s="10" t="n"/>
      <c r="P2627" s="8" t="n"/>
    </row>
    <row r="2628">
      <c r="A2628" s="7" t="n"/>
      <c r="C2628" s="7" t="n"/>
      <c r="F2628" s="7" t="n"/>
      <c r="H2628" s="7">
        <f>IF($G2628="","",IFERROR(INDEX(Listas!$B$2:$B$51,MATCH($G2628,Listas!$A$2:$A$51,0))&amp;"",""))</f>
        <v/>
      </c>
      <c r="J2628" s="8" t="n"/>
      <c r="K2628" s="8" t="n"/>
      <c r="L2628" s="8" t="n"/>
      <c r="M2628" s="9" t="n"/>
      <c r="O2628" s="10" t="n"/>
      <c r="P2628" s="8" t="n"/>
    </row>
    <row r="2629">
      <c r="A2629" s="7" t="n"/>
      <c r="C2629" s="7" t="n"/>
      <c r="F2629" s="7" t="n"/>
      <c r="H2629" s="7">
        <f>IF($G2629="","",IFERROR(INDEX(Listas!$B$2:$B$51,MATCH($G2629,Listas!$A$2:$A$51,0))&amp;"",""))</f>
        <v/>
      </c>
      <c r="J2629" s="8" t="n"/>
      <c r="K2629" s="8" t="n"/>
      <c r="L2629" s="8" t="n"/>
      <c r="M2629" s="9" t="n"/>
      <c r="O2629" s="10" t="n"/>
      <c r="P2629" s="8" t="n"/>
    </row>
    <row r="2630">
      <c r="A2630" s="7" t="n"/>
      <c r="C2630" s="7" t="n"/>
      <c r="F2630" s="7" t="n"/>
      <c r="H2630" s="7">
        <f>IF($G2630="","",IFERROR(INDEX(Listas!$B$2:$B$51,MATCH($G2630,Listas!$A$2:$A$51,0))&amp;"",""))</f>
        <v/>
      </c>
      <c r="J2630" s="8" t="n"/>
      <c r="K2630" s="8" t="n"/>
      <c r="L2630" s="8" t="n"/>
      <c r="M2630" s="9" t="n"/>
      <c r="O2630" s="10" t="n"/>
      <c r="P2630" s="8" t="n"/>
    </row>
    <row r="2631">
      <c r="A2631" s="7" t="n"/>
      <c r="C2631" s="7" t="n"/>
      <c r="F2631" s="7" t="n"/>
      <c r="H2631" s="7">
        <f>IF($G2631="","",IFERROR(INDEX(Listas!$B$2:$B$51,MATCH($G2631,Listas!$A$2:$A$51,0))&amp;"",""))</f>
        <v/>
      </c>
      <c r="J2631" s="8" t="n"/>
      <c r="K2631" s="8" t="n"/>
      <c r="L2631" s="8" t="n"/>
      <c r="M2631" s="9" t="n"/>
      <c r="O2631" s="10" t="n"/>
      <c r="P2631" s="8" t="n"/>
    </row>
    <row r="2632">
      <c r="A2632" s="7" t="n"/>
      <c r="C2632" s="7" t="n"/>
      <c r="F2632" s="7" t="n"/>
      <c r="H2632" s="7">
        <f>IF($G2632="","",IFERROR(INDEX(Listas!$B$2:$B$51,MATCH($G2632,Listas!$A$2:$A$51,0))&amp;"",""))</f>
        <v/>
      </c>
      <c r="J2632" s="8" t="n"/>
      <c r="K2632" s="8" t="n"/>
      <c r="L2632" s="8" t="n"/>
      <c r="M2632" s="9" t="n"/>
      <c r="O2632" s="10" t="n"/>
      <c r="P2632" s="8" t="n"/>
    </row>
    <row r="2633">
      <c r="A2633" s="7" t="n"/>
      <c r="C2633" s="7" t="n"/>
      <c r="F2633" s="7" t="n"/>
      <c r="H2633" s="7">
        <f>IF($G2633="","",IFERROR(INDEX(Listas!$B$2:$B$51,MATCH($G2633,Listas!$A$2:$A$51,0))&amp;"",""))</f>
        <v/>
      </c>
      <c r="J2633" s="8" t="n"/>
      <c r="K2633" s="8" t="n"/>
      <c r="L2633" s="8" t="n"/>
      <c r="M2633" s="9" t="n"/>
      <c r="O2633" s="10" t="n"/>
      <c r="P2633" s="8" t="n"/>
    </row>
    <row r="2634">
      <c r="A2634" s="7" t="n"/>
      <c r="C2634" s="7" t="n"/>
      <c r="F2634" s="7" t="n"/>
      <c r="H2634" s="7">
        <f>IF($G2634="","",IFERROR(INDEX(Listas!$B$2:$B$51,MATCH($G2634,Listas!$A$2:$A$51,0))&amp;"",""))</f>
        <v/>
      </c>
      <c r="J2634" s="8" t="n"/>
      <c r="K2634" s="8" t="n"/>
      <c r="L2634" s="8" t="n"/>
      <c r="M2634" s="9" t="n"/>
      <c r="O2634" s="10" t="n"/>
      <c r="P2634" s="8" t="n"/>
    </row>
    <row r="2635">
      <c r="A2635" s="7" t="n"/>
      <c r="C2635" s="7" t="n"/>
      <c r="F2635" s="7" t="n"/>
      <c r="H2635" s="7">
        <f>IF($G2635="","",IFERROR(INDEX(Listas!$B$2:$B$51,MATCH($G2635,Listas!$A$2:$A$51,0))&amp;"",""))</f>
        <v/>
      </c>
      <c r="J2635" s="8" t="n"/>
      <c r="K2635" s="8" t="n"/>
      <c r="L2635" s="8" t="n"/>
      <c r="M2635" s="9" t="n"/>
      <c r="O2635" s="10" t="n"/>
      <c r="P2635" s="8" t="n"/>
    </row>
    <row r="2636">
      <c r="A2636" s="7" t="n"/>
      <c r="C2636" s="7" t="n"/>
      <c r="F2636" s="7" t="n"/>
      <c r="H2636" s="7">
        <f>IF($G2636="","",IFERROR(INDEX(Listas!$B$2:$B$51,MATCH($G2636,Listas!$A$2:$A$51,0))&amp;"",""))</f>
        <v/>
      </c>
      <c r="J2636" s="8" t="n"/>
      <c r="K2636" s="8" t="n"/>
      <c r="L2636" s="8" t="n"/>
      <c r="M2636" s="9" t="n"/>
      <c r="O2636" s="10" t="n"/>
      <c r="P2636" s="8" t="n"/>
    </row>
    <row r="2637">
      <c r="A2637" s="7" t="n"/>
      <c r="C2637" s="7" t="n"/>
      <c r="F2637" s="7" t="n"/>
      <c r="H2637" s="7">
        <f>IF($G2637="","",IFERROR(INDEX(Listas!$B$2:$B$51,MATCH($G2637,Listas!$A$2:$A$51,0))&amp;"",""))</f>
        <v/>
      </c>
      <c r="J2637" s="8" t="n"/>
      <c r="K2637" s="8" t="n"/>
      <c r="L2637" s="8" t="n"/>
      <c r="M2637" s="9" t="n"/>
      <c r="O2637" s="10" t="n"/>
      <c r="P2637" s="8" t="n"/>
    </row>
    <row r="2638">
      <c r="A2638" s="7" t="n"/>
      <c r="C2638" s="7" t="n"/>
      <c r="F2638" s="7" t="n"/>
      <c r="H2638" s="7">
        <f>IF($G2638="","",IFERROR(INDEX(Listas!$B$2:$B$51,MATCH($G2638,Listas!$A$2:$A$51,0))&amp;"",""))</f>
        <v/>
      </c>
      <c r="J2638" s="8" t="n"/>
      <c r="K2638" s="8" t="n"/>
      <c r="L2638" s="8" t="n"/>
      <c r="M2638" s="9" t="n"/>
      <c r="O2638" s="10" t="n"/>
      <c r="P2638" s="8" t="n"/>
    </row>
    <row r="2639">
      <c r="A2639" s="7" t="n"/>
      <c r="C2639" s="7" t="n"/>
      <c r="F2639" s="7" t="n"/>
      <c r="H2639" s="7">
        <f>IF($G2639="","",IFERROR(INDEX(Listas!$B$2:$B$51,MATCH($G2639,Listas!$A$2:$A$51,0))&amp;"",""))</f>
        <v/>
      </c>
      <c r="J2639" s="8" t="n"/>
      <c r="K2639" s="8" t="n"/>
      <c r="L2639" s="8" t="n"/>
      <c r="M2639" s="9" t="n"/>
      <c r="O2639" s="10" t="n"/>
      <c r="P2639" s="8" t="n"/>
    </row>
    <row r="2640">
      <c r="A2640" s="7" t="n"/>
      <c r="C2640" s="7" t="n"/>
      <c r="F2640" s="7" t="n"/>
      <c r="H2640" s="7">
        <f>IF($G2640="","",IFERROR(INDEX(Listas!$B$2:$B$51,MATCH($G2640,Listas!$A$2:$A$51,0))&amp;"",""))</f>
        <v/>
      </c>
      <c r="J2640" s="8" t="n"/>
      <c r="K2640" s="8" t="n"/>
      <c r="L2640" s="8" t="n"/>
      <c r="M2640" s="9" t="n"/>
      <c r="O2640" s="10" t="n"/>
      <c r="P2640" s="8" t="n"/>
    </row>
    <row r="2641">
      <c r="A2641" s="7" t="n"/>
      <c r="C2641" s="7" t="n"/>
      <c r="F2641" s="7" t="n"/>
      <c r="H2641" s="7">
        <f>IF($G2641="","",IFERROR(INDEX(Listas!$B$2:$B$51,MATCH($G2641,Listas!$A$2:$A$51,0))&amp;"",""))</f>
        <v/>
      </c>
      <c r="J2641" s="8" t="n"/>
      <c r="K2641" s="8" t="n"/>
      <c r="L2641" s="8" t="n"/>
      <c r="M2641" s="9" t="n"/>
      <c r="O2641" s="10" t="n"/>
      <c r="P2641" s="8" t="n"/>
    </row>
    <row r="2642">
      <c r="A2642" s="7" t="n"/>
      <c r="C2642" s="7" t="n"/>
      <c r="F2642" s="7" t="n"/>
      <c r="H2642" s="7">
        <f>IF($G2642="","",IFERROR(INDEX(Listas!$B$2:$B$51,MATCH($G2642,Listas!$A$2:$A$51,0))&amp;"",""))</f>
        <v/>
      </c>
      <c r="J2642" s="8" t="n"/>
      <c r="K2642" s="8" t="n"/>
      <c r="L2642" s="8" t="n"/>
      <c r="M2642" s="9" t="n"/>
      <c r="O2642" s="10" t="n"/>
      <c r="P2642" s="8" t="n"/>
    </row>
    <row r="2643">
      <c r="A2643" s="7" t="n"/>
      <c r="C2643" s="7" t="n"/>
      <c r="F2643" s="7" t="n"/>
      <c r="H2643" s="7">
        <f>IF($G2643="","",IFERROR(INDEX(Listas!$B$2:$B$51,MATCH($G2643,Listas!$A$2:$A$51,0))&amp;"",""))</f>
        <v/>
      </c>
      <c r="J2643" s="8" t="n"/>
      <c r="K2643" s="8" t="n"/>
      <c r="L2643" s="8" t="n"/>
      <c r="M2643" s="9" t="n"/>
      <c r="O2643" s="10" t="n"/>
      <c r="P2643" s="8" t="n"/>
    </row>
    <row r="2644">
      <c r="A2644" s="7" t="n"/>
      <c r="C2644" s="7" t="n"/>
      <c r="F2644" s="7" t="n"/>
      <c r="H2644" s="7">
        <f>IF($G2644="","",IFERROR(INDEX(Listas!$B$2:$B$51,MATCH($G2644,Listas!$A$2:$A$51,0))&amp;"",""))</f>
        <v/>
      </c>
      <c r="J2644" s="8" t="n"/>
      <c r="K2644" s="8" t="n"/>
      <c r="L2644" s="8" t="n"/>
      <c r="M2644" s="9" t="n"/>
      <c r="O2644" s="10" t="n"/>
      <c r="P2644" s="8" t="n"/>
    </row>
    <row r="2645">
      <c r="A2645" s="7" t="n"/>
      <c r="C2645" s="7" t="n"/>
      <c r="F2645" s="7" t="n"/>
      <c r="H2645" s="7">
        <f>IF($G2645="","",IFERROR(INDEX(Listas!$B$2:$B$51,MATCH($G2645,Listas!$A$2:$A$51,0))&amp;"",""))</f>
        <v/>
      </c>
      <c r="J2645" s="8" t="n"/>
      <c r="K2645" s="8" t="n"/>
      <c r="L2645" s="8" t="n"/>
      <c r="M2645" s="9" t="n"/>
      <c r="O2645" s="10" t="n"/>
      <c r="P2645" s="8" t="n"/>
    </row>
    <row r="2646">
      <c r="A2646" s="7" t="n"/>
      <c r="C2646" s="7" t="n"/>
      <c r="F2646" s="7" t="n"/>
      <c r="H2646" s="7">
        <f>IF($G2646="","",IFERROR(INDEX(Listas!$B$2:$B$51,MATCH($G2646,Listas!$A$2:$A$51,0))&amp;"",""))</f>
        <v/>
      </c>
      <c r="J2646" s="8" t="n"/>
      <c r="K2646" s="8" t="n"/>
      <c r="L2646" s="8" t="n"/>
      <c r="M2646" s="9" t="n"/>
      <c r="O2646" s="10" t="n"/>
      <c r="P2646" s="8" t="n"/>
    </row>
    <row r="2647">
      <c r="A2647" s="7" t="n"/>
      <c r="C2647" s="7" t="n"/>
      <c r="F2647" s="7" t="n"/>
      <c r="H2647" s="7">
        <f>IF($G2647="","",IFERROR(INDEX(Listas!$B$2:$B$51,MATCH($G2647,Listas!$A$2:$A$51,0))&amp;"",""))</f>
        <v/>
      </c>
      <c r="J2647" s="8" t="n"/>
      <c r="K2647" s="8" t="n"/>
      <c r="L2647" s="8" t="n"/>
      <c r="M2647" s="9" t="n"/>
      <c r="O2647" s="10" t="n"/>
      <c r="P2647" s="8" t="n"/>
    </row>
    <row r="2648">
      <c r="A2648" s="7" t="n"/>
      <c r="C2648" s="7" t="n"/>
      <c r="F2648" s="7" t="n"/>
      <c r="H2648" s="7">
        <f>IF($G2648="","",IFERROR(INDEX(Listas!$B$2:$B$51,MATCH($G2648,Listas!$A$2:$A$51,0))&amp;"",""))</f>
        <v/>
      </c>
      <c r="J2648" s="8" t="n"/>
      <c r="K2648" s="8" t="n"/>
      <c r="L2648" s="8" t="n"/>
      <c r="M2648" s="9" t="n"/>
      <c r="O2648" s="10" t="n"/>
      <c r="P2648" s="8" t="n"/>
    </row>
    <row r="2649">
      <c r="A2649" s="7" t="n"/>
      <c r="C2649" s="7" t="n"/>
      <c r="F2649" s="7" t="n"/>
      <c r="H2649" s="7">
        <f>IF($G2649="","",IFERROR(INDEX(Listas!$B$2:$B$51,MATCH($G2649,Listas!$A$2:$A$51,0))&amp;"",""))</f>
        <v/>
      </c>
      <c r="J2649" s="8" t="n"/>
      <c r="K2649" s="8" t="n"/>
      <c r="L2649" s="8" t="n"/>
      <c r="M2649" s="9" t="n"/>
      <c r="O2649" s="10" t="n"/>
      <c r="P2649" s="8" t="n"/>
    </row>
    <row r="2650">
      <c r="A2650" s="7" t="n"/>
      <c r="C2650" s="7" t="n"/>
      <c r="F2650" s="7" t="n"/>
      <c r="H2650" s="7">
        <f>IF($G2650="","",IFERROR(INDEX(Listas!$B$2:$B$51,MATCH($G2650,Listas!$A$2:$A$51,0))&amp;"",""))</f>
        <v/>
      </c>
      <c r="J2650" s="8" t="n"/>
      <c r="K2650" s="8" t="n"/>
      <c r="L2650" s="8" t="n"/>
      <c r="M2650" s="9" t="n"/>
      <c r="O2650" s="10" t="n"/>
      <c r="P2650" s="8" t="n"/>
    </row>
    <row r="2651">
      <c r="A2651" s="7" t="n"/>
      <c r="C2651" s="7" t="n"/>
      <c r="F2651" s="7" t="n"/>
      <c r="H2651" s="7">
        <f>IF($G2651="","",IFERROR(INDEX(Listas!$B$2:$B$51,MATCH($G2651,Listas!$A$2:$A$51,0))&amp;"",""))</f>
        <v/>
      </c>
      <c r="J2651" s="8" t="n"/>
      <c r="K2651" s="8" t="n"/>
      <c r="L2651" s="8" t="n"/>
      <c r="M2651" s="9" t="n"/>
      <c r="O2651" s="10" t="n"/>
      <c r="P2651" s="8" t="n"/>
    </row>
    <row r="2652">
      <c r="A2652" s="7" t="n"/>
      <c r="C2652" s="7" t="n"/>
      <c r="F2652" s="7" t="n"/>
      <c r="H2652" s="7">
        <f>IF($G2652="","",IFERROR(INDEX(Listas!$B$2:$B$51,MATCH($G2652,Listas!$A$2:$A$51,0))&amp;"",""))</f>
        <v/>
      </c>
      <c r="J2652" s="8" t="n"/>
      <c r="K2652" s="8" t="n"/>
      <c r="L2652" s="8" t="n"/>
      <c r="M2652" s="9" t="n"/>
      <c r="O2652" s="10" t="n"/>
      <c r="P2652" s="8" t="n"/>
    </row>
    <row r="2653">
      <c r="A2653" s="7" t="n"/>
      <c r="C2653" s="7" t="n"/>
      <c r="F2653" s="7" t="n"/>
      <c r="H2653" s="7">
        <f>IF($G2653="","",IFERROR(INDEX(Listas!$B$2:$B$51,MATCH($G2653,Listas!$A$2:$A$51,0))&amp;"",""))</f>
        <v/>
      </c>
      <c r="J2653" s="8" t="n"/>
      <c r="K2653" s="8" t="n"/>
      <c r="L2653" s="8" t="n"/>
      <c r="M2653" s="9" t="n"/>
      <c r="O2653" s="10" t="n"/>
      <c r="P2653" s="8" t="n"/>
    </row>
    <row r="2654">
      <c r="A2654" s="7" t="n"/>
      <c r="C2654" s="7" t="n"/>
      <c r="F2654" s="7" t="n"/>
      <c r="H2654" s="7">
        <f>IF($G2654="","",IFERROR(INDEX(Listas!$B$2:$B$51,MATCH($G2654,Listas!$A$2:$A$51,0))&amp;"",""))</f>
        <v/>
      </c>
      <c r="J2654" s="8" t="n"/>
      <c r="K2654" s="8" t="n"/>
      <c r="L2654" s="8" t="n"/>
      <c r="M2654" s="9" t="n"/>
      <c r="O2654" s="10" t="n"/>
      <c r="P2654" s="8" t="n"/>
    </row>
    <row r="2655">
      <c r="A2655" s="7" t="n"/>
      <c r="C2655" s="7" t="n"/>
      <c r="F2655" s="7" t="n"/>
      <c r="H2655" s="7">
        <f>IF($G2655="","",IFERROR(INDEX(Listas!$B$2:$B$51,MATCH($G2655,Listas!$A$2:$A$51,0))&amp;"",""))</f>
        <v/>
      </c>
      <c r="J2655" s="8" t="n"/>
      <c r="K2655" s="8" t="n"/>
      <c r="L2655" s="8" t="n"/>
      <c r="M2655" s="9" t="n"/>
      <c r="O2655" s="10" t="n"/>
      <c r="P2655" s="8" t="n"/>
    </row>
    <row r="2656">
      <c r="A2656" s="7" t="n"/>
      <c r="C2656" s="7" t="n"/>
      <c r="F2656" s="7" t="n"/>
      <c r="H2656" s="7">
        <f>IF($G2656="","",IFERROR(INDEX(Listas!$B$2:$B$51,MATCH($G2656,Listas!$A$2:$A$51,0))&amp;"",""))</f>
        <v/>
      </c>
      <c r="J2656" s="8" t="n"/>
      <c r="K2656" s="8" t="n"/>
      <c r="L2656" s="8" t="n"/>
      <c r="M2656" s="9" t="n"/>
      <c r="O2656" s="10" t="n"/>
      <c r="P2656" s="8" t="n"/>
    </row>
    <row r="2657">
      <c r="A2657" s="7" t="n"/>
      <c r="C2657" s="7" t="n"/>
      <c r="F2657" s="7" t="n"/>
      <c r="H2657" s="7">
        <f>IF($G2657="","",IFERROR(INDEX(Listas!$B$2:$B$51,MATCH($G2657,Listas!$A$2:$A$51,0))&amp;"",""))</f>
        <v/>
      </c>
      <c r="J2657" s="8" t="n"/>
      <c r="K2657" s="8" t="n"/>
      <c r="L2657" s="8" t="n"/>
      <c r="M2657" s="9" t="n"/>
      <c r="O2657" s="10" t="n"/>
      <c r="P2657" s="8" t="n"/>
    </row>
    <row r="2658">
      <c r="A2658" s="7" t="n"/>
      <c r="C2658" s="7" t="n"/>
      <c r="F2658" s="7" t="n"/>
      <c r="H2658" s="7">
        <f>IF($G2658="","",IFERROR(INDEX(Listas!$B$2:$B$51,MATCH($G2658,Listas!$A$2:$A$51,0))&amp;"",""))</f>
        <v/>
      </c>
      <c r="J2658" s="8" t="n"/>
      <c r="K2658" s="8" t="n"/>
      <c r="L2658" s="8" t="n"/>
      <c r="M2658" s="9" t="n"/>
      <c r="O2658" s="10" t="n"/>
      <c r="P2658" s="8" t="n"/>
    </row>
    <row r="2659">
      <c r="A2659" s="7" t="n"/>
      <c r="C2659" s="7" t="n"/>
      <c r="F2659" s="7" t="n"/>
      <c r="H2659" s="7">
        <f>IF($G2659="","",IFERROR(INDEX(Listas!$B$2:$B$51,MATCH($G2659,Listas!$A$2:$A$51,0))&amp;"",""))</f>
        <v/>
      </c>
      <c r="J2659" s="8" t="n"/>
      <c r="K2659" s="8" t="n"/>
      <c r="L2659" s="8" t="n"/>
      <c r="M2659" s="9" t="n"/>
      <c r="O2659" s="10" t="n"/>
      <c r="P2659" s="8" t="n"/>
    </row>
    <row r="2660">
      <c r="A2660" s="7" t="n"/>
      <c r="C2660" s="7" t="n"/>
      <c r="F2660" s="7" t="n"/>
      <c r="H2660" s="7">
        <f>IF($G2660="","",IFERROR(INDEX(Listas!$B$2:$B$51,MATCH($G2660,Listas!$A$2:$A$51,0))&amp;"",""))</f>
        <v/>
      </c>
      <c r="J2660" s="8" t="n"/>
      <c r="K2660" s="8" t="n"/>
      <c r="L2660" s="8" t="n"/>
      <c r="M2660" s="9" t="n"/>
      <c r="O2660" s="10" t="n"/>
      <c r="P2660" s="8" t="n"/>
    </row>
    <row r="2661">
      <c r="A2661" s="7" t="n"/>
      <c r="C2661" s="7" t="n"/>
      <c r="F2661" s="7" t="n"/>
      <c r="H2661" s="7">
        <f>IF($G2661="","",IFERROR(INDEX(Listas!$B$2:$B$51,MATCH($G2661,Listas!$A$2:$A$51,0))&amp;"",""))</f>
        <v/>
      </c>
      <c r="J2661" s="8" t="n"/>
      <c r="K2661" s="8" t="n"/>
      <c r="L2661" s="8" t="n"/>
      <c r="M2661" s="9" t="n"/>
      <c r="O2661" s="10" t="n"/>
      <c r="P2661" s="8" t="n"/>
    </row>
    <row r="2662">
      <c r="A2662" s="7" t="n"/>
      <c r="C2662" s="7" t="n"/>
      <c r="F2662" s="7" t="n"/>
      <c r="H2662" s="7">
        <f>IF($G2662="","",IFERROR(INDEX(Listas!$B$2:$B$51,MATCH($G2662,Listas!$A$2:$A$51,0))&amp;"",""))</f>
        <v/>
      </c>
      <c r="J2662" s="8" t="n"/>
      <c r="K2662" s="8" t="n"/>
      <c r="L2662" s="8" t="n"/>
      <c r="M2662" s="9" t="n"/>
      <c r="O2662" s="10" t="n"/>
      <c r="P2662" s="8" t="n"/>
    </row>
    <row r="2663">
      <c r="A2663" s="7" t="n"/>
      <c r="C2663" s="7" t="n"/>
      <c r="F2663" s="7" t="n"/>
      <c r="H2663" s="7">
        <f>IF($G2663="","",IFERROR(INDEX(Listas!$B$2:$B$51,MATCH($G2663,Listas!$A$2:$A$51,0))&amp;"",""))</f>
        <v/>
      </c>
      <c r="J2663" s="8" t="n"/>
      <c r="K2663" s="8" t="n"/>
      <c r="L2663" s="8" t="n"/>
      <c r="M2663" s="9" t="n"/>
      <c r="O2663" s="10" t="n"/>
      <c r="P2663" s="8" t="n"/>
    </row>
    <row r="2664">
      <c r="A2664" s="7" t="n"/>
      <c r="C2664" s="7" t="n"/>
      <c r="F2664" s="7" t="n"/>
      <c r="H2664" s="7">
        <f>IF($G2664="","",IFERROR(INDEX(Listas!$B$2:$B$51,MATCH($G2664,Listas!$A$2:$A$51,0))&amp;"",""))</f>
        <v/>
      </c>
      <c r="J2664" s="8" t="n"/>
      <c r="K2664" s="8" t="n"/>
      <c r="L2664" s="8" t="n"/>
      <c r="M2664" s="9" t="n"/>
      <c r="O2664" s="10" t="n"/>
      <c r="P2664" s="8" t="n"/>
    </row>
    <row r="2665">
      <c r="A2665" s="7" t="n"/>
      <c r="C2665" s="7" t="n"/>
      <c r="F2665" s="7" t="n"/>
      <c r="H2665" s="7">
        <f>IF($G2665="","",IFERROR(INDEX(Listas!$B$2:$B$51,MATCH($G2665,Listas!$A$2:$A$51,0))&amp;"",""))</f>
        <v/>
      </c>
      <c r="J2665" s="8" t="n"/>
      <c r="K2665" s="8" t="n"/>
      <c r="L2665" s="8" t="n"/>
      <c r="M2665" s="9" t="n"/>
      <c r="O2665" s="10" t="n"/>
      <c r="P2665" s="8" t="n"/>
    </row>
    <row r="2666">
      <c r="A2666" s="7" t="n"/>
      <c r="C2666" s="7" t="n"/>
      <c r="F2666" s="7" t="n"/>
      <c r="H2666" s="7">
        <f>IF($G2666="","",IFERROR(INDEX(Listas!$B$2:$B$51,MATCH($G2666,Listas!$A$2:$A$51,0))&amp;"",""))</f>
        <v/>
      </c>
      <c r="J2666" s="8" t="n"/>
      <c r="K2666" s="8" t="n"/>
      <c r="L2666" s="8" t="n"/>
      <c r="M2666" s="9" t="n"/>
      <c r="O2666" s="10" t="n"/>
      <c r="P2666" s="8" t="n"/>
    </row>
    <row r="2667">
      <c r="A2667" s="7" t="n"/>
      <c r="C2667" s="7" t="n"/>
      <c r="F2667" s="7" t="n"/>
      <c r="H2667" s="7">
        <f>IF($G2667="","",IFERROR(INDEX(Listas!$B$2:$B$51,MATCH($G2667,Listas!$A$2:$A$51,0))&amp;"",""))</f>
        <v/>
      </c>
      <c r="J2667" s="8" t="n"/>
      <c r="K2667" s="8" t="n"/>
      <c r="L2667" s="8" t="n"/>
      <c r="M2667" s="9" t="n"/>
      <c r="O2667" s="10" t="n"/>
      <c r="P2667" s="8" t="n"/>
    </row>
    <row r="2668">
      <c r="A2668" s="7" t="n"/>
      <c r="C2668" s="7" t="n"/>
      <c r="F2668" s="7" t="n"/>
      <c r="H2668" s="7">
        <f>IF($G2668="","",IFERROR(INDEX(Listas!$B$2:$B$51,MATCH($G2668,Listas!$A$2:$A$51,0))&amp;"",""))</f>
        <v/>
      </c>
      <c r="J2668" s="8" t="n"/>
      <c r="K2668" s="8" t="n"/>
      <c r="L2668" s="8" t="n"/>
      <c r="M2668" s="9" t="n"/>
      <c r="O2668" s="10" t="n"/>
      <c r="P2668" s="8" t="n"/>
    </row>
    <row r="2669">
      <c r="A2669" s="7" t="n"/>
      <c r="C2669" s="7" t="n"/>
      <c r="F2669" s="7" t="n"/>
      <c r="H2669" s="7">
        <f>IF($G2669="","",IFERROR(INDEX(Listas!$B$2:$B$51,MATCH($G2669,Listas!$A$2:$A$51,0))&amp;"",""))</f>
        <v/>
      </c>
      <c r="J2669" s="8" t="n"/>
      <c r="K2669" s="8" t="n"/>
      <c r="L2669" s="8" t="n"/>
      <c r="M2669" s="9" t="n"/>
      <c r="O2669" s="10" t="n"/>
      <c r="P2669" s="8" t="n"/>
    </row>
    <row r="2670">
      <c r="A2670" s="7" t="n"/>
      <c r="C2670" s="7" t="n"/>
      <c r="F2670" s="7" t="n"/>
      <c r="H2670" s="7">
        <f>IF($G2670="","",IFERROR(INDEX(Listas!$B$2:$B$51,MATCH($G2670,Listas!$A$2:$A$51,0))&amp;"",""))</f>
        <v/>
      </c>
      <c r="J2670" s="8" t="n"/>
      <c r="K2670" s="8" t="n"/>
      <c r="L2670" s="8" t="n"/>
      <c r="M2670" s="9" t="n"/>
      <c r="O2670" s="10" t="n"/>
      <c r="P2670" s="8" t="n"/>
    </row>
    <row r="2671">
      <c r="A2671" s="7" t="n"/>
      <c r="C2671" s="7" t="n"/>
      <c r="F2671" s="7" t="n"/>
      <c r="H2671" s="7">
        <f>IF($G2671="","",IFERROR(INDEX(Listas!$B$2:$B$51,MATCH($G2671,Listas!$A$2:$A$51,0))&amp;"",""))</f>
        <v/>
      </c>
      <c r="J2671" s="8" t="n"/>
      <c r="K2671" s="8" t="n"/>
      <c r="L2671" s="8" t="n"/>
      <c r="M2671" s="9" t="n"/>
      <c r="O2671" s="10" t="n"/>
      <c r="P2671" s="8" t="n"/>
    </row>
    <row r="2672">
      <c r="A2672" s="7" t="n"/>
      <c r="C2672" s="7" t="n"/>
      <c r="F2672" s="7" t="n"/>
      <c r="H2672" s="7">
        <f>IF($G2672="","",IFERROR(INDEX(Listas!$B$2:$B$51,MATCH($G2672,Listas!$A$2:$A$51,0))&amp;"",""))</f>
        <v/>
      </c>
      <c r="J2672" s="8" t="n"/>
      <c r="K2672" s="8" t="n"/>
      <c r="L2672" s="8" t="n"/>
      <c r="M2672" s="9" t="n"/>
      <c r="O2672" s="10" t="n"/>
      <c r="P2672" s="8" t="n"/>
    </row>
    <row r="2673">
      <c r="A2673" s="7" t="n"/>
      <c r="C2673" s="7" t="n"/>
      <c r="F2673" s="7" t="n"/>
      <c r="H2673" s="7">
        <f>IF($G2673="","",IFERROR(INDEX(Listas!$B$2:$B$51,MATCH($G2673,Listas!$A$2:$A$51,0))&amp;"",""))</f>
        <v/>
      </c>
      <c r="J2673" s="8" t="n"/>
      <c r="K2673" s="8" t="n"/>
      <c r="L2673" s="8" t="n"/>
      <c r="M2673" s="9" t="n"/>
      <c r="O2673" s="10" t="n"/>
      <c r="P2673" s="8" t="n"/>
    </row>
    <row r="2674">
      <c r="A2674" s="7" t="n"/>
      <c r="C2674" s="7" t="n"/>
      <c r="F2674" s="7" t="n"/>
      <c r="H2674" s="7">
        <f>IF($G2674="","",IFERROR(INDEX(Listas!$B$2:$B$51,MATCH($G2674,Listas!$A$2:$A$51,0))&amp;"",""))</f>
        <v/>
      </c>
      <c r="J2674" s="8" t="n"/>
      <c r="K2674" s="8" t="n"/>
      <c r="L2674" s="8" t="n"/>
      <c r="M2674" s="9" t="n"/>
      <c r="O2674" s="10" t="n"/>
      <c r="P2674" s="8" t="n"/>
    </row>
    <row r="2675">
      <c r="A2675" s="7" t="n"/>
      <c r="C2675" s="7" t="n"/>
      <c r="F2675" s="7" t="n"/>
      <c r="H2675" s="7">
        <f>IF($G2675="","",IFERROR(INDEX(Listas!$B$2:$B$51,MATCH($G2675,Listas!$A$2:$A$51,0))&amp;"",""))</f>
        <v/>
      </c>
      <c r="J2675" s="8" t="n"/>
      <c r="K2675" s="8" t="n"/>
      <c r="L2675" s="8" t="n"/>
      <c r="M2675" s="9" t="n"/>
      <c r="O2675" s="10" t="n"/>
      <c r="P2675" s="8" t="n"/>
    </row>
    <row r="2676">
      <c r="A2676" s="7" t="n"/>
      <c r="C2676" s="7" t="n"/>
      <c r="F2676" s="7" t="n"/>
      <c r="H2676" s="7">
        <f>IF($G2676="","",IFERROR(INDEX(Listas!$B$2:$B$51,MATCH($G2676,Listas!$A$2:$A$51,0))&amp;"",""))</f>
        <v/>
      </c>
      <c r="J2676" s="8" t="n"/>
      <c r="K2676" s="8" t="n"/>
      <c r="L2676" s="8" t="n"/>
      <c r="M2676" s="9" t="n"/>
      <c r="O2676" s="10" t="n"/>
      <c r="P2676" s="8" t="n"/>
    </row>
    <row r="2677">
      <c r="A2677" s="7" t="n"/>
      <c r="C2677" s="7" t="n"/>
      <c r="F2677" s="7" t="n"/>
      <c r="H2677" s="7">
        <f>IF($G2677="","",IFERROR(INDEX(Listas!$B$2:$B$51,MATCH($G2677,Listas!$A$2:$A$51,0))&amp;"",""))</f>
        <v/>
      </c>
      <c r="J2677" s="8" t="n"/>
      <c r="K2677" s="8" t="n"/>
      <c r="L2677" s="8" t="n"/>
      <c r="M2677" s="9" t="n"/>
      <c r="O2677" s="10" t="n"/>
      <c r="P2677" s="8" t="n"/>
    </row>
    <row r="2678">
      <c r="A2678" s="7" t="n"/>
      <c r="C2678" s="7" t="n"/>
      <c r="F2678" s="7" t="n"/>
      <c r="H2678" s="7">
        <f>IF($G2678="","",IFERROR(INDEX(Listas!$B$2:$B$51,MATCH($G2678,Listas!$A$2:$A$51,0))&amp;"",""))</f>
        <v/>
      </c>
      <c r="J2678" s="8" t="n"/>
      <c r="K2678" s="8" t="n"/>
      <c r="L2678" s="8" t="n"/>
      <c r="M2678" s="9" t="n"/>
      <c r="O2678" s="10" t="n"/>
      <c r="P2678" s="8" t="n"/>
    </row>
    <row r="2679">
      <c r="A2679" s="7" t="n"/>
      <c r="C2679" s="7" t="n"/>
      <c r="F2679" s="7" t="n"/>
      <c r="H2679" s="7">
        <f>IF($G2679="","",IFERROR(INDEX(Listas!$B$2:$B$51,MATCH($G2679,Listas!$A$2:$A$51,0))&amp;"",""))</f>
        <v/>
      </c>
      <c r="J2679" s="8" t="n"/>
      <c r="K2679" s="8" t="n"/>
      <c r="L2679" s="8" t="n"/>
      <c r="M2679" s="9" t="n"/>
      <c r="O2679" s="10" t="n"/>
      <c r="P2679" s="8" t="n"/>
    </row>
    <row r="2680">
      <c r="A2680" s="7" t="n"/>
      <c r="C2680" s="7" t="n"/>
      <c r="F2680" s="7" t="n"/>
      <c r="H2680" s="7">
        <f>IF($G2680="","",IFERROR(INDEX(Listas!$B$2:$B$51,MATCH($G2680,Listas!$A$2:$A$51,0))&amp;"",""))</f>
        <v/>
      </c>
      <c r="J2680" s="8" t="n"/>
      <c r="K2680" s="8" t="n"/>
      <c r="L2680" s="8" t="n"/>
      <c r="M2680" s="9" t="n"/>
      <c r="O2680" s="10" t="n"/>
      <c r="P2680" s="8" t="n"/>
    </row>
    <row r="2681">
      <c r="A2681" s="7" t="n"/>
      <c r="C2681" s="7" t="n"/>
      <c r="F2681" s="7" t="n"/>
      <c r="H2681" s="7">
        <f>IF($G2681="","",IFERROR(INDEX(Listas!$B$2:$B$51,MATCH($G2681,Listas!$A$2:$A$51,0))&amp;"",""))</f>
        <v/>
      </c>
      <c r="J2681" s="8" t="n"/>
      <c r="K2681" s="8" t="n"/>
      <c r="L2681" s="8" t="n"/>
      <c r="M2681" s="9" t="n"/>
      <c r="O2681" s="10" t="n"/>
      <c r="P2681" s="8" t="n"/>
    </row>
    <row r="2682">
      <c r="A2682" s="7" t="n"/>
      <c r="C2682" s="7" t="n"/>
      <c r="F2682" s="7" t="n"/>
      <c r="H2682" s="7">
        <f>IF($G2682="","",IFERROR(INDEX(Listas!$B$2:$B$51,MATCH($G2682,Listas!$A$2:$A$51,0))&amp;"",""))</f>
        <v/>
      </c>
      <c r="J2682" s="8" t="n"/>
      <c r="K2682" s="8" t="n"/>
      <c r="L2682" s="8" t="n"/>
      <c r="M2682" s="9" t="n"/>
      <c r="O2682" s="10" t="n"/>
      <c r="P2682" s="8" t="n"/>
    </row>
    <row r="2683">
      <c r="A2683" s="7" t="n"/>
      <c r="C2683" s="7" t="n"/>
      <c r="F2683" s="7" t="n"/>
      <c r="H2683" s="7">
        <f>IF($G2683="","",IFERROR(INDEX(Listas!$B$2:$B$51,MATCH($G2683,Listas!$A$2:$A$51,0))&amp;"",""))</f>
        <v/>
      </c>
      <c r="J2683" s="8" t="n"/>
      <c r="K2683" s="8" t="n"/>
      <c r="L2683" s="8" t="n"/>
      <c r="M2683" s="9" t="n"/>
      <c r="O2683" s="10" t="n"/>
      <c r="P2683" s="8" t="n"/>
    </row>
    <row r="2684">
      <c r="A2684" s="7" t="n"/>
      <c r="C2684" s="7" t="n"/>
      <c r="F2684" s="7" t="n"/>
      <c r="H2684" s="7">
        <f>IF($G2684="","",IFERROR(INDEX(Listas!$B$2:$B$51,MATCH($G2684,Listas!$A$2:$A$51,0))&amp;"",""))</f>
        <v/>
      </c>
      <c r="J2684" s="8" t="n"/>
      <c r="K2684" s="8" t="n"/>
      <c r="L2684" s="8" t="n"/>
      <c r="M2684" s="9" t="n"/>
      <c r="O2684" s="10" t="n"/>
      <c r="P2684" s="8" t="n"/>
    </row>
    <row r="2685">
      <c r="A2685" s="7" t="n"/>
      <c r="C2685" s="7" t="n"/>
      <c r="F2685" s="7" t="n"/>
      <c r="H2685" s="7">
        <f>IF($G2685="","",IFERROR(INDEX(Listas!$B$2:$B$51,MATCH($G2685,Listas!$A$2:$A$51,0))&amp;"",""))</f>
        <v/>
      </c>
      <c r="J2685" s="8" t="n"/>
      <c r="K2685" s="8" t="n"/>
      <c r="L2685" s="8" t="n"/>
      <c r="M2685" s="9" t="n"/>
      <c r="O2685" s="10" t="n"/>
      <c r="P2685" s="8" t="n"/>
    </row>
    <row r="2686">
      <c r="A2686" s="7" t="n"/>
      <c r="C2686" s="7" t="n"/>
      <c r="F2686" s="7" t="n"/>
      <c r="H2686" s="7">
        <f>IF($G2686="","",IFERROR(INDEX(Listas!$B$2:$B$51,MATCH($G2686,Listas!$A$2:$A$51,0))&amp;"",""))</f>
        <v/>
      </c>
      <c r="J2686" s="8" t="n"/>
      <c r="K2686" s="8" t="n"/>
      <c r="L2686" s="8" t="n"/>
      <c r="M2686" s="9" t="n"/>
      <c r="O2686" s="10" t="n"/>
      <c r="P2686" s="8" t="n"/>
    </row>
    <row r="2687">
      <c r="A2687" s="7" t="n"/>
      <c r="C2687" s="7" t="n"/>
      <c r="F2687" s="7" t="n"/>
      <c r="H2687" s="7">
        <f>IF($G2687="","",IFERROR(INDEX(Listas!$B$2:$B$51,MATCH($G2687,Listas!$A$2:$A$51,0))&amp;"",""))</f>
        <v/>
      </c>
      <c r="J2687" s="8" t="n"/>
      <c r="K2687" s="8" t="n"/>
      <c r="L2687" s="8" t="n"/>
      <c r="M2687" s="9" t="n"/>
      <c r="O2687" s="10" t="n"/>
      <c r="P2687" s="8" t="n"/>
    </row>
    <row r="2688">
      <c r="A2688" s="7" t="n"/>
      <c r="C2688" s="7" t="n"/>
      <c r="F2688" s="7" t="n"/>
      <c r="H2688" s="7">
        <f>IF($G2688="","",IFERROR(INDEX(Listas!$B$2:$B$51,MATCH($G2688,Listas!$A$2:$A$51,0))&amp;"",""))</f>
        <v/>
      </c>
      <c r="J2688" s="8" t="n"/>
      <c r="K2688" s="8" t="n"/>
      <c r="L2688" s="8" t="n"/>
      <c r="M2688" s="9" t="n"/>
      <c r="O2688" s="10" t="n"/>
      <c r="P2688" s="8" t="n"/>
    </row>
    <row r="2689">
      <c r="A2689" s="7" t="n"/>
      <c r="C2689" s="7" t="n"/>
      <c r="F2689" s="7" t="n"/>
      <c r="H2689" s="7">
        <f>IF($G2689="","",IFERROR(INDEX(Listas!$B$2:$B$51,MATCH($G2689,Listas!$A$2:$A$51,0))&amp;"",""))</f>
        <v/>
      </c>
      <c r="J2689" s="8" t="n"/>
      <c r="K2689" s="8" t="n"/>
      <c r="L2689" s="8" t="n"/>
      <c r="M2689" s="9" t="n"/>
      <c r="O2689" s="10" t="n"/>
      <c r="P2689" s="8" t="n"/>
    </row>
    <row r="2690">
      <c r="A2690" s="7" t="n"/>
      <c r="C2690" s="7" t="n"/>
      <c r="F2690" s="7" t="n"/>
      <c r="H2690" s="7">
        <f>IF($G2690="","",IFERROR(INDEX(Listas!$B$2:$B$51,MATCH($G2690,Listas!$A$2:$A$51,0))&amp;"",""))</f>
        <v/>
      </c>
      <c r="J2690" s="8" t="n"/>
      <c r="K2690" s="8" t="n"/>
      <c r="L2690" s="8" t="n"/>
      <c r="M2690" s="9" t="n"/>
      <c r="O2690" s="10" t="n"/>
      <c r="P2690" s="8" t="n"/>
    </row>
    <row r="2691">
      <c r="A2691" s="7" t="n"/>
      <c r="C2691" s="7" t="n"/>
      <c r="F2691" s="7" t="n"/>
      <c r="H2691" s="7">
        <f>IF($G2691="","",IFERROR(INDEX(Listas!$B$2:$B$51,MATCH($G2691,Listas!$A$2:$A$51,0))&amp;"",""))</f>
        <v/>
      </c>
      <c r="J2691" s="8" t="n"/>
      <c r="K2691" s="8" t="n"/>
      <c r="L2691" s="8" t="n"/>
      <c r="M2691" s="9" t="n"/>
      <c r="O2691" s="10" t="n"/>
      <c r="P2691" s="8" t="n"/>
    </row>
    <row r="2692">
      <c r="A2692" s="7" t="n"/>
      <c r="C2692" s="7" t="n"/>
      <c r="F2692" s="7" t="n"/>
      <c r="H2692" s="7">
        <f>IF($G2692="","",IFERROR(INDEX(Listas!$B$2:$B$51,MATCH($G2692,Listas!$A$2:$A$51,0))&amp;"",""))</f>
        <v/>
      </c>
      <c r="J2692" s="8" t="n"/>
      <c r="K2692" s="8" t="n"/>
      <c r="L2692" s="8" t="n"/>
      <c r="M2692" s="9" t="n"/>
      <c r="O2692" s="10" t="n"/>
      <c r="P2692" s="8" t="n"/>
    </row>
    <row r="2693">
      <c r="A2693" s="7" t="n"/>
      <c r="C2693" s="7" t="n"/>
      <c r="F2693" s="7" t="n"/>
      <c r="H2693" s="7">
        <f>IF($G2693="","",IFERROR(INDEX(Listas!$B$2:$B$51,MATCH($G2693,Listas!$A$2:$A$51,0))&amp;"",""))</f>
        <v/>
      </c>
      <c r="J2693" s="8" t="n"/>
      <c r="K2693" s="8" t="n"/>
      <c r="L2693" s="8" t="n"/>
      <c r="M2693" s="9" t="n"/>
      <c r="O2693" s="10" t="n"/>
      <c r="P2693" s="8" t="n"/>
    </row>
    <row r="2694">
      <c r="A2694" s="7" t="n"/>
      <c r="C2694" s="7" t="n"/>
      <c r="F2694" s="7" t="n"/>
      <c r="H2694" s="7">
        <f>IF($G2694="","",IFERROR(INDEX(Listas!$B$2:$B$51,MATCH($G2694,Listas!$A$2:$A$51,0))&amp;"",""))</f>
        <v/>
      </c>
      <c r="J2694" s="8" t="n"/>
      <c r="K2694" s="8" t="n"/>
      <c r="L2694" s="8" t="n"/>
      <c r="M2694" s="9" t="n"/>
      <c r="O2694" s="10" t="n"/>
      <c r="P2694" s="8" t="n"/>
    </row>
    <row r="2695">
      <c r="A2695" s="7" t="n"/>
      <c r="C2695" s="7" t="n"/>
      <c r="F2695" s="7" t="n"/>
      <c r="H2695" s="7">
        <f>IF($G2695="","",IFERROR(INDEX(Listas!$B$2:$B$51,MATCH($G2695,Listas!$A$2:$A$51,0))&amp;"",""))</f>
        <v/>
      </c>
      <c r="J2695" s="8" t="n"/>
      <c r="K2695" s="8" t="n"/>
      <c r="L2695" s="8" t="n"/>
      <c r="M2695" s="9" t="n"/>
      <c r="O2695" s="10" t="n"/>
      <c r="P2695" s="8" t="n"/>
    </row>
    <row r="2696">
      <c r="A2696" s="7" t="n"/>
      <c r="C2696" s="7" t="n"/>
      <c r="F2696" s="7" t="n"/>
      <c r="H2696" s="7">
        <f>IF($G2696="","",IFERROR(INDEX(Listas!$B$2:$B$51,MATCH($G2696,Listas!$A$2:$A$51,0))&amp;"",""))</f>
        <v/>
      </c>
      <c r="J2696" s="8" t="n"/>
      <c r="K2696" s="8" t="n"/>
      <c r="L2696" s="8" t="n"/>
      <c r="M2696" s="9" t="n"/>
      <c r="O2696" s="10" t="n"/>
      <c r="P2696" s="8" t="n"/>
    </row>
    <row r="2697">
      <c r="A2697" s="7" t="n"/>
      <c r="C2697" s="7" t="n"/>
      <c r="F2697" s="7" t="n"/>
      <c r="H2697" s="7">
        <f>IF($G2697="","",IFERROR(INDEX(Listas!$B$2:$B$51,MATCH($G2697,Listas!$A$2:$A$51,0))&amp;"",""))</f>
        <v/>
      </c>
      <c r="J2697" s="8" t="n"/>
      <c r="K2697" s="8" t="n"/>
      <c r="L2697" s="8" t="n"/>
      <c r="M2697" s="9" t="n"/>
      <c r="O2697" s="10" t="n"/>
      <c r="P2697" s="8" t="n"/>
    </row>
    <row r="2698">
      <c r="A2698" s="7" t="n"/>
      <c r="C2698" s="7" t="n"/>
      <c r="F2698" s="7" t="n"/>
      <c r="H2698" s="7">
        <f>IF($G2698="","",IFERROR(INDEX(Listas!$B$2:$B$51,MATCH($G2698,Listas!$A$2:$A$51,0))&amp;"",""))</f>
        <v/>
      </c>
      <c r="J2698" s="8" t="n"/>
      <c r="K2698" s="8" t="n"/>
      <c r="L2698" s="8" t="n"/>
      <c r="M2698" s="9" t="n"/>
      <c r="O2698" s="10" t="n"/>
      <c r="P2698" s="8" t="n"/>
    </row>
    <row r="2699">
      <c r="A2699" s="7" t="n"/>
      <c r="C2699" s="7" t="n"/>
      <c r="F2699" s="7" t="n"/>
      <c r="H2699" s="7">
        <f>IF($G2699="","",IFERROR(INDEX(Listas!$B$2:$B$51,MATCH($G2699,Listas!$A$2:$A$51,0))&amp;"",""))</f>
        <v/>
      </c>
      <c r="J2699" s="8" t="n"/>
      <c r="K2699" s="8" t="n"/>
      <c r="L2699" s="8" t="n"/>
      <c r="M2699" s="9" t="n"/>
      <c r="O2699" s="10" t="n"/>
      <c r="P2699" s="8" t="n"/>
    </row>
    <row r="2700">
      <c r="A2700" s="7" t="n"/>
      <c r="C2700" s="7" t="n"/>
      <c r="F2700" s="7" t="n"/>
      <c r="H2700" s="7">
        <f>IF($G2700="","",IFERROR(INDEX(Listas!$B$2:$B$51,MATCH($G2700,Listas!$A$2:$A$51,0))&amp;"",""))</f>
        <v/>
      </c>
      <c r="J2700" s="8" t="n"/>
      <c r="K2700" s="8" t="n"/>
      <c r="L2700" s="8" t="n"/>
      <c r="M2700" s="9" t="n"/>
      <c r="O2700" s="10" t="n"/>
      <c r="P2700" s="8" t="n"/>
    </row>
    <row r="2701">
      <c r="A2701" s="7" t="n"/>
      <c r="C2701" s="7" t="n"/>
      <c r="F2701" s="7" t="n"/>
      <c r="H2701" s="7">
        <f>IF($G2701="","",IFERROR(INDEX(Listas!$B$2:$B$51,MATCH($G2701,Listas!$A$2:$A$51,0))&amp;"",""))</f>
        <v/>
      </c>
      <c r="J2701" s="8" t="n"/>
      <c r="K2701" s="8" t="n"/>
      <c r="L2701" s="8" t="n"/>
      <c r="M2701" s="9" t="n"/>
      <c r="O2701" s="10" t="n"/>
      <c r="P2701" s="8" t="n"/>
    </row>
    <row r="2702">
      <c r="A2702" s="7" t="n"/>
      <c r="C2702" s="7" t="n"/>
      <c r="F2702" s="7" t="n"/>
      <c r="H2702" s="7">
        <f>IF($G2702="","",IFERROR(INDEX(Listas!$B$2:$B$51,MATCH($G2702,Listas!$A$2:$A$51,0))&amp;"",""))</f>
        <v/>
      </c>
      <c r="J2702" s="8" t="n"/>
      <c r="K2702" s="8" t="n"/>
      <c r="L2702" s="8" t="n"/>
      <c r="M2702" s="9" t="n"/>
      <c r="O2702" s="10" t="n"/>
      <c r="P2702" s="8" t="n"/>
    </row>
    <row r="2703">
      <c r="A2703" s="7" t="n"/>
      <c r="C2703" s="7" t="n"/>
      <c r="F2703" s="7" t="n"/>
      <c r="H2703" s="7">
        <f>IF($G2703="","",IFERROR(INDEX(Listas!$B$2:$B$51,MATCH($G2703,Listas!$A$2:$A$51,0))&amp;"",""))</f>
        <v/>
      </c>
      <c r="J2703" s="8" t="n"/>
      <c r="K2703" s="8" t="n"/>
      <c r="L2703" s="8" t="n"/>
      <c r="M2703" s="9" t="n"/>
      <c r="O2703" s="10" t="n"/>
      <c r="P2703" s="8" t="n"/>
    </row>
    <row r="2704">
      <c r="A2704" s="7" t="n"/>
      <c r="C2704" s="7" t="n"/>
      <c r="F2704" s="7" t="n"/>
      <c r="H2704" s="7">
        <f>IF($G2704="","",IFERROR(INDEX(Listas!$B$2:$B$51,MATCH($G2704,Listas!$A$2:$A$51,0))&amp;"",""))</f>
        <v/>
      </c>
      <c r="J2704" s="8" t="n"/>
      <c r="K2704" s="8" t="n"/>
      <c r="L2704" s="8" t="n"/>
      <c r="M2704" s="9" t="n"/>
      <c r="O2704" s="10" t="n"/>
      <c r="P2704" s="8" t="n"/>
    </row>
    <row r="2705">
      <c r="A2705" s="7" t="n"/>
      <c r="C2705" s="7" t="n"/>
      <c r="F2705" s="7" t="n"/>
      <c r="H2705" s="7">
        <f>IF($G2705="","",IFERROR(INDEX(Listas!$B$2:$B$51,MATCH($G2705,Listas!$A$2:$A$51,0))&amp;"",""))</f>
        <v/>
      </c>
      <c r="J2705" s="8" t="n"/>
      <c r="K2705" s="8" t="n"/>
      <c r="L2705" s="8" t="n"/>
      <c r="M2705" s="9" t="n"/>
      <c r="O2705" s="10" t="n"/>
      <c r="P2705" s="8" t="n"/>
    </row>
    <row r="2706">
      <c r="A2706" s="7" t="n"/>
      <c r="C2706" s="7" t="n"/>
      <c r="F2706" s="7" t="n"/>
      <c r="H2706" s="7">
        <f>IF($G2706="","",IFERROR(INDEX(Listas!$B$2:$B$51,MATCH($G2706,Listas!$A$2:$A$51,0))&amp;"",""))</f>
        <v/>
      </c>
      <c r="J2706" s="8" t="n"/>
      <c r="K2706" s="8" t="n"/>
      <c r="L2706" s="8" t="n"/>
      <c r="M2706" s="9" t="n"/>
      <c r="O2706" s="10" t="n"/>
      <c r="P2706" s="8" t="n"/>
    </row>
    <row r="2707">
      <c r="A2707" s="7" t="n"/>
      <c r="C2707" s="7" t="n"/>
      <c r="F2707" s="7" t="n"/>
      <c r="H2707" s="7">
        <f>IF($G2707="","",IFERROR(INDEX(Listas!$B$2:$B$51,MATCH($G2707,Listas!$A$2:$A$51,0))&amp;"",""))</f>
        <v/>
      </c>
      <c r="J2707" s="8" t="n"/>
      <c r="K2707" s="8" t="n"/>
      <c r="L2707" s="8" t="n"/>
      <c r="M2707" s="9" t="n"/>
      <c r="O2707" s="10" t="n"/>
      <c r="P2707" s="8" t="n"/>
    </row>
    <row r="2708">
      <c r="A2708" s="7" t="n"/>
      <c r="C2708" s="7" t="n"/>
      <c r="F2708" s="7" t="n"/>
      <c r="H2708" s="7">
        <f>IF($G2708="","",IFERROR(INDEX(Listas!$B$2:$B$51,MATCH($G2708,Listas!$A$2:$A$51,0))&amp;"",""))</f>
        <v/>
      </c>
      <c r="J2708" s="8" t="n"/>
      <c r="K2708" s="8" t="n"/>
      <c r="L2708" s="8" t="n"/>
      <c r="M2708" s="9" t="n"/>
      <c r="O2708" s="10" t="n"/>
      <c r="P2708" s="8" t="n"/>
    </row>
    <row r="2709">
      <c r="A2709" s="7" t="n"/>
      <c r="C2709" s="7" t="n"/>
      <c r="F2709" s="7" t="n"/>
      <c r="H2709" s="7">
        <f>IF($G2709="","",IFERROR(INDEX(Listas!$B$2:$B$51,MATCH($G2709,Listas!$A$2:$A$51,0))&amp;"",""))</f>
        <v/>
      </c>
      <c r="J2709" s="8" t="n"/>
      <c r="K2709" s="8" t="n"/>
      <c r="L2709" s="8" t="n"/>
      <c r="M2709" s="9" t="n"/>
      <c r="O2709" s="10" t="n"/>
      <c r="P2709" s="8" t="n"/>
    </row>
    <row r="2710">
      <c r="A2710" s="7" t="n"/>
      <c r="C2710" s="7" t="n"/>
      <c r="F2710" s="7" t="n"/>
      <c r="H2710" s="7">
        <f>IF($G2710="","",IFERROR(INDEX(Listas!$B$2:$B$51,MATCH($G2710,Listas!$A$2:$A$51,0))&amp;"",""))</f>
        <v/>
      </c>
      <c r="J2710" s="8" t="n"/>
      <c r="K2710" s="8" t="n"/>
      <c r="L2710" s="8" t="n"/>
      <c r="M2710" s="9" t="n"/>
      <c r="O2710" s="10" t="n"/>
      <c r="P2710" s="8" t="n"/>
    </row>
    <row r="2711">
      <c r="A2711" s="7" t="n"/>
      <c r="C2711" s="7" t="n"/>
      <c r="F2711" s="7" t="n"/>
      <c r="H2711" s="7">
        <f>IF($G2711="","",IFERROR(INDEX(Listas!$B$2:$B$51,MATCH($G2711,Listas!$A$2:$A$51,0))&amp;"",""))</f>
        <v/>
      </c>
      <c r="J2711" s="8" t="n"/>
      <c r="K2711" s="8" t="n"/>
      <c r="L2711" s="8" t="n"/>
      <c r="M2711" s="9" t="n"/>
      <c r="O2711" s="10" t="n"/>
      <c r="P2711" s="8" t="n"/>
    </row>
    <row r="2712">
      <c r="A2712" s="7" t="n"/>
      <c r="C2712" s="7" t="n"/>
      <c r="F2712" s="7" t="n"/>
      <c r="H2712" s="7">
        <f>IF($G2712="","",IFERROR(INDEX(Listas!$B$2:$B$51,MATCH($G2712,Listas!$A$2:$A$51,0))&amp;"",""))</f>
        <v/>
      </c>
      <c r="J2712" s="8" t="n"/>
      <c r="K2712" s="8" t="n"/>
      <c r="L2712" s="8" t="n"/>
      <c r="M2712" s="9" t="n"/>
      <c r="O2712" s="10" t="n"/>
      <c r="P2712" s="8" t="n"/>
    </row>
    <row r="2713">
      <c r="A2713" s="7" t="n"/>
      <c r="C2713" s="7" t="n"/>
      <c r="F2713" s="7" t="n"/>
      <c r="H2713" s="7">
        <f>IF($G2713="","",IFERROR(INDEX(Listas!$B$2:$B$51,MATCH($G2713,Listas!$A$2:$A$51,0))&amp;"",""))</f>
        <v/>
      </c>
      <c r="J2713" s="8" t="n"/>
      <c r="K2713" s="8" t="n"/>
      <c r="L2713" s="8" t="n"/>
      <c r="M2713" s="9" t="n"/>
      <c r="O2713" s="10" t="n"/>
      <c r="P2713" s="8" t="n"/>
    </row>
    <row r="2714">
      <c r="A2714" s="7" t="n"/>
      <c r="C2714" s="7" t="n"/>
      <c r="F2714" s="7" t="n"/>
      <c r="H2714" s="7">
        <f>IF($G2714="","",IFERROR(INDEX(Listas!$B$2:$B$51,MATCH($G2714,Listas!$A$2:$A$51,0))&amp;"",""))</f>
        <v/>
      </c>
      <c r="J2714" s="8" t="n"/>
      <c r="K2714" s="8" t="n"/>
      <c r="L2714" s="8" t="n"/>
      <c r="M2714" s="9" t="n"/>
      <c r="O2714" s="10" t="n"/>
      <c r="P2714" s="8" t="n"/>
    </row>
    <row r="2715">
      <c r="A2715" s="7" t="n"/>
      <c r="C2715" s="7" t="n"/>
      <c r="F2715" s="7" t="n"/>
      <c r="H2715" s="7">
        <f>IF($G2715="","",IFERROR(INDEX(Listas!$B$2:$B$51,MATCH($G2715,Listas!$A$2:$A$51,0))&amp;"",""))</f>
        <v/>
      </c>
      <c r="J2715" s="8" t="n"/>
      <c r="K2715" s="8" t="n"/>
      <c r="L2715" s="8" t="n"/>
      <c r="M2715" s="9" t="n"/>
      <c r="O2715" s="10" t="n"/>
      <c r="P2715" s="8" t="n"/>
    </row>
    <row r="2716">
      <c r="A2716" s="7" t="n"/>
      <c r="C2716" s="7" t="n"/>
      <c r="F2716" s="7" t="n"/>
      <c r="H2716" s="7">
        <f>IF($G2716="","",IFERROR(INDEX(Listas!$B$2:$B$51,MATCH($G2716,Listas!$A$2:$A$51,0))&amp;"",""))</f>
        <v/>
      </c>
      <c r="J2716" s="8" t="n"/>
      <c r="K2716" s="8" t="n"/>
      <c r="L2716" s="8" t="n"/>
      <c r="M2716" s="9" t="n"/>
      <c r="O2716" s="10" t="n"/>
      <c r="P2716" s="8" t="n"/>
    </row>
    <row r="2717">
      <c r="A2717" s="7" t="n"/>
      <c r="C2717" s="7" t="n"/>
      <c r="F2717" s="7" t="n"/>
      <c r="H2717" s="7">
        <f>IF($G2717="","",IFERROR(INDEX(Listas!$B$2:$B$51,MATCH($G2717,Listas!$A$2:$A$51,0))&amp;"",""))</f>
        <v/>
      </c>
      <c r="J2717" s="8" t="n"/>
      <c r="K2717" s="8" t="n"/>
      <c r="L2717" s="8" t="n"/>
      <c r="M2717" s="9" t="n"/>
      <c r="O2717" s="10" t="n"/>
      <c r="P2717" s="8" t="n"/>
    </row>
    <row r="2718">
      <c r="A2718" s="7" t="n"/>
      <c r="C2718" s="7" t="n"/>
      <c r="F2718" s="7" t="n"/>
      <c r="H2718" s="7">
        <f>IF($G2718="","",IFERROR(INDEX(Listas!$B$2:$B$51,MATCH($G2718,Listas!$A$2:$A$51,0))&amp;"",""))</f>
        <v/>
      </c>
      <c r="J2718" s="8" t="n"/>
      <c r="K2718" s="8" t="n"/>
      <c r="L2718" s="8" t="n"/>
      <c r="M2718" s="9" t="n"/>
      <c r="O2718" s="10" t="n"/>
      <c r="P2718" s="8" t="n"/>
    </row>
    <row r="2719">
      <c r="A2719" s="7" t="n"/>
      <c r="C2719" s="7" t="n"/>
      <c r="F2719" s="7" t="n"/>
      <c r="H2719" s="7">
        <f>IF($G2719="","",IFERROR(INDEX(Listas!$B$2:$B$51,MATCH($G2719,Listas!$A$2:$A$51,0))&amp;"",""))</f>
        <v/>
      </c>
      <c r="J2719" s="8" t="n"/>
      <c r="K2719" s="8" t="n"/>
      <c r="L2719" s="8" t="n"/>
      <c r="M2719" s="9" t="n"/>
      <c r="O2719" s="10" t="n"/>
      <c r="P2719" s="8" t="n"/>
    </row>
    <row r="2720">
      <c r="A2720" s="7" t="n"/>
      <c r="C2720" s="7" t="n"/>
      <c r="F2720" s="7" t="n"/>
      <c r="H2720" s="7">
        <f>IF($G2720="","",IFERROR(INDEX(Listas!$B$2:$B$51,MATCH($G2720,Listas!$A$2:$A$51,0))&amp;"",""))</f>
        <v/>
      </c>
      <c r="J2720" s="8" t="n"/>
      <c r="K2720" s="8" t="n"/>
      <c r="L2720" s="8" t="n"/>
      <c r="M2720" s="9" t="n"/>
      <c r="O2720" s="10" t="n"/>
      <c r="P2720" s="8" t="n"/>
    </row>
    <row r="2721">
      <c r="A2721" s="7" t="n"/>
      <c r="C2721" s="7" t="n"/>
      <c r="F2721" s="7" t="n"/>
      <c r="H2721" s="7">
        <f>IF($G2721="","",IFERROR(INDEX(Listas!$B$2:$B$51,MATCH($G2721,Listas!$A$2:$A$51,0))&amp;"",""))</f>
        <v/>
      </c>
      <c r="J2721" s="8" t="n"/>
      <c r="K2721" s="8" t="n"/>
      <c r="L2721" s="8" t="n"/>
      <c r="M2721" s="9" t="n"/>
      <c r="O2721" s="10" t="n"/>
      <c r="P2721" s="8" t="n"/>
    </row>
    <row r="2722">
      <c r="A2722" s="7" t="n"/>
      <c r="C2722" s="7" t="n"/>
      <c r="F2722" s="7" t="n"/>
      <c r="H2722" s="7">
        <f>IF($G2722="","",IFERROR(INDEX(Listas!$B$2:$B$51,MATCH($G2722,Listas!$A$2:$A$51,0))&amp;"",""))</f>
        <v/>
      </c>
      <c r="J2722" s="8" t="n"/>
      <c r="K2722" s="8" t="n"/>
      <c r="L2722" s="8" t="n"/>
      <c r="M2722" s="9" t="n"/>
      <c r="O2722" s="10" t="n"/>
      <c r="P2722" s="8" t="n"/>
    </row>
    <row r="2723">
      <c r="A2723" s="7" t="n"/>
      <c r="C2723" s="7" t="n"/>
      <c r="F2723" s="7" t="n"/>
      <c r="H2723" s="7">
        <f>IF($G2723="","",IFERROR(INDEX(Listas!$B$2:$B$51,MATCH($G2723,Listas!$A$2:$A$51,0))&amp;"",""))</f>
        <v/>
      </c>
      <c r="J2723" s="8" t="n"/>
      <c r="K2723" s="8" t="n"/>
      <c r="L2723" s="8" t="n"/>
      <c r="M2723" s="9" t="n"/>
      <c r="O2723" s="10" t="n"/>
      <c r="P2723" s="8" t="n"/>
    </row>
    <row r="2724">
      <c r="A2724" s="7" t="n"/>
      <c r="C2724" s="7" t="n"/>
      <c r="F2724" s="7" t="n"/>
      <c r="H2724" s="7">
        <f>IF($G2724="","",IFERROR(INDEX(Listas!$B$2:$B$51,MATCH($G2724,Listas!$A$2:$A$51,0))&amp;"",""))</f>
        <v/>
      </c>
      <c r="J2724" s="8" t="n"/>
      <c r="K2724" s="8" t="n"/>
      <c r="L2724" s="8" t="n"/>
      <c r="M2724" s="9" t="n"/>
      <c r="O2724" s="10" t="n"/>
      <c r="P2724" s="8" t="n"/>
    </row>
    <row r="2725">
      <c r="A2725" s="7" t="n"/>
      <c r="C2725" s="7" t="n"/>
      <c r="F2725" s="7" t="n"/>
      <c r="H2725" s="7">
        <f>IF($G2725="","",IFERROR(INDEX(Listas!$B$2:$B$51,MATCH($G2725,Listas!$A$2:$A$51,0))&amp;"",""))</f>
        <v/>
      </c>
      <c r="J2725" s="8" t="n"/>
      <c r="K2725" s="8" t="n"/>
      <c r="L2725" s="8" t="n"/>
      <c r="M2725" s="9" t="n"/>
      <c r="O2725" s="10" t="n"/>
      <c r="P2725" s="8" t="n"/>
    </row>
    <row r="2726">
      <c r="A2726" s="7" t="n"/>
      <c r="C2726" s="7" t="n"/>
      <c r="F2726" s="7" t="n"/>
      <c r="H2726" s="7">
        <f>IF($G2726="","",IFERROR(INDEX(Listas!$B$2:$B$51,MATCH($G2726,Listas!$A$2:$A$51,0))&amp;"",""))</f>
        <v/>
      </c>
      <c r="J2726" s="8" t="n"/>
      <c r="K2726" s="8" t="n"/>
      <c r="L2726" s="8" t="n"/>
      <c r="M2726" s="9" t="n"/>
      <c r="O2726" s="10" t="n"/>
      <c r="P2726" s="8" t="n"/>
    </row>
    <row r="2727">
      <c r="A2727" s="7" t="n"/>
      <c r="C2727" s="7" t="n"/>
      <c r="F2727" s="7" t="n"/>
      <c r="H2727" s="7">
        <f>IF($G2727="","",IFERROR(INDEX(Listas!$B$2:$B$51,MATCH($G2727,Listas!$A$2:$A$51,0))&amp;"",""))</f>
        <v/>
      </c>
      <c r="J2727" s="8" t="n"/>
      <c r="K2727" s="8" t="n"/>
      <c r="L2727" s="8" t="n"/>
      <c r="M2727" s="9" t="n"/>
      <c r="O2727" s="10" t="n"/>
      <c r="P2727" s="8" t="n"/>
    </row>
    <row r="2728">
      <c r="A2728" s="7" t="n"/>
      <c r="C2728" s="7" t="n"/>
      <c r="F2728" s="7" t="n"/>
      <c r="H2728" s="7">
        <f>IF($G2728="","",IFERROR(INDEX(Listas!$B$2:$B$51,MATCH($G2728,Listas!$A$2:$A$51,0))&amp;"",""))</f>
        <v/>
      </c>
      <c r="J2728" s="8" t="n"/>
      <c r="K2728" s="8" t="n"/>
      <c r="L2728" s="8" t="n"/>
      <c r="M2728" s="9" t="n"/>
      <c r="O2728" s="10" t="n"/>
      <c r="P2728" s="8" t="n"/>
    </row>
    <row r="2729">
      <c r="A2729" s="7" t="n"/>
      <c r="C2729" s="7" t="n"/>
      <c r="F2729" s="7" t="n"/>
      <c r="H2729" s="7">
        <f>IF($G2729="","",IFERROR(INDEX(Listas!$B$2:$B$51,MATCH($G2729,Listas!$A$2:$A$51,0))&amp;"",""))</f>
        <v/>
      </c>
      <c r="J2729" s="8" t="n"/>
      <c r="K2729" s="8" t="n"/>
      <c r="L2729" s="8" t="n"/>
      <c r="M2729" s="9" t="n"/>
      <c r="O2729" s="10" t="n"/>
      <c r="P2729" s="8" t="n"/>
    </row>
    <row r="2730">
      <c r="A2730" s="7" t="n"/>
      <c r="C2730" s="7" t="n"/>
      <c r="F2730" s="7" t="n"/>
      <c r="H2730" s="7">
        <f>IF($G2730="","",IFERROR(INDEX(Listas!$B$2:$B$51,MATCH($G2730,Listas!$A$2:$A$51,0))&amp;"",""))</f>
        <v/>
      </c>
      <c r="J2730" s="8" t="n"/>
      <c r="K2730" s="8" t="n"/>
      <c r="L2730" s="8" t="n"/>
      <c r="M2730" s="9" t="n"/>
      <c r="O2730" s="10" t="n"/>
      <c r="P2730" s="8" t="n"/>
    </row>
    <row r="2731">
      <c r="A2731" s="7" t="n"/>
      <c r="C2731" s="7" t="n"/>
      <c r="F2731" s="7" t="n"/>
      <c r="H2731" s="7">
        <f>IF($G2731="","",IFERROR(INDEX(Listas!$B$2:$B$51,MATCH($G2731,Listas!$A$2:$A$51,0))&amp;"",""))</f>
        <v/>
      </c>
      <c r="J2731" s="8" t="n"/>
      <c r="K2731" s="8" t="n"/>
      <c r="L2731" s="8" t="n"/>
      <c r="M2731" s="9" t="n"/>
      <c r="O2731" s="10" t="n"/>
      <c r="P2731" s="8" t="n"/>
    </row>
    <row r="2732">
      <c r="A2732" s="7" t="n"/>
      <c r="C2732" s="7" t="n"/>
      <c r="F2732" s="7" t="n"/>
      <c r="H2732" s="7">
        <f>IF($G2732="","",IFERROR(INDEX(Listas!$B$2:$B$51,MATCH($G2732,Listas!$A$2:$A$51,0))&amp;"",""))</f>
        <v/>
      </c>
      <c r="J2732" s="8" t="n"/>
      <c r="K2732" s="8" t="n"/>
      <c r="L2732" s="8" t="n"/>
      <c r="M2732" s="9" t="n"/>
      <c r="O2732" s="10" t="n"/>
      <c r="P2732" s="8" t="n"/>
    </row>
    <row r="2733">
      <c r="A2733" s="7" t="n"/>
      <c r="C2733" s="7" t="n"/>
      <c r="F2733" s="7" t="n"/>
      <c r="H2733" s="7">
        <f>IF($G2733="","",IFERROR(INDEX(Listas!$B$2:$B$51,MATCH($G2733,Listas!$A$2:$A$51,0))&amp;"",""))</f>
        <v/>
      </c>
      <c r="J2733" s="8" t="n"/>
      <c r="K2733" s="8" t="n"/>
      <c r="L2733" s="8" t="n"/>
      <c r="M2733" s="9" t="n"/>
      <c r="O2733" s="10" t="n"/>
      <c r="P2733" s="8" t="n"/>
    </row>
    <row r="2734">
      <c r="A2734" s="7" t="n"/>
      <c r="C2734" s="7" t="n"/>
      <c r="F2734" s="7" t="n"/>
      <c r="H2734" s="7">
        <f>IF($G2734="","",IFERROR(INDEX(Listas!$B$2:$B$51,MATCH($G2734,Listas!$A$2:$A$51,0))&amp;"",""))</f>
        <v/>
      </c>
      <c r="J2734" s="8" t="n"/>
      <c r="K2734" s="8" t="n"/>
      <c r="L2734" s="8" t="n"/>
      <c r="M2734" s="9" t="n"/>
      <c r="O2734" s="10" t="n"/>
      <c r="P2734" s="8" t="n"/>
    </row>
    <row r="2735">
      <c r="A2735" s="7" t="n"/>
      <c r="C2735" s="7" t="n"/>
      <c r="F2735" s="7" t="n"/>
      <c r="H2735" s="7">
        <f>IF($G2735="","",IFERROR(INDEX(Listas!$B$2:$B$51,MATCH($G2735,Listas!$A$2:$A$51,0))&amp;"",""))</f>
        <v/>
      </c>
      <c r="J2735" s="8" t="n"/>
      <c r="K2735" s="8" t="n"/>
      <c r="L2735" s="8" t="n"/>
      <c r="M2735" s="9" t="n"/>
      <c r="O2735" s="10" t="n"/>
      <c r="P2735" s="8" t="n"/>
    </row>
    <row r="2736">
      <c r="A2736" s="7" t="n"/>
      <c r="C2736" s="7" t="n"/>
      <c r="F2736" s="7" t="n"/>
      <c r="H2736" s="7">
        <f>IF($G2736="","",IFERROR(INDEX(Listas!$B$2:$B$51,MATCH($G2736,Listas!$A$2:$A$51,0))&amp;"",""))</f>
        <v/>
      </c>
      <c r="J2736" s="8" t="n"/>
      <c r="K2736" s="8" t="n"/>
      <c r="L2736" s="8" t="n"/>
      <c r="M2736" s="9" t="n"/>
      <c r="O2736" s="10" t="n"/>
      <c r="P2736" s="8" t="n"/>
    </row>
    <row r="2737">
      <c r="A2737" s="7" t="n"/>
      <c r="C2737" s="7" t="n"/>
      <c r="F2737" s="7" t="n"/>
      <c r="H2737" s="7">
        <f>IF($G2737="","",IFERROR(INDEX(Listas!$B$2:$B$51,MATCH($G2737,Listas!$A$2:$A$51,0))&amp;"",""))</f>
        <v/>
      </c>
      <c r="J2737" s="8" t="n"/>
      <c r="K2737" s="8" t="n"/>
      <c r="L2737" s="8" t="n"/>
      <c r="M2737" s="9" t="n"/>
      <c r="O2737" s="10" t="n"/>
      <c r="P2737" s="8" t="n"/>
    </row>
    <row r="2738">
      <c r="A2738" s="7" t="n"/>
      <c r="C2738" s="7" t="n"/>
      <c r="F2738" s="7" t="n"/>
      <c r="H2738" s="7">
        <f>IF($G2738="","",IFERROR(INDEX(Listas!$B$2:$B$51,MATCH($G2738,Listas!$A$2:$A$51,0))&amp;"",""))</f>
        <v/>
      </c>
      <c r="J2738" s="8" t="n"/>
      <c r="K2738" s="8" t="n"/>
      <c r="L2738" s="8" t="n"/>
      <c r="M2738" s="9" t="n"/>
      <c r="O2738" s="10" t="n"/>
      <c r="P2738" s="8" t="n"/>
    </row>
    <row r="2739">
      <c r="A2739" s="7" t="n"/>
      <c r="C2739" s="7" t="n"/>
      <c r="F2739" s="7" t="n"/>
      <c r="H2739" s="7">
        <f>IF($G2739="","",IFERROR(INDEX(Listas!$B$2:$B$51,MATCH($G2739,Listas!$A$2:$A$51,0))&amp;"",""))</f>
        <v/>
      </c>
      <c r="J2739" s="8" t="n"/>
      <c r="K2739" s="8" t="n"/>
      <c r="L2739" s="8" t="n"/>
      <c r="M2739" s="9" t="n"/>
      <c r="O2739" s="10" t="n"/>
      <c r="P2739" s="8" t="n"/>
    </row>
    <row r="2740">
      <c r="A2740" s="7" t="n"/>
      <c r="C2740" s="7" t="n"/>
      <c r="F2740" s="7" t="n"/>
      <c r="H2740" s="7">
        <f>IF($G2740="","",IFERROR(INDEX(Listas!$B$2:$B$51,MATCH($G2740,Listas!$A$2:$A$51,0))&amp;"",""))</f>
        <v/>
      </c>
      <c r="J2740" s="8" t="n"/>
      <c r="K2740" s="8" t="n"/>
      <c r="L2740" s="8" t="n"/>
      <c r="M2740" s="9" t="n"/>
      <c r="O2740" s="10" t="n"/>
      <c r="P2740" s="8" t="n"/>
    </row>
    <row r="2741">
      <c r="A2741" s="7" t="n"/>
      <c r="C2741" s="7" t="n"/>
      <c r="F2741" s="7" t="n"/>
      <c r="H2741" s="7">
        <f>IF($G2741="","",IFERROR(INDEX(Listas!$B$2:$B$51,MATCH($G2741,Listas!$A$2:$A$51,0))&amp;"",""))</f>
        <v/>
      </c>
      <c r="J2741" s="8" t="n"/>
      <c r="K2741" s="8" t="n"/>
      <c r="L2741" s="8" t="n"/>
      <c r="M2741" s="9" t="n"/>
      <c r="O2741" s="10" t="n"/>
      <c r="P2741" s="8" t="n"/>
    </row>
    <row r="2742">
      <c r="A2742" s="7" t="n"/>
      <c r="C2742" s="7" t="n"/>
      <c r="F2742" s="7" t="n"/>
      <c r="H2742" s="7">
        <f>IF($G2742="","",IFERROR(INDEX(Listas!$B$2:$B$51,MATCH($G2742,Listas!$A$2:$A$51,0))&amp;"",""))</f>
        <v/>
      </c>
      <c r="J2742" s="8" t="n"/>
      <c r="K2742" s="8" t="n"/>
      <c r="L2742" s="8" t="n"/>
      <c r="M2742" s="9" t="n"/>
      <c r="O2742" s="10" t="n"/>
      <c r="P2742" s="8" t="n"/>
    </row>
    <row r="2743">
      <c r="A2743" s="7" t="n"/>
      <c r="C2743" s="7" t="n"/>
      <c r="F2743" s="7" t="n"/>
      <c r="H2743" s="7">
        <f>IF($G2743="","",IFERROR(INDEX(Listas!$B$2:$B$51,MATCH($G2743,Listas!$A$2:$A$51,0))&amp;"",""))</f>
        <v/>
      </c>
      <c r="J2743" s="8" t="n"/>
      <c r="K2743" s="8" t="n"/>
      <c r="L2743" s="8" t="n"/>
      <c r="M2743" s="9" t="n"/>
      <c r="O2743" s="10" t="n"/>
      <c r="P2743" s="8" t="n"/>
    </row>
    <row r="2744">
      <c r="A2744" s="7" t="n"/>
      <c r="C2744" s="7" t="n"/>
      <c r="F2744" s="7" t="n"/>
      <c r="H2744" s="7">
        <f>IF($G2744="","",IFERROR(INDEX(Listas!$B$2:$B$51,MATCH($G2744,Listas!$A$2:$A$51,0))&amp;"",""))</f>
        <v/>
      </c>
      <c r="J2744" s="8" t="n"/>
      <c r="K2744" s="8" t="n"/>
      <c r="L2744" s="8" t="n"/>
      <c r="M2744" s="9" t="n"/>
      <c r="O2744" s="10" t="n"/>
      <c r="P2744" s="8" t="n"/>
    </row>
    <row r="2745">
      <c r="A2745" s="7" t="n"/>
      <c r="C2745" s="7" t="n"/>
      <c r="F2745" s="7" t="n"/>
      <c r="H2745" s="7">
        <f>IF($G2745="","",IFERROR(INDEX(Listas!$B$2:$B$51,MATCH($G2745,Listas!$A$2:$A$51,0))&amp;"",""))</f>
        <v/>
      </c>
      <c r="J2745" s="8" t="n"/>
      <c r="K2745" s="8" t="n"/>
      <c r="L2745" s="8" t="n"/>
      <c r="M2745" s="9" t="n"/>
      <c r="O2745" s="10" t="n"/>
      <c r="P2745" s="8" t="n"/>
    </row>
    <row r="2746">
      <c r="A2746" s="7" t="n"/>
      <c r="C2746" s="7" t="n"/>
      <c r="F2746" s="7" t="n"/>
      <c r="H2746" s="7">
        <f>IF($G2746="","",IFERROR(INDEX(Listas!$B$2:$B$51,MATCH($G2746,Listas!$A$2:$A$51,0))&amp;"",""))</f>
        <v/>
      </c>
      <c r="J2746" s="8" t="n"/>
      <c r="K2746" s="8" t="n"/>
      <c r="L2746" s="8" t="n"/>
      <c r="M2746" s="9" t="n"/>
      <c r="O2746" s="10" t="n"/>
      <c r="P2746" s="8" t="n"/>
    </row>
    <row r="2747">
      <c r="A2747" s="7" t="n"/>
      <c r="C2747" s="7" t="n"/>
      <c r="F2747" s="7" t="n"/>
      <c r="H2747" s="7">
        <f>IF($G2747="","",IFERROR(INDEX(Listas!$B$2:$B$51,MATCH($G2747,Listas!$A$2:$A$51,0))&amp;"",""))</f>
        <v/>
      </c>
      <c r="J2747" s="8" t="n"/>
      <c r="K2747" s="8" t="n"/>
      <c r="L2747" s="8" t="n"/>
      <c r="M2747" s="9" t="n"/>
      <c r="O2747" s="10" t="n"/>
      <c r="P2747" s="8" t="n"/>
    </row>
    <row r="2748">
      <c r="A2748" s="7" t="n"/>
      <c r="C2748" s="7" t="n"/>
      <c r="F2748" s="7" t="n"/>
      <c r="H2748" s="7">
        <f>IF($G2748="","",IFERROR(INDEX(Listas!$B$2:$B$51,MATCH($G2748,Listas!$A$2:$A$51,0))&amp;"",""))</f>
        <v/>
      </c>
      <c r="J2748" s="8" t="n"/>
      <c r="K2748" s="8" t="n"/>
      <c r="L2748" s="8" t="n"/>
      <c r="M2748" s="9" t="n"/>
      <c r="O2748" s="10" t="n"/>
      <c r="P2748" s="8" t="n"/>
    </row>
    <row r="2749">
      <c r="A2749" s="7" t="n"/>
      <c r="C2749" s="7" t="n"/>
      <c r="F2749" s="7" t="n"/>
      <c r="H2749" s="7">
        <f>IF($G2749="","",IFERROR(INDEX(Listas!$B$2:$B$51,MATCH($G2749,Listas!$A$2:$A$51,0))&amp;"",""))</f>
        <v/>
      </c>
      <c r="J2749" s="8" t="n"/>
      <c r="K2749" s="8" t="n"/>
      <c r="L2749" s="8" t="n"/>
      <c r="M2749" s="9" t="n"/>
      <c r="O2749" s="10" t="n"/>
      <c r="P2749" s="8" t="n"/>
    </row>
    <row r="2750">
      <c r="A2750" s="7" t="n"/>
      <c r="C2750" s="7" t="n"/>
      <c r="F2750" s="7" t="n"/>
      <c r="H2750" s="7">
        <f>IF($G2750="","",IFERROR(INDEX(Listas!$B$2:$B$51,MATCH($G2750,Listas!$A$2:$A$51,0))&amp;"",""))</f>
        <v/>
      </c>
      <c r="J2750" s="8" t="n"/>
      <c r="K2750" s="8" t="n"/>
      <c r="L2750" s="8" t="n"/>
      <c r="M2750" s="9" t="n"/>
      <c r="O2750" s="10" t="n"/>
      <c r="P2750" s="8" t="n"/>
    </row>
    <row r="2751">
      <c r="A2751" s="7" t="n"/>
      <c r="C2751" s="7" t="n"/>
      <c r="F2751" s="7" t="n"/>
      <c r="H2751" s="7">
        <f>IF($G2751="","",IFERROR(INDEX(Listas!$B$2:$B$51,MATCH($G2751,Listas!$A$2:$A$51,0))&amp;"",""))</f>
        <v/>
      </c>
      <c r="J2751" s="8" t="n"/>
      <c r="K2751" s="8" t="n"/>
      <c r="L2751" s="8" t="n"/>
      <c r="M2751" s="9" t="n"/>
      <c r="O2751" s="10" t="n"/>
      <c r="P2751" s="8" t="n"/>
    </row>
    <row r="2752">
      <c r="A2752" s="7" t="n"/>
      <c r="C2752" s="7" t="n"/>
      <c r="F2752" s="7" t="n"/>
      <c r="H2752" s="7">
        <f>IF($G2752="","",IFERROR(INDEX(Listas!$B$2:$B$51,MATCH($G2752,Listas!$A$2:$A$51,0))&amp;"",""))</f>
        <v/>
      </c>
      <c r="J2752" s="8" t="n"/>
      <c r="K2752" s="8" t="n"/>
      <c r="L2752" s="8" t="n"/>
      <c r="M2752" s="9" t="n"/>
      <c r="O2752" s="10" t="n"/>
      <c r="P2752" s="8" t="n"/>
    </row>
    <row r="2753">
      <c r="A2753" s="7" t="n"/>
      <c r="C2753" s="7" t="n"/>
      <c r="F2753" s="7" t="n"/>
      <c r="H2753" s="7">
        <f>IF($G2753="","",IFERROR(INDEX(Listas!$B$2:$B$51,MATCH($G2753,Listas!$A$2:$A$51,0))&amp;"",""))</f>
        <v/>
      </c>
      <c r="J2753" s="8" t="n"/>
      <c r="K2753" s="8" t="n"/>
      <c r="L2753" s="8" t="n"/>
      <c r="M2753" s="9" t="n"/>
      <c r="O2753" s="10" t="n"/>
      <c r="P2753" s="8" t="n"/>
    </row>
    <row r="2754">
      <c r="A2754" s="7" t="n"/>
      <c r="C2754" s="7" t="n"/>
      <c r="F2754" s="7" t="n"/>
      <c r="H2754" s="7">
        <f>IF($G2754="","",IFERROR(INDEX(Listas!$B$2:$B$51,MATCH($G2754,Listas!$A$2:$A$51,0))&amp;"",""))</f>
        <v/>
      </c>
      <c r="J2754" s="8" t="n"/>
      <c r="K2754" s="8" t="n"/>
      <c r="L2754" s="8" t="n"/>
      <c r="M2754" s="9" t="n"/>
      <c r="O2754" s="10" t="n"/>
      <c r="P2754" s="8" t="n"/>
    </row>
    <row r="2755">
      <c r="A2755" s="7" t="n"/>
      <c r="C2755" s="7" t="n"/>
      <c r="F2755" s="7" t="n"/>
      <c r="H2755" s="7">
        <f>IF($G2755="","",IFERROR(INDEX(Listas!$B$2:$B$51,MATCH($G2755,Listas!$A$2:$A$51,0))&amp;"",""))</f>
        <v/>
      </c>
      <c r="J2755" s="8" t="n"/>
      <c r="K2755" s="8" t="n"/>
      <c r="L2755" s="8" t="n"/>
      <c r="M2755" s="9" t="n"/>
      <c r="O2755" s="10" t="n"/>
      <c r="P2755" s="8" t="n"/>
    </row>
    <row r="2756">
      <c r="A2756" s="7" t="n"/>
      <c r="C2756" s="7" t="n"/>
      <c r="F2756" s="7" t="n"/>
      <c r="H2756" s="7">
        <f>IF($G2756="","",IFERROR(INDEX(Listas!$B$2:$B$51,MATCH($G2756,Listas!$A$2:$A$51,0))&amp;"",""))</f>
        <v/>
      </c>
      <c r="J2756" s="8" t="n"/>
      <c r="K2756" s="8" t="n"/>
      <c r="L2756" s="8" t="n"/>
      <c r="M2756" s="9" t="n"/>
      <c r="O2756" s="10" t="n"/>
      <c r="P2756" s="8" t="n"/>
    </row>
    <row r="2757">
      <c r="A2757" s="7" t="n"/>
      <c r="C2757" s="7" t="n"/>
      <c r="F2757" s="7" t="n"/>
      <c r="H2757" s="7">
        <f>IF($G2757="","",IFERROR(INDEX(Listas!$B$2:$B$51,MATCH($G2757,Listas!$A$2:$A$51,0))&amp;"",""))</f>
        <v/>
      </c>
      <c r="J2757" s="8" t="n"/>
      <c r="K2757" s="8" t="n"/>
      <c r="L2757" s="8" t="n"/>
      <c r="M2757" s="9" t="n"/>
      <c r="O2757" s="10" t="n"/>
      <c r="P2757" s="8" t="n"/>
    </row>
    <row r="2758">
      <c r="A2758" s="7" t="n"/>
      <c r="C2758" s="7" t="n"/>
      <c r="F2758" s="7" t="n"/>
      <c r="H2758" s="7">
        <f>IF($G2758="","",IFERROR(INDEX(Listas!$B$2:$B$51,MATCH($G2758,Listas!$A$2:$A$51,0))&amp;"",""))</f>
        <v/>
      </c>
      <c r="J2758" s="8" t="n"/>
      <c r="K2758" s="8" t="n"/>
      <c r="L2758" s="8" t="n"/>
      <c r="M2758" s="9" t="n"/>
      <c r="O2758" s="10" t="n"/>
      <c r="P2758" s="8" t="n"/>
    </row>
    <row r="2759">
      <c r="A2759" s="7" t="n"/>
      <c r="C2759" s="7" t="n"/>
      <c r="F2759" s="7" t="n"/>
      <c r="H2759" s="7">
        <f>IF($G2759="","",IFERROR(INDEX(Listas!$B$2:$B$51,MATCH($G2759,Listas!$A$2:$A$51,0))&amp;"",""))</f>
        <v/>
      </c>
      <c r="J2759" s="8" t="n"/>
      <c r="K2759" s="8" t="n"/>
      <c r="L2759" s="8" t="n"/>
      <c r="M2759" s="9" t="n"/>
      <c r="O2759" s="10" t="n"/>
      <c r="P2759" s="8" t="n"/>
    </row>
    <row r="2760">
      <c r="A2760" s="7" t="n"/>
      <c r="C2760" s="7" t="n"/>
      <c r="F2760" s="7" t="n"/>
      <c r="H2760" s="7">
        <f>IF($G2760="","",IFERROR(INDEX(Listas!$B$2:$B$51,MATCH($G2760,Listas!$A$2:$A$51,0))&amp;"",""))</f>
        <v/>
      </c>
      <c r="J2760" s="8" t="n"/>
      <c r="K2760" s="8" t="n"/>
      <c r="L2760" s="8" t="n"/>
      <c r="M2760" s="9" t="n"/>
      <c r="O2760" s="10" t="n"/>
      <c r="P2760" s="8" t="n"/>
    </row>
    <row r="2761">
      <c r="A2761" s="7" t="n"/>
      <c r="C2761" s="7" t="n"/>
      <c r="F2761" s="7" t="n"/>
      <c r="H2761" s="7">
        <f>IF($G2761="","",IFERROR(INDEX(Listas!$B$2:$B$51,MATCH($G2761,Listas!$A$2:$A$51,0))&amp;"",""))</f>
        <v/>
      </c>
      <c r="J2761" s="8" t="n"/>
      <c r="K2761" s="8" t="n"/>
      <c r="L2761" s="8" t="n"/>
      <c r="M2761" s="9" t="n"/>
      <c r="O2761" s="10" t="n"/>
      <c r="P2761" s="8" t="n"/>
    </row>
    <row r="2762">
      <c r="A2762" s="7" t="n"/>
      <c r="C2762" s="7" t="n"/>
      <c r="F2762" s="7" t="n"/>
      <c r="H2762" s="7">
        <f>IF($G2762="","",IFERROR(INDEX(Listas!$B$2:$B$51,MATCH($G2762,Listas!$A$2:$A$51,0))&amp;"",""))</f>
        <v/>
      </c>
      <c r="J2762" s="8" t="n"/>
      <c r="K2762" s="8" t="n"/>
      <c r="L2762" s="8" t="n"/>
      <c r="M2762" s="9" t="n"/>
      <c r="O2762" s="10" t="n"/>
      <c r="P2762" s="8" t="n"/>
    </row>
    <row r="2763">
      <c r="A2763" s="7" t="n"/>
      <c r="C2763" s="7" t="n"/>
      <c r="F2763" s="7" t="n"/>
      <c r="H2763" s="7">
        <f>IF($G2763="","",IFERROR(INDEX(Listas!$B$2:$B$51,MATCH($G2763,Listas!$A$2:$A$51,0))&amp;"",""))</f>
        <v/>
      </c>
      <c r="J2763" s="8" t="n"/>
      <c r="K2763" s="8" t="n"/>
      <c r="L2763" s="8" t="n"/>
      <c r="M2763" s="9" t="n"/>
      <c r="O2763" s="10" t="n"/>
      <c r="P2763" s="8" t="n"/>
    </row>
    <row r="2764">
      <c r="A2764" s="7" t="n"/>
      <c r="C2764" s="7" t="n"/>
      <c r="F2764" s="7" t="n"/>
      <c r="H2764" s="7">
        <f>IF($G2764="","",IFERROR(INDEX(Listas!$B$2:$B$51,MATCH($G2764,Listas!$A$2:$A$51,0))&amp;"",""))</f>
        <v/>
      </c>
      <c r="J2764" s="8" t="n"/>
      <c r="K2764" s="8" t="n"/>
      <c r="L2764" s="8" t="n"/>
      <c r="M2764" s="9" t="n"/>
      <c r="O2764" s="10" t="n"/>
      <c r="P2764" s="8" t="n"/>
    </row>
    <row r="2765">
      <c r="A2765" s="7" t="n"/>
      <c r="C2765" s="7" t="n"/>
      <c r="F2765" s="7" t="n"/>
      <c r="H2765" s="7">
        <f>IF($G2765="","",IFERROR(INDEX(Listas!$B$2:$B$51,MATCH($G2765,Listas!$A$2:$A$51,0))&amp;"",""))</f>
        <v/>
      </c>
      <c r="J2765" s="8" t="n"/>
      <c r="K2765" s="8" t="n"/>
      <c r="L2765" s="8" t="n"/>
      <c r="M2765" s="9" t="n"/>
      <c r="O2765" s="10" t="n"/>
      <c r="P2765" s="8" t="n"/>
    </row>
    <row r="2766">
      <c r="A2766" s="7" t="n"/>
      <c r="C2766" s="7" t="n"/>
      <c r="F2766" s="7" t="n"/>
      <c r="H2766" s="7">
        <f>IF($G2766="","",IFERROR(INDEX(Listas!$B$2:$B$51,MATCH($G2766,Listas!$A$2:$A$51,0))&amp;"",""))</f>
        <v/>
      </c>
      <c r="J2766" s="8" t="n"/>
      <c r="K2766" s="8" t="n"/>
      <c r="L2766" s="8" t="n"/>
      <c r="M2766" s="9" t="n"/>
      <c r="O2766" s="10" t="n"/>
      <c r="P2766" s="8" t="n"/>
    </row>
    <row r="2767">
      <c r="A2767" s="7" t="n"/>
      <c r="C2767" s="7" t="n"/>
      <c r="F2767" s="7" t="n"/>
      <c r="H2767" s="7">
        <f>IF($G2767="","",IFERROR(INDEX(Listas!$B$2:$B$51,MATCH($G2767,Listas!$A$2:$A$51,0))&amp;"",""))</f>
        <v/>
      </c>
      <c r="J2767" s="8" t="n"/>
      <c r="K2767" s="8" t="n"/>
      <c r="L2767" s="8" t="n"/>
      <c r="M2767" s="9" t="n"/>
      <c r="O2767" s="10" t="n"/>
      <c r="P2767" s="8" t="n"/>
    </row>
    <row r="2768">
      <c r="A2768" s="7" t="n"/>
      <c r="C2768" s="7" t="n"/>
      <c r="F2768" s="7" t="n"/>
      <c r="H2768" s="7">
        <f>IF($G2768="","",IFERROR(INDEX(Listas!$B$2:$B$51,MATCH($G2768,Listas!$A$2:$A$51,0))&amp;"",""))</f>
        <v/>
      </c>
      <c r="J2768" s="8" t="n"/>
      <c r="K2768" s="8" t="n"/>
      <c r="L2768" s="8" t="n"/>
      <c r="M2768" s="9" t="n"/>
      <c r="O2768" s="10" t="n"/>
      <c r="P2768" s="8" t="n"/>
    </row>
    <row r="2769">
      <c r="A2769" s="7" t="n"/>
      <c r="C2769" s="7" t="n"/>
      <c r="F2769" s="7" t="n"/>
      <c r="H2769" s="7">
        <f>IF($G2769="","",IFERROR(INDEX(Listas!$B$2:$B$51,MATCH($G2769,Listas!$A$2:$A$51,0))&amp;"",""))</f>
        <v/>
      </c>
      <c r="J2769" s="8" t="n"/>
      <c r="K2769" s="8" t="n"/>
      <c r="L2769" s="8" t="n"/>
      <c r="M2769" s="9" t="n"/>
      <c r="O2769" s="10" t="n"/>
      <c r="P2769" s="8" t="n"/>
    </row>
    <row r="2770">
      <c r="A2770" s="7" t="n"/>
      <c r="C2770" s="7" t="n"/>
      <c r="F2770" s="7" t="n"/>
      <c r="H2770" s="7">
        <f>IF($G2770="","",IFERROR(INDEX(Listas!$B$2:$B$51,MATCH($G2770,Listas!$A$2:$A$51,0))&amp;"",""))</f>
        <v/>
      </c>
      <c r="J2770" s="8" t="n"/>
      <c r="K2770" s="8" t="n"/>
      <c r="L2770" s="8" t="n"/>
      <c r="M2770" s="9" t="n"/>
      <c r="O2770" s="10" t="n"/>
      <c r="P2770" s="8" t="n"/>
    </row>
    <row r="2771">
      <c r="A2771" s="7" t="n"/>
      <c r="C2771" s="7" t="n"/>
      <c r="F2771" s="7" t="n"/>
      <c r="H2771" s="7">
        <f>IF($G2771="","",IFERROR(INDEX(Listas!$B$2:$B$51,MATCH($G2771,Listas!$A$2:$A$51,0))&amp;"",""))</f>
        <v/>
      </c>
      <c r="J2771" s="8" t="n"/>
      <c r="K2771" s="8" t="n"/>
      <c r="L2771" s="8" t="n"/>
      <c r="M2771" s="9" t="n"/>
      <c r="O2771" s="10" t="n"/>
      <c r="P2771" s="8" t="n"/>
    </row>
    <row r="2772">
      <c r="A2772" s="7" t="n"/>
      <c r="C2772" s="7" t="n"/>
      <c r="F2772" s="7" t="n"/>
      <c r="H2772" s="7">
        <f>IF($G2772="","",IFERROR(INDEX(Listas!$B$2:$B$51,MATCH($G2772,Listas!$A$2:$A$51,0))&amp;"",""))</f>
        <v/>
      </c>
      <c r="J2772" s="8" t="n"/>
      <c r="K2772" s="8" t="n"/>
      <c r="L2772" s="8" t="n"/>
      <c r="M2772" s="9" t="n"/>
      <c r="O2772" s="10" t="n"/>
      <c r="P2772" s="8" t="n"/>
    </row>
    <row r="2773">
      <c r="A2773" s="7" t="n"/>
      <c r="C2773" s="7" t="n"/>
      <c r="F2773" s="7" t="n"/>
      <c r="H2773" s="7">
        <f>IF($G2773="","",IFERROR(INDEX(Listas!$B$2:$B$51,MATCH($G2773,Listas!$A$2:$A$51,0))&amp;"",""))</f>
        <v/>
      </c>
      <c r="J2773" s="8" t="n"/>
      <c r="K2773" s="8" t="n"/>
      <c r="L2773" s="8" t="n"/>
      <c r="M2773" s="9" t="n"/>
      <c r="O2773" s="10" t="n"/>
      <c r="P2773" s="8" t="n"/>
    </row>
    <row r="2774">
      <c r="A2774" s="7" t="n"/>
      <c r="C2774" s="7" t="n"/>
      <c r="F2774" s="7" t="n"/>
      <c r="H2774" s="7">
        <f>IF($G2774="","",IFERROR(INDEX(Listas!$B$2:$B$51,MATCH($G2774,Listas!$A$2:$A$51,0))&amp;"",""))</f>
        <v/>
      </c>
      <c r="J2774" s="8" t="n"/>
      <c r="K2774" s="8" t="n"/>
      <c r="L2774" s="8" t="n"/>
      <c r="M2774" s="9" t="n"/>
      <c r="O2774" s="10" t="n"/>
      <c r="P2774" s="8" t="n"/>
    </row>
    <row r="2775">
      <c r="A2775" s="7" t="n"/>
      <c r="C2775" s="7" t="n"/>
      <c r="F2775" s="7" t="n"/>
      <c r="H2775" s="7">
        <f>IF($G2775="","",IFERROR(INDEX(Listas!$B$2:$B$51,MATCH($G2775,Listas!$A$2:$A$51,0))&amp;"",""))</f>
        <v/>
      </c>
      <c r="J2775" s="8" t="n"/>
      <c r="K2775" s="8" t="n"/>
      <c r="L2775" s="8" t="n"/>
      <c r="M2775" s="9" t="n"/>
      <c r="O2775" s="10" t="n"/>
      <c r="P2775" s="8" t="n"/>
    </row>
    <row r="2776">
      <c r="A2776" s="7" t="n"/>
      <c r="C2776" s="7" t="n"/>
      <c r="F2776" s="7" t="n"/>
      <c r="H2776" s="7">
        <f>IF($G2776="","",IFERROR(INDEX(Listas!$B$2:$B$51,MATCH($G2776,Listas!$A$2:$A$51,0))&amp;"",""))</f>
        <v/>
      </c>
      <c r="J2776" s="8" t="n"/>
      <c r="K2776" s="8" t="n"/>
      <c r="L2776" s="8" t="n"/>
      <c r="M2776" s="9" t="n"/>
      <c r="O2776" s="10" t="n"/>
      <c r="P2776" s="8" t="n"/>
    </row>
    <row r="2777">
      <c r="A2777" s="7" t="n"/>
      <c r="C2777" s="7" t="n"/>
      <c r="F2777" s="7" t="n"/>
      <c r="H2777" s="7">
        <f>IF($G2777="","",IFERROR(INDEX(Listas!$B$2:$B$51,MATCH($G2777,Listas!$A$2:$A$51,0))&amp;"",""))</f>
        <v/>
      </c>
      <c r="J2777" s="8" t="n"/>
      <c r="K2777" s="8" t="n"/>
      <c r="L2777" s="8" t="n"/>
      <c r="M2777" s="9" t="n"/>
      <c r="O2777" s="10" t="n"/>
      <c r="P2777" s="8" t="n"/>
    </row>
    <row r="2778">
      <c r="A2778" s="7" t="n"/>
      <c r="C2778" s="7" t="n"/>
      <c r="F2778" s="7" t="n"/>
      <c r="H2778" s="7">
        <f>IF($G2778="","",IFERROR(INDEX(Listas!$B$2:$B$51,MATCH($G2778,Listas!$A$2:$A$51,0))&amp;"",""))</f>
        <v/>
      </c>
      <c r="J2778" s="8" t="n"/>
      <c r="K2778" s="8" t="n"/>
      <c r="L2778" s="8" t="n"/>
      <c r="M2778" s="9" t="n"/>
      <c r="O2778" s="10" t="n"/>
      <c r="P2778" s="8" t="n"/>
    </row>
    <row r="2779">
      <c r="A2779" s="7" t="n"/>
      <c r="C2779" s="7" t="n"/>
      <c r="F2779" s="7" t="n"/>
      <c r="H2779" s="7">
        <f>IF($G2779="","",IFERROR(INDEX(Listas!$B$2:$B$51,MATCH($G2779,Listas!$A$2:$A$51,0))&amp;"",""))</f>
        <v/>
      </c>
      <c r="J2779" s="8" t="n"/>
      <c r="K2779" s="8" t="n"/>
      <c r="L2779" s="8" t="n"/>
      <c r="M2779" s="9" t="n"/>
      <c r="O2779" s="10" t="n"/>
      <c r="P2779" s="8" t="n"/>
    </row>
    <row r="2780">
      <c r="A2780" s="7" t="n"/>
      <c r="C2780" s="7" t="n"/>
      <c r="F2780" s="7" t="n"/>
      <c r="H2780" s="7">
        <f>IF($G2780="","",IFERROR(INDEX(Listas!$B$2:$B$51,MATCH($G2780,Listas!$A$2:$A$51,0))&amp;"",""))</f>
        <v/>
      </c>
      <c r="J2780" s="8" t="n"/>
      <c r="K2780" s="8" t="n"/>
      <c r="L2780" s="8" t="n"/>
      <c r="M2780" s="9" t="n"/>
      <c r="O2780" s="10" t="n"/>
      <c r="P2780" s="8" t="n"/>
    </row>
    <row r="2781">
      <c r="A2781" s="7" t="n"/>
      <c r="C2781" s="7" t="n"/>
      <c r="F2781" s="7" t="n"/>
      <c r="H2781" s="7">
        <f>IF($G2781="","",IFERROR(INDEX(Listas!$B$2:$B$51,MATCH($G2781,Listas!$A$2:$A$51,0))&amp;"",""))</f>
        <v/>
      </c>
      <c r="J2781" s="8" t="n"/>
      <c r="K2781" s="8" t="n"/>
      <c r="L2781" s="8" t="n"/>
      <c r="M2781" s="9" t="n"/>
      <c r="O2781" s="10" t="n"/>
      <c r="P2781" s="8" t="n"/>
    </row>
    <row r="2782">
      <c r="A2782" s="7" t="n"/>
      <c r="C2782" s="7" t="n"/>
      <c r="F2782" s="7" t="n"/>
      <c r="H2782" s="7">
        <f>IF($G2782="","",IFERROR(INDEX(Listas!$B$2:$B$51,MATCH($G2782,Listas!$A$2:$A$51,0))&amp;"",""))</f>
        <v/>
      </c>
      <c r="J2782" s="8" t="n"/>
      <c r="K2782" s="8" t="n"/>
      <c r="L2782" s="8" t="n"/>
      <c r="M2782" s="9" t="n"/>
      <c r="O2782" s="10" t="n"/>
      <c r="P2782" s="8" t="n"/>
    </row>
    <row r="2783">
      <c r="A2783" s="7" t="n"/>
      <c r="C2783" s="7" t="n"/>
      <c r="F2783" s="7" t="n"/>
      <c r="H2783" s="7">
        <f>IF($G2783="","",IFERROR(INDEX(Listas!$B$2:$B$51,MATCH($G2783,Listas!$A$2:$A$51,0))&amp;"",""))</f>
        <v/>
      </c>
      <c r="J2783" s="8" t="n"/>
      <c r="K2783" s="8" t="n"/>
      <c r="L2783" s="8" t="n"/>
      <c r="M2783" s="9" t="n"/>
      <c r="O2783" s="10" t="n"/>
      <c r="P2783" s="8" t="n"/>
    </row>
    <row r="2784">
      <c r="A2784" s="7" t="n"/>
      <c r="C2784" s="7" t="n"/>
      <c r="F2784" s="7" t="n"/>
      <c r="H2784" s="7">
        <f>IF($G2784="","",IFERROR(INDEX(Listas!$B$2:$B$51,MATCH($G2784,Listas!$A$2:$A$51,0))&amp;"",""))</f>
        <v/>
      </c>
      <c r="J2784" s="8" t="n"/>
      <c r="K2784" s="8" t="n"/>
      <c r="L2784" s="8" t="n"/>
      <c r="M2784" s="9" t="n"/>
      <c r="O2784" s="10" t="n"/>
      <c r="P2784" s="8" t="n"/>
    </row>
    <row r="2785">
      <c r="A2785" s="7" t="n"/>
      <c r="C2785" s="7" t="n"/>
      <c r="F2785" s="7" t="n"/>
      <c r="H2785" s="7">
        <f>IF($G2785="","",IFERROR(INDEX(Listas!$B$2:$B$51,MATCH($G2785,Listas!$A$2:$A$51,0))&amp;"",""))</f>
        <v/>
      </c>
      <c r="J2785" s="8" t="n"/>
      <c r="K2785" s="8" t="n"/>
      <c r="L2785" s="8" t="n"/>
      <c r="M2785" s="9" t="n"/>
      <c r="O2785" s="10" t="n"/>
      <c r="P2785" s="8" t="n"/>
    </row>
    <row r="2786">
      <c r="A2786" s="7" t="n"/>
      <c r="C2786" s="7" t="n"/>
      <c r="F2786" s="7" t="n"/>
      <c r="H2786" s="7">
        <f>IF($G2786="","",IFERROR(INDEX(Listas!$B$2:$B$51,MATCH($G2786,Listas!$A$2:$A$51,0))&amp;"",""))</f>
        <v/>
      </c>
      <c r="J2786" s="8" t="n"/>
      <c r="K2786" s="8" t="n"/>
      <c r="L2786" s="8" t="n"/>
      <c r="M2786" s="9" t="n"/>
      <c r="O2786" s="10" t="n"/>
      <c r="P2786" s="8" t="n"/>
    </row>
    <row r="2787">
      <c r="A2787" s="7" t="n"/>
      <c r="C2787" s="7" t="n"/>
      <c r="F2787" s="7" t="n"/>
      <c r="H2787" s="7">
        <f>IF($G2787="","",IFERROR(INDEX(Listas!$B$2:$B$51,MATCH($G2787,Listas!$A$2:$A$51,0))&amp;"",""))</f>
        <v/>
      </c>
      <c r="J2787" s="8" t="n"/>
      <c r="K2787" s="8" t="n"/>
      <c r="L2787" s="8" t="n"/>
      <c r="M2787" s="9" t="n"/>
      <c r="O2787" s="10" t="n"/>
      <c r="P2787" s="8" t="n"/>
    </row>
    <row r="2788">
      <c r="A2788" s="7" t="n"/>
      <c r="C2788" s="7" t="n"/>
      <c r="F2788" s="7" t="n"/>
      <c r="H2788" s="7">
        <f>IF($G2788="","",IFERROR(INDEX(Listas!$B$2:$B$51,MATCH($G2788,Listas!$A$2:$A$51,0))&amp;"",""))</f>
        <v/>
      </c>
      <c r="J2788" s="8" t="n"/>
      <c r="K2788" s="8" t="n"/>
      <c r="L2788" s="8" t="n"/>
      <c r="M2788" s="9" t="n"/>
      <c r="O2788" s="10" t="n"/>
      <c r="P2788" s="8" t="n"/>
    </row>
    <row r="2789">
      <c r="A2789" s="7" t="n"/>
      <c r="C2789" s="7" t="n"/>
      <c r="F2789" s="7" t="n"/>
      <c r="H2789" s="7">
        <f>IF($G2789="","",IFERROR(INDEX(Listas!$B$2:$B$51,MATCH($G2789,Listas!$A$2:$A$51,0))&amp;"",""))</f>
        <v/>
      </c>
      <c r="J2789" s="8" t="n"/>
      <c r="K2789" s="8" t="n"/>
      <c r="L2789" s="8" t="n"/>
      <c r="M2789" s="9" t="n"/>
      <c r="O2789" s="10" t="n"/>
      <c r="P2789" s="8" t="n"/>
    </row>
    <row r="2790">
      <c r="A2790" s="7" t="n"/>
      <c r="C2790" s="7" t="n"/>
      <c r="F2790" s="7" t="n"/>
      <c r="H2790" s="7">
        <f>IF($G2790="","",IFERROR(INDEX(Listas!$B$2:$B$51,MATCH($G2790,Listas!$A$2:$A$51,0))&amp;"",""))</f>
        <v/>
      </c>
      <c r="J2790" s="8" t="n"/>
      <c r="K2790" s="8" t="n"/>
      <c r="L2790" s="8" t="n"/>
      <c r="M2790" s="9" t="n"/>
      <c r="O2790" s="10" t="n"/>
      <c r="P2790" s="8" t="n"/>
    </row>
    <row r="2791">
      <c r="A2791" s="7" t="n"/>
      <c r="C2791" s="7" t="n"/>
      <c r="F2791" s="7" t="n"/>
      <c r="H2791" s="7">
        <f>IF($G2791="","",IFERROR(INDEX(Listas!$B$2:$B$51,MATCH($G2791,Listas!$A$2:$A$51,0))&amp;"",""))</f>
        <v/>
      </c>
      <c r="J2791" s="8" t="n"/>
      <c r="K2791" s="8" t="n"/>
      <c r="L2791" s="8" t="n"/>
      <c r="M2791" s="9" t="n"/>
      <c r="O2791" s="10" t="n"/>
      <c r="P2791" s="8" t="n"/>
    </row>
    <row r="2792">
      <c r="A2792" s="7" t="n"/>
      <c r="C2792" s="7" t="n"/>
      <c r="F2792" s="7" t="n"/>
      <c r="H2792" s="7">
        <f>IF($G2792="","",IFERROR(INDEX(Listas!$B$2:$B$51,MATCH($G2792,Listas!$A$2:$A$51,0))&amp;"",""))</f>
        <v/>
      </c>
      <c r="J2792" s="8" t="n"/>
      <c r="K2792" s="8" t="n"/>
      <c r="L2792" s="8" t="n"/>
      <c r="M2792" s="9" t="n"/>
      <c r="O2792" s="10" t="n"/>
      <c r="P2792" s="8" t="n"/>
    </row>
    <row r="2793">
      <c r="A2793" s="7" t="n"/>
      <c r="C2793" s="7" t="n"/>
      <c r="F2793" s="7" t="n"/>
      <c r="H2793" s="7">
        <f>IF($G2793="","",IFERROR(INDEX(Listas!$B$2:$B$51,MATCH($G2793,Listas!$A$2:$A$51,0))&amp;"",""))</f>
        <v/>
      </c>
      <c r="J2793" s="8" t="n"/>
      <c r="K2793" s="8" t="n"/>
      <c r="L2793" s="8" t="n"/>
      <c r="M2793" s="9" t="n"/>
      <c r="O2793" s="10" t="n"/>
      <c r="P2793" s="8" t="n"/>
    </row>
    <row r="2794">
      <c r="A2794" s="7" t="n"/>
      <c r="C2794" s="7" t="n"/>
      <c r="F2794" s="7" t="n"/>
      <c r="H2794" s="7">
        <f>IF($G2794="","",IFERROR(INDEX(Listas!$B$2:$B$51,MATCH($G2794,Listas!$A$2:$A$51,0))&amp;"",""))</f>
        <v/>
      </c>
      <c r="J2794" s="8" t="n"/>
      <c r="K2794" s="8" t="n"/>
      <c r="L2794" s="8" t="n"/>
      <c r="M2794" s="9" t="n"/>
      <c r="O2794" s="10" t="n"/>
      <c r="P2794" s="8" t="n"/>
    </row>
    <row r="2795">
      <c r="A2795" s="7" t="n"/>
      <c r="C2795" s="7" t="n"/>
      <c r="F2795" s="7" t="n"/>
      <c r="H2795" s="7">
        <f>IF($G2795="","",IFERROR(INDEX(Listas!$B$2:$B$51,MATCH($G2795,Listas!$A$2:$A$51,0))&amp;"",""))</f>
        <v/>
      </c>
      <c r="J2795" s="8" t="n"/>
      <c r="K2795" s="8" t="n"/>
      <c r="L2795" s="8" t="n"/>
      <c r="M2795" s="9" t="n"/>
      <c r="O2795" s="10" t="n"/>
      <c r="P2795" s="8" t="n"/>
    </row>
    <row r="2796">
      <c r="A2796" s="7" t="n"/>
      <c r="C2796" s="7" t="n"/>
      <c r="F2796" s="7" t="n"/>
      <c r="H2796" s="7">
        <f>IF($G2796="","",IFERROR(INDEX(Listas!$B$2:$B$51,MATCH($G2796,Listas!$A$2:$A$51,0))&amp;"",""))</f>
        <v/>
      </c>
      <c r="J2796" s="8" t="n"/>
      <c r="K2796" s="8" t="n"/>
      <c r="L2796" s="8" t="n"/>
      <c r="M2796" s="9" t="n"/>
      <c r="O2796" s="10" t="n"/>
      <c r="P2796" s="8" t="n"/>
    </row>
    <row r="2797">
      <c r="A2797" s="7" t="n"/>
      <c r="C2797" s="7" t="n"/>
      <c r="F2797" s="7" t="n"/>
      <c r="H2797" s="7">
        <f>IF($G2797="","",IFERROR(INDEX(Listas!$B$2:$B$51,MATCH($G2797,Listas!$A$2:$A$51,0))&amp;"",""))</f>
        <v/>
      </c>
      <c r="J2797" s="8" t="n"/>
      <c r="K2797" s="8" t="n"/>
      <c r="L2797" s="8" t="n"/>
      <c r="M2797" s="9" t="n"/>
      <c r="O2797" s="10" t="n"/>
      <c r="P2797" s="8" t="n"/>
    </row>
    <row r="2798">
      <c r="A2798" s="7" t="n"/>
      <c r="C2798" s="7" t="n"/>
      <c r="F2798" s="7" t="n"/>
      <c r="H2798" s="7">
        <f>IF($G2798="","",IFERROR(INDEX(Listas!$B$2:$B$51,MATCH($G2798,Listas!$A$2:$A$51,0))&amp;"",""))</f>
        <v/>
      </c>
      <c r="J2798" s="8" t="n"/>
      <c r="K2798" s="8" t="n"/>
      <c r="L2798" s="8" t="n"/>
      <c r="M2798" s="9" t="n"/>
      <c r="O2798" s="10" t="n"/>
      <c r="P2798" s="8" t="n"/>
    </row>
    <row r="2799">
      <c r="A2799" s="7" t="n"/>
      <c r="C2799" s="7" t="n"/>
      <c r="F2799" s="7" t="n"/>
      <c r="H2799" s="7">
        <f>IF($G2799="","",IFERROR(INDEX(Listas!$B$2:$B$51,MATCH($G2799,Listas!$A$2:$A$51,0))&amp;"",""))</f>
        <v/>
      </c>
      <c r="J2799" s="8" t="n"/>
      <c r="K2799" s="8" t="n"/>
      <c r="L2799" s="8" t="n"/>
      <c r="M2799" s="9" t="n"/>
      <c r="O2799" s="10" t="n"/>
      <c r="P2799" s="8" t="n"/>
    </row>
    <row r="2800">
      <c r="A2800" s="7" t="n"/>
      <c r="C2800" s="7" t="n"/>
      <c r="F2800" s="7" t="n"/>
      <c r="H2800" s="7">
        <f>IF($G2800="","",IFERROR(INDEX(Listas!$B$2:$B$51,MATCH($G2800,Listas!$A$2:$A$51,0))&amp;"",""))</f>
        <v/>
      </c>
      <c r="J2800" s="8" t="n"/>
      <c r="K2800" s="8" t="n"/>
      <c r="L2800" s="8" t="n"/>
      <c r="M2800" s="9" t="n"/>
      <c r="O2800" s="10" t="n"/>
      <c r="P2800" s="8" t="n"/>
    </row>
    <row r="2801">
      <c r="A2801" s="7" t="n"/>
      <c r="C2801" s="7" t="n"/>
      <c r="F2801" s="7" t="n"/>
      <c r="H2801" s="7">
        <f>IF($G2801="","",IFERROR(INDEX(Listas!$B$2:$B$51,MATCH($G2801,Listas!$A$2:$A$51,0))&amp;"",""))</f>
        <v/>
      </c>
      <c r="J2801" s="8" t="n"/>
      <c r="K2801" s="8" t="n"/>
      <c r="L2801" s="8" t="n"/>
      <c r="M2801" s="9" t="n"/>
      <c r="O2801" s="10" t="n"/>
      <c r="P2801" s="8" t="n"/>
    </row>
    <row r="2802">
      <c r="A2802" s="7" t="n"/>
      <c r="C2802" s="7" t="n"/>
      <c r="F2802" s="7" t="n"/>
      <c r="H2802" s="7">
        <f>IF($G2802="","",IFERROR(INDEX(Listas!$B$2:$B$51,MATCH($G2802,Listas!$A$2:$A$51,0))&amp;"",""))</f>
        <v/>
      </c>
      <c r="J2802" s="8" t="n"/>
      <c r="K2802" s="8" t="n"/>
      <c r="L2802" s="8" t="n"/>
      <c r="M2802" s="9" t="n"/>
      <c r="O2802" s="10" t="n"/>
      <c r="P2802" s="8" t="n"/>
    </row>
    <row r="2803">
      <c r="A2803" s="7" t="n"/>
      <c r="C2803" s="7" t="n"/>
      <c r="F2803" s="7" t="n"/>
      <c r="H2803" s="7">
        <f>IF($G2803="","",IFERROR(INDEX(Listas!$B$2:$B$51,MATCH($G2803,Listas!$A$2:$A$51,0))&amp;"",""))</f>
        <v/>
      </c>
      <c r="J2803" s="8" t="n"/>
      <c r="K2803" s="8" t="n"/>
      <c r="L2803" s="8" t="n"/>
      <c r="M2803" s="9" t="n"/>
      <c r="O2803" s="10" t="n"/>
      <c r="P2803" s="8" t="n"/>
    </row>
    <row r="2804">
      <c r="A2804" s="7" t="n"/>
      <c r="C2804" s="7" t="n"/>
      <c r="F2804" s="7" t="n"/>
      <c r="H2804" s="7">
        <f>IF($G2804="","",IFERROR(INDEX(Listas!$B$2:$B$51,MATCH($G2804,Listas!$A$2:$A$51,0))&amp;"",""))</f>
        <v/>
      </c>
      <c r="J2804" s="8" t="n"/>
      <c r="K2804" s="8" t="n"/>
      <c r="L2804" s="8" t="n"/>
      <c r="M2804" s="9" t="n"/>
      <c r="O2804" s="10" t="n"/>
      <c r="P2804" s="8" t="n"/>
    </row>
    <row r="2805">
      <c r="A2805" s="7" t="n"/>
      <c r="C2805" s="7" t="n"/>
      <c r="F2805" s="7" t="n"/>
      <c r="H2805" s="7">
        <f>IF($G2805="","",IFERROR(INDEX(Listas!$B$2:$B$51,MATCH($G2805,Listas!$A$2:$A$51,0))&amp;"",""))</f>
        <v/>
      </c>
      <c r="J2805" s="8" t="n"/>
      <c r="K2805" s="8" t="n"/>
      <c r="L2805" s="8" t="n"/>
      <c r="M2805" s="9" t="n"/>
      <c r="O2805" s="10" t="n"/>
      <c r="P2805" s="8" t="n"/>
    </row>
    <row r="2806">
      <c r="A2806" s="7" t="n"/>
      <c r="C2806" s="7" t="n"/>
      <c r="F2806" s="7" t="n"/>
      <c r="H2806" s="7">
        <f>IF($G2806="","",IFERROR(INDEX(Listas!$B$2:$B$51,MATCH($G2806,Listas!$A$2:$A$51,0))&amp;"",""))</f>
        <v/>
      </c>
      <c r="J2806" s="8" t="n"/>
      <c r="K2806" s="8" t="n"/>
      <c r="L2806" s="8" t="n"/>
      <c r="M2806" s="9" t="n"/>
      <c r="O2806" s="10" t="n"/>
      <c r="P2806" s="8" t="n"/>
    </row>
    <row r="2807">
      <c r="A2807" s="7" t="n"/>
      <c r="C2807" s="7" t="n"/>
      <c r="F2807" s="7" t="n"/>
      <c r="H2807" s="7">
        <f>IF($G2807="","",IFERROR(INDEX(Listas!$B$2:$B$51,MATCH($G2807,Listas!$A$2:$A$51,0))&amp;"",""))</f>
        <v/>
      </c>
      <c r="J2807" s="8" t="n"/>
      <c r="K2807" s="8" t="n"/>
      <c r="L2807" s="8" t="n"/>
      <c r="M2807" s="9" t="n"/>
      <c r="O2807" s="10" t="n"/>
      <c r="P2807" s="8" t="n"/>
    </row>
    <row r="2808">
      <c r="A2808" s="7" t="n"/>
      <c r="C2808" s="7" t="n"/>
      <c r="F2808" s="7" t="n"/>
      <c r="H2808" s="7">
        <f>IF($G2808="","",IFERROR(INDEX(Listas!$B$2:$B$51,MATCH($G2808,Listas!$A$2:$A$51,0))&amp;"",""))</f>
        <v/>
      </c>
      <c r="J2808" s="8" t="n"/>
      <c r="K2808" s="8" t="n"/>
      <c r="L2808" s="8" t="n"/>
      <c r="M2808" s="9" t="n"/>
      <c r="O2808" s="10" t="n"/>
      <c r="P2808" s="8" t="n"/>
    </row>
    <row r="2809">
      <c r="A2809" s="7" t="n"/>
      <c r="C2809" s="7" t="n"/>
      <c r="F2809" s="7" t="n"/>
      <c r="H2809" s="7">
        <f>IF($G2809="","",IFERROR(INDEX(Listas!$B$2:$B$51,MATCH($G2809,Listas!$A$2:$A$51,0))&amp;"",""))</f>
        <v/>
      </c>
      <c r="J2809" s="8" t="n"/>
      <c r="K2809" s="8" t="n"/>
      <c r="L2809" s="8" t="n"/>
      <c r="M2809" s="9" t="n"/>
      <c r="O2809" s="10" t="n"/>
      <c r="P2809" s="8" t="n"/>
    </row>
    <row r="2810">
      <c r="A2810" s="7" t="n"/>
      <c r="C2810" s="7" t="n"/>
      <c r="F2810" s="7" t="n"/>
      <c r="H2810" s="7">
        <f>IF($G2810="","",IFERROR(INDEX(Listas!$B$2:$B$51,MATCH($G2810,Listas!$A$2:$A$51,0))&amp;"",""))</f>
        <v/>
      </c>
      <c r="J2810" s="8" t="n"/>
      <c r="K2810" s="8" t="n"/>
      <c r="L2810" s="8" t="n"/>
      <c r="M2810" s="9" t="n"/>
      <c r="O2810" s="10" t="n"/>
      <c r="P2810" s="8" t="n"/>
    </row>
    <row r="2811">
      <c r="A2811" s="7" t="n"/>
      <c r="C2811" s="7" t="n"/>
      <c r="F2811" s="7" t="n"/>
      <c r="H2811" s="7">
        <f>IF($G2811="","",IFERROR(INDEX(Listas!$B$2:$B$51,MATCH($G2811,Listas!$A$2:$A$51,0))&amp;"",""))</f>
        <v/>
      </c>
      <c r="J2811" s="8" t="n"/>
      <c r="K2811" s="8" t="n"/>
      <c r="L2811" s="8" t="n"/>
      <c r="M2811" s="9" t="n"/>
      <c r="O2811" s="10" t="n"/>
      <c r="P2811" s="8" t="n"/>
    </row>
    <row r="2812">
      <c r="A2812" s="7" t="n"/>
      <c r="C2812" s="7" t="n"/>
      <c r="F2812" s="7" t="n"/>
      <c r="H2812" s="7">
        <f>IF($G2812="","",IFERROR(INDEX(Listas!$B$2:$B$51,MATCH($G2812,Listas!$A$2:$A$51,0))&amp;"",""))</f>
        <v/>
      </c>
      <c r="J2812" s="8" t="n"/>
      <c r="K2812" s="8" t="n"/>
      <c r="L2812" s="8" t="n"/>
      <c r="M2812" s="9" t="n"/>
      <c r="O2812" s="10" t="n"/>
      <c r="P2812" s="8" t="n"/>
    </row>
    <row r="2813">
      <c r="A2813" s="7" t="n"/>
      <c r="C2813" s="7" t="n"/>
      <c r="F2813" s="7" t="n"/>
      <c r="H2813" s="7">
        <f>IF($G2813="","",IFERROR(INDEX(Listas!$B$2:$B$51,MATCH($G2813,Listas!$A$2:$A$51,0))&amp;"",""))</f>
        <v/>
      </c>
      <c r="J2813" s="8" t="n"/>
      <c r="K2813" s="8" t="n"/>
      <c r="L2813" s="8" t="n"/>
      <c r="M2813" s="9" t="n"/>
      <c r="O2813" s="10" t="n"/>
      <c r="P2813" s="8" t="n"/>
    </row>
    <row r="2814">
      <c r="A2814" s="7" t="n"/>
      <c r="C2814" s="7" t="n"/>
      <c r="F2814" s="7" t="n"/>
      <c r="H2814" s="7">
        <f>IF($G2814="","",IFERROR(INDEX(Listas!$B$2:$B$51,MATCH($G2814,Listas!$A$2:$A$51,0))&amp;"",""))</f>
        <v/>
      </c>
      <c r="J2814" s="8" t="n"/>
      <c r="K2814" s="8" t="n"/>
      <c r="L2814" s="8" t="n"/>
      <c r="M2814" s="9" t="n"/>
      <c r="O2814" s="10" t="n"/>
      <c r="P2814" s="8" t="n"/>
    </row>
    <row r="2815">
      <c r="A2815" s="7" t="n"/>
      <c r="C2815" s="7" t="n"/>
      <c r="F2815" s="7" t="n"/>
      <c r="H2815" s="7">
        <f>IF($G2815="","",IFERROR(INDEX(Listas!$B$2:$B$51,MATCH($G2815,Listas!$A$2:$A$51,0))&amp;"",""))</f>
        <v/>
      </c>
      <c r="J2815" s="8" t="n"/>
      <c r="K2815" s="8" t="n"/>
      <c r="L2815" s="8" t="n"/>
      <c r="M2815" s="9" t="n"/>
      <c r="O2815" s="10" t="n"/>
      <c r="P2815" s="8" t="n"/>
    </row>
    <row r="2816">
      <c r="A2816" s="7" t="n"/>
      <c r="C2816" s="7" t="n"/>
      <c r="F2816" s="7" t="n"/>
      <c r="H2816" s="7">
        <f>IF($G2816="","",IFERROR(INDEX(Listas!$B$2:$B$51,MATCH($G2816,Listas!$A$2:$A$51,0))&amp;"",""))</f>
        <v/>
      </c>
      <c r="J2816" s="8" t="n"/>
      <c r="K2816" s="8" t="n"/>
      <c r="L2816" s="8" t="n"/>
      <c r="M2816" s="9" t="n"/>
      <c r="O2816" s="10" t="n"/>
      <c r="P2816" s="8" t="n"/>
    </row>
    <row r="2817">
      <c r="A2817" s="7" t="n"/>
      <c r="C2817" s="7" t="n"/>
      <c r="F2817" s="7" t="n"/>
      <c r="H2817" s="7">
        <f>IF($G2817="","",IFERROR(INDEX(Listas!$B$2:$B$51,MATCH($G2817,Listas!$A$2:$A$51,0))&amp;"",""))</f>
        <v/>
      </c>
      <c r="J2817" s="8" t="n"/>
      <c r="K2817" s="8" t="n"/>
      <c r="L2817" s="8" t="n"/>
      <c r="M2817" s="9" t="n"/>
      <c r="O2817" s="10" t="n"/>
      <c r="P2817" s="8" t="n"/>
    </row>
    <row r="2818">
      <c r="A2818" s="7" t="n"/>
      <c r="C2818" s="7" t="n"/>
      <c r="F2818" s="7" t="n"/>
      <c r="H2818" s="7">
        <f>IF($G2818="","",IFERROR(INDEX(Listas!$B$2:$B$51,MATCH($G2818,Listas!$A$2:$A$51,0))&amp;"",""))</f>
        <v/>
      </c>
      <c r="J2818" s="8" t="n"/>
      <c r="K2818" s="8" t="n"/>
      <c r="L2818" s="8" t="n"/>
      <c r="M2818" s="9" t="n"/>
      <c r="O2818" s="10" t="n"/>
      <c r="P2818" s="8" t="n"/>
    </row>
    <row r="2819">
      <c r="A2819" s="7" t="n"/>
      <c r="C2819" s="7" t="n"/>
      <c r="F2819" s="7" t="n"/>
      <c r="H2819" s="7">
        <f>IF($G2819="","",IFERROR(INDEX(Listas!$B$2:$B$51,MATCH($G2819,Listas!$A$2:$A$51,0))&amp;"",""))</f>
        <v/>
      </c>
      <c r="J2819" s="8" t="n"/>
      <c r="K2819" s="8" t="n"/>
      <c r="L2819" s="8" t="n"/>
      <c r="M2819" s="9" t="n"/>
      <c r="O2819" s="10" t="n"/>
      <c r="P2819" s="8" t="n"/>
    </row>
    <row r="2820">
      <c r="A2820" s="7" t="n"/>
      <c r="C2820" s="7" t="n"/>
      <c r="F2820" s="7" t="n"/>
      <c r="H2820" s="7">
        <f>IF($G2820="","",IFERROR(INDEX(Listas!$B$2:$B$51,MATCH($G2820,Listas!$A$2:$A$51,0))&amp;"",""))</f>
        <v/>
      </c>
      <c r="J2820" s="8" t="n"/>
      <c r="K2820" s="8" t="n"/>
      <c r="L2820" s="8" t="n"/>
      <c r="M2820" s="9" t="n"/>
      <c r="O2820" s="10" t="n"/>
      <c r="P2820" s="8" t="n"/>
    </row>
    <row r="2821">
      <c r="A2821" s="7" t="n"/>
      <c r="C2821" s="7" t="n"/>
      <c r="F2821" s="7" t="n"/>
      <c r="H2821" s="7">
        <f>IF($G2821="","",IFERROR(INDEX(Listas!$B$2:$B$51,MATCH($G2821,Listas!$A$2:$A$51,0))&amp;"",""))</f>
        <v/>
      </c>
      <c r="J2821" s="8" t="n"/>
      <c r="K2821" s="8" t="n"/>
      <c r="L2821" s="8" t="n"/>
      <c r="M2821" s="9" t="n"/>
      <c r="O2821" s="10" t="n"/>
      <c r="P2821" s="8" t="n"/>
    </row>
    <row r="2822">
      <c r="A2822" s="7" t="n"/>
      <c r="C2822" s="7" t="n"/>
      <c r="F2822" s="7" t="n"/>
      <c r="H2822" s="7">
        <f>IF($G2822="","",IFERROR(INDEX(Listas!$B$2:$B$51,MATCH($G2822,Listas!$A$2:$A$51,0))&amp;"",""))</f>
        <v/>
      </c>
      <c r="J2822" s="8" t="n"/>
      <c r="K2822" s="8" t="n"/>
      <c r="L2822" s="8" t="n"/>
      <c r="M2822" s="9" t="n"/>
      <c r="O2822" s="10" t="n"/>
      <c r="P2822" s="8" t="n"/>
    </row>
    <row r="2823">
      <c r="A2823" s="7" t="n"/>
      <c r="C2823" s="7" t="n"/>
      <c r="F2823" s="7" t="n"/>
      <c r="H2823" s="7">
        <f>IF($G2823="","",IFERROR(INDEX(Listas!$B$2:$B$51,MATCH($G2823,Listas!$A$2:$A$51,0))&amp;"",""))</f>
        <v/>
      </c>
      <c r="J2823" s="8" t="n"/>
      <c r="K2823" s="8" t="n"/>
      <c r="L2823" s="8" t="n"/>
      <c r="M2823" s="9" t="n"/>
      <c r="O2823" s="10" t="n"/>
      <c r="P2823" s="8" t="n"/>
    </row>
    <row r="2824">
      <c r="A2824" s="7" t="n"/>
      <c r="C2824" s="7" t="n"/>
      <c r="F2824" s="7" t="n"/>
      <c r="H2824" s="7">
        <f>IF($G2824="","",IFERROR(INDEX(Listas!$B$2:$B$51,MATCH($G2824,Listas!$A$2:$A$51,0))&amp;"",""))</f>
        <v/>
      </c>
      <c r="J2824" s="8" t="n"/>
      <c r="K2824" s="8" t="n"/>
      <c r="L2824" s="8" t="n"/>
      <c r="M2824" s="9" t="n"/>
      <c r="O2824" s="10" t="n"/>
      <c r="P2824" s="8" t="n"/>
    </row>
    <row r="2825">
      <c r="A2825" s="7" t="n"/>
      <c r="C2825" s="7" t="n"/>
      <c r="F2825" s="7" t="n"/>
      <c r="H2825" s="7">
        <f>IF($G2825="","",IFERROR(INDEX(Listas!$B$2:$B$51,MATCH($G2825,Listas!$A$2:$A$51,0))&amp;"",""))</f>
        <v/>
      </c>
      <c r="J2825" s="8" t="n"/>
      <c r="K2825" s="8" t="n"/>
      <c r="L2825" s="8" t="n"/>
      <c r="M2825" s="9" t="n"/>
      <c r="O2825" s="10" t="n"/>
      <c r="P2825" s="8" t="n"/>
    </row>
    <row r="2826">
      <c r="A2826" s="7" t="n"/>
      <c r="C2826" s="7" t="n"/>
      <c r="F2826" s="7" t="n"/>
      <c r="H2826" s="7">
        <f>IF($G2826="","",IFERROR(INDEX(Listas!$B$2:$B$51,MATCH($G2826,Listas!$A$2:$A$51,0))&amp;"",""))</f>
        <v/>
      </c>
      <c r="J2826" s="8" t="n"/>
      <c r="K2826" s="8" t="n"/>
      <c r="L2826" s="8" t="n"/>
      <c r="M2826" s="9" t="n"/>
      <c r="O2826" s="10" t="n"/>
      <c r="P2826" s="8" t="n"/>
    </row>
    <row r="2827">
      <c r="A2827" s="7" t="n"/>
      <c r="C2827" s="7" t="n"/>
      <c r="F2827" s="7" t="n"/>
      <c r="H2827" s="7">
        <f>IF($G2827="","",IFERROR(INDEX(Listas!$B$2:$B$51,MATCH($G2827,Listas!$A$2:$A$51,0))&amp;"",""))</f>
        <v/>
      </c>
      <c r="J2827" s="8" t="n"/>
      <c r="K2827" s="8" t="n"/>
      <c r="L2827" s="8" t="n"/>
      <c r="M2827" s="9" t="n"/>
      <c r="O2827" s="10" t="n"/>
      <c r="P2827" s="8" t="n"/>
    </row>
    <row r="2828">
      <c r="A2828" s="7" t="n"/>
      <c r="C2828" s="7" t="n"/>
      <c r="F2828" s="7" t="n"/>
      <c r="H2828" s="7">
        <f>IF($G2828="","",IFERROR(INDEX(Listas!$B$2:$B$51,MATCH($G2828,Listas!$A$2:$A$51,0))&amp;"",""))</f>
        <v/>
      </c>
      <c r="J2828" s="8" t="n"/>
      <c r="K2828" s="8" t="n"/>
      <c r="L2828" s="8" t="n"/>
      <c r="M2828" s="9" t="n"/>
      <c r="O2828" s="10" t="n"/>
      <c r="P2828" s="8" t="n"/>
    </row>
    <row r="2829">
      <c r="A2829" s="7" t="n"/>
      <c r="C2829" s="7" t="n"/>
      <c r="F2829" s="7" t="n"/>
      <c r="H2829" s="7">
        <f>IF($G2829="","",IFERROR(INDEX(Listas!$B$2:$B$51,MATCH($G2829,Listas!$A$2:$A$51,0))&amp;"",""))</f>
        <v/>
      </c>
      <c r="J2829" s="8" t="n"/>
      <c r="K2829" s="8" t="n"/>
      <c r="L2829" s="8" t="n"/>
      <c r="M2829" s="9" t="n"/>
      <c r="O2829" s="10" t="n"/>
      <c r="P2829" s="8" t="n"/>
    </row>
    <row r="2830">
      <c r="A2830" s="7" t="n"/>
      <c r="C2830" s="7" t="n"/>
      <c r="F2830" s="7" t="n"/>
      <c r="H2830" s="7">
        <f>IF($G2830="","",IFERROR(INDEX(Listas!$B$2:$B$51,MATCH($G2830,Listas!$A$2:$A$51,0))&amp;"",""))</f>
        <v/>
      </c>
      <c r="J2830" s="8" t="n"/>
      <c r="K2830" s="8" t="n"/>
      <c r="L2830" s="8" t="n"/>
      <c r="M2830" s="9" t="n"/>
      <c r="O2830" s="10" t="n"/>
      <c r="P2830" s="8" t="n"/>
    </row>
    <row r="2831">
      <c r="A2831" s="7" t="n"/>
      <c r="C2831" s="7" t="n"/>
      <c r="F2831" s="7" t="n"/>
      <c r="H2831" s="7">
        <f>IF($G2831="","",IFERROR(INDEX(Listas!$B$2:$B$51,MATCH($G2831,Listas!$A$2:$A$51,0))&amp;"",""))</f>
        <v/>
      </c>
      <c r="J2831" s="8" t="n"/>
      <c r="K2831" s="8" t="n"/>
      <c r="L2831" s="8" t="n"/>
      <c r="M2831" s="9" t="n"/>
      <c r="O2831" s="10" t="n"/>
      <c r="P2831" s="8" t="n"/>
    </row>
    <row r="2832">
      <c r="A2832" s="7" t="n"/>
      <c r="C2832" s="7" t="n"/>
      <c r="F2832" s="7" t="n"/>
      <c r="H2832" s="7">
        <f>IF($G2832="","",IFERROR(INDEX(Listas!$B$2:$B$51,MATCH($G2832,Listas!$A$2:$A$51,0))&amp;"",""))</f>
        <v/>
      </c>
      <c r="J2832" s="8" t="n"/>
      <c r="K2832" s="8" t="n"/>
      <c r="L2832" s="8" t="n"/>
      <c r="M2832" s="9" t="n"/>
      <c r="O2832" s="10" t="n"/>
      <c r="P2832" s="8" t="n"/>
    </row>
    <row r="2833">
      <c r="A2833" s="7" t="n"/>
      <c r="C2833" s="7" t="n"/>
      <c r="F2833" s="7" t="n"/>
      <c r="H2833" s="7">
        <f>IF($G2833="","",IFERROR(INDEX(Listas!$B$2:$B$51,MATCH($G2833,Listas!$A$2:$A$51,0))&amp;"",""))</f>
        <v/>
      </c>
      <c r="J2833" s="8" t="n"/>
      <c r="K2833" s="8" t="n"/>
      <c r="L2833" s="8" t="n"/>
      <c r="M2833" s="9" t="n"/>
      <c r="O2833" s="10" t="n"/>
      <c r="P2833" s="8" t="n"/>
    </row>
    <row r="2834">
      <c r="A2834" s="7" t="n"/>
      <c r="C2834" s="7" t="n"/>
      <c r="F2834" s="7" t="n"/>
      <c r="H2834" s="7">
        <f>IF($G2834="","",IFERROR(INDEX(Listas!$B$2:$B$51,MATCH($G2834,Listas!$A$2:$A$51,0))&amp;"",""))</f>
        <v/>
      </c>
      <c r="J2834" s="8" t="n"/>
      <c r="K2834" s="8" t="n"/>
      <c r="L2834" s="8" t="n"/>
      <c r="M2834" s="9" t="n"/>
      <c r="O2834" s="10" t="n"/>
      <c r="P2834" s="8" t="n"/>
    </row>
    <row r="2835">
      <c r="A2835" s="7" t="n"/>
      <c r="C2835" s="7" t="n"/>
      <c r="F2835" s="7" t="n"/>
      <c r="H2835" s="7">
        <f>IF($G2835="","",IFERROR(INDEX(Listas!$B$2:$B$51,MATCH($G2835,Listas!$A$2:$A$51,0))&amp;"",""))</f>
        <v/>
      </c>
      <c r="J2835" s="8" t="n"/>
      <c r="K2835" s="8" t="n"/>
      <c r="L2835" s="8" t="n"/>
      <c r="M2835" s="9" t="n"/>
      <c r="O2835" s="10" t="n"/>
      <c r="P2835" s="8" t="n"/>
    </row>
    <row r="2836">
      <c r="A2836" s="7" t="n"/>
      <c r="C2836" s="7" t="n"/>
      <c r="F2836" s="7" t="n"/>
      <c r="H2836" s="7">
        <f>IF($G2836="","",IFERROR(INDEX(Listas!$B$2:$B$51,MATCH($G2836,Listas!$A$2:$A$51,0))&amp;"",""))</f>
        <v/>
      </c>
      <c r="J2836" s="8" t="n"/>
      <c r="K2836" s="8" t="n"/>
      <c r="L2836" s="8" t="n"/>
      <c r="M2836" s="9" t="n"/>
      <c r="O2836" s="10" t="n"/>
      <c r="P2836" s="8" t="n"/>
    </row>
    <row r="2837">
      <c r="A2837" s="7" t="n"/>
      <c r="C2837" s="7" t="n"/>
      <c r="F2837" s="7" t="n"/>
      <c r="H2837" s="7">
        <f>IF($G2837="","",IFERROR(INDEX(Listas!$B$2:$B$51,MATCH($G2837,Listas!$A$2:$A$51,0))&amp;"",""))</f>
        <v/>
      </c>
      <c r="J2837" s="8" t="n"/>
      <c r="K2837" s="8" t="n"/>
      <c r="L2837" s="8" t="n"/>
      <c r="M2837" s="9" t="n"/>
      <c r="O2837" s="10" t="n"/>
      <c r="P2837" s="8" t="n"/>
    </row>
    <row r="2838">
      <c r="A2838" s="7" t="n"/>
      <c r="C2838" s="7" t="n"/>
      <c r="F2838" s="7" t="n"/>
      <c r="H2838" s="7">
        <f>IF($G2838="","",IFERROR(INDEX(Listas!$B$2:$B$51,MATCH($G2838,Listas!$A$2:$A$51,0))&amp;"",""))</f>
        <v/>
      </c>
      <c r="J2838" s="8" t="n"/>
      <c r="K2838" s="8" t="n"/>
      <c r="L2838" s="8" t="n"/>
      <c r="M2838" s="9" t="n"/>
      <c r="O2838" s="10" t="n"/>
      <c r="P2838" s="8" t="n"/>
    </row>
    <row r="2839">
      <c r="A2839" s="7" t="n"/>
      <c r="C2839" s="7" t="n"/>
      <c r="F2839" s="7" t="n"/>
      <c r="H2839" s="7">
        <f>IF($G2839="","",IFERROR(INDEX(Listas!$B$2:$B$51,MATCH($G2839,Listas!$A$2:$A$51,0))&amp;"",""))</f>
        <v/>
      </c>
      <c r="J2839" s="8" t="n"/>
      <c r="K2839" s="8" t="n"/>
      <c r="L2839" s="8" t="n"/>
      <c r="M2839" s="9" t="n"/>
      <c r="O2839" s="10" t="n"/>
      <c r="P2839" s="8" t="n"/>
    </row>
    <row r="2840">
      <c r="A2840" s="7" t="n"/>
      <c r="C2840" s="7" t="n"/>
      <c r="F2840" s="7" t="n"/>
      <c r="H2840" s="7">
        <f>IF($G2840="","",IFERROR(INDEX(Listas!$B$2:$B$51,MATCH($G2840,Listas!$A$2:$A$51,0))&amp;"",""))</f>
        <v/>
      </c>
      <c r="J2840" s="8" t="n"/>
      <c r="K2840" s="8" t="n"/>
      <c r="L2840" s="8" t="n"/>
      <c r="M2840" s="9" t="n"/>
      <c r="O2840" s="10" t="n"/>
      <c r="P2840" s="8" t="n"/>
    </row>
    <row r="2841">
      <c r="A2841" s="7" t="n"/>
      <c r="C2841" s="7" t="n"/>
      <c r="F2841" s="7" t="n"/>
      <c r="H2841" s="7">
        <f>IF($G2841="","",IFERROR(INDEX(Listas!$B$2:$B$51,MATCH($G2841,Listas!$A$2:$A$51,0))&amp;"",""))</f>
        <v/>
      </c>
      <c r="J2841" s="8" t="n"/>
      <c r="K2841" s="8" t="n"/>
      <c r="L2841" s="8" t="n"/>
      <c r="M2841" s="9" t="n"/>
      <c r="O2841" s="10" t="n"/>
      <c r="P2841" s="8" t="n"/>
    </row>
    <row r="2842">
      <c r="A2842" s="7" t="n"/>
      <c r="C2842" s="7" t="n"/>
      <c r="F2842" s="7" t="n"/>
      <c r="H2842" s="7">
        <f>IF($G2842="","",IFERROR(INDEX(Listas!$B$2:$B$51,MATCH($G2842,Listas!$A$2:$A$51,0))&amp;"",""))</f>
        <v/>
      </c>
      <c r="J2842" s="8" t="n"/>
      <c r="K2842" s="8" t="n"/>
      <c r="L2842" s="8" t="n"/>
      <c r="M2842" s="9" t="n"/>
      <c r="O2842" s="10" t="n"/>
      <c r="P2842" s="8" t="n"/>
    </row>
    <row r="2843">
      <c r="A2843" s="7" t="n"/>
      <c r="C2843" s="7" t="n"/>
      <c r="F2843" s="7" t="n"/>
      <c r="H2843" s="7">
        <f>IF($G2843="","",IFERROR(INDEX(Listas!$B$2:$B$51,MATCH($G2843,Listas!$A$2:$A$51,0))&amp;"",""))</f>
        <v/>
      </c>
      <c r="J2843" s="8" t="n"/>
      <c r="K2843" s="8" t="n"/>
      <c r="L2843" s="8" t="n"/>
      <c r="M2843" s="9" t="n"/>
      <c r="O2843" s="10" t="n"/>
      <c r="P2843" s="8" t="n"/>
    </row>
    <row r="2844">
      <c r="A2844" s="7" t="n"/>
      <c r="C2844" s="7" t="n"/>
      <c r="F2844" s="7" t="n"/>
      <c r="H2844" s="7">
        <f>IF($G2844="","",IFERROR(INDEX(Listas!$B$2:$B$51,MATCH($G2844,Listas!$A$2:$A$51,0))&amp;"",""))</f>
        <v/>
      </c>
      <c r="J2844" s="8" t="n"/>
      <c r="K2844" s="8" t="n"/>
      <c r="L2844" s="8" t="n"/>
      <c r="M2844" s="9" t="n"/>
      <c r="O2844" s="10" t="n"/>
      <c r="P2844" s="8" t="n"/>
    </row>
    <row r="2845">
      <c r="A2845" s="7" t="n"/>
      <c r="C2845" s="7" t="n"/>
      <c r="F2845" s="7" t="n"/>
      <c r="H2845" s="7">
        <f>IF($G2845="","",IFERROR(INDEX(Listas!$B$2:$B$51,MATCH($G2845,Listas!$A$2:$A$51,0))&amp;"",""))</f>
        <v/>
      </c>
      <c r="J2845" s="8" t="n"/>
      <c r="K2845" s="8" t="n"/>
      <c r="L2845" s="8" t="n"/>
      <c r="M2845" s="9" t="n"/>
      <c r="O2845" s="10" t="n"/>
      <c r="P2845" s="8" t="n"/>
    </row>
    <row r="2846">
      <c r="A2846" s="7" t="n"/>
      <c r="C2846" s="7" t="n"/>
      <c r="F2846" s="7" t="n"/>
      <c r="H2846" s="7">
        <f>IF($G2846="","",IFERROR(INDEX(Listas!$B$2:$B$51,MATCH($G2846,Listas!$A$2:$A$51,0))&amp;"",""))</f>
        <v/>
      </c>
      <c r="J2846" s="8" t="n"/>
      <c r="K2846" s="8" t="n"/>
      <c r="L2846" s="8" t="n"/>
      <c r="M2846" s="9" t="n"/>
      <c r="O2846" s="10" t="n"/>
      <c r="P2846" s="8" t="n"/>
    </row>
    <row r="2847">
      <c r="A2847" s="7" t="n"/>
      <c r="C2847" s="7" t="n"/>
      <c r="F2847" s="7" t="n"/>
      <c r="H2847" s="7">
        <f>IF($G2847="","",IFERROR(INDEX(Listas!$B$2:$B$51,MATCH($G2847,Listas!$A$2:$A$51,0))&amp;"",""))</f>
        <v/>
      </c>
      <c r="J2847" s="8" t="n"/>
      <c r="K2847" s="8" t="n"/>
      <c r="L2847" s="8" t="n"/>
      <c r="M2847" s="9" t="n"/>
      <c r="O2847" s="10" t="n"/>
      <c r="P2847" s="8" t="n"/>
    </row>
    <row r="2848">
      <c r="A2848" s="7" t="n"/>
      <c r="C2848" s="7" t="n"/>
      <c r="F2848" s="7" t="n"/>
      <c r="H2848" s="7">
        <f>IF($G2848="","",IFERROR(INDEX(Listas!$B$2:$B$51,MATCH($G2848,Listas!$A$2:$A$51,0))&amp;"",""))</f>
        <v/>
      </c>
      <c r="J2848" s="8" t="n"/>
      <c r="K2848" s="8" t="n"/>
      <c r="L2848" s="8" t="n"/>
      <c r="M2848" s="9" t="n"/>
      <c r="O2848" s="10" t="n"/>
      <c r="P2848" s="8" t="n"/>
    </row>
    <row r="2849">
      <c r="A2849" s="7" t="n"/>
      <c r="C2849" s="7" t="n"/>
      <c r="F2849" s="7" t="n"/>
      <c r="H2849" s="7">
        <f>IF($G2849="","",IFERROR(INDEX(Listas!$B$2:$B$51,MATCH($G2849,Listas!$A$2:$A$51,0))&amp;"",""))</f>
        <v/>
      </c>
      <c r="J2849" s="8" t="n"/>
      <c r="K2849" s="8" t="n"/>
      <c r="L2849" s="8" t="n"/>
      <c r="M2849" s="9" t="n"/>
      <c r="O2849" s="10" t="n"/>
      <c r="P2849" s="8" t="n"/>
    </row>
    <row r="2850">
      <c r="A2850" s="7" t="n"/>
      <c r="C2850" s="7" t="n"/>
      <c r="F2850" s="7" t="n"/>
      <c r="H2850" s="7">
        <f>IF($G2850="","",IFERROR(INDEX(Listas!$B$2:$B$51,MATCH($G2850,Listas!$A$2:$A$51,0))&amp;"",""))</f>
        <v/>
      </c>
      <c r="J2850" s="8" t="n"/>
      <c r="K2850" s="8" t="n"/>
      <c r="L2850" s="8" t="n"/>
      <c r="M2850" s="9" t="n"/>
      <c r="O2850" s="10" t="n"/>
      <c r="P2850" s="8" t="n"/>
    </row>
    <row r="2851">
      <c r="A2851" s="7" t="n"/>
      <c r="C2851" s="7" t="n"/>
      <c r="F2851" s="7" t="n"/>
      <c r="H2851" s="7">
        <f>IF($G2851="","",IFERROR(INDEX(Listas!$B$2:$B$51,MATCH($G2851,Listas!$A$2:$A$51,0))&amp;"",""))</f>
        <v/>
      </c>
      <c r="J2851" s="8" t="n"/>
      <c r="K2851" s="8" t="n"/>
      <c r="L2851" s="8" t="n"/>
      <c r="M2851" s="9" t="n"/>
      <c r="O2851" s="10" t="n"/>
      <c r="P2851" s="8" t="n"/>
    </row>
    <row r="2852">
      <c r="A2852" s="7" t="n"/>
      <c r="C2852" s="7" t="n"/>
      <c r="F2852" s="7" t="n"/>
      <c r="H2852" s="7">
        <f>IF($G2852="","",IFERROR(INDEX(Listas!$B$2:$B$51,MATCH($G2852,Listas!$A$2:$A$51,0))&amp;"",""))</f>
        <v/>
      </c>
      <c r="J2852" s="8" t="n"/>
      <c r="K2852" s="8" t="n"/>
      <c r="L2852" s="8" t="n"/>
      <c r="M2852" s="9" t="n"/>
      <c r="O2852" s="10" t="n"/>
      <c r="P2852" s="8" t="n"/>
    </row>
    <row r="2853">
      <c r="A2853" s="7" t="n"/>
      <c r="C2853" s="7" t="n"/>
      <c r="F2853" s="7" t="n"/>
      <c r="H2853" s="7">
        <f>IF($G2853="","",IFERROR(INDEX(Listas!$B$2:$B$51,MATCH($G2853,Listas!$A$2:$A$51,0))&amp;"",""))</f>
        <v/>
      </c>
      <c r="J2853" s="8" t="n"/>
      <c r="K2853" s="8" t="n"/>
      <c r="L2853" s="8" t="n"/>
      <c r="M2853" s="9" t="n"/>
      <c r="O2853" s="10" t="n"/>
      <c r="P2853" s="8" t="n"/>
    </row>
    <row r="2854">
      <c r="A2854" s="7" t="n"/>
      <c r="C2854" s="7" t="n"/>
      <c r="F2854" s="7" t="n"/>
      <c r="H2854" s="7">
        <f>IF($G2854="","",IFERROR(INDEX(Listas!$B$2:$B$51,MATCH($G2854,Listas!$A$2:$A$51,0))&amp;"",""))</f>
        <v/>
      </c>
      <c r="J2854" s="8" t="n"/>
      <c r="K2854" s="8" t="n"/>
      <c r="L2854" s="8" t="n"/>
      <c r="M2854" s="9" t="n"/>
      <c r="O2854" s="10" t="n"/>
      <c r="P2854" s="8" t="n"/>
    </row>
    <row r="2855">
      <c r="A2855" s="7" t="n"/>
      <c r="C2855" s="7" t="n"/>
      <c r="F2855" s="7" t="n"/>
      <c r="H2855" s="7">
        <f>IF($G2855="","",IFERROR(INDEX(Listas!$B$2:$B$51,MATCH($G2855,Listas!$A$2:$A$51,0))&amp;"",""))</f>
        <v/>
      </c>
      <c r="J2855" s="8" t="n"/>
      <c r="K2855" s="8" t="n"/>
      <c r="L2855" s="8" t="n"/>
      <c r="M2855" s="9" t="n"/>
      <c r="O2855" s="10" t="n"/>
      <c r="P2855" s="8" t="n"/>
    </row>
    <row r="2856">
      <c r="A2856" s="7" t="n"/>
      <c r="C2856" s="7" t="n"/>
      <c r="F2856" s="7" t="n"/>
      <c r="H2856" s="7">
        <f>IF($G2856="","",IFERROR(INDEX(Listas!$B$2:$B$51,MATCH($G2856,Listas!$A$2:$A$51,0))&amp;"",""))</f>
        <v/>
      </c>
      <c r="J2856" s="8" t="n"/>
      <c r="K2856" s="8" t="n"/>
      <c r="L2856" s="8" t="n"/>
      <c r="M2856" s="9" t="n"/>
      <c r="O2856" s="10" t="n"/>
      <c r="P2856" s="8" t="n"/>
    </row>
    <row r="2857">
      <c r="A2857" s="7" t="n"/>
      <c r="C2857" s="7" t="n"/>
      <c r="F2857" s="7" t="n"/>
      <c r="H2857" s="7">
        <f>IF($G2857="","",IFERROR(INDEX(Listas!$B$2:$B$51,MATCH($G2857,Listas!$A$2:$A$51,0))&amp;"",""))</f>
        <v/>
      </c>
      <c r="J2857" s="8" t="n"/>
      <c r="K2857" s="8" t="n"/>
      <c r="L2857" s="8" t="n"/>
      <c r="M2857" s="9" t="n"/>
      <c r="O2857" s="10" t="n"/>
      <c r="P2857" s="8" t="n"/>
    </row>
    <row r="2858">
      <c r="A2858" s="7" t="n"/>
      <c r="C2858" s="7" t="n"/>
      <c r="F2858" s="7" t="n"/>
      <c r="H2858" s="7">
        <f>IF($G2858="","",IFERROR(INDEX(Listas!$B$2:$B$51,MATCH($G2858,Listas!$A$2:$A$51,0))&amp;"",""))</f>
        <v/>
      </c>
      <c r="J2858" s="8" t="n"/>
      <c r="K2858" s="8" t="n"/>
      <c r="L2858" s="8" t="n"/>
      <c r="M2858" s="9" t="n"/>
      <c r="O2858" s="10" t="n"/>
      <c r="P2858" s="8" t="n"/>
    </row>
    <row r="2859">
      <c r="A2859" s="7" t="n"/>
      <c r="C2859" s="7" t="n"/>
      <c r="F2859" s="7" t="n"/>
      <c r="H2859" s="7">
        <f>IF($G2859="","",IFERROR(INDEX(Listas!$B$2:$B$51,MATCH($G2859,Listas!$A$2:$A$51,0))&amp;"",""))</f>
        <v/>
      </c>
      <c r="J2859" s="8" t="n"/>
      <c r="K2859" s="8" t="n"/>
      <c r="L2859" s="8" t="n"/>
      <c r="M2859" s="9" t="n"/>
      <c r="O2859" s="10" t="n"/>
      <c r="P2859" s="8" t="n"/>
    </row>
    <row r="2860">
      <c r="A2860" s="7" t="n"/>
      <c r="C2860" s="7" t="n"/>
      <c r="F2860" s="7" t="n"/>
      <c r="H2860" s="7">
        <f>IF($G2860="","",IFERROR(INDEX(Listas!$B$2:$B$51,MATCH($G2860,Listas!$A$2:$A$51,0))&amp;"",""))</f>
        <v/>
      </c>
      <c r="J2860" s="8" t="n"/>
      <c r="K2860" s="8" t="n"/>
      <c r="L2860" s="8" t="n"/>
      <c r="M2860" s="9" t="n"/>
      <c r="O2860" s="10" t="n"/>
      <c r="P2860" s="8" t="n"/>
    </row>
    <row r="2861">
      <c r="A2861" s="7" t="n"/>
      <c r="C2861" s="7" t="n"/>
      <c r="F2861" s="7" t="n"/>
      <c r="H2861" s="7">
        <f>IF($G2861="","",IFERROR(INDEX(Listas!$B$2:$B$51,MATCH($G2861,Listas!$A$2:$A$51,0))&amp;"",""))</f>
        <v/>
      </c>
      <c r="J2861" s="8" t="n"/>
      <c r="K2861" s="8" t="n"/>
      <c r="L2861" s="8" t="n"/>
      <c r="M2861" s="9" t="n"/>
      <c r="O2861" s="10" t="n"/>
      <c r="P2861" s="8" t="n"/>
    </row>
    <row r="2862">
      <c r="A2862" s="7" t="n"/>
      <c r="C2862" s="7" t="n"/>
      <c r="F2862" s="7" t="n"/>
      <c r="H2862" s="7">
        <f>IF($G2862="","",IFERROR(INDEX(Listas!$B$2:$B$51,MATCH($G2862,Listas!$A$2:$A$51,0))&amp;"",""))</f>
        <v/>
      </c>
      <c r="J2862" s="8" t="n"/>
      <c r="K2862" s="8" t="n"/>
      <c r="L2862" s="8" t="n"/>
      <c r="M2862" s="9" t="n"/>
      <c r="O2862" s="10" t="n"/>
      <c r="P2862" s="8" t="n"/>
    </row>
    <row r="2863">
      <c r="A2863" s="7" t="n"/>
      <c r="C2863" s="7" t="n"/>
      <c r="F2863" s="7" t="n"/>
      <c r="H2863" s="7">
        <f>IF($G2863="","",IFERROR(INDEX(Listas!$B$2:$B$51,MATCH($G2863,Listas!$A$2:$A$51,0))&amp;"",""))</f>
        <v/>
      </c>
      <c r="J2863" s="8" t="n"/>
      <c r="K2863" s="8" t="n"/>
      <c r="L2863" s="8" t="n"/>
      <c r="M2863" s="9" t="n"/>
      <c r="O2863" s="10" t="n"/>
      <c r="P2863" s="8" t="n"/>
    </row>
    <row r="2864">
      <c r="A2864" s="7" t="n"/>
      <c r="C2864" s="7" t="n"/>
      <c r="F2864" s="7" t="n"/>
      <c r="H2864" s="7">
        <f>IF($G2864="","",IFERROR(INDEX(Listas!$B$2:$B$51,MATCH($G2864,Listas!$A$2:$A$51,0))&amp;"",""))</f>
        <v/>
      </c>
      <c r="J2864" s="8" t="n"/>
      <c r="K2864" s="8" t="n"/>
      <c r="L2864" s="8" t="n"/>
      <c r="M2864" s="9" t="n"/>
      <c r="O2864" s="10" t="n"/>
      <c r="P2864" s="8" t="n"/>
    </row>
    <row r="2865">
      <c r="A2865" s="7" t="n"/>
      <c r="C2865" s="7" t="n"/>
      <c r="F2865" s="7" t="n"/>
      <c r="H2865" s="7">
        <f>IF($G2865="","",IFERROR(INDEX(Listas!$B$2:$B$51,MATCH($G2865,Listas!$A$2:$A$51,0))&amp;"",""))</f>
        <v/>
      </c>
      <c r="J2865" s="8" t="n"/>
      <c r="K2865" s="8" t="n"/>
      <c r="L2865" s="8" t="n"/>
      <c r="M2865" s="9" t="n"/>
      <c r="O2865" s="10" t="n"/>
      <c r="P2865" s="8" t="n"/>
    </row>
    <row r="2866">
      <c r="A2866" s="7" t="n"/>
      <c r="C2866" s="7" t="n"/>
      <c r="F2866" s="7" t="n"/>
      <c r="H2866" s="7">
        <f>IF($G2866="","",IFERROR(INDEX(Listas!$B$2:$B$51,MATCH($G2866,Listas!$A$2:$A$51,0))&amp;"",""))</f>
        <v/>
      </c>
      <c r="J2866" s="8" t="n"/>
      <c r="K2866" s="8" t="n"/>
      <c r="L2866" s="8" t="n"/>
      <c r="M2866" s="9" t="n"/>
      <c r="O2866" s="10" t="n"/>
      <c r="P2866" s="8" t="n"/>
    </row>
    <row r="2867">
      <c r="A2867" s="7" t="n"/>
      <c r="C2867" s="7" t="n"/>
      <c r="F2867" s="7" t="n"/>
      <c r="H2867" s="7">
        <f>IF($G2867="","",IFERROR(INDEX(Listas!$B$2:$B$51,MATCH($G2867,Listas!$A$2:$A$51,0))&amp;"",""))</f>
        <v/>
      </c>
      <c r="J2867" s="8" t="n"/>
      <c r="K2867" s="8" t="n"/>
      <c r="L2867" s="8" t="n"/>
      <c r="M2867" s="9" t="n"/>
      <c r="O2867" s="10" t="n"/>
      <c r="P2867" s="8" t="n"/>
    </row>
    <row r="2868">
      <c r="A2868" s="7" t="n"/>
      <c r="C2868" s="7" t="n"/>
      <c r="F2868" s="7" t="n"/>
      <c r="H2868" s="7">
        <f>IF($G2868="","",IFERROR(INDEX(Listas!$B$2:$B$51,MATCH($G2868,Listas!$A$2:$A$51,0))&amp;"",""))</f>
        <v/>
      </c>
      <c r="J2868" s="8" t="n"/>
      <c r="K2868" s="8" t="n"/>
      <c r="L2868" s="8" t="n"/>
      <c r="M2868" s="9" t="n"/>
      <c r="O2868" s="10" t="n"/>
      <c r="P2868" s="8" t="n"/>
    </row>
    <row r="2869">
      <c r="A2869" s="7" t="n"/>
      <c r="C2869" s="7" t="n"/>
      <c r="F2869" s="7" t="n"/>
      <c r="H2869" s="7">
        <f>IF($G2869="","",IFERROR(INDEX(Listas!$B$2:$B$51,MATCH($G2869,Listas!$A$2:$A$51,0))&amp;"",""))</f>
        <v/>
      </c>
      <c r="J2869" s="8" t="n"/>
      <c r="K2869" s="8" t="n"/>
      <c r="L2869" s="8" t="n"/>
      <c r="M2869" s="9" t="n"/>
      <c r="O2869" s="10" t="n"/>
      <c r="P2869" s="8" t="n"/>
    </row>
    <row r="2870">
      <c r="A2870" s="7" t="n"/>
      <c r="C2870" s="7" t="n"/>
      <c r="F2870" s="7" t="n"/>
      <c r="H2870" s="7">
        <f>IF($G2870="","",IFERROR(INDEX(Listas!$B$2:$B$51,MATCH($G2870,Listas!$A$2:$A$51,0))&amp;"",""))</f>
        <v/>
      </c>
      <c r="J2870" s="8" t="n"/>
      <c r="K2870" s="8" t="n"/>
      <c r="L2870" s="8" t="n"/>
      <c r="M2870" s="9" t="n"/>
      <c r="O2870" s="10" t="n"/>
      <c r="P2870" s="8" t="n"/>
    </row>
    <row r="2871">
      <c r="A2871" s="7" t="n"/>
      <c r="C2871" s="7" t="n"/>
      <c r="F2871" s="7" t="n"/>
      <c r="H2871" s="7">
        <f>IF($G2871="","",IFERROR(INDEX(Listas!$B$2:$B$51,MATCH($G2871,Listas!$A$2:$A$51,0))&amp;"",""))</f>
        <v/>
      </c>
      <c r="J2871" s="8" t="n"/>
      <c r="K2871" s="8" t="n"/>
      <c r="L2871" s="8" t="n"/>
      <c r="M2871" s="9" t="n"/>
      <c r="O2871" s="10" t="n"/>
      <c r="P2871" s="8" t="n"/>
    </row>
    <row r="2872">
      <c r="A2872" s="7" t="n"/>
      <c r="C2872" s="7" t="n"/>
      <c r="F2872" s="7" t="n"/>
      <c r="H2872" s="7">
        <f>IF($G2872="","",IFERROR(INDEX(Listas!$B$2:$B$51,MATCH($G2872,Listas!$A$2:$A$51,0))&amp;"",""))</f>
        <v/>
      </c>
      <c r="J2872" s="8" t="n"/>
      <c r="K2872" s="8" t="n"/>
      <c r="L2872" s="8" t="n"/>
      <c r="M2872" s="9" t="n"/>
      <c r="O2872" s="10" t="n"/>
      <c r="P2872" s="8" t="n"/>
    </row>
    <row r="2873">
      <c r="A2873" s="7" t="n"/>
      <c r="C2873" s="7" t="n"/>
      <c r="F2873" s="7" t="n"/>
      <c r="H2873" s="7">
        <f>IF($G2873="","",IFERROR(INDEX(Listas!$B$2:$B$51,MATCH($G2873,Listas!$A$2:$A$51,0))&amp;"",""))</f>
        <v/>
      </c>
      <c r="J2873" s="8" t="n"/>
      <c r="K2873" s="8" t="n"/>
      <c r="L2873" s="8" t="n"/>
      <c r="M2873" s="9" t="n"/>
      <c r="O2873" s="10" t="n"/>
      <c r="P2873" s="8" t="n"/>
    </row>
    <row r="2874">
      <c r="A2874" s="7" t="n"/>
      <c r="C2874" s="7" t="n"/>
      <c r="F2874" s="7" t="n"/>
      <c r="H2874" s="7">
        <f>IF($G2874="","",IFERROR(INDEX(Listas!$B$2:$B$51,MATCH($G2874,Listas!$A$2:$A$51,0))&amp;"",""))</f>
        <v/>
      </c>
      <c r="J2874" s="8" t="n"/>
      <c r="K2874" s="8" t="n"/>
      <c r="L2874" s="8" t="n"/>
      <c r="M2874" s="9" t="n"/>
      <c r="O2874" s="10" t="n"/>
      <c r="P2874" s="8" t="n"/>
    </row>
    <row r="2875">
      <c r="A2875" s="7" t="n"/>
      <c r="C2875" s="7" t="n"/>
      <c r="F2875" s="7" t="n"/>
      <c r="H2875" s="7">
        <f>IF($G2875="","",IFERROR(INDEX(Listas!$B$2:$B$51,MATCH($G2875,Listas!$A$2:$A$51,0))&amp;"",""))</f>
        <v/>
      </c>
      <c r="J2875" s="8" t="n"/>
      <c r="K2875" s="8" t="n"/>
      <c r="L2875" s="8" t="n"/>
      <c r="M2875" s="9" t="n"/>
      <c r="O2875" s="10" t="n"/>
      <c r="P2875" s="8" t="n"/>
    </row>
    <row r="2876">
      <c r="A2876" s="7" t="n"/>
      <c r="C2876" s="7" t="n"/>
      <c r="F2876" s="7" t="n"/>
      <c r="H2876" s="7">
        <f>IF($G2876="","",IFERROR(INDEX(Listas!$B$2:$B$51,MATCH($G2876,Listas!$A$2:$A$51,0))&amp;"",""))</f>
        <v/>
      </c>
      <c r="J2876" s="8" t="n"/>
      <c r="K2876" s="8" t="n"/>
      <c r="L2876" s="8" t="n"/>
      <c r="M2876" s="9" t="n"/>
      <c r="O2876" s="10" t="n"/>
      <c r="P2876" s="8" t="n"/>
    </row>
    <row r="2877">
      <c r="A2877" s="7" t="n"/>
      <c r="C2877" s="7" t="n"/>
      <c r="F2877" s="7" t="n"/>
      <c r="H2877" s="7">
        <f>IF($G2877="","",IFERROR(INDEX(Listas!$B$2:$B$51,MATCH($G2877,Listas!$A$2:$A$51,0))&amp;"",""))</f>
        <v/>
      </c>
      <c r="J2877" s="8" t="n"/>
      <c r="K2877" s="8" t="n"/>
      <c r="L2877" s="8" t="n"/>
      <c r="M2877" s="9" t="n"/>
      <c r="O2877" s="10" t="n"/>
      <c r="P2877" s="8" t="n"/>
    </row>
    <row r="2878">
      <c r="A2878" s="7" t="n"/>
      <c r="C2878" s="7" t="n"/>
      <c r="F2878" s="7" t="n"/>
      <c r="H2878" s="7">
        <f>IF($G2878="","",IFERROR(INDEX(Listas!$B$2:$B$51,MATCH($G2878,Listas!$A$2:$A$51,0))&amp;"",""))</f>
        <v/>
      </c>
      <c r="J2878" s="8" t="n"/>
      <c r="K2878" s="8" t="n"/>
      <c r="L2878" s="8" t="n"/>
      <c r="M2878" s="9" t="n"/>
      <c r="O2878" s="10" t="n"/>
      <c r="P2878" s="8" t="n"/>
    </row>
    <row r="2879">
      <c r="A2879" s="7" t="n"/>
      <c r="C2879" s="7" t="n"/>
      <c r="F2879" s="7" t="n"/>
      <c r="H2879" s="7">
        <f>IF($G2879="","",IFERROR(INDEX(Listas!$B$2:$B$51,MATCH($G2879,Listas!$A$2:$A$51,0))&amp;"",""))</f>
        <v/>
      </c>
      <c r="J2879" s="8" t="n"/>
      <c r="K2879" s="8" t="n"/>
      <c r="L2879" s="8" t="n"/>
      <c r="M2879" s="9" t="n"/>
      <c r="O2879" s="10" t="n"/>
      <c r="P2879" s="8" t="n"/>
    </row>
    <row r="2880">
      <c r="A2880" s="7" t="n"/>
      <c r="C2880" s="7" t="n"/>
      <c r="F2880" s="7" t="n"/>
      <c r="H2880" s="7">
        <f>IF($G2880="","",IFERROR(INDEX(Listas!$B$2:$B$51,MATCH($G2880,Listas!$A$2:$A$51,0))&amp;"",""))</f>
        <v/>
      </c>
      <c r="J2880" s="8" t="n"/>
      <c r="K2880" s="8" t="n"/>
      <c r="L2880" s="8" t="n"/>
      <c r="M2880" s="9" t="n"/>
      <c r="O2880" s="10" t="n"/>
      <c r="P2880" s="8" t="n"/>
    </row>
    <row r="2881">
      <c r="A2881" s="7" t="n"/>
      <c r="C2881" s="7" t="n"/>
      <c r="F2881" s="7" t="n"/>
      <c r="H2881" s="7">
        <f>IF($G2881="","",IFERROR(INDEX(Listas!$B$2:$B$51,MATCH($G2881,Listas!$A$2:$A$51,0))&amp;"",""))</f>
        <v/>
      </c>
      <c r="J2881" s="8" t="n"/>
      <c r="K2881" s="8" t="n"/>
      <c r="L2881" s="8" t="n"/>
      <c r="M2881" s="9" t="n"/>
      <c r="O2881" s="10" t="n"/>
      <c r="P2881" s="8" t="n"/>
    </row>
    <row r="2882">
      <c r="A2882" s="7" t="n"/>
      <c r="C2882" s="7" t="n"/>
      <c r="F2882" s="7" t="n"/>
      <c r="H2882" s="7">
        <f>IF($G2882="","",IFERROR(INDEX(Listas!$B$2:$B$51,MATCH($G2882,Listas!$A$2:$A$51,0))&amp;"",""))</f>
        <v/>
      </c>
      <c r="J2882" s="8" t="n"/>
      <c r="K2882" s="8" t="n"/>
      <c r="L2882" s="8" t="n"/>
      <c r="M2882" s="9" t="n"/>
      <c r="O2882" s="10" t="n"/>
      <c r="P2882" s="8" t="n"/>
    </row>
    <row r="2883">
      <c r="A2883" s="7" t="n"/>
      <c r="C2883" s="7" t="n"/>
      <c r="F2883" s="7" t="n"/>
      <c r="H2883" s="7">
        <f>IF($G2883="","",IFERROR(INDEX(Listas!$B$2:$B$51,MATCH($G2883,Listas!$A$2:$A$51,0))&amp;"",""))</f>
        <v/>
      </c>
      <c r="J2883" s="8" t="n"/>
      <c r="K2883" s="8" t="n"/>
      <c r="L2883" s="8" t="n"/>
      <c r="M2883" s="9" t="n"/>
      <c r="O2883" s="10" t="n"/>
      <c r="P2883" s="8" t="n"/>
    </row>
    <row r="2884">
      <c r="A2884" s="7" t="n"/>
      <c r="C2884" s="7" t="n"/>
      <c r="F2884" s="7" t="n"/>
      <c r="H2884" s="7">
        <f>IF($G2884="","",IFERROR(INDEX(Listas!$B$2:$B$51,MATCH($G2884,Listas!$A$2:$A$51,0))&amp;"",""))</f>
        <v/>
      </c>
      <c r="J2884" s="8" t="n"/>
      <c r="K2884" s="8" t="n"/>
      <c r="L2884" s="8" t="n"/>
      <c r="M2884" s="9" t="n"/>
      <c r="O2884" s="10" t="n"/>
      <c r="P2884" s="8" t="n"/>
    </row>
    <row r="2885">
      <c r="A2885" s="7" t="n"/>
      <c r="C2885" s="7" t="n"/>
      <c r="F2885" s="7" t="n"/>
      <c r="H2885" s="7">
        <f>IF($G2885="","",IFERROR(INDEX(Listas!$B$2:$B$51,MATCH($G2885,Listas!$A$2:$A$51,0))&amp;"",""))</f>
        <v/>
      </c>
      <c r="J2885" s="8" t="n"/>
      <c r="K2885" s="8" t="n"/>
      <c r="L2885" s="8" t="n"/>
      <c r="M2885" s="9" t="n"/>
      <c r="O2885" s="10" t="n"/>
      <c r="P2885" s="8" t="n"/>
    </row>
    <row r="2886">
      <c r="A2886" s="7" t="n"/>
      <c r="C2886" s="7" t="n"/>
      <c r="F2886" s="7" t="n"/>
      <c r="H2886" s="7">
        <f>IF($G2886="","",IFERROR(INDEX(Listas!$B$2:$B$51,MATCH($G2886,Listas!$A$2:$A$51,0))&amp;"",""))</f>
        <v/>
      </c>
      <c r="J2886" s="8" t="n"/>
      <c r="K2886" s="8" t="n"/>
      <c r="L2886" s="8" t="n"/>
      <c r="M2886" s="9" t="n"/>
      <c r="O2886" s="10" t="n"/>
      <c r="P2886" s="8" t="n"/>
    </row>
    <row r="2887">
      <c r="A2887" s="7" t="n"/>
      <c r="C2887" s="7" t="n"/>
      <c r="F2887" s="7" t="n"/>
      <c r="H2887" s="7">
        <f>IF($G2887="","",IFERROR(INDEX(Listas!$B$2:$B$51,MATCH($G2887,Listas!$A$2:$A$51,0))&amp;"",""))</f>
        <v/>
      </c>
      <c r="J2887" s="8" t="n"/>
      <c r="K2887" s="8" t="n"/>
      <c r="L2887" s="8" t="n"/>
      <c r="M2887" s="9" t="n"/>
      <c r="O2887" s="10" t="n"/>
      <c r="P2887" s="8" t="n"/>
    </row>
    <row r="2888">
      <c r="A2888" s="7" t="n"/>
      <c r="C2888" s="7" t="n"/>
      <c r="F2888" s="7" t="n"/>
      <c r="H2888" s="7">
        <f>IF($G2888="","",IFERROR(INDEX(Listas!$B$2:$B$51,MATCH($G2888,Listas!$A$2:$A$51,0))&amp;"",""))</f>
        <v/>
      </c>
      <c r="J2888" s="8" t="n"/>
      <c r="K2888" s="8" t="n"/>
      <c r="L2888" s="8" t="n"/>
      <c r="M2888" s="9" t="n"/>
      <c r="O2888" s="10" t="n"/>
      <c r="P2888" s="8" t="n"/>
    </row>
    <row r="2889">
      <c r="A2889" s="7" t="n"/>
      <c r="C2889" s="7" t="n"/>
      <c r="F2889" s="7" t="n"/>
      <c r="H2889" s="7">
        <f>IF($G2889="","",IFERROR(INDEX(Listas!$B$2:$B$51,MATCH($G2889,Listas!$A$2:$A$51,0))&amp;"",""))</f>
        <v/>
      </c>
      <c r="J2889" s="8" t="n"/>
      <c r="K2889" s="8" t="n"/>
      <c r="L2889" s="8" t="n"/>
      <c r="M2889" s="9" t="n"/>
      <c r="O2889" s="10" t="n"/>
      <c r="P2889" s="8" t="n"/>
    </row>
    <row r="2890">
      <c r="A2890" s="7" t="n"/>
      <c r="C2890" s="7" t="n"/>
      <c r="F2890" s="7" t="n"/>
      <c r="H2890" s="7">
        <f>IF($G2890="","",IFERROR(INDEX(Listas!$B$2:$B$51,MATCH($G2890,Listas!$A$2:$A$51,0))&amp;"",""))</f>
        <v/>
      </c>
      <c r="J2890" s="8" t="n"/>
      <c r="K2890" s="8" t="n"/>
      <c r="L2890" s="8" t="n"/>
      <c r="M2890" s="9" t="n"/>
      <c r="O2890" s="10" t="n"/>
      <c r="P2890" s="8" t="n"/>
    </row>
    <row r="2891">
      <c r="A2891" s="7" t="n"/>
      <c r="C2891" s="7" t="n"/>
      <c r="F2891" s="7" t="n"/>
      <c r="H2891" s="7">
        <f>IF($G2891="","",IFERROR(INDEX(Listas!$B$2:$B$51,MATCH($G2891,Listas!$A$2:$A$51,0))&amp;"",""))</f>
        <v/>
      </c>
      <c r="J2891" s="8" t="n"/>
      <c r="K2891" s="8" t="n"/>
      <c r="L2891" s="8" t="n"/>
      <c r="M2891" s="9" t="n"/>
      <c r="O2891" s="10" t="n"/>
      <c r="P2891" s="8" t="n"/>
    </row>
    <row r="2892">
      <c r="A2892" s="7" t="n"/>
      <c r="C2892" s="7" t="n"/>
      <c r="F2892" s="7" t="n"/>
      <c r="H2892" s="7">
        <f>IF($G2892="","",IFERROR(INDEX(Listas!$B$2:$B$51,MATCH($G2892,Listas!$A$2:$A$51,0))&amp;"",""))</f>
        <v/>
      </c>
      <c r="J2892" s="8" t="n"/>
      <c r="K2892" s="8" t="n"/>
      <c r="L2892" s="8" t="n"/>
      <c r="M2892" s="9" t="n"/>
      <c r="O2892" s="10" t="n"/>
      <c r="P2892" s="8" t="n"/>
    </row>
    <row r="2893">
      <c r="A2893" s="7" t="n"/>
      <c r="C2893" s="7" t="n"/>
      <c r="F2893" s="7" t="n"/>
      <c r="H2893" s="7">
        <f>IF($G2893="","",IFERROR(INDEX(Listas!$B$2:$B$51,MATCH($G2893,Listas!$A$2:$A$51,0))&amp;"",""))</f>
        <v/>
      </c>
      <c r="J2893" s="8" t="n"/>
      <c r="K2893" s="8" t="n"/>
      <c r="L2893" s="8" t="n"/>
      <c r="M2893" s="9" t="n"/>
      <c r="O2893" s="10" t="n"/>
      <c r="P2893" s="8" t="n"/>
    </row>
    <row r="2894">
      <c r="A2894" s="7" t="n"/>
      <c r="C2894" s="7" t="n"/>
      <c r="F2894" s="7" t="n"/>
      <c r="H2894" s="7">
        <f>IF($G2894="","",IFERROR(INDEX(Listas!$B$2:$B$51,MATCH($G2894,Listas!$A$2:$A$51,0))&amp;"",""))</f>
        <v/>
      </c>
      <c r="J2894" s="8" t="n"/>
      <c r="K2894" s="8" t="n"/>
      <c r="L2894" s="8" t="n"/>
      <c r="M2894" s="9" t="n"/>
      <c r="O2894" s="10" t="n"/>
      <c r="P2894" s="8" t="n"/>
    </row>
    <row r="2895">
      <c r="A2895" s="7" t="n"/>
      <c r="C2895" s="7" t="n"/>
      <c r="F2895" s="7" t="n"/>
      <c r="H2895" s="7">
        <f>IF($G2895="","",IFERROR(INDEX(Listas!$B$2:$B$51,MATCH($G2895,Listas!$A$2:$A$51,0))&amp;"",""))</f>
        <v/>
      </c>
      <c r="J2895" s="8" t="n"/>
      <c r="K2895" s="8" t="n"/>
      <c r="L2895" s="8" t="n"/>
      <c r="M2895" s="9" t="n"/>
      <c r="O2895" s="10" t="n"/>
      <c r="P2895" s="8" t="n"/>
    </row>
    <row r="2896">
      <c r="A2896" s="7" t="n"/>
      <c r="C2896" s="7" t="n"/>
      <c r="F2896" s="7" t="n"/>
      <c r="H2896" s="7">
        <f>IF($G2896="","",IFERROR(INDEX(Listas!$B$2:$B$51,MATCH($G2896,Listas!$A$2:$A$51,0))&amp;"",""))</f>
        <v/>
      </c>
      <c r="J2896" s="8" t="n"/>
      <c r="K2896" s="8" t="n"/>
      <c r="L2896" s="8" t="n"/>
      <c r="M2896" s="9" t="n"/>
      <c r="O2896" s="10" t="n"/>
      <c r="P2896" s="8" t="n"/>
    </row>
    <row r="2897">
      <c r="A2897" s="7" t="n"/>
      <c r="C2897" s="7" t="n"/>
      <c r="F2897" s="7" t="n"/>
      <c r="H2897" s="7">
        <f>IF($G2897="","",IFERROR(INDEX(Listas!$B$2:$B$51,MATCH($G2897,Listas!$A$2:$A$51,0))&amp;"",""))</f>
        <v/>
      </c>
      <c r="J2897" s="8" t="n"/>
      <c r="K2897" s="8" t="n"/>
      <c r="L2897" s="8" t="n"/>
      <c r="M2897" s="9" t="n"/>
      <c r="O2897" s="10" t="n"/>
      <c r="P2897" s="8" t="n"/>
    </row>
    <row r="2898">
      <c r="A2898" s="7" t="n"/>
      <c r="C2898" s="7" t="n"/>
      <c r="F2898" s="7" t="n"/>
      <c r="H2898" s="7">
        <f>IF($G2898="","",IFERROR(INDEX(Listas!$B$2:$B$51,MATCH($G2898,Listas!$A$2:$A$51,0))&amp;"",""))</f>
        <v/>
      </c>
      <c r="J2898" s="8" t="n"/>
      <c r="K2898" s="8" t="n"/>
      <c r="L2898" s="8" t="n"/>
      <c r="M2898" s="9" t="n"/>
      <c r="O2898" s="10" t="n"/>
      <c r="P2898" s="8" t="n"/>
    </row>
    <row r="2899">
      <c r="A2899" s="7" t="n"/>
      <c r="C2899" s="7" t="n"/>
      <c r="F2899" s="7" t="n"/>
      <c r="H2899" s="7">
        <f>IF($G2899="","",IFERROR(INDEX(Listas!$B$2:$B$51,MATCH($G2899,Listas!$A$2:$A$51,0))&amp;"",""))</f>
        <v/>
      </c>
      <c r="J2899" s="8" t="n"/>
      <c r="K2899" s="8" t="n"/>
      <c r="L2899" s="8" t="n"/>
      <c r="M2899" s="9" t="n"/>
      <c r="O2899" s="10" t="n"/>
      <c r="P2899" s="8" t="n"/>
    </row>
    <row r="2900">
      <c r="A2900" s="7" t="n"/>
      <c r="C2900" s="7" t="n"/>
      <c r="F2900" s="7" t="n"/>
      <c r="H2900" s="7">
        <f>IF($G2900="","",IFERROR(INDEX(Listas!$B$2:$B$51,MATCH($G2900,Listas!$A$2:$A$51,0))&amp;"",""))</f>
        <v/>
      </c>
      <c r="J2900" s="8" t="n"/>
      <c r="K2900" s="8" t="n"/>
      <c r="L2900" s="8" t="n"/>
      <c r="M2900" s="9" t="n"/>
      <c r="O2900" s="10" t="n"/>
      <c r="P2900" s="8" t="n"/>
    </row>
    <row r="2901">
      <c r="A2901" s="7" t="n"/>
      <c r="C2901" s="7" t="n"/>
      <c r="F2901" s="7" t="n"/>
      <c r="H2901" s="7">
        <f>IF($G2901="","",IFERROR(INDEX(Listas!$B$2:$B$51,MATCH($G2901,Listas!$A$2:$A$51,0))&amp;"",""))</f>
        <v/>
      </c>
      <c r="J2901" s="8" t="n"/>
      <c r="K2901" s="8" t="n"/>
      <c r="L2901" s="8" t="n"/>
      <c r="M2901" s="9" t="n"/>
      <c r="O2901" s="10" t="n"/>
      <c r="P2901" s="8" t="n"/>
    </row>
    <row r="2902">
      <c r="A2902" s="7" t="n"/>
      <c r="C2902" s="7" t="n"/>
      <c r="F2902" s="7" t="n"/>
      <c r="H2902" s="7">
        <f>IF($G2902="","",IFERROR(INDEX(Listas!$B$2:$B$51,MATCH($G2902,Listas!$A$2:$A$51,0))&amp;"",""))</f>
        <v/>
      </c>
      <c r="J2902" s="8" t="n"/>
      <c r="K2902" s="8" t="n"/>
      <c r="L2902" s="8" t="n"/>
      <c r="M2902" s="9" t="n"/>
      <c r="O2902" s="10" t="n"/>
      <c r="P2902" s="8" t="n"/>
    </row>
    <row r="2903">
      <c r="A2903" s="7" t="n"/>
      <c r="C2903" s="7" t="n"/>
      <c r="F2903" s="7" t="n"/>
      <c r="H2903" s="7">
        <f>IF($G2903="","",IFERROR(INDEX(Listas!$B$2:$B$51,MATCH($G2903,Listas!$A$2:$A$51,0))&amp;"",""))</f>
        <v/>
      </c>
      <c r="J2903" s="8" t="n"/>
      <c r="K2903" s="8" t="n"/>
      <c r="L2903" s="8" t="n"/>
      <c r="M2903" s="9" t="n"/>
      <c r="O2903" s="10" t="n"/>
      <c r="P2903" s="8" t="n"/>
    </row>
    <row r="2904">
      <c r="A2904" s="7" t="n"/>
      <c r="C2904" s="7" t="n"/>
      <c r="F2904" s="7" t="n"/>
      <c r="H2904" s="7">
        <f>IF($G2904="","",IFERROR(INDEX(Listas!$B$2:$B$51,MATCH($G2904,Listas!$A$2:$A$51,0))&amp;"",""))</f>
        <v/>
      </c>
      <c r="J2904" s="8" t="n"/>
      <c r="K2904" s="8" t="n"/>
      <c r="L2904" s="8" t="n"/>
      <c r="M2904" s="9" t="n"/>
      <c r="O2904" s="10" t="n"/>
      <c r="P2904" s="8" t="n"/>
    </row>
    <row r="2905">
      <c r="A2905" s="7" t="n"/>
      <c r="C2905" s="7" t="n"/>
      <c r="F2905" s="7" t="n"/>
      <c r="H2905" s="7">
        <f>IF($G2905="","",IFERROR(INDEX(Listas!$B$2:$B$51,MATCH($G2905,Listas!$A$2:$A$51,0))&amp;"",""))</f>
        <v/>
      </c>
      <c r="J2905" s="8" t="n"/>
      <c r="K2905" s="8" t="n"/>
      <c r="L2905" s="8" t="n"/>
      <c r="M2905" s="9" t="n"/>
      <c r="O2905" s="10" t="n"/>
      <c r="P2905" s="8" t="n"/>
    </row>
    <row r="2906">
      <c r="A2906" s="7" t="n"/>
      <c r="C2906" s="7" t="n"/>
      <c r="F2906" s="7" t="n"/>
      <c r="H2906" s="7">
        <f>IF($G2906="","",IFERROR(INDEX(Listas!$B$2:$B$51,MATCH($G2906,Listas!$A$2:$A$51,0))&amp;"",""))</f>
        <v/>
      </c>
      <c r="J2906" s="8" t="n"/>
      <c r="K2906" s="8" t="n"/>
      <c r="L2906" s="8" t="n"/>
      <c r="M2906" s="9" t="n"/>
      <c r="O2906" s="10" t="n"/>
      <c r="P2906" s="8" t="n"/>
    </row>
    <row r="2907">
      <c r="A2907" s="7" t="n"/>
      <c r="C2907" s="7" t="n"/>
      <c r="F2907" s="7" t="n"/>
      <c r="H2907" s="7">
        <f>IF($G2907="","",IFERROR(INDEX(Listas!$B$2:$B$51,MATCH($G2907,Listas!$A$2:$A$51,0))&amp;"",""))</f>
        <v/>
      </c>
      <c r="J2907" s="8" t="n"/>
      <c r="K2907" s="8" t="n"/>
      <c r="L2907" s="8" t="n"/>
      <c r="M2907" s="9" t="n"/>
      <c r="O2907" s="10" t="n"/>
      <c r="P2907" s="8" t="n"/>
    </row>
    <row r="2908">
      <c r="A2908" s="7" t="n"/>
      <c r="C2908" s="7" t="n"/>
      <c r="F2908" s="7" t="n"/>
      <c r="H2908" s="7">
        <f>IF($G2908="","",IFERROR(INDEX(Listas!$B$2:$B$51,MATCH($G2908,Listas!$A$2:$A$51,0))&amp;"",""))</f>
        <v/>
      </c>
      <c r="J2908" s="8" t="n"/>
      <c r="K2908" s="8" t="n"/>
      <c r="L2908" s="8" t="n"/>
      <c r="M2908" s="9" t="n"/>
      <c r="O2908" s="10" t="n"/>
      <c r="P2908" s="8" t="n"/>
    </row>
    <row r="2909">
      <c r="A2909" s="7" t="n"/>
      <c r="C2909" s="7" t="n"/>
      <c r="F2909" s="7" t="n"/>
      <c r="H2909" s="7">
        <f>IF($G2909="","",IFERROR(INDEX(Listas!$B$2:$B$51,MATCH($G2909,Listas!$A$2:$A$51,0))&amp;"",""))</f>
        <v/>
      </c>
      <c r="J2909" s="8" t="n"/>
      <c r="K2909" s="8" t="n"/>
      <c r="L2909" s="8" t="n"/>
      <c r="M2909" s="9" t="n"/>
      <c r="O2909" s="10" t="n"/>
      <c r="P2909" s="8" t="n"/>
    </row>
    <row r="2910">
      <c r="A2910" s="7" t="n"/>
      <c r="C2910" s="7" t="n"/>
      <c r="F2910" s="7" t="n"/>
      <c r="H2910" s="7">
        <f>IF($G2910="","",IFERROR(INDEX(Listas!$B$2:$B$51,MATCH($G2910,Listas!$A$2:$A$51,0))&amp;"",""))</f>
        <v/>
      </c>
      <c r="J2910" s="8" t="n"/>
      <c r="K2910" s="8" t="n"/>
      <c r="L2910" s="8" t="n"/>
      <c r="M2910" s="9" t="n"/>
      <c r="O2910" s="10" t="n"/>
      <c r="P2910" s="8" t="n"/>
    </row>
    <row r="2911">
      <c r="A2911" s="7" t="n"/>
      <c r="C2911" s="7" t="n"/>
      <c r="F2911" s="7" t="n"/>
      <c r="H2911" s="7">
        <f>IF($G2911="","",IFERROR(INDEX(Listas!$B$2:$B$51,MATCH($G2911,Listas!$A$2:$A$51,0))&amp;"",""))</f>
        <v/>
      </c>
      <c r="J2911" s="8" t="n"/>
      <c r="K2911" s="8" t="n"/>
      <c r="L2911" s="8" t="n"/>
      <c r="M2911" s="9" t="n"/>
      <c r="O2911" s="10" t="n"/>
      <c r="P2911" s="8" t="n"/>
    </row>
    <row r="2912">
      <c r="A2912" s="7" t="n"/>
      <c r="C2912" s="7" t="n"/>
      <c r="F2912" s="7" t="n"/>
      <c r="H2912" s="7">
        <f>IF($G2912="","",IFERROR(INDEX(Listas!$B$2:$B$51,MATCH($G2912,Listas!$A$2:$A$51,0))&amp;"",""))</f>
        <v/>
      </c>
      <c r="J2912" s="8" t="n"/>
      <c r="K2912" s="8" t="n"/>
      <c r="L2912" s="8" t="n"/>
      <c r="M2912" s="9" t="n"/>
      <c r="O2912" s="10" t="n"/>
      <c r="P2912" s="8" t="n"/>
    </row>
    <row r="2913">
      <c r="A2913" s="7" t="n"/>
      <c r="C2913" s="7" t="n"/>
      <c r="F2913" s="7" t="n"/>
      <c r="H2913" s="7">
        <f>IF($G2913="","",IFERROR(INDEX(Listas!$B$2:$B$51,MATCH($G2913,Listas!$A$2:$A$51,0))&amp;"",""))</f>
        <v/>
      </c>
      <c r="J2913" s="8" t="n"/>
      <c r="K2913" s="8" t="n"/>
      <c r="L2913" s="8" t="n"/>
      <c r="M2913" s="9" t="n"/>
      <c r="O2913" s="10" t="n"/>
      <c r="P2913" s="8" t="n"/>
    </row>
    <row r="2914">
      <c r="A2914" s="7" t="n"/>
      <c r="C2914" s="7" t="n"/>
      <c r="F2914" s="7" t="n"/>
      <c r="H2914" s="7">
        <f>IF($G2914="","",IFERROR(INDEX(Listas!$B$2:$B$51,MATCH($G2914,Listas!$A$2:$A$51,0))&amp;"",""))</f>
        <v/>
      </c>
      <c r="J2914" s="8" t="n"/>
      <c r="K2914" s="8" t="n"/>
      <c r="L2914" s="8" t="n"/>
      <c r="M2914" s="9" t="n"/>
      <c r="O2914" s="10" t="n"/>
      <c r="P2914" s="8" t="n"/>
    </row>
    <row r="2915">
      <c r="A2915" s="7" t="n"/>
      <c r="C2915" s="7" t="n"/>
      <c r="F2915" s="7" t="n"/>
      <c r="H2915" s="7">
        <f>IF($G2915="","",IFERROR(INDEX(Listas!$B$2:$B$51,MATCH($G2915,Listas!$A$2:$A$51,0))&amp;"",""))</f>
        <v/>
      </c>
      <c r="J2915" s="8" t="n"/>
      <c r="K2915" s="8" t="n"/>
      <c r="L2915" s="8" t="n"/>
      <c r="M2915" s="9" t="n"/>
      <c r="O2915" s="10" t="n"/>
      <c r="P2915" s="8" t="n"/>
    </row>
    <row r="2916">
      <c r="A2916" s="7" t="n"/>
      <c r="C2916" s="7" t="n"/>
      <c r="F2916" s="7" t="n"/>
      <c r="H2916" s="7">
        <f>IF($G2916="","",IFERROR(INDEX(Listas!$B$2:$B$51,MATCH($G2916,Listas!$A$2:$A$51,0))&amp;"",""))</f>
        <v/>
      </c>
      <c r="J2916" s="8" t="n"/>
      <c r="K2916" s="8" t="n"/>
      <c r="L2916" s="8" t="n"/>
      <c r="M2916" s="9" t="n"/>
      <c r="O2916" s="10" t="n"/>
      <c r="P2916" s="8" t="n"/>
    </row>
    <row r="2917">
      <c r="A2917" s="7" t="n"/>
      <c r="C2917" s="7" t="n"/>
      <c r="F2917" s="7" t="n"/>
      <c r="H2917" s="7">
        <f>IF($G2917="","",IFERROR(INDEX(Listas!$B$2:$B$51,MATCH($G2917,Listas!$A$2:$A$51,0))&amp;"",""))</f>
        <v/>
      </c>
      <c r="J2917" s="8" t="n"/>
      <c r="K2917" s="8" t="n"/>
      <c r="L2917" s="8" t="n"/>
      <c r="M2917" s="9" t="n"/>
      <c r="O2917" s="10" t="n"/>
      <c r="P2917" s="8" t="n"/>
    </row>
    <row r="2918">
      <c r="A2918" s="7" t="n"/>
      <c r="C2918" s="7" t="n"/>
      <c r="F2918" s="7" t="n"/>
      <c r="H2918" s="7">
        <f>IF($G2918="","",IFERROR(INDEX(Listas!$B$2:$B$51,MATCH($G2918,Listas!$A$2:$A$51,0))&amp;"",""))</f>
        <v/>
      </c>
      <c r="J2918" s="8" t="n"/>
      <c r="K2918" s="8" t="n"/>
      <c r="L2918" s="8" t="n"/>
      <c r="M2918" s="9" t="n"/>
      <c r="O2918" s="10" t="n"/>
      <c r="P2918" s="8" t="n"/>
    </row>
    <row r="2919">
      <c r="A2919" s="7" t="n"/>
      <c r="C2919" s="7" t="n"/>
      <c r="F2919" s="7" t="n"/>
      <c r="H2919" s="7">
        <f>IF($G2919="","",IFERROR(INDEX(Listas!$B$2:$B$51,MATCH($G2919,Listas!$A$2:$A$51,0))&amp;"",""))</f>
        <v/>
      </c>
      <c r="J2919" s="8" t="n"/>
      <c r="K2919" s="8" t="n"/>
      <c r="L2919" s="8" t="n"/>
      <c r="M2919" s="9" t="n"/>
      <c r="O2919" s="10" t="n"/>
      <c r="P2919" s="8" t="n"/>
    </row>
    <row r="2920">
      <c r="A2920" s="7" t="n"/>
      <c r="C2920" s="7" t="n"/>
      <c r="F2920" s="7" t="n"/>
      <c r="H2920" s="7">
        <f>IF($G2920="","",IFERROR(INDEX(Listas!$B$2:$B$51,MATCH($G2920,Listas!$A$2:$A$51,0))&amp;"",""))</f>
        <v/>
      </c>
      <c r="J2920" s="8" t="n"/>
      <c r="K2920" s="8" t="n"/>
      <c r="L2920" s="8" t="n"/>
      <c r="M2920" s="9" t="n"/>
      <c r="O2920" s="10" t="n"/>
      <c r="P2920" s="8" t="n"/>
    </row>
    <row r="2921">
      <c r="A2921" s="7" t="n"/>
      <c r="C2921" s="7" t="n"/>
      <c r="F2921" s="7" t="n"/>
      <c r="H2921" s="7">
        <f>IF($G2921="","",IFERROR(INDEX(Listas!$B$2:$B$51,MATCH($G2921,Listas!$A$2:$A$51,0))&amp;"",""))</f>
        <v/>
      </c>
      <c r="J2921" s="8" t="n"/>
      <c r="K2921" s="8" t="n"/>
      <c r="L2921" s="8" t="n"/>
      <c r="M2921" s="9" t="n"/>
      <c r="O2921" s="10" t="n"/>
      <c r="P2921" s="8" t="n"/>
    </row>
    <row r="2922">
      <c r="A2922" s="7" t="n"/>
      <c r="C2922" s="7" t="n"/>
      <c r="F2922" s="7" t="n"/>
      <c r="H2922" s="7">
        <f>IF($G2922="","",IFERROR(INDEX(Listas!$B$2:$B$51,MATCH($G2922,Listas!$A$2:$A$51,0))&amp;"",""))</f>
        <v/>
      </c>
      <c r="J2922" s="8" t="n"/>
      <c r="K2922" s="8" t="n"/>
      <c r="L2922" s="8" t="n"/>
      <c r="M2922" s="9" t="n"/>
      <c r="O2922" s="10" t="n"/>
      <c r="P2922" s="8" t="n"/>
    </row>
    <row r="2923">
      <c r="A2923" s="7" t="n"/>
      <c r="C2923" s="7" t="n"/>
      <c r="F2923" s="7" t="n"/>
      <c r="H2923" s="7">
        <f>IF($G2923="","",IFERROR(INDEX(Listas!$B$2:$B$51,MATCH($G2923,Listas!$A$2:$A$51,0))&amp;"",""))</f>
        <v/>
      </c>
      <c r="J2923" s="8" t="n"/>
      <c r="K2923" s="8" t="n"/>
      <c r="L2923" s="8" t="n"/>
      <c r="M2923" s="9" t="n"/>
      <c r="O2923" s="10" t="n"/>
      <c r="P2923" s="8" t="n"/>
    </row>
    <row r="2924">
      <c r="A2924" s="7" t="n"/>
      <c r="C2924" s="7" t="n"/>
      <c r="F2924" s="7" t="n"/>
      <c r="H2924" s="7">
        <f>IF($G2924="","",IFERROR(INDEX(Listas!$B$2:$B$51,MATCH($G2924,Listas!$A$2:$A$51,0))&amp;"",""))</f>
        <v/>
      </c>
      <c r="J2924" s="8" t="n"/>
      <c r="K2924" s="8" t="n"/>
      <c r="L2924" s="8" t="n"/>
      <c r="M2924" s="9" t="n"/>
      <c r="O2924" s="10" t="n"/>
      <c r="P2924" s="8" t="n"/>
    </row>
    <row r="2925">
      <c r="A2925" s="7" t="n"/>
      <c r="C2925" s="7" t="n"/>
      <c r="F2925" s="7" t="n"/>
      <c r="H2925" s="7">
        <f>IF($G2925="","",IFERROR(INDEX(Listas!$B$2:$B$51,MATCH($G2925,Listas!$A$2:$A$51,0))&amp;"",""))</f>
        <v/>
      </c>
      <c r="J2925" s="8" t="n"/>
      <c r="K2925" s="8" t="n"/>
      <c r="L2925" s="8" t="n"/>
      <c r="M2925" s="9" t="n"/>
      <c r="O2925" s="10" t="n"/>
      <c r="P2925" s="8" t="n"/>
    </row>
    <row r="2926">
      <c r="A2926" s="7" t="n"/>
      <c r="C2926" s="7" t="n"/>
      <c r="F2926" s="7" t="n"/>
      <c r="H2926" s="7">
        <f>IF($G2926="","",IFERROR(INDEX(Listas!$B$2:$B$51,MATCH($G2926,Listas!$A$2:$A$51,0))&amp;"",""))</f>
        <v/>
      </c>
      <c r="J2926" s="8" t="n"/>
      <c r="K2926" s="8" t="n"/>
      <c r="L2926" s="8" t="n"/>
      <c r="M2926" s="9" t="n"/>
      <c r="O2926" s="10" t="n"/>
      <c r="P2926" s="8" t="n"/>
    </row>
    <row r="2927">
      <c r="A2927" s="7" t="n"/>
      <c r="C2927" s="7" t="n"/>
      <c r="F2927" s="7" t="n"/>
      <c r="H2927" s="7">
        <f>IF($G2927="","",IFERROR(INDEX(Listas!$B$2:$B$51,MATCH($G2927,Listas!$A$2:$A$51,0))&amp;"",""))</f>
        <v/>
      </c>
      <c r="J2927" s="8" t="n"/>
      <c r="K2927" s="8" t="n"/>
      <c r="L2927" s="8" t="n"/>
      <c r="M2927" s="9" t="n"/>
      <c r="O2927" s="10" t="n"/>
      <c r="P2927" s="8" t="n"/>
    </row>
    <row r="2928">
      <c r="A2928" s="7" t="n"/>
      <c r="C2928" s="7" t="n"/>
      <c r="F2928" s="7" t="n"/>
      <c r="H2928" s="7">
        <f>IF($G2928="","",IFERROR(INDEX(Listas!$B$2:$B$51,MATCH($G2928,Listas!$A$2:$A$51,0))&amp;"",""))</f>
        <v/>
      </c>
      <c r="J2928" s="8" t="n"/>
      <c r="K2928" s="8" t="n"/>
      <c r="L2928" s="8" t="n"/>
      <c r="M2928" s="9" t="n"/>
      <c r="O2928" s="10" t="n"/>
      <c r="P2928" s="8" t="n"/>
    </row>
    <row r="2929">
      <c r="A2929" s="7" t="n"/>
      <c r="C2929" s="7" t="n"/>
      <c r="F2929" s="7" t="n"/>
      <c r="H2929" s="7">
        <f>IF($G2929="","",IFERROR(INDEX(Listas!$B$2:$B$51,MATCH($G2929,Listas!$A$2:$A$51,0))&amp;"",""))</f>
        <v/>
      </c>
      <c r="J2929" s="8" t="n"/>
      <c r="K2929" s="8" t="n"/>
      <c r="L2929" s="8" t="n"/>
      <c r="M2929" s="9" t="n"/>
      <c r="O2929" s="10" t="n"/>
      <c r="P2929" s="8" t="n"/>
    </row>
    <row r="2930">
      <c r="A2930" s="7" t="n"/>
      <c r="C2930" s="7" t="n"/>
      <c r="F2930" s="7" t="n"/>
      <c r="H2930" s="7">
        <f>IF($G2930="","",IFERROR(INDEX(Listas!$B$2:$B$51,MATCH($G2930,Listas!$A$2:$A$51,0))&amp;"",""))</f>
        <v/>
      </c>
      <c r="J2930" s="8" t="n"/>
      <c r="K2930" s="8" t="n"/>
      <c r="L2930" s="8" t="n"/>
      <c r="M2930" s="9" t="n"/>
      <c r="O2930" s="10" t="n"/>
      <c r="P2930" s="8" t="n"/>
    </row>
    <row r="2931">
      <c r="A2931" s="7" t="n"/>
      <c r="C2931" s="7" t="n"/>
      <c r="F2931" s="7" t="n"/>
      <c r="H2931" s="7">
        <f>IF($G2931="","",IFERROR(INDEX(Listas!$B$2:$B$51,MATCH($G2931,Listas!$A$2:$A$51,0))&amp;"",""))</f>
        <v/>
      </c>
      <c r="J2931" s="8" t="n"/>
      <c r="K2931" s="8" t="n"/>
      <c r="L2931" s="8" t="n"/>
      <c r="M2931" s="9" t="n"/>
      <c r="O2931" s="10" t="n"/>
      <c r="P2931" s="8" t="n"/>
    </row>
    <row r="2932">
      <c r="A2932" s="7" t="n"/>
      <c r="C2932" s="7" t="n"/>
      <c r="F2932" s="7" t="n"/>
      <c r="H2932" s="7">
        <f>IF($G2932="","",IFERROR(INDEX(Listas!$B$2:$B$51,MATCH($G2932,Listas!$A$2:$A$51,0))&amp;"",""))</f>
        <v/>
      </c>
      <c r="J2932" s="8" t="n"/>
      <c r="K2932" s="8" t="n"/>
      <c r="L2932" s="8" t="n"/>
      <c r="M2932" s="9" t="n"/>
      <c r="O2932" s="10" t="n"/>
      <c r="P2932" s="8" t="n"/>
    </row>
    <row r="2933">
      <c r="A2933" s="7" t="n"/>
      <c r="C2933" s="7" t="n"/>
      <c r="F2933" s="7" t="n"/>
      <c r="H2933" s="7">
        <f>IF($G2933="","",IFERROR(INDEX(Listas!$B$2:$B$51,MATCH($G2933,Listas!$A$2:$A$51,0))&amp;"",""))</f>
        <v/>
      </c>
      <c r="J2933" s="8" t="n"/>
      <c r="K2933" s="8" t="n"/>
      <c r="L2933" s="8" t="n"/>
      <c r="M2933" s="9" t="n"/>
      <c r="O2933" s="10" t="n"/>
      <c r="P2933" s="8" t="n"/>
    </row>
    <row r="2934">
      <c r="A2934" s="7" t="n"/>
      <c r="C2934" s="7" t="n"/>
      <c r="F2934" s="7" t="n"/>
      <c r="H2934" s="7">
        <f>IF($G2934="","",IFERROR(INDEX(Listas!$B$2:$B$51,MATCH($G2934,Listas!$A$2:$A$51,0))&amp;"",""))</f>
        <v/>
      </c>
      <c r="J2934" s="8" t="n"/>
      <c r="K2934" s="8" t="n"/>
      <c r="L2934" s="8" t="n"/>
      <c r="M2934" s="9" t="n"/>
      <c r="O2934" s="10" t="n"/>
      <c r="P2934" s="8" t="n"/>
    </row>
    <row r="2935">
      <c r="A2935" s="7" t="n"/>
      <c r="C2935" s="7" t="n"/>
      <c r="F2935" s="7" t="n"/>
      <c r="H2935" s="7">
        <f>IF($G2935="","",IFERROR(INDEX(Listas!$B$2:$B$51,MATCH($G2935,Listas!$A$2:$A$51,0))&amp;"",""))</f>
        <v/>
      </c>
      <c r="J2935" s="8" t="n"/>
      <c r="K2935" s="8" t="n"/>
      <c r="L2935" s="8" t="n"/>
      <c r="M2935" s="9" t="n"/>
      <c r="O2935" s="10" t="n"/>
      <c r="P2935" s="8" t="n"/>
    </row>
    <row r="2936">
      <c r="A2936" s="7" t="n"/>
      <c r="C2936" s="7" t="n"/>
      <c r="F2936" s="7" t="n"/>
      <c r="H2936" s="7">
        <f>IF($G2936="","",IFERROR(INDEX(Listas!$B$2:$B$51,MATCH($G2936,Listas!$A$2:$A$51,0))&amp;"",""))</f>
        <v/>
      </c>
      <c r="J2936" s="8" t="n"/>
      <c r="K2936" s="8" t="n"/>
      <c r="L2936" s="8" t="n"/>
      <c r="M2936" s="9" t="n"/>
      <c r="O2936" s="10" t="n"/>
      <c r="P2936" s="8" t="n"/>
    </row>
    <row r="2937">
      <c r="A2937" s="7" t="n"/>
      <c r="C2937" s="7" t="n"/>
      <c r="F2937" s="7" t="n"/>
      <c r="H2937" s="7">
        <f>IF($G2937="","",IFERROR(INDEX(Listas!$B$2:$B$51,MATCH($G2937,Listas!$A$2:$A$51,0))&amp;"",""))</f>
        <v/>
      </c>
      <c r="J2937" s="8" t="n"/>
      <c r="K2937" s="8" t="n"/>
      <c r="L2937" s="8" t="n"/>
      <c r="M2937" s="9" t="n"/>
      <c r="O2937" s="10" t="n"/>
      <c r="P2937" s="8" t="n"/>
    </row>
    <row r="2938">
      <c r="A2938" s="7" t="n"/>
      <c r="C2938" s="7" t="n"/>
      <c r="F2938" s="7" t="n"/>
      <c r="H2938" s="7">
        <f>IF($G2938="","",IFERROR(INDEX(Listas!$B$2:$B$51,MATCH($G2938,Listas!$A$2:$A$51,0))&amp;"",""))</f>
        <v/>
      </c>
      <c r="J2938" s="8" t="n"/>
      <c r="K2938" s="8" t="n"/>
      <c r="L2938" s="8" t="n"/>
      <c r="M2938" s="9" t="n"/>
      <c r="O2938" s="10" t="n"/>
      <c r="P2938" s="8" t="n"/>
    </row>
    <row r="2939">
      <c r="A2939" s="7" t="n"/>
      <c r="C2939" s="7" t="n"/>
      <c r="F2939" s="7" t="n"/>
      <c r="H2939" s="7">
        <f>IF($G2939="","",IFERROR(INDEX(Listas!$B$2:$B$51,MATCH($G2939,Listas!$A$2:$A$51,0))&amp;"",""))</f>
        <v/>
      </c>
      <c r="J2939" s="8" t="n"/>
      <c r="K2939" s="8" t="n"/>
      <c r="L2939" s="8" t="n"/>
      <c r="M2939" s="9" t="n"/>
      <c r="O2939" s="10" t="n"/>
      <c r="P2939" s="8" t="n"/>
    </row>
    <row r="2940">
      <c r="A2940" s="7" t="n"/>
      <c r="C2940" s="7" t="n"/>
      <c r="F2940" s="7" t="n"/>
      <c r="H2940" s="7">
        <f>IF($G2940="","",IFERROR(INDEX(Listas!$B$2:$B$51,MATCH($G2940,Listas!$A$2:$A$51,0))&amp;"",""))</f>
        <v/>
      </c>
      <c r="J2940" s="8" t="n"/>
      <c r="K2940" s="8" t="n"/>
      <c r="L2940" s="8" t="n"/>
      <c r="M2940" s="9" t="n"/>
      <c r="O2940" s="10" t="n"/>
      <c r="P2940" s="8" t="n"/>
    </row>
    <row r="2941">
      <c r="A2941" s="7" t="n"/>
      <c r="C2941" s="7" t="n"/>
      <c r="F2941" s="7" t="n"/>
      <c r="H2941" s="7">
        <f>IF($G2941="","",IFERROR(INDEX(Listas!$B$2:$B$51,MATCH($G2941,Listas!$A$2:$A$51,0))&amp;"",""))</f>
        <v/>
      </c>
      <c r="J2941" s="8" t="n"/>
      <c r="K2941" s="8" t="n"/>
      <c r="L2941" s="8" t="n"/>
      <c r="M2941" s="9" t="n"/>
      <c r="O2941" s="10" t="n"/>
      <c r="P2941" s="8" t="n"/>
    </row>
    <row r="2942">
      <c r="A2942" s="7" t="n"/>
      <c r="C2942" s="7" t="n"/>
      <c r="F2942" s="7" t="n"/>
      <c r="H2942" s="7">
        <f>IF($G2942="","",IFERROR(INDEX(Listas!$B$2:$B$51,MATCH($G2942,Listas!$A$2:$A$51,0))&amp;"",""))</f>
        <v/>
      </c>
      <c r="J2942" s="8" t="n"/>
      <c r="K2942" s="8" t="n"/>
      <c r="L2942" s="8" t="n"/>
      <c r="M2942" s="9" t="n"/>
      <c r="O2942" s="10" t="n"/>
      <c r="P2942" s="8" t="n"/>
    </row>
    <row r="2943">
      <c r="A2943" s="7" t="n"/>
      <c r="C2943" s="7" t="n"/>
      <c r="F2943" s="7" t="n"/>
      <c r="H2943" s="7">
        <f>IF($G2943="","",IFERROR(INDEX(Listas!$B$2:$B$51,MATCH($G2943,Listas!$A$2:$A$51,0))&amp;"",""))</f>
        <v/>
      </c>
      <c r="J2943" s="8" t="n"/>
      <c r="K2943" s="8" t="n"/>
      <c r="L2943" s="8" t="n"/>
      <c r="M2943" s="9" t="n"/>
      <c r="O2943" s="10" t="n"/>
      <c r="P2943" s="8" t="n"/>
    </row>
    <row r="2944">
      <c r="A2944" s="7" t="n"/>
      <c r="C2944" s="7" t="n"/>
      <c r="F2944" s="7" t="n"/>
      <c r="H2944" s="7">
        <f>IF($G2944="","",IFERROR(INDEX(Listas!$B$2:$B$51,MATCH($G2944,Listas!$A$2:$A$51,0))&amp;"",""))</f>
        <v/>
      </c>
      <c r="J2944" s="8" t="n"/>
      <c r="K2944" s="8" t="n"/>
      <c r="L2944" s="8" t="n"/>
      <c r="M2944" s="9" t="n"/>
      <c r="O2944" s="10" t="n"/>
      <c r="P2944" s="8" t="n"/>
    </row>
    <row r="2945">
      <c r="A2945" s="7" t="n"/>
      <c r="C2945" s="7" t="n"/>
      <c r="F2945" s="7" t="n"/>
      <c r="H2945" s="7">
        <f>IF($G2945="","",IFERROR(INDEX(Listas!$B$2:$B$51,MATCH($G2945,Listas!$A$2:$A$51,0))&amp;"",""))</f>
        <v/>
      </c>
      <c r="J2945" s="8" t="n"/>
      <c r="K2945" s="8" t="n"/>
      <c r="L2945" s="8" t="n"/>
      <c r="M2945" s="9" t="n"/>
      <c r="O2945" s="10" t="n"/>
      <c r="P2945" s="8" t="n"/>
    </row>
    <row r="2946">
      <c r="A2946" s="7" t="n"/>
      <c r="C2946" s="7" t="n"/>
      <c r="F2946" s="7" t="n"/>
      <c r="H2946" s="7">
        <f>IF($G2946="","",IFERROR(INDEX(Listas!$B$2:$B$51,MATCH($G2946,Listas!$A$2:$A$51,0))&amp;"",""))</f>
        <v/>
      </c>
      <c r="J2946" s="8" t="n"/>
      <c r="K2946" s="8" t="n"/>
      <c r="L2946" s="8" t="n"/>
      <c r="M2946" s="9" t="n"/>
      <c r="O2946" s="10" t="n"/>
      <c r="P2946" s="8" t="n"/>
    </row>
    <row r="2947">
      <c r="A2947" s="7" t="n"/>
      <c r="C2947" s="7" t="n"/>
      <c r="F2947" s="7" t="n"/>
      <c r="H2947" s="7">
        <f>IF($G2947="","",IFERROR(INDEX(Listas!$B$2:$B$51,MATCH($G2947,Listas!$A$2:$A$51,0))&amp;"",""))</f>
        <v/>
      </c>
      <c r="J2947" s="8" t="n"/>
      <c r="K2947" s="8" t="n"/>
      <c r="L2947" s="8" t="n"/>
      <c r="M2947" s="9" t="n"/>
      <c r="O2947" s="10" t="n"/>
      <c r="P2947" s="8" t="n"/>
    </row>
    <row r="2948">
      <c r="A2948" s="7" t="n"/>
      <c r="C2948" s="7" t="n"/>
      <c r="F2948" s="7" t="n"/>
      <c r="H2948" s="7">
        <f>IF($G2948="","",IFERROR(INDEX(Listas!$B$2:$B$51,MATCH($G2948,Listas!$A$2:$A$51,0))&amp;"",""))</f>
        <v/>
      </c>
      <c r="J2948" s="8" t="n"/>
      <c r="K2948" s="8" t="n"/>
      <c r="L2948" s="8" t="n"/>
      <c r="M2948" s="9" t="n"/>
      <c r="O2948" s="10" t="n"/>
      <c r="P2948" s="8" t="n"/>
    </row>
    <row r="2949">
      <c r="A2949" s="7" t="n"/>
      <c r="C2949" s="7" t="n"/>
      <c r="F2949" s="7" t="n"/>
      <c r="H2949" s="7">
        <f>IF($G2949="","",IFERROR(INDEX(Listas!$B$2:$B$51,MATCH($G2949,Listas!$A$2:$A$51,0))&amp;"",""))</f>
        <v/>
      </c>
      <c r="J2949" s="8" t="n"/>
      <c r="K2949" s="8" t="n"/>
      <c r="L2949" s="8" t="n"/>
      <c r="M2949" s="9" t="n"/>
      <c r="O2949" s="10" t="n"/>
      <c r="P2949" s="8" t="n"/>
    </row>
    <row r="2950">
      <c r="A2950" s="7" t="n"/>
      <c r="C2950" s="7" t="n"/>
      <c r="F2950" s="7" t="n"/>
      <c r="H2950" s="7">
        <f>IF($G2950="","",IFERROR(INDEX(Listas!$B$2:$B$51,MATCH($G2950,Listas!$A$2:$A$51,0))&amp;"",""))</f>
        <v/>
      </c>
      <c r="J2950" s="8" t="n"/>
      <c r="K2950" s="8" t="n"/>
      <c r="L2950" s="8" t="n"/>
      <c r="M2950" s="9" t="n"/>
      <c r="O2950" s="10" t="n"/>
      <c r="P2950" s="8" t="n"/>
    </row>
    <row r="2951">
      <c r="A2951" s="7" t="n"/>
      <c r="C2951" s="7" t="n"/>
      <c r="F2951" s="7" t="n"/>
      <c r="H2951" s="7">
        <f>IF($G2951="","",IFERROR(INDEX(Listas!$B$2:$B$51,MATCH($G2951,Listas!$A$2:$A$51,0))&amp;"",""))</f>
        <v/>
      </c>
      <c r="J2951" s="8" t="n"/>
      <c r="K2951" s="8" t="n"/>
      <c r="L2951" s="8" t="n"/>
      <c r="M2951" s="9" t="n"/>
      <c r="O2951" s="10" t="n"/>
      <c r="P2951" s="8" t="n"/>
    </row>
    <row r="2952">
      <c r="A2952" s="7" t="n"/>
      <c r="C2952" s="7" t="n"/>
      <c r="F2952" s="7" t="n"/>
      <c r="H2952" s="7">
        <f>IF($G2952="","",IFERROR(INDEX(Listas!$B$2:$B$51,MATCH($G2952,Listas!$A$2:$A$51,0))&amp;"",""))</f>
        <v/>
      </c>
      <c r="J2952" s="8" t="n"/>
      <c r="K2952" s="8" t="n"/>
      <c r="L2952" s="8" t="n"/>
      <c r="M2952" s="9" t="n"/>
      <c r="O2952" s="10" t="n"/>
      <c r="P2952" s="8" t="n"/>
    </row>
    <row r="2953">
      <c r="A2953" s="7" t="n"/>
      <c r="C2953" s="7" t="n"/>
      <c r="F2953" s="7" t="n"/>
      <c r="H2953" s="7">
        <f>IF($G2953="","",IFERROR(INDEX(Listas!$B$2:$B$51,MATCH($G2953,Listas!$A$2:$A$51,0))&amp;"",""))</f>
        <v/>
      </c>
      <c r="J2953" s="8" t="n"/>
      <c r="K2953" s="8" t="n"/>
      <c r="L2953" s="8" t="n"/>
      <c r="M2953" s="9" t="n"/>
      <c r="O2953" s="10" t="n"/>
      <c r="P2953" s="8" t="n"/>
    </row>
    <row r="2954">
      <c r="A2954" s="7" t="n"/>
      <c r="C2954" s="7" t="n"/>
      <c r="F2954" s="7" t="n"/>
      <c r="H2954" s="7">
        <f>IF($G2954="","",IFERROR(INDEX(Listas!$B$2:$B$51,MATCH($G2954,Listas!$A$2:$A$51,0))&amp;"",""))</f>
        <v/>
      </c>
      <c r="J2954" s="8" t="n"/>
      <c r="K2954" s="8" t="n"/>
      <c r="L2954" s="8" t="n"/>
      <c r="M2954" s="9" t="n"/>
      <c r="O2954" s="10" t="n"/>
      <c r="P2954" s="8" t="n"/>
    </row>
    <row r="2955">
      <c r="A2955" s="7" t="n"/>
      <c r="C2955" s="7" t="n"/>
      <c r="F2955" s="7" t="n"/>
      <c r="H2955" s="7">
        <f>IF($G2955="","",IFERROR(INDEX(Listas!$B$2:$B$51,MATCH($G2955,Listas!$A$2:$A$51,0))&amp;"",""))</f>
        <v/>
      </c>
      <c r="J2955" s="8" t="n"/>
      <c r="K2955" s="8" t="n"/>
      <c r="L2955" s="8" t="n"/>
      <c r="M2955" s="9" t="n"/>
      <c r="O2955" s="10" t="n"/>
      <c r="P2955" s="8" t="n"/>
    </row>
    <row r="2956">
      <c r="A2956" s="7" t="n"/>
      <c r="C2956" s="7" t="n"/>
      <c r="F2956" s="7" t="n"/>
      <c r="H2956" s="7">
        <f>IF($G2956="","",IFERROR(INDEX(Listas!$B$2:$B$51,MATCH($G2956,Listas!$A$2:$A$51,0))&amp;"",""))</f>
        <v/>
      </c>
      <c r="J2956" s="8" t="n"/>
      <c r="K2956" s="8" t="n"/>
      <c r="L2956" s="8" t="n"/>
      <c r="M2956" s="9" t="n"/>
      <c r="O2956" s="10" t="n"/>
      <c r="P2956" s="8" t="n"/>
    </row>
    <row r="2957">
      <c r="A2957" s="7" t="n"/>
      <c r="C2957" s="7" t="n"/>
      <c r="F2957" s="7" t="n"/>
      <c r="H2957" s="7">
        <f>IF($G2957="","",IFERROR(INDEX(Listas!$B$2:$B$51,MATCH($G2957,Listas!$A$2:$A$51,0))&amp;"",""))</f>
        <v/>
      </c>
      <c r="J2957" s="8" t="n"/>
      <c r="K2957" s="8" t="n"/>
      <c r="L2957" s="8" t="n"/>
      <c r="M2957" s="9" t="n"/>
      <c r="O2957" s="10" t="n"/>
      <c r="P2957" s="8" t="n"/>
    </row>
    <row r="2958">
      <c r="A2958" s="7" t="n"/>
      <c r="C2958" s="7" t="n"/>
      <c r="F2958" s="7" t="n"/>
      <c r="H2958" s="7">
        <f>IF($G2958="","",IFERROR(INDEX(Listas!$B$2:$B$51,MATCH($G2958,Listas!$A$2:$A$51,0))&amp;"",""))</f>
        <v/>
      </c>
      <c r="J2958" s="8" t="n"/>
      <c r="K2958" s="8" t="n"/>
      <c r="L2958" s="8" t="n"/>
      <c r="M2958" s="9" t="n"/>
      <c r="O2958" s="10" t="n"/>
      <c r="P2958" s="8" t="n"/>
    </row>
    <row r="2959">
      <c r="A2959" s="7" t="n"/>
      <c r="C2959" s="7" t="n"/>
      <c r="F2959" s="7" t="n"/>
      <c r="H2959" s="7">
        <f>IF($G2959="","",IFERROR(INDEX(Listas!$B$2:$B$51,MATCH($G2959,Listas!$A$2:$A$51,0))&amp;"",""))</f>
        <v/>
      </c>
      <c r="J2959" s="8" t="n"/>
      <c r="K2959" s="8" t="n"/>
      <c r="L2959" s="8" t="n"/>
      <c r="M2959" s="9" t="n"/>
      <c r="O2959" s="10" t="n"/>
      <c r="P2959" s="8" t="n"/>
    </row>
    <row r="2960">
      <c r="A2960" s="7" t="n"/>
      <c r="C2960" s="7" t="n"/>
      <c r="F2960" s="7" t="n"/>
      <c r="H2960" s="7">
        <f>IF($G2960="","",IFERROR(INDEX(Listas!$B$2:$B$51,MATCH($G2960,Listas!$A$2:$A$51,0))&amp;"",""))</f>
        <v/>
      </c>
      <c r="J2960" s="8" t="n"/>
      <c r="K2960" s="8" t="n"/>
      <c r="L2960" s="8" t="n"/>
      <c r="M2960" s="9" t="n"/>
      <c r="O2960" s="10" t="n"/>
      <c r="P2960" s="8" t="n"/>
    </row>
    <row r="2961">
      <c r="A2961" s="7" t="n"/>
      <c r="C2961" s="7" t="n"/>
      <c r="F2961" s="7" t="n"/>
      <c r="H2961" s="7">
        <f>IF($G2961="","",IFERROR(INDEX(Listas!$B$2:$B$51,MATCH($G2961,Listas!$A$2:$A$51,0))&amp;"",""))</f>
        <v/>
      </c>
      <c r="J2961" s="8" t="n"/>
      <c r="K2961" s="8" t="n"/>
      <c r="L2961" s="8" t="n"/>
      <c r="M2961" s="9" t="n"/>
      <c r="O2961" s="10" t="n"/>
      <c r="P2961" s="8" t="n"/>
    </row>
    <row r="2962">
      <c r="A2962" s="7" t="n"/>
      <c r="C2962" s="7" t="n"/>
      <c r="F2962" s="7" t="n"/>
      <c r="H2962" s="7">
        <f>IF($G2962="","",IFERROR(INDEX(Listas!$B$2:$B$51,MATCH($G2962,Listas!$A$2:$A$51,0))&amp;"",""))</f>
        <v/>
      </c>
      <c r="J2962" s="8" t="n"/>
      <c r="K2962" s="8" t="n"/>
      <c r="L2962" s="8" t="n"/>
      <c r="M2962" s="9" t="n"/>
      <c r="O2962" s="10" t="n"/>
      <c r="P2962" s="8" t="n"/>
    </row>
    <row r="2963">
      <c r="A2963" s="7" t="n"/>
      <c r="C2963" s="7" t="n"/>
      <c r="F2963" s="7" t="n"/>
      <c r="H2963" s="7">
        <f>IF($G2963="","",IFERROR(INDEX(Listas!$B$2:$B$51,MATCH($G2963,Listas!$A$2:$A$51,0))&amp;"",""))</f>
        <v/>
      </c>
      <c r="J2963" s="8" t="n"/>
      <c r="K2963" s="8" t="n"/>
      <c r="L2963" s="8" t="n"/>
      <c r="M2963" s="9" t="n"/>
      <c r="O2963" s="10" t="n"/>
      <c r="P2963" s="8" t="n"/>
    </row>
    <row r="2964">
      <c r="A2964" s="7" t="n"/>
      <c r="C2964" s="7" t="n"/>
      <c r="F2964" s="7" t="n"/>
      <c r="H2964" s="7">
        <f>IF($G2964="","",IFERROR(INDEX(Listas!$B$2:$B$51,MATCH($G2964,Listas!$A$2:$A$51,0))&amp;"",""))</f>
        <v/>
      </c>
      <c r="J2964" s="8" t="n"/>
      <c r="K2964" s="8" t="n"/>
      <c r="L2964" s="8" t="n"/>
      <c r="M2964" s="9" t="n"/>
      <c r="O2964" s="10" t="n"/>
      <c r="P2964" s="8" t="n"/>
    </row>
    <row r="2965">
      <c r="A2965" s="7" t="n"/>
      <c r="C2965" s="7" t="n"/>
      <c r="F2965" s="7" t="n"/>
      <c r="H2965" s="7">
        <f>IF($G2965="","",IFERROR(INDEX(Listas!$B$2:$B$51,MATCH($G2965,Listas!$A$2:$A$51,0))&amp;"",""))</f>
        <v/>
      </c>
      <c r="J2965" s="8" t="n"/>
      <c r="K2965" s="8" t="n"/>
      <c r="L2965" s="8" t="n"/>
      <c r="M2965" s="9" t="n"/>
      <c r="O2965" s="10" t="n"/>
      <c r="P2965" s="8" t="n"/>
    </row>
    <row r="2966">
      <c r="A2966" s="7" t="n"/>
      <c r="C2966" s="7" t="n"/>
      <c r="F2966" s="7" t="n"/>
      <c r="H2966" s="7">
        <f>IF($G2966="","",IFERROR(INDEX(Listas!$B$2:$B$51,MATCH($G2966,Listas!$A$2:$A$51,0))&amp;"",""))</f>
        <v/>
      </c>
      <c r="J2966" s="8" t="n"/>
      <c r="K2966" s="8" t="n"/>
      <c r="L2966" s="8" t="n"/>
      <c r="M2966" s="9" t="n"/>
      <c r="O2966" s="10" t="n"/>
      <c r="P2966" s="8" t="n"/>
    </row>
    <row r="2967">
      <c r="A2967" s="7" t="n"/>
      <c r="C2967" s="7" t="n"/>
      <c r="F2967" s="7" t="n"/>
      <c r="H2967" s="7">
        <f>IF($G2967="","",IFERROR(INDEX(Listas!$B$2:$B$51,MATCH($G2967,Listas!$A$2:$A$51,0))&amp;"",""))</f>
        <v/>
      </c>
      <c r="J2967" s="8" t="n"/>
      <c r="K2967" s="8" t="n"/>
      <c r="L2967" s="8" t="n"/>
      <c r="M2967" s="9" t="n"/>
      <c r="O2967" s="10" t="n"/>
      <c r="P2967" s="8" t="n"/>
    </row>
    <row r="2968">
      <c r="A2968" s="7" t="n"/>
      <c r="C2968" s="7" t="n"/>
      <c r="F2968" s="7" t="n"/>
      <c r="H2968" s="7">
        <f>IF($G2968="","",IFERROR(INDEX(Listas!$B$2:$B$51,MATCH($G2968,Listas!$A$2:$A$51,0))&amp;"",""))</f>
        <v/>
      </c>
      <c r="J2968" s="8" t="n"/>
      <c r="K2968" s="8" t="n"/>
      <c r="L2968" s="8" t="n"/>
      <c r="M2968" s="9" t="n"/>
      <c r="O2968" s="10" t="n"/>
      <c r="P2968" s="8" t="n"/>
    </row>
    <row r="2969">
      <c r="A2969" s="7" t="n"/>
      <c r="C2969" s="7" t="n"/>
      <c r="F2969" s="7" t="n"/>
      <c r="H2969" s="7">
        <f>IF($G2969="","",IFERROR(INDEX(Listas!$B$2:$B$51,MATCH($G2969,Listas!$A$2:$A$51,0))&amp;"",""))</f>
        <v/>
      </c>
      <c r="J2969" s="8" t="n"/>
      <c r="K2969" s="8" t="n"/>
      <c r="L2969" s="8" t="n"/>
      <c r="M2969" s="9" t="n"/>
      <c r="O2969" s="10" t="n"/>
      <c r="P2969" s="8" t="n"/>
    </row>
    <row r="2970">
      <c r="A2970" s="7" t="n"/>
      <c r="C2970" s="7" t="n"/>
      <c r="F2970" s="7" t="n"/>
      <c r="H2970" s="7">
        <f>IF($G2970="","",IFERROR(INDEX(Listas!$B$2:$B$51,MATCH($G2970,Listas!$A$2:$A$51,0))&amp;"",""))</f>
        <v/>
      </c>
      <c r="J2970" s="8" t="n"/>
      <c r="K2970" s="8" t="n"/>
      <c r="L2970" s="8" t="n"/>
      <c r="M2970" s="9" t="n"/>
      <c r="O2970" s="10" t="n"/>
      <c r="P2970" s="8" t="n"/>
    </row>
    <row r="2971">
      <c r="A2971" s="7" t="n"/>
      <c r="C2971" s="7" t="n"/>
      <c r="F2971" s="7" t="n"/>
      <c r="H2971" s="7">
        <f>IF($G2971="","",IFERROR(INDEX(Listas!$B$2:$B$51,MATCH($G2971,Listas!$A$2:$A$51,0))&amp;"",""))</f>
        <v/>
      </c>
      <c r="J2971" s="8" t="n"/>
      <c r="K2971" s="8" t="n"/>
      <c r="L2971" s="8" t="n"/>
      <c r="M2971" s="9" t="n"/>
      <c r="O2971" s="10" t="n"/>
      <c r="P2971" s="8" t="n"/>
    </row>
    <row r="2972">
      <c r="A2972" s="7" t="n"/>
      <c r="C2972" s="7" t="n"/>
      <c r="F2972" s="7" t="n"/>
      <c r="H2972" s="7">
        <f>IF($G2972="","",IFERROR(INDEX(Listas!$B$2:$B$51,MATCH($G2972,Listas!$A$2:$A$51,0))&amp;"",""))</f>
        <v/>
      </c>
      <c r="J2972" s="8" t="n"/>
      <c r="K2972" s="8" t="n"/>
      <c r="L2972" s="8" t="n"/>
      <c r="M2972" s="9" t="n"/>
      <c r="O2972" s="10" t="n"/>
      <c r="P2972" s="8" t="n"/>
    </row>
    <row r="2973">
      <c r="A2973" s="7" t="n"/>
      <c r="C2973" s="7" t="n"/>
      <c r="F2973" s="7" t="n"/>
      <c r="H2973" s="7">
        <f>IF($G2973="","",IFERROR(INDEX(Listas!$B$2:$B$51,MATCH($G2973,Listas!$A$2:$A$51,0))&amp;"",""))</f>
        <v/>
      </c>
      <c r="J2973" s="8" t="n"/>
      <c r="K2973" s="8" t="n"/>
      <c r="L2973" s="8" t="n"/>
      <c r="M2973" s="9" t="n"/>
      <c r="O2973" s="10" t="n"/>
      <c r="P2973" s="8" t="n"/>
    </row>
    <row r="2974">
      <c r="A2974" s="7" t="n"/>
      <c r="C2974" s="7" t="n"/>
      <c r="F2974" s="7" t="n"/>
      <c r="H2974" s="7">
        <f>IF($G2974="","",IFERROR(INDEX(Listas!$B$2:$B$51,MATCH($G2974,Listas!$A$2:$A$51,0))&amp;"",""))</f>
        <v/>
      </c>
      <c r="J2974" s="8" t="n"/>
      <c r="K2974" s="8" t="n"/>
      <c r="L2974" s="8" t="n"/>
      <c r="M2974" s="9" t="n"/>
      <c r="O2974" s="10" t="n"/>
      <c r="P2974" s="8" t="n"/>
    </row>
    <row r="2975">
      <c r="A2975" s="7" t="n"/>
      <c r="C2975" s="7" t="n"/>
      <c r="F2975" s="7" t="n"/>
      <c r="H2975" s="7">
        <f>IF($G2975="","",IFERROR(INDEX(Listas!$B$2:$B$51,MATCH($G2975,Listas!$A$2:$A$51,0))&amp;"",""))</f>
        <v/>
      </c>
      <c r="J2975" s="8" t="n"/>
      <c r="K2975" s="8" t="n"/>
      <c r="L2975" s="8" t="n"/>
      <c r="M2975" s="9" t="n"/>
      <c r="O2975" s="10" t="n"/>
      <c r="P2975" s="8" t="n"/>
    </row>
    <row r="2976">
      <c r="A2976" s="7" t="n"/>
      <c r="C2976" s="7" t="n"/>
      <c r="F2976" s="7" t="n"/>
      <c r="H2976" s="7">
        <f>IF($G2976="","",IFERROR(INDEX(Listas!$B$2:$B$51,MATCH($G2976,Listas!$A$2:$A$51,0))&amp;"",""))</f>
        <v/>
      </c>
      <c r="J2976" s="8" t="n"/>
      <c r="K2976" s="8" t="n"/>
      <c r="L2976" s="8" t="n"/>
      <c r="M2976" s="9" t="n"/>
      <c r="O2976" s="10" t="n"/>
      <c r="P2976" s="8" t="n"/>
    </row>
    <row r="2977">
      <c r="A2977" s="7" t="n"/>
      <c r="C2977" s="7" t="n"/>
      <c r="F2977" s="7" t="n"/>
      <c r="H2977" s="7">
        <f>IF($G2977="","",IFERROR(INDEX(Listas!$B$2:$B$51,MATCH($G2977,Listas!$A$2:$A$51,0))&amp;"",""))</f>
        <v/>
      </c>
      <c r="J2977" s="8" t="n"/>
      <c r="K2977" s="8" t="n"/>
      <c r="L2977" s="8" t="n"/>
      <c r="M2977" s="9" t="n"/>
      <c r="O2977" s="10" t="n"/>
      <c r="P2977" s="8" t="n"/>
    </row>
    <row r="2978">
      <c r="A2978" s="7" t="n"/>
      <c r="C2978" s="7" t="n"/>
      <c r="F2978" s="7" t="n"/>
      <c r="H2978" s="7">
        <f>IF($G2978="","",IFERROR(INDEX(Listas!$B$2:$B$51,MATCH($G2978,Listas!$A$2:$A$51,0))&amp;"",""))</f>
        <v/>
      </c>
      <c r="J2978" s="8" t="n"/>
      <c r="K2978" s="8" t="n"/>
      <c r="L2978" s="8" t="n"/>
      <c r="M2978" s="9" t="n"/>
      <c r="O2978" s="10" t="n"/>
      <c r="P2978" s="8" t="n"/>
    </row>
    <row r="2979">
      <c r="A2979" s="7" t="n"/>
      <c r="C2979" s="7" t="n"/>
      <c r="F2979" s="7" t="n"/>
      <c r="H2979" s="7">
        <f>IF($G2979="","",IFERROR(INDEX(Listas!$B$2:$B$51,MATCH($G2979,Listas!$A$2:$A$51,0))&amp;"",""))</f>
        <v/>
      </c>
      <c r="J2979" s="8" t="n"/>
      <c r="K2979" s="8" t="n"/>
      <c r="L2979" s="8" t="n"/>
      <c r="M2979" s="9" t="n"/>
      <c r="O2979" s="10" t="n"/>
      <c r="P2979" s="8" t="n"/>
    </row>
    <row r="2980">
      <c r="A2980" s="7" t="n"/>
      <c r="C2980" s="7" t="n"/>
      <c r="F2980" s="7" t="n"/>
      <c r="H2980" s="7">
        <f>IF($G2980="","",IFERROR(INDEX(Listas!$B$2:$B$51,MATCH($G2980,Listas!$A$2:$A$51,0))&amp;"",""))</f>
        <v/>
      </c>
      <c r="J2980" s="8" t="n"/>
      <c r="K2980" s="8" t="n"/>
      <c r="L2980" s="8" t="n"/>
      <c r="M2980" s="9" t="n"/>
      <c r="O2980" s="10" t="n"/>
      <c r="P2980" s="8" t="n"/>
    </row>
    <row r="2981">
      <c r="A2981" s="7" t="n"/>
      <c r="C2981" s="7" t="n"/>
      <c r="F2981" s="7" t="n"/>
      <c r="H2981" s="7">
        <f>IF($G2981="","",IFERROR(INDEX(Listas!$B$2:$B$51,MATCH($G2981,Listas!$A$2:$A$51,0))&amp;"",""))</f>
        <v/>
      </c>
      <c r="J2981" s="8" t="n"/>
      <c r="K2981" s="8" t="n"/>
      <c r="L2981" s="8" t="n"/>
      <c r="M2981" s="9" t="n"/>
      <c r="O2981" s="10" t="n"/>
      <c r="P2981" s="8" t="n"/>
    </row>
    <row r="2982">
      <c r="A2982" s="7" t="n"/>
      <c r="C2982" s="7" t="n"/>
      <c r="F2982" s="7" t="n"/>
      <c r="H2982" s="7">
        <f>IF($G2982="","",IFERROR(INDEX(Listas!$B$2:$B$51,MATCH($G2982,Listas!$A$2:$A$51,0))&amp;"",""))</f>
        <v/>
      </c>
      <c r="J2982" s="8" t="n"/>
      <c r="K2982" s="8" t="n"/>
      <c r="L2982" s="8" t="n"/>
      <c r="M2982" s="9" t="n"/>
      <c r="O2982" s="10" t="n"/>
      <c r="P2982" s="8" t="n"/>
    </row>
    <row r="2983">
      <c r="A2983" s="7" t="n"/>
      <c r="C2983" s="7" t="n"/>
      <c r="F2983" s="7" t="n"/>
      <c r="H2983" s="7">
        <f>IF($G2983="","",IFERROR(INDEX(Listas!$B$2:$B$51,MATCH($G2983,Listas!$A$2:$A$51,0))&amp;"",""))</f>
        <v/>
      </c>
      <c r="J2983" s="8" t="n"/>
      <c r="K2983" s="8" t="n"/>
      <c r="L2983" s="8" t="n"/>
      <c r="M2983" s="9" t="n"/>
      <c r="O2983" s="10" t="n"/>
      <c r="P2983" s="8" t="n"/>
    </row>
    <row r="2984">
      <c r="A2984" s="7" t="n"/>
      <c r="C2984" s="7" t="n"/>
      <c r="F2984" s="7" t="n"/>
      <c r="H2984" s="7">
        <f>IF($G2984="","",IFERROR(INDEX(Listas!$B$2:$B$51,MATCH($G2984,Listas!$A$2:$A$51,0))&amp;"",""))</f>
        <v/>
      </c>
      <c r="J2984" s="8" t="n"/>
      <c r="K2984" s="8" t="n"/>
      <c r="L2984" s="8" t="n"/>
      <c r="M2984" s="9" t="n"/>
      <c r="O2984" s="10" t="n"/>
      <c r="P2984" s="8" t="n"/>
    </row>
    <row r="2985">
      <c r="A2985" s="7" t="n"/>
      <c r="C2985" s="7" t="n"/>
      <c r="F2985" s="7" t="n"/>
      <c r="H2985" s="7">
        <f>IF($G2985="","",IFERROR(INDEX(Listas!$B$2:$B$51,MATCH($G2985,Listas!$A$2:$A$51,0))&amp;"",""))</f>
        <v/>
      </c>
      <c r="J2985" s="8" t="n"/>
      <c r="K2985" s="8" t="n"/>
      <c r="L2985" s="8" t="n"/>
      <c r="M2985" s="9" t="n"/>
      <c r="O2985" s="10" t="n"/>
      <c r="P2985" s="8" t="n"/>
    </row>
    <row r="2986">
      <c r="A2986" s="7" t="n"/>
      <c r="C2986" s="7" t="n"/>
      <c r="F2986" s="7" t="n"/>
      <c r="H2986" s="7">
        <f>IF($G2986="","",IFERROR(INDEX(Listas!$B$2:$B$51,MATCH($G2986,Listas!$A$2:$A$51,0))&amp;"",""))</f>
        <v/>
      </c>
      <c r="J2986" s="8" t="n"/>
      <c r="K2986" s="8" t="n"/>
      <c r="L2986" s="8" t="n"/>
      <c r="M2986" s="9" t="n"/>
      <c r="O2986" s="10" t="n"/>
      <c r="P2986" s="8" t="n"/>
    </row>
    <row r="2987">
      <c r="A2987" s="7" t="n"/>
      <c r="C2987" s="7" t="n"/>
      <c r="F2987" s="7" t="n"/>
      <c r="H2987" s="7">
        <f>IF($G2987="","",IFERROR(INDEX(Listas!$B$2:$B$51,MATCH($G2987,Listas!$A$2:$A$51,0))&amp;"",""))</f>
        <v/>
      </c>
      <c r="J2987" s="8" t="n"/>
      <c r="K2987" s="8" t="n"/>
      <c r="L2987" s="8" t="n"/>
      <c r="M2987" s="9" t="n"/>
      <c r="O2987" s="10" t="n"/>
      <c r="P2987" s="8" t="n"/>
    </row>
    <row r="2988">
      <c r="A2988" s="7" t="n"/>
      <c r="C2988" s="7" t="n"/>
      <c r="F2988" s="7" t="n"/>
      <c r="H2988" s="7">
        <f>IF($G2988="","",IFERROR(INDEX(Listas!$B$2:$B$51,MATCH($G2988,Listas!$A$2:$A$51,0))&amp;"",""))</f>
        <v/>
      </c>
      <c r="J2988" s="8" t="n"/>
      <c r="K2988" s="8" t="n"/>
      <c r="L2988" s="8" t="n"/>
      <c r="M2988" s="9" t="n"/>
      <c r="O2988" s="10" t="n"/>
      <c r="P2988" s="8" t="n"/>
    </row>
    <row r="2989">
      <c r="A2989" s="7" t="n"/>
      <c r="C2989" s="7" t="n"/>
      <c r="F2989" s="7" t="n"/>
      <c r="H2989" s="7">
        <f>IF($G2989="","",IFERROR(INDEX(Listas!$B$2:$B$51,MATCH($G2989,Listas!$A$2:$A$51,0))&amp;"",""))</f>
        <v/>
      </c>
      <c r="J2989" s="8" t="n"/>
      <c r="K2989" s="8" t="n"/>
      <c r="L2989" s="8" t="n"/>
      <c r="M2989" s="9" t="n"/>
      <c r="O2989" s="10" t="n"/>
      <c r="P2989" s="8" t="n"/>
    </row>
    <row r="2990">
      <c r="A2990" s="7" t="n"/>
      <c r="C2990" s="7" t="n"/>
      <c r="F2990" s="7" t="n"/>
      <c r="H2990" s="7">
        <f>IF($G2990="","",IFERROR(INDEX(Listas!$B$2:$B$51,MATCH($G2990,Listas!$A$2:$A$51,0))&amp;"",""))</f>
        <v/>
      </c>
      <c r="J2990" s="8" t="n"/>
      <c r="K2990" s="8" t="n"/>
      <c r="L2990" s="8" t="n"/>
      <c r="M2990" s="9" t="n"/>
      <c r="O2990" s="10" t="n"/>
      <c r="P2990" s="8" t="n"/>
    </row>
    <row r="2991">
      <c r="A2991" s="7" t="n"/>
      <c r="C2991" s="7" t="n"/>
      <c r="F2991" s="7" t="n"/>
      <c r="H2991" s="7">
        <f>IF($G2991="","",IFERROR(INDEX(Listas!$B$2:$B$51,MATCH($G2991,Listas!$A$2:$A$51,0))&amp;"",""))</f>
        <v/>
      </c>
      <c r="J2991" s="8" t="n"/>
      <c r="K2991" s="8" t="n"/>
      <c r="L2991" s="8" t="n"/>
      <c r="M2991" s="9" t="n"/>
      <c r="O2991" s="10" t="n"/>
      <c r="P2991" s="8" t="n"/>
    </row>
    <row r="2992">
      <c r="A2992" s="7" t="n"/>
      <c r="C2992" s="7" t="n"/>
      <c r="F2992" s="7" t="n"/>
      <c r="H2992" s="7">
        <f>IF($G2992="","",IFERROR(INDEX(Listas!$B$2:$B$51,MATCH($G2992,Listas!$A$2:$A$51,0))&amp;"",""))</f>
        <v/>
      </c>
      <c r="J2992" s="8" t="n"/>
      <c r="K2992" s="8" t="n"/>
      <c r="L2992" s="8" t="n"/>
      <c r="M2992" s="9" t="n"/>
      <c r="O2992" s="10" t="n"/>
      <c r="P2992" s="8" t="n"/>
    </row>
    <row r="2993">
      <c r="A2993" s="7" t="n"/>
      <c r="C2993" s="7" t="n"/>
      <c r="F2993" s="7" t="n"/>
      <c r="H2993" s="7">
        <f>IF($G2993="","",IFERROR(INDEX(Listas!$B$2:$B$51,MATCH($G2993,Listas!$A$2:$A$51,0))&amp;"",""))</f>
        <v/>
      </c>
      <c r="J2993" s="8" t="n"/>
      <c r="K2993" s="8" t="n"/>
      <c r="L2993" s="8" t="n"/>
      <c r="M2993" s="9" t="n"/>
      <c r="O2993" s="10" t="n"/>
      <c r="P2993" s="8" t="n"/>
    </row>
    <row r="2994">
      <c r="A2994" s="7" t="n"/>
      <c r="C2994" s="7" t="n"/>
      <c r="F2994" s="7" t="n"/>
      <c r="H2994" s="7">
        <f>IF($G2994="","",IFERROR(INDEX(Listas!$B$2:$B$51,MATCH($G2994,Listas!$A$2:$A$51,0))&amp;"",""))</f>
        <v/>
      </c>
      <c r="J2994" s="8" t="n"/>
      <c r="K2994" s="8" t="n"/>
      <c r="L2994" s="8" t="n"/>
      <c r="M2994" s="9" t="n"/>
      <c r="O2994" s="10" t="n"/>
      <c r="P2994" s="8" t="n"/>
    </row>
    <row r="2995">
      <c r="A2995" s="7" t="n"/>
      <c r="C2995" s="7" t="n"/>
      <c r="F2995" s="7" t="n"/>
      <c r="H2995" s="7">
        <f>IF($G2995="","",IFERROR(INDEX(Listas!$B$2:$B$51,MATCH($G2995,Listas!$A$2:$A$51,0))&amp;"",""))</f>
        <v/>
      </c>
      <c r="J2995" s="8" t="n"/>
      <c r="K2995" s="8" t="n"/>
      <c r="L2995" s="8" t="n"/>
      <c r="M2995" s="9" t="n"/>
      <c r="O2995" s="10" t="n"/>
      <c r="P2995" s="8" t="n"/>
    </row>
    <row r="2996">
      <c r="A2996" s="7" t="n"/>
      <c r="C2996" s="7" t="n"/>
      <c r="F2996" s="7" t="n"/>
      <c r="H2996" s="7">
        <f>IF($G2996="","",IFERROR(INDEX(Listas!$B$2:$B$51,MATCH($G2996,Listas!$A$2:$A$51,0))&amp;"",""))</f>
        <v/>
      </c>
      <c r="J2996" s="8" t="n"/>
      <c r="K2996" s="8" t="n"/>
      <c r="L2996" s="8" t="n"/>
      <c r="M2996" s="9" t="n"/>
      <c r="O2996" s="10" t="n"/>
      <c r="P2996" s="8" t="n"/>
    </row>
    <row r="2997">
      <c r="A2997" s="7" t="n"/>
      <c r="C2997" s="7" t="n"/>
      <c r="F2997" s="7" t="n"/>
      <c r="H2997" s="7">
        <f>IF($G2997="","",IFERROR(INDEX(Listas!$B$2:$B$51,MATCH($G2997,Listas!$A$2:$A$51,0))&amp;"",""))</f>
        <v/>
      </c>
      <c r="J2997" s="8" t="n"/>
      <c r="K2997" s="8" t="n"/>
      <c r="L2997" s="8" t="n"/>
      <c r="M2997" s="9" t="n"/>
      <c r="O2997" s="10" t="n"/>
      <c r="P2997" s="8" t="n"/>
    </row>
    <row r="2998">
      <c r="A2998" s="7" t="n"/>
      <c r="C2998" s="7" t="n"/>
      <c r="F2998" s="7" t="n"/>
      <c r="H2998" s="7">
        <f>IF($G2998="","",IFERROR(INDEX(Listas!$B$2:$B$51,MATCH($G2998,Listas!$A$2:$A$51,0))&amp;"",""))</f>
        <v/>
      </c>
      <c r="J2998" s="8" t="n"/>
      <c r="K2998" s="8" t="n"/>
      <c r="L2998" s="8" t="n"/>
      <c r="M2998" s="9" t="n"/>
      <c r="O2998" s="10" t="n"/>
      <c r="P2998" s="8" t="n"/>
    </row>
    <row r="2999">
      <c r="A2999" s="7" t="n"/>
      <c r="C2999" s="7" t="n"/>
      <c r="F2999" s="7" t="n"/>
      <c r="H2999" s="7">
        <f>IF($G2999="","",IFERROR(INDEX(Listas!$B$2:$B$51,MATCH($G2999,Listas!$A$2:$A$51,0))&amp;"",""))</f>
        <v/>
      </c>
      <c r="J2999" s="8" t="n"/>
      <c r="K2999" s="8" t="n"/>
      <c r="L2999" s="8" t="n"/>
      <c r="M2999" s="9" t="n"/>
      <c r="O2999" s="10" t="n"/>
      <c r="P2999" s="8" t="n"/>
    </row>
    <row r="3000">
      <c r="A3000" s="7" t="n"/>
      <c r="C3000" s="7" t="n"/>
      <c r="F3000" s="7" t="n"/>
      <c r="H3000" s="7">
        <f>IF($G3000="","",IFERROR(INDEX(Listas!$B$2:$B$51,MATCH($G3000,Listas!$A$2:$A$51,0))&amp;"",""))</f>
        <v/>
      </c>
      <c r="J3000" s="8" t="n"/>
      <c r="K3000" s="8" t="n"/>
      <c r="L3000" s="8" t="n"/>
      <c r="M3000" s="9" t="n"/>
      <c r="O3000" s="10" t="n"/>
      <c r="P3000" s="8" t="n"/>
    </row>
    <row r="3001">
      <c r="A3001" s="7" t="n"/>
      <c r="C3001" s="7" t="n"/>
      <c r="F3001" s="7" t="n"/>
      <c r="H3001" s="7">
        <f>IF($G3001="","",IFERROR(INDEX(Listas!$B$2:$B$51,MATCH($G3001,Listas!$A$2:$A$51,0))&amp;"",""))</f>
        <v/>
      </c>
      <c r="J3001" s="8" t="n"/>
      <c r="K3001" s="8" t="n"/>
      <c r="L3001" s="8" t="n"/>
      <c r="M3001" s="9" t="n"/>
      <c r="O3001" s="10" t="n"/>
      <c r="P3001" s="8" t="n"/>
    </row>
    <row r="3002">
      <c r="A3002" s="7" t="n"/>
      <c r="C3002" s="7" t="n"/>
      <c r="F3002" s="7" t="n"/>
      <c r="H3002" s="7">
        <f>IF($G3002="","",IFERROR(INDEX(Listas!$B$2:$B$51,MATCH($G3002,Listas!$A$2:$A$51,0))&amp;"",""))</f>
        <v/>
      </c>
      <c r="J3002" s="8" t="n"/>
      <c r="K3002" s="8" t="n"/>
      <c r="L3002" s="8" t="n"/>
      <c r="M3002" s="9" t="n"/>
      <c r="O3002" s="10" t="n"/>
      <c r="P3002" s="8" t="n"/>
    </row>
    <row r="3003">
      <c r="A3003" s="7" t="n"/>
      <c r="C3003" s="7" t="n"/>
      <c r="F3003" s="7" t="n"/>
      <c r="H3003" s="7">
        <f>IF($G3003="","",IFERROR(INDEX(Listas!$B$2:$B$51,MATCH($G3003,Listas!$A$2:$A$51,0))&amp;"",""))</f>
        <v/>
      </c>
      <c r="J3003" s="8" t="n"/>
      <c r="K3003" s="8" t="n"/>
      <c r="L3003" s="8" t="n"/>
      <c r="M3003" s="9" t="n"/>
      <c r="O3003" s="10" t="n"/>
      <c r="P3003" s="8" t="n"/>
    </row>
    <row r="3004">
      <c r="A3004" s="7" t="n"/>
      <c r="C3004" s="7" t="n"/>
      <c r="F3004" s="7" t="n"/>
      <c r="H3004" s="7">
        <f>IF($G3004="","",IFERROR(INDEX(Listas!$B$2:$B$51,MATCH($G3004,Listas!$A$2:$A$51,0))&amp;"",""))</f>
        <v/>
      </c>
      <c r="J3004" s="8" t="n"/>
      <c r="K3004" s="8" t="n"/>
      <c r="L3004" s="8" t="n"/>
      <c r="M3004" s="9" t="n"/>
      <c r="O3004" s="10" t="n"/>
      <c r="P3004" s="8" t="n"/>
    </row>
    <row r="3005">
      <c r="A3005" s="7" t="n"/>
      <c r="C3005" s="7" t="n"/>
      <c r="F3005" s="7" t="n"/>
      <c r="H3005" s="7">
        <f>IF($G3005="","",IFERROR(INDEX(Listas!$B$2:$B$51,MATCH($G3005,Listas!$A$2:$A$51,0))&amp;"",""))</f>
        <v/>
      </c>
      <c r="J3005" s="8" t="n"/>
      <c r="K3005" s="8" t="n"/>
      <c r="L3005" s="8" t="n"/>
      <c r="M3005" s="9" t="n"/>
      <c r="O3005" s="10" t="n"/>
      <c r="P3005" s="8" t="n"/>
    </row>
    <row r="3006">
      <c r="A3006" s="7" t="n"/>
      <c r="C3006" s="7" t="n"/>
      <c r="F3006" s="7" t="n"/>
      <c r="H3006" s="7">
        <f>IF($G3006="","",IFERROR(INDEX(Listas!$B$2:$B$51,MATCH($G3006,Listas!$A$2:$A$51,0))&amp;"",""))</f>
        <v/>
      </c>
      <c r="J3006" s="8" t="n"/>
      <c r="K3006" s="8" t="n"/>
      <c r="L3006" s="8" t="n"/>
      <c r="M3006" s="9" t="n"/>
      <c r="O3006" s="10" t="n"/>
      <c r="P3006" s="8" t="n"/>
    </row>
    <row r="3007">
      <c r="A3007" s="7" t="n"/>
      <c r="C3007" s="7" t="n"/>
      <c r="F3007" s="7" t="n"/>
      <c r="H3007" s="7">
        <f>IF($G3007="","",IFERROR(INDEX(Listas!$B$2:$B$51,MATCH($G3007,Listas!$A$2:$A$51,0))&amp;"",""))</f>
        <v/>
      </c>
      <c r="J3007" s="8" t="n"/>
      <c r="K3007" s="8" t="n"/>
      <c r="L3007" s="8" t="n"/>
      <c r="M3007" s="9" t="n"/>
      <c r="O3007" s="10" t="n"/>
      <c r="P3007" s="8" t="n"/>
    </row>
    <row r="3008">
      <c r="A3008" s="7" t="n"/>
      <c r="C3008" s="7" t="n"/>
      <c r="F3008" s="7" t="n"/>
      <c r="H3008" s="7">
        <f>IF($G3008="","",IFERROR(INDEX(Listas!$B$2:$B$51,MATCH($G3008,Listas!$A$2:$A$51,0))&amp;"",""))</f>
        <v/>
      </c>
      <c r="J3008" s="8" t="n"/>
      <c r="K3008" s="8" t="n"/>
      <c r="L3008" s="8" t="n"/>
      <c r="M3008" s="9" t="n"/>
      <c r="O3008" s="10" t="n"/>
      <c r="P3008" s="8" t="n"/>
    </row>
    <row r="3009">
      <c r="A3009" s="7" t="n"/>
      <c r="C3009" s="7" t="n"/>
      <c r="F3009" s="7" t="n"/>
      <c r="H3009" s="7">
        <f>IF($G3009="","",IFERROR(INDEX(Listas!$B$2:$B$51,MATCH($G3009,Listas!$A$2:$A$51,0))&amp;"",""))</f>
        <v/>
      </c>
      <c r="J3009" s="8" t="n"/>
      <c r="K3009" s="8" t="n"/>
      <c r="L3009" s="8" t="n"/>
      <c r="M3009" s="9" t="n"/>
      <c r="O3009" s="10" t="n"/>
      <c r="P3009" s="8" t="n"/>
    </row>
    <row r="3010">
      <c r="A3010" s="7" t="n"/>
      <c r="C3010" s="7" t="n"/>
      <c r="F3010" s="7" t="n"/>
      <c r="H3010" s="7">
        <f>IF($G3010="","",IFERROR(INDEX(Listas!$B$2:$B$51,MATCH($G3010,Listas!$A$2:$A$51,0))&amp;"",""))</f>
        <v/>
      </c>
      <c r="J3010" s="8" t="n"/>
      <c r="K3010" s="8" t="n"/>
      <c r="L3010" s="8" t="n"/>
      <c r="M3010" s="9" t="n"/>
      <c r="O3010" s="10" t="n"/>
      <c r="P3010" s="8" t="n"/>
    </row>
    <row r="3011">
      <c r="A3011" s="7" t="n"/>
      <c r="C3011" s="7" t="n"/>
      <c r="F3011" s="7" t="n"/>
      <c r="H3011" s="7">
        <f>IF($G3011="","",IFERROR(INDEX(Listas!$B$2:$B$51,MATCH($G3011,Listas!$A$2:$A$51,0))&amp;"",""))</f>
        <v/>
      </c>
      <c r="J3011" s="8" t="n"/>
      <c r="K3011" s="8" t="n"/>
      <c r="L3011" s="8" t="n"/>
      <c r="M3011" s="9" t="n"/>
      <c r="O3011" s="10" t="n"/>
      <c r="P3011" s="8" t="n"/>
    </row>
    <row r="3012">
      <c r="A3012" s="7" t="n"/>
      <c r="C3012" s="7" t="n"/>
      <c r="F3012" s="7" t="n"/>
      <c r="H3012" s="7">
        <f>IF($G3012="","",IFERROR(INDEX(Listas!$B$2:$B$51,MATCH($G3012,Listas!$A$2:$A$51,0))&amp;"",""))</f>
        <v/>
      </c>
      <c r="J3012" s="8" t="n"/>
      <c r="K3012" s="8" t="n"/>
      <c r="L3012" s="8" t="n"/>
      <c r="M3012" s="9" t="n"/>
      <c r="O3012" s="10" t="n"/>
      <c r="P3012" s="8" t="n"/>
    </row>
    <row r="3013">
      <c r="A3013" s="7" t="n"/>
      <c r="C3013" s="7" t="n"/>
      <c r="F3013" s="7" t="n"/>
      <c r="H3013" s="7">
        <f>IF($G3013="","",IFERROR(INDEX(Listas!$B$2:$B$51,MATCH($G3013,Listas!$A$2:$A$51,0))&amp;"",""))</f>
        <v/>
      </c>
      <c r="J3013" s="8" t="n"/>
      <c r="K3013" s="8" t="n"/>
      <c r="L3013" s="8" t="n"/>
      <c r="M3013" s="9" t="n"/>
      <c r="O3013" s="10" t="n"/>
      <c r="P3013" s="8" t="n"/>
    </row>
    <row r="3014">
      <c r="A3014" s="7" t="n"/>
      <c r="C3014" s="7" t="n"/>
      <c r="F3014" s="7" t="n"/>
      <c r="H3014" s="7">
        <f>IF($G3014="","",IFERROR(INDEX(Listas!$B$2:$B$51,MATCH($G3014,Listas!$A$2:$A$51,0))&amp;"",""))</f>
        <v/>
      </c>
      <c r="J3014" s="8" t="n"/>
      <c r="K3014" s="8" t="n"/>
      <c r="L3014" s="8" t="n"/>
      <c r="M3014" s="9" t="n"/>
      <c r="O3014" s="10" t="n"/>
      <c r="P3014" s="8" t="n"/>
    </row>
    <row r="3015">
      <c r="A3015" s="7" t="n"/>
      <c r="C3015" s="7" t="n"/>
      <c r="F3015" s="7" t="n"/>
      <c r="H3015" s="7">
        <f>IF($G3015="","",IFERROR(INDEX(Listas!$B$2:$B$51,MATCH($G3015,Listas!$A$2:$A$51,0))&amp;"",""))</f>
        <v/>
      </c>
      <c r="J3015" s="8" t="n"/>
      <c r="K3015" s="8" t="n"/>
      <c r="L3015" s="8" t="n"/>
      <c r="M3015" s="9" t="n"/>
      <c r="O3015" s="10" t="n"/>
      <c r="P3015" s="8" t="n"/>
    </row>
    <row r="3016">
      <c r="A3016" s="7" t="n"/>
      <c r="C3016" s="7" t="n"/>
      <c r="F3016" s="7" t="n"/>
      <c r="H3016" s="7">
        <f>IF($G3016="","",IFERROR(INDEX(Listas!$B$2:$B$51,MATCH($G3016,Listas!$A$2:$A$51,0))&amp;"",""))</f>
        <v/>
      </c>
      <c r="J3016" s="8" t="n"/>
      <c r="K3016" s="8" t="n"/>
      <c r="L3016" s="8" t="n"/>
      <c r="M3016" s="9" t="n"/>
      <c r="O3016" s="10" t="n"/>
      <c r="P3016" s="8" t="n"/>
    </row>
    <row r="3017">
      <c r="A3017" s="7" t="n"/>
      <c r="C3017" s="7" t="n"/>
      <c r="F3017" s="7" t="n"/>
      <c r="H3017" s="7">
        <f>IF($G3017="","",IFERROR(INDEX(Listas!$B$2:$B$51,MATCH($G3017,Listas!$A$2:$A$51,0))&amp;"",""))</f>
        <v/>
      </c>
      <c r="J3017" s="8" t="n"/>
      <c r="K3017" s="8" t="n"/>
      <c r="L3017" s="8" t="n"/>
      <c r="M3017" s="9" t="n"/>
      <c r="O3017" s="10" t="n"/>
      <c r="P3017" s="8" t="n"/>
    </row>
    <row r="3018">
      <c r="A3018" s="7" t="n"/>
      <c r="C3018" s="7" t="n"/>
      <c r="F3018" s="7" t="n"/>
      <c r="H3018" s="7">
        <f>IF($G3018="","",IFERROR(INDEX(Listas!$B$2:$B$51,MATCH($G3018,Listas!$A$2:$A$51,0))&amp;"",""))</f>
        <v/>
      </c>
      <c r="J3018" s="8" t="n"/>
      <c r="K3018" s="8" t="n"/>
      <c r="L3018" s="8" t="n"/>
      <c r="M3018" s="9" t="n"/>
      <c r="O3018" s="10" t="n"/>
      <c r="P3018" s="8" t="n"/>
    </row>
    <row r="3019">
      <c r="A3019" s="7" t="n"/>
      <c r="C3019" s="7" t="n"/>
      <c r="F3019" s="7" t="n"/>
      <c r="H3019" s="7">
        <f>IF($G3019="","",IFERROR(INDEX(Listas!$B$2:$B$51,MATCH($G3019,Listas!$A$2:$A$51,0))&amp;"",""))</f>
        <v/>
      </c>
      <c r="J3019" s="8" t="n"/>
      <c r="K3019" s="8" t="n"/>
      <c r="L3019" s="8" t="n"/>
      <c r="M3019" s="9" t="n"/>
      <c r="O3019" s="10" t="n"/>
      <c r="P3019" s="8" t="n"/>
    </row>
    <row r="3020">
      <c r="A3020" s="7" t="n"/>
      <c r="C3020" s="7" t="n"/>
      <c r="F3020" s="7" t="n"/>
      <c r="H3020" s="7">
        <f>IF($G3020="","",IFERROR(INDEX(Listas!$B$2:$B$51,MATCH($G3020,Listas!$A$2:$A$51,0))&amp;"",""))</f>
        <v/>
      </c>
      <c r="J3020" s="8" t="n"/>
      <c r="K3020" s="8" t="n"/>
      <c r="L3020" s="8" t="n"/>
      <c r="M3020" s="9" t="n"/>
      <c r="O3020" s="10" t="n"/>
      <c r="P3020" s="8" t="n"/>
    </row>
    <row r="3021">
      <c r="A3021" s="7" t="n"/>
      <c r="C3021" s="7" t="n"/>
      <c r="F3021" s="7" t="n"/>
      <c r="H3021" s="7">
        <f>IF($G3021="","",IFERROR(INDEX(Listas!$B$2:$B$51,MATCH($G3021,Listas!$A$2:$A$51,0))&amp;"",""))</f>
        <v/>
      </c>
      <c r="J3021" s="8" t="n"/>
      <c r="K3021" s="8" t="n"/>
      <c r="L3021" s="8" t="n"/>
      <c r="M3021" s="9" t="n"/>
      <c r="O3021" s="10" t="n"/>
      <c r="P3021" s="8" t="n"/>
    </row>
    <row r="3022">
      <c r="A3022" s="7" t="n"/>
      <c r="C3022" s="7" t="n"/>
      <c r="F3022" s="7" t="n"/>
      <c r="H3022" s="7">
        <f>IF($G3022="","",IFERROR(INDEX(Listas!$B$2:$B$51,MATCH($G3022,Listas!$A$2:$A$51,0))&amp;"",""))</f>
        <v/>
      </c>
      <c r="J3022" s="8" t="n"/>
      <c r="K3022" s="8" t="n"/>
      <c r="L3022" s="8" t="n"/>
      <c r="M3022" s="9" t="n"/>
      <c r="O3022" s="10" t="n"/>
      <c r="P3022" s="8" t="n"/>
    </row>
    <row r="3023">
      <c r="A3023" s="7" t="n"/>
      <c r="C3023" s="7" t="n"/>
      <c r="F3023" s="7" t="n"/>
      <c r="H3023" s="7">
        <f>IF($G3023="","",IFERROR(INDEX(Listas!$B$2:$B$51,MATCH($G3023,Listas!$A$2:$A$51,0))&amp;"",""))</f>
        <v/>
      </c>
      <c r="J3023" s="8" t="n"/>
      <c r="K3023" s="8" t="n"/>
      <c r="L3023" s="8" t="n"/>
      <c r="M3023" s="9" t="n"/>
      <c r="O3023" s="10" t="n"/>
      <c r="P3023" s="8" t="n"/>
    </row>
    <row r="3024">
      <c r="A3024" s="7" t="n"/>
      <c r="C3024" s="7" t="n"/>
      <c r="F3024" s="7" t="n"/>
      <c r="H3024" s="7">
        <f>IF($G3024="","",IFERROR(INDEX(Listas!$B$2:$B$51,MATCH($G3024,Listas!$A$2:$A$51,0))&amp;"",""))</f>
        <v/>
      </c>
      <c r="J3024" s="8" t="n"/>
      <c r="K3024" s="8" t="n"/>
      <c r="L3024" s="8" t="n"/>
      <c r="M3024" s="9" t="n"/>
      <c r="O3024" s="10" t="n"/>
      <c r="P3024" s="8" t="n"/>
    </row>
    <row r="3025">
      <c r="A3025" s="7" t="n"/>
      <c r="C3025" s="7" t="n"/>
      <c r="F3025" s="7" t="n"/>
      <c r="H3025" s="7">
        <f>IF($G3025="","",IFERROR(INDEX(Listas!$B$2:$B$51,MATCH($G3025,Listas!$A$2:$A$51,0))&amp;"",""))</f>
        <v/>
      </c>
      <c r="J3025" s="8" t="n"/>
      <c r="K3025" s="8" t="n"/>
      <c r="L3025" s="8" t="n"/>
      <c r="M3025" s="9" t="n"/>
      <c r="O3025" s="10" t="n"/>
      <c r="P3025" s="8" t="n"/>
    </row>
    <row r="3026">
      <c r="A3026" s="7" t="n"/>
      <c r="C3026" s="7" t="n"/>
      <c r="F3026" s="7" t="n"/>
      <c r="H3026" s="7">
        <f>IF($G3026="","",IFERROR(INDEX(Listas!$B$2:$B$51,MATCH($G3026,Listas!$A$2:$A$51,0))&amp;"",""))</f>
        <v/>
      </c>
      <c r="J3026" s="8" t="n"/>
      <c r="K3026" s="8" t="n"/>
      <c r="L3026" s="8" t="n"/>
      <c r="M3026" s="9" t="n"/>
      <c r="O3026" s="10" t="n"/>
      <c r="P3026" s="8" t="n"/>
    </row>
    <row r="3027">
      <c r="A3027" s="7" t="n"/>
      <c r="C3027" s="7" t="n"/>
      <c r="F3027" s="7" t="n"/>
      <c r="H3027" s="7">
        <f>IF($G3027="","",IFERROR(INDEX(Listas!$B$2:$B$51,MATCH($G3027,Listas!$A$2:$A$51,0))&amp;"",""))</f>
        <v/>
      </c>
      <c r="J3027" s="8" t="n"/>
      <c r="K3027" s="8" t="n"/>
      <c r="L3027" s="8" t="n"/>
      <c r="M3027" s="9" t="n"/>
      <c r="O3027" s="10" t="n"/>
      <c r="P3027" s="8" t="n"/>
    </row>
    <row r="3028">
      <c r="A3028" s="7" t="n"/>
      <c r="C3028" s="7" t="n"/>
      <c r="F3028" s="7" t="n"/>
      <c r="H3028" s="7">
        <f>IF($G3028="","",IFERROR(INDEX(Listas!$B$2:$B$51,MATCH($G3028,Listas!$A$2:$A$51,0))&amp;"",""))</f>
        <v/>
      </c>
      <c r="J3028" s="8" t="n"/>
      <c r="K3028" s="8" t="n"/>
      <c r="L3028" s="8" t="n"/>
      <c r="M3028" s="9" t="n"/>
      <c r="O3028" s="10" t="n"/>
      <c r="P3028" s="8" t="n"/>
    </row>
    <row r="3029">
      <c r="A3029" s="7" t="n"/>
      <c r="C3029" s="7" t="n"/>
      <c r="F3029" s="7" t="n"/>
      <c r="H3029" s="7">
        <f>IF($G3029="","",IFERROR(INDEX(Listas!$B$2:$B$51,MATCH($G3029,Listas!$A$2:$A$51,0))&amp;"",""))</f>
        <v/>
      </c>
      <c r="J3029" s="8" t="n"/>
      <c r="K3029" s="8" t="n"/>
      <c r="L3029" s="8" t="n"/>
      <c r="M3029" s="9" t="n"/>
      <c r="O3029" s="10" t="n"/>
      <c r="P3029" s="8" t="n"/>
    </row>
    <row r="3030">
      <c r="A3030" s="7" t="n"/>
      <c r="C3030" s="7" t="n"/>
      <c r="F3030" s="7" t="n"/>
      <c r="H3030" s="7">
        <f>IF($G3030="","",IFERROR(INDEX(Listas!$B$2:$B$51,MATCH($G3030,Listas!$A$2:$A$51,0))&amp;"",""))</f>
        <v/>
      </c>
      <c r="J3030" s="8" t="n"/>
      <c r="K3030" s="8" t="n"/>
      <c r="L3030" s="8" t="n"/>
      <c r="M3030" s="9" t="n"/>
      <c r="O3030" s="10" t="n"/>
      <c r="P3030" s="8" t="n"/>
    </row>
    <row r="3031">
      <c r="A3031" s="7" t="n"/>
      <c r="C3031" s="7" t="n"/>
      <c r="F3031" s="7" t="n"/>
      <c r="H3031" s="7">
        <f>IF($G3031="","",IFERROR(INDEX(Listas!$B$2:$B$51,MATCH($G3031,Listas!$A$2:$A$51,0))&amp;"",""))</f>
        <v/>
      </c>
      <c r="J3031" s="8" t="n"/>
      <c r="K3031" s="8" t="n"/>
      <c r="L3031" s="8" t="n"/>
      <c r="M3031" s="9" t="n"/>
      <c r="O3031" s="10" t="n"/>
      <c r="P3031" s="8" t="n"/>
    </row>
    <row r="3032">
      <c r="A3032" s="7" t="n"/>
      <c r="C3032" s="7" t="n"/>
      <c r="F3032" s="7" t="n"/>
      <c r="H3032" s="7">
        <f>IF($G3032="","",IFERROR(INDEX(Listas!$B$2:$B$51,MATCH($G3032,Listas!$A$2:$A$51,0))&amp;"",""))</f>
        <v/>
      </c>
      <c r="J3032" s="8" t="n"/>
      <c r="K3032" s="8" t="n"/>
      <c r="L3032" s="8" t="n"/>
      <c r="M3032" s="9" t="n"/>
      <c r="O3032" s="10" t="n"/>
      <c r="P3032" s="8" t="n"/>
    </row>
    <row r="3033">
      <c r="A3033" s="7" t="n"/>
      <c r="C3033" s="7" t="n"/>
      <c r="F3033" s="7" t="n"/>
      <c r="H3033" s="7">
        <f>IF($G3033="","",IFERROR(INDEX(Listas!$B$2:$B$51,MATCH($G3033,Listas!$A$2:$A$51,0))&amp;"",""))</f>
        <v/>
      </c>
      <c r="J3033" s="8" t="n"/>
      <c r="K3033" s="8" t="n"/>
      <c r="L3033" s="8" t="n"/>
      <c r="M3033" s="9" t="n"/>
      <c r="O3033" s="10" t="n"/>
      <c r="P3033" s="8" t="n"/>
    </row>
    <row r="3034">
      <c r="A3034" s="7" t="n"/>
      <c r="C3034" s="7" t="n"/>
      <c r="F3034" s="7" t="n"/>
      <c r="H3034" s="7">
        <f>IF($G3034="","",IFERROR(INDEX(Listas!$B$2:$B$51,MATCH($G3034,Listas!$A$2:$A$51,0))&amp;"",""))</f>
        <v/>
      </c>
      <c r="J3034" s="8" t="n"/>
      <c r="K3034" s="8" t="n"/>
      <c r="L3034" s="8" t="n"/>
      <c r="M3034" s="9" t="n"/>
      <c r="O3034" s="10" t="n"/>
      <c r="P3034" s="8" t="n"/>
    </row>
    <row r="3035">
      <c r="A3035" s="7" t="n"/>
      <c r="C3035" s="7" t="n"/>
      <c r="F3035" s="7" t="n"/>
      <c r="H3035" s="7">
        <f>IF($G3035="","",IFERROR(INDEX(Listas!$B$2:$B$51,MATCH($G3035,Listas!$A$2:$A$51,0))&amp;"",""))</f>
        <v/>
      </c>
      <c r="J3035" s="8" t="n"/>
      <c r="K3035" s="8" t="n"/>
      <c r="L3035" s="8" t="n"/>
      <c r="M3035" s="9" t="n"/>
      <c r="O3035" s="10" t="n"/>
      <c r="P3035" s="8" t="n"/>
    </row>
    <row r="3036">
      <c r="A3036" s="7" t="n"/>
      <c r="C3036" s="7" t="n"/>
      <c r="F3036" s="7" t="n"/>
      <c r="H3036" s="7">
        <f>IF($G3036="","",IFERROR(INDEX(Listas!$B$2:$B$51,MATCH($G3036,Listas!$A$2:$A$51,0))&amp;"",""))</f>
        <v/>
      </c>
      <c r="J3036" s="8" t="n"/>
      <c r="K3036" s="8" t="n"/>
      <c r="L3036" s="8" t="n"/>
      <c r="M3036" s="9" t="n"/>
      <c r="O3036" s="10" t="n"/>
      <c r="P3036" s="8" t="n"/>
    </row>
    <row r="3037">
      <c r="A3037" s="7" t="n"/>
      <c r="C3037" s="7" t="n"/>
      <c r="F3037" s="7" t="n"/>
      <c r="H3037" s="7">
        <f>IF($G3037="","",IFERROR(INDEX(Listas!$B$2:$B$51,MATCH($G3037,Listas!$A$2:$A$51,0))&amp;"",""))</f>
        <v/>
      </c>
      <c r="J3037" s="8" t="n"/>
      <c r="K3037" s="8" t="n"/>
      <c r="L3037" s="8" t="n"/>
      <c r="M3037" s="9" t="n"/>
      <c r="O3037" s="10" t="n"/>
      <c r="P3037" s="8" t="n"/>
    </row>
    <row r="3038">
      <c r="A3038" s="7" t="n"/>
      <c r="C3038" s="7" t="n"/>
      <c r="F3038" s="7" t="n"/>
      <c r="H3038" s="7">
        <f>IF($G3038="","",IFERROR(INDEX(Listas!$B$2:$B$51,MATCH($G3038,Listas!$A$2:$A$51,0))&amp;"",""))</f>
        <v/>
      </c>
      <c r="J3038" s="8" t="n"/>
      <c r="K3038" s="8" t="n"/>
      <c r="L3038" s="8" t="n"/>
      <c r="M3038" s="9" t="n"/>
      <c r="O3038" s="10" t="n"/>
      <c r="P3038" s="8" t="n"/>
    </row>
    <row r="3039">
      <c r="A3039" s="7" t="n"/>
      <c r="C3039" s="7" t="n"/>
      <c r="F3039" s="7" t="n"/>
      <c r="H3039" s="7">
        <f>IF($G3039="","",IFERROR(INDEX(Listas!$B$2:$B$51,MATCH($G3039,Listas!$A$2:$A$51,0))&amp;"",""))</f>
        <v/>
      </c>
      <c r="J3039" s="8" t="n"/>
      <c r="K3039" s="8" t="n"/>
      <c r="L3039" s="8" t="n"/>
      <c r="M3039" s="9" t="n"/>
      <c r="O3039" s="10" t="n"/>
      <c r="P3039" s="8" t="n"/>
    </row>
    <row r="3040">
      <c r="A3040" s="7" t="n"/>
      <c r="C3040" s="7" t="n"/>
      <c r="F3040" s="7" t="n"/>
      <c r="H3040" s="7">
        <f>IF($G3040="","",IFERROR(INDEX(Listas!$B$2:$B$51,MATCH($G3040,Listas!$A$2:$A$51,0))&amp;"",""))</f>
        <v/>
      </c>
      <c r="J3040" s="8" t="n"/>
      <c r="K3040" s="8" t="n"/>
      <c r="L3040" s="8" t="n"/>
      <c r="M3040" s="9" t="n"/>
      <c r="O3040" s="10" t="n"/>
      <c r="P3040" s="8" t="n"/>
    </row>
    <row r="3041">
      <c r="A3041" s="7" t="n"/>
      <c r="C3041" s="7" t="n"/>
      <c r="F3041" s="7" t="n"/>
      <c r="H3041" s="7">
        <f>IF($G3041="","",IFERROR(INDEX(Listas!$B$2:$B$51,MATCH($G3041,Listas!$A$2:$A$51,0))&amp;"",""))</f>
        <v/>
      </c>
      <c r="J3041" s="8" t="n"/>
      <c r="K3041" s="8" t="n"/>
      <c r="L3041" s="8" t="n"/>
      <c r="M3041" s="9" t="n"/>
      <c r="O3041" s="10" t="n"/>
      <c r="P3041" s="8" t="n"/>
    </row>
    <row r="3042">
      <c r="A3042" s="7" t="n"/>
      <c r="C3042" s="7" t="n"/>
      <c r="F3042" s="7" t="n"/>
      <c r="H3042" s="7">
        <f>IF($G3042="","",IFERROR(INDEX(Listas!$B$2:$B$51,MATCH($G3042,Listas!$A$2:$A$51,0))&amp;"",""))</f>
        <v/>
      </c>
      <c r="J3042" s="8" t="n"/>
      <c r="K3042" s="8" t="n"/>
      <c r="L3042" s="8" t="n"/>
      <c r="M3042" s="9" t="n"/>
      <c r="O3042" s="10" t="n"/>
      <c r="P3042" s="8" t="n"/>
    </row>
    <row r="3043">
      <c r="A3043" s="7" t="n"/>
      <c r="C3043" s="7" t="n"/>
      <c r="F3043" s="7" t="n"/>
      <c r="H3043" s="7">
        <f>IF($G3043="","",IFERROR(INDEX(Listas!$B$2:$B$51,MATCH($G3043,Listas!$A$2:$A$51,0))&amp;"",""))</f>
        <v/>
      </c>
      <c r="J3043" s="8" t="n"/>
      <c r="K3043" s="8" t="n"/>
      <c r="L3043" s="8" t="n"/>
      <c r="M3043" s="9" t="n"/>
      <c r="O3043" s="10" t="n"/>
      <c r="P3043" s="8" t="n"/>
    </row>
    <row r="3044">
      <c r="A3044" s="7" t="n"/>
      <c r="C3044" s="7" t="n"/>
      <c r="F3044" s="7" t="n"/>
      <c r="H3044" s="7">
        <f>IF($G3044="","",IFERROR(INDEX(Listas!$B$2:$B$51,MATCH($G3044,Listas!$A$2:$A$51,0))&amp;"",""))</f>
        <v/>
      </c>
      <c r="J3044" s="8" t="n"/>
      <c r="K3044" s="8" t="n"/>
      <c r="L3044" s="8" t="n"/>
      <c r="M3044" s="9" t="n"/>
      <c r="O3044" s="10" t="n"/>
      <c r="P3044" s="8" t="n"/>
    </row>
    <row r="3045">
      <c r="A3045" s="7" t="n"/>
      <c r="C3045" s="7" t="n"/>
      <c r="F3045" s="7" t="n"/>
      <c r="H3045" s="7">
        <f>IF($G3045="","",IFERROR(INDEX(Listas!$B$2:$B$51,MATCH($G3045,Listas!$A$2:$A$51,0))&amp;"",""))</f>
        <v/>
      </c>
      <c r="J3045" s="8" t="n"/>
      <c r="K3045" s="8" t="n"/>
      <c r="L3045" s="8" t="n"/>
      <c r="M3045" s="9" t="n"/>
      <c r="O3045" s="10" t="n"/>
      <c r="P3045" s="8" t="n"/>
    </row>
    <row r="3046">
      <c r="A3046" s="7" t="n"/>
      <c r="C3046" s="7" t="n"/>
      <c r="F3046" s="7" t="n"/>
      <c r="H3046" s="7">
        <f>IF($G3046="","",IFERROR(INDEX(Listas!$B$2:$B$51,MATCH($G3046,Listas!$A$2:$A$51,0))&amp;"",""))</f>
        <v/>
      </c>
      <c r="J3046" s="8" t="n"/>
      <c r="K3046" s="8" t="n"/>
      <c r="L3046" s="8" t="n"/>
      <c r="M3046" s="9" t="n"/>
      <c r="O3046" s="10" t="n"/>
      <c r="P3046" s="8" t="n"/>
    </row>
    <row r="3047">
      <c r="A3047" s="7" t="n"/>
      <c r="C3047" s="7" t="n"/>
      <c r="F3047" s="7" t="n"/>
      <c r="H3047" s="7">
        <f>IF($G3047="","",IFERROR(INDEX(Listas!$B$2:$B$51,MATCH($G3047,Listas!$A$2:$A$51,0))&amp;"",""))</f>
        <v/>
      </c>
      <c r="J3047" s="8" t="n"/>
      <c r="K3047" s="8" t="n"/>
      <c r="L3047" s="8" t="n"/>
      <c r="M3047" s="9" t="n"/>
      <c r="O3047" s="10" t="n"/>
      <c r="P3047" s="8" t="n"/>
    </row>
    <row r="3048">
      <c r="A3048" s="7" t="n"/>
      <c r="C3048" s="7" t="n"/>
      <c r="F3048" s="7" t="n"/>
      <c r="H3048" s="7">
        <f>IF($G3048="","",IFERROR(INDEX(Listas!$B$2:$B$51,MATCH($G3048,Listas!$A$2:$A$51,0))&amp;"",""))</f>
        <v/>
      </c>
      <c r="J3048" s="8" t="n"/>
      <c r="K3048" s="8" t="n"/>
      <c r="L3048" s="8" t="n"/>
      <c r="M3048" s="9" t="n"/>
      <c r="O3048" s="10" t="n"/>
      <c r="P3048" s="8" t="n"/>
    </row>
    <row r="3049">
      <c r="A3049" s="7" t="n"/>
      <c r="C3049" s="7" t="n"/>
      <c r="F3049" s="7" t="n"/>
      <c r="H3049" s="7">
        <f>IF($G3049="","",IFERROR(INDEX(Listas!$B$2:$B$51,MATCH($G3049,Listas!$A$2:$A$51,0))&amp;"",""))</f>
        <v/>
      </c>
      <c r="J3049" s="8" t="n"/>
      <c r="K3049" s="8" t="n"/>
      <c r="L3049" s="8" t="n"/>
      <c r="M3049" s="9" t="n"/>
      <c r="O3049" s="10" t="n"/>
      <c r="P3049" s="8" t="n"/>
    </row>
    <row r="3050">
      <c r="A3050" s="7" t="n"/>
      <c r="C3050" s="7" t="n"/>
      <c r="F3050" s="7" t="n"/>
      <c r="H3050" s="7">
        <f>IF($G3050="","",IFERROR(INDEX(Listas!$B$2:$B$51,MATCH($G3050,Listas!$A$2:$A$51,0))&amp;"",""))</f>
        <v/>
      </c>
      <c r="J3050" s="8" t="n"/>
      <c r="K3050" s="8" t="n"/>
      <c r="L3050" s="8" t="n"/>
      <c r="M3050" s="9" t="n"/>
      <c r="O3050" s="10" t="n"/>
      <c r="P3050" s="8" t="n"/>
    </row>
    <row r="3051">
      <c r="A3051" s="7" t="n"/>
      <c r="C3051" s="7" t="n"/>
      <c r="F3051" s="7" t="n"/>
      <c r="H3051" s="7">
        <f>IF($G3051="","",IFERROR(INDEX(Listas!$B$2:$B$51,MATCH($G3051,Listas!$A$2:$A$51,0))&amp;"",""))</f>
        <v/>
      </c>
      <c r="J3051" s="8" t="n"/>
      <c r="K3051" s="8" t="n"/>
      <c r="L3051" s="8" t="n"/>
      <c r="M3051" s="9" t="n"/>
      <c r="O3051" s="10" t="n"/>
      <c r="P3051" s="8" t="n"/>
    </row>
    <row r="3052">
      <c r="A3052" s="7" t="n"/>
      <c r="C3052" s="7" t="n"/>
      <c r="F3052" s="7" t="n"/>
      <c r="H3052" s="7">
        <f>IF($G3052="","",IFERROR(INDEX(Listas!$B$2:$B$51,MATCH($G3052,Listas!$A$2:$A$51,0))&amp;"",""))</f>
        <v/>
      </c>
      <c r="J3052" s="8" t="n"/>
      <c r="K3052" s="8" t="n"/>
      <c r="L3052" s="8" t="n"/>
      <c r="M3052" s="9" t="n"/>
      <c r="O3052" s="10" t="n"/>
      <c r="P3052" s="8" t="n"/>
    </row>
    <row r="3053">
      <c r="A3053" s="7" t="n"/>
      <c r="C3053" s="7" t="n"/>
      <c r="F3053" s="7" t="n"/>
      <c r="H3053" s="7">
        <f>IF($G3053="","",IFERROR(INDEX(Listas!$B$2:$B$51,MATCH($G3053,Listas!$A$2:$A$51,0))&amp;"",""))</f>
        <v/>
      </c>
      <c r="J3053" s="8" t="n"/>
      <c r="K3053" s="8" t="n"/>
      <c r="L3053" s="8" t="n"/>
      <c r="M3053" s="9" t="n"/>
      <c r="O3053" s="10" t="n"/>
      <c r="P3053" s="8" t="n"/>
    </row>
    <row r="3054">
      <c r="A3054" s="7" t="n"/>
      <c r="C3054" s="7" t="n"/>
      <c r="F3054" s="7" t="n"/>
      <c r="H3054" s="7">
        <f>IF($G3054="","",IFERROR(INDEX(Listas!$B$2:$B$51,MATCH($G3054,Listas!$A$2:$A$51,0))&amp;"",""))</f>
        <v/>
      </c>
      <c r="J3054" s="8" t="n"/>
      <c r="K3054" s="8" t="n"/>
      <c r="L3054" s="8" t="n"/>
      <c r="M3054" s="9" t="n"/>
      <c r="O3054" s="10" t="n"/>
      <c r="P3054" s="8" t="n"/>
    </row>
    <row r="3055">
      <c r="A3055" s="7" t="n"/>
      <c r="C3055" s="7" t="n"/>
      <c r="F3055" s="7" t="n"/>
      <c r="H3055" s="7">
        <f>IF($G3055="","",IFERROR(INDEX(Listas!$B$2:$B$51,MATCH($G3055,Listas!$A$2:$A$51,0))&amp;"",""))</f>
        <v/>
      </c>
      <c r="J3055" s="8" t="n"/>
      <c r="K3055" s="8" t="n"/>
      <c r="L3055" s="8" t="n"/>
      <c r="M3055" s="9" t="n"/>
      <c r="O3055" s="10" t="n"/>
      <c r="P3055" s="8" t="n"/>
    </row>
    <row r="3056">
      <c r="A3056" s="7" t="n"/>
      <c r="C3056" s="7" t="n"/>
      <c r="F3056" s="7" t="n"/>
      <c r="H3056" s="7">
        <f>IF($G3056="","",IFERROR(INDEX(Listas!$B$2:$B$51,MATCH($G3056,Listas!$A$2:$A$51,0))&amp;"",""))</f>
        <v/>
      </c>
      <c r="J3056" s="8" t="n"/>
      <c r="K3056" s="8" t="n"/>
      <c r="L3056" s="8" t="n"/>
      <c r="M3056" s="9" t="n"/>
      <c r="O3056" s="10" t="n"/>
      <c r="P3056" s="8" t="n"/>
    </row>
    <row r="3057">
      <c r="A3057" s="7" t="n"/>
      <c r="C3057" s="7" t="n"/>
      <c r="F3057" s="7" t="n"/>
      <c r="H3057" s="7">
        <f>IF($G3057="","",IFERROR(INDEX(Listas!$B$2:$B$51,MATCH($G3057,Listas!$A$2:$A$51,0))&amp;"",""))</f>
        <v/>
      </c>
      <c r="J3057" s="8" t="n"/>
      <c r="K3057" s="8" t="n"/>
      <c r="L3057" s="8" t="n"/>
      <c r="M3057" s="9" t="n"/>
      <c r="O3057" s="10" t="n"/>
      <c r="P3057" s="8" t="n"/>
    </row>
    <row r="3058">
      <c r="A3058" s="7" t="n"/>
      <c r="C3058" s="7" t="n"/>
      <c r="F3058" s="7" t="n"/>
      <c r="H3058" s="7">
        <f>IF($G3058="","",IFERROR(INDEX(Listas!$B$2:$B$51,MATCH($G3058,Listas!$A$2:$A$51,0))&amp;"",""))</f>
        <v/>
      </c>
      <c r="J3058" s="8" t="n"/>
      <c r="K3058" s="8" t="n"/>
      <c r="L3058" s="8" t="n"/>
      <c r="M3058" s="9" t="n"/>
      <c r="O3058" s="10" t="n"/>
      <c r="P3058" s="8" t="n"/>
    </row>
    <row r="3059">
      <c r="A3059" s="7" t="n"/>
      <c r="C3059" s="7" t="n"/>
      <c r="F3059" s="7" t="n"/>
      <c r="H3059" s="7">
        <f>IF($G3059="","",IFERROR(INDEX(Listas!$B$2:$B$51,MATCH($G3059,Listas!$A$2:$A$51,0))&amp;"",""))</f>
        <v/>
      </c>
      <c r="J3059" s="8" t="n"/>
      <c r="K3059" s="8" t="n"/>
      <c r="L3059" s="8" t="n"/>
      <c r="M3059" s="9" t="n"/>
      <c r="O3059" s="10" t="n"/>
      <c r="P3059" s="8" t="n"/>
    </row>
    <row r="3060">
      <c r="A3060" s="7" t="n"/>
      <c r="C3060" s="7" t="n"/>
      <c r="F3060" s="7" t="n"/>
      <c r="H3060" s="7">
        <f>IF($G3060="","",IFERROR(INDEX(Listas!$B$2:$B$51,MATCH($G3060,Listas!$A$2:$A$51,0))&amp;"",""))</f>
        <v/>
      </c>
      <c r="J3060" s="8" t="n"/>
      <c r="K3060" s="8" t="n"/>
      <c r="L3060" s="8" t="n"/>
      <c r="M3060" s="9" t="n"/>
      <c r="O3060" s="10" t="n"/>
      <c r="P3060" s="8" t="n"/>
    </row>
    <row r="3061">
      <c r="A3061" s="7" t="n"/>
      <c r="C3061" s="7" t="n"/>
      <c r="F3061" s="7" t="n"/>
      <c r="H3061" s="7">
        <f>IF($G3061="","",IFERROR(INDEX(Listas!$B$2:$B$51,MATCH($G3061,Listas!$A$2:$A$51,0))&amp;"",""))</f>
        <v/>
      </c>
      <c r="J3061" s="8" t="n"/>
      <c r="K3061" s="8" t="n"/>
      <c r="L3061" s="8" t="n"/>
      <c r="M3061" s="9" t="n"/>
      <c r="O3061" s="10" t="n"/>
      <c r="P3061" s="8" t="n"/>
    </row>
    <row r="3062">
      <c r="A3062" s="7" t="n"/>
      <c r="C3062" s="7" t="n"/>
      <c r="F3062" s="7" t="n"/>
      <c r="H3062" s="7">
        <f>IF($G3062="","",IFERROR(INDEX(Listas!$B$2:$B$51,MATCH($G3062,Listas!$A$2:$A$51,0))&amp;"",""))</f>
        <v/>
      </c>
      <c r="J3062" s="8" t="n"/>
      <c r="K3062" s="8" t="n"/>
      <c r="L3062" s="8" t="n"/>
      <c r="M3062" s="9" t="n"/>
      <c r="O3062" s="10" t="n"/>
      <c r="P3062" s="8" t="n"/>
    </row>
    <row r="3063">
      <c r="A3063" s="7" t="n"/>
      <c r="C3063" s="7" t="n"/>
      <c r="F3063" s="7" t="n"/>
      <c r="H3063" s="7">
        <f>IF($G3063="","",IFERROR(INDEX(Listas!$B$2:$B$51,MATCH($G3063,Listas!$A$2:$A$51,0))&amp;"",""))</f>
        <v/>
      </c>
      <c r="J3063" s="8" t="n"/>
      <c r="K3063" s="8" t="n"/>
      <c r="L3063" s="8" t="n"/>
      <c r="M3063" s="9" t="n"/>
      <c r="O3063" s="10" t="n"/>
      <c r="P3063" s="8" t="n"/>
    </row>
    <row r="3064">
      <c r="A3064" s="7" t="n"/>
      <c r="C3064" s="7" t="n"/>
      <c r="F3064" s="7" t="n"/>
      <c r="H3064" s="7">
        <f>IF($G3064="","",IFERROR(INDEX(Listas!$B$2:$B$51,MATCH($G3064,Listas!$A$2:$A$51,0))&amp;"",""))</f>
        <v/>
      </c>
      <c r="J3064" s="8" t="n"/>
      <c r="K3064" s="8" t="n"/>
      <c r="L3064" s="8" t="n"/>
      <c r="M3064" s="9" t="n"/>
      <c r="O3064" s="10" t="n"/>
      <c r="P3064" s="8" t="n"/>
    </row>
    <row r="3065">
      <c r="A3065" s="7" t="n"/>
      <c r="C3065" s="7" t="n"/>
      <c r="F3065" s="7" t="n"/>
      <c r="H3065" s="7">
        <f>IF($G3065="","",IFERROR(INDEX(Listas!$B$2:$B$51,MATCH($G3065,Listas!$A$2:$A$51,0))&amp;"",""))</f>
        <v/>
      </c>
      <c r="J3065" s="8" t="n"/>
      <c r="K3065" s="8" t="n"/>
      <c r="L3065" s="8" t="n"/>
      <c r="M3065" s="9" t="n"/>
      <c r="O3065" s="10" t="n"/>
      <c r="P3065" s="8" t="n"/>
    </row>
    <row r="3066">
      <c r="A3066" s="7" t="n"/>
      <c r="C3066" s="7" t="n"/>
      <c r="F3066" s="7" t="n"/>
      <c r="H3066" s="7">
        <f>IF($G3066="","",IFERROR(INDEX(Listas!$B$2:$B$51,MATCH($G3066,Listas!$A$2:$A$51,0))&amp;"",""))</f>
        <v/>
      </c>
      <c r="J3066" s="8" t="n"/>
      <c r="K3066" s="8" t="n"/>
      <c r="L3066" s="8" t="n"/>
      <c r="M3066" s="9" t="n"/>
      <c r="O3066" s="10" t="n"/>
      <c r="P3066" s="8" t="n"/>
    </row>
    <row r="3067">
      <c r="A3067" s="7" t="n"/>
      <c r="C3067" s="7" t="n"/>
      <c r="F3067" s="7" t="n"/>
      <c r="H3067" s="7">
        <f>IF($G3067="","",IFERROR(INDEX(Listas!$B$2:$B$51,MATCH($G3067,Listas!$A$2:$A$51,0))&amp;"",""))</f>
        <v/>
      </c>
      <c r="J3067" s="8" t="n"/>
      <c r="K3067" s="8" t="n"/>
      <c r="L3067" s="8" t="n"/>
      <c r="M3067" s="9" t="n"/>
      <c r="O3067" s="10" t="n"/>
      <c r="P3067" s="8" t="n"/>
    </row>
    <row r="3068">
      <c r="A3068" s="7" t="n"/>
      <c r="C3068" s="7" t="n"/>
      <c r="F3068" s="7" t="n"/>
      <c r="H3068" s="7">
        <f>IF($G3068="","",IFERROR(INDEX(Listas!$B$2:$B$51,MATCH($G3068,Listas!$A$2:$A$51,0))&amp;"",""))</f>
        <v/>
      </c>
      <c r="J3068" s="8" t="n"/>
      <c r="K3068" s="8" t="n"/>
      <c r="L3068" s="8" t="n"/>
      <c r="M3068" s="9" t="n"/>
      <c r="O3068" s="10" t="n"/>
      <c r="P3068" s="8" t="n"/>
    </row>
    <row r="3069">
      <c r="A3069" s="7" t="n"/>
      <c r="C3069" s="7" t="n"/>
      <c r="F3069" s="7" t="n"/>
      <c r="H3069" s="7">
        <f>IF($G3069="","",IFERROR(INDEX(Listas!$B$2:$B$51,MATCH($G3069,Listas!$A$2:$A$51,0))&amp;"",""))</f>
        <v/>
      </c>
      <c r="J3069" s="8" t="n"/>
      <c r="K3069" s="8" t="n"/>
      <c r="L3069" s="8" t="n"/>
      <c r="M3069" s="9" t="n"/>
      <c r="O3069" s="10" t="n"/>
      <c r="P3069" s="8" t="n"/>
    </row>
    <row r="3070">
      <c r="A3070" s="7" t="n"/>
      <c r="C3070" s="7" t="n"/>
      <c r="F3070" s="7" t="n"/>
      <c r="H3070" s="7">
        <f>IF($G3070="","",IFERROR(INDEX(Listas!$B$2:$B$51,MATCH($G3070,Listas!$A$2:$A$51,0))&amp;"",""))</f>
        <v/>
      </c>
      <c r="J3070" s="8" t="n"/>
      <c r="K3070" s="8" t="n"/>
      <c r="L3070" s="8" t="n"/>
      <c r="M3070" s="9" t="n"/>
      <c r="O3070" s="10" t="n"/>
      <c r="P3070" s="8" t="n"/>
    </row>
    <row r="3071">
      <c r="A3071" s="7" t="n"/>
      <c r="C3071" s="7" t="n"/>
      <c r="F3071" s="7" t="n"/>
      <c r="H3071" s="7">
        <f>IF($G3071="","",IFERROR(INDEX(Listas!$B$2:$B$51,MATCH($G3071,Listas!$A$2:$A$51,0))&amp;"",""))</f>
        <v/>
      </c>
      <c r="J3071" s="8" t="n"/>
      <c r="K3071" s="8" t="n"/>
      <c r="L3071" s="8" t="n"/>
      <c r="M3071" s="9" t="n"/>
      <c r="O3071" s="10" t="n"/>
      <c r="P3071" s="8" t="n"/>
    </row>
    <row r="3072">
      <c r="A3072" s="7" t="n"/>
      <c r="C3072" s="7" t="n"/>
      <c r="F3072" s="7" t="n"/>
      <c r="H3072" s="7">
        <f>IF($G3072="","",IFERROR(INDEX(Listas!$B$2:$B$51,MATCH($G3072,Listas!$A$2:$A$51,0))&amp;"",""))</f>
        <v/>
      </c>
      <c r="J3072" s="8" t="n"/>
      <c r="K3072" s="8" t="n"/>
      <c r="L3072" s="8" t="n"/>
      <c r="M3072" s="9" t="n"/>
      <c r="O3072" s="10" t="n"/>
      <c r="P3072" s="8" t="n"/>
    </row>
    <row r="3073">
      <c r="A3073" s="7" t="n"/>
      <c r="C3073" s="7" t="n"/>
      <c r="F3073" s="7" t="n"/>
      <c r="H3073" s="7">
        <f>IF($G3073="","",IFERROR(INDEX(Listas!$B$2:$B$51,MATCH($G3073,Listas!$A$2:$A$51,0))&amp;"",""))</f>
        <v/>
      </c>
      <c r="J3073" s="8" t="n"/>
      <c r="K3073" s="8" t="n"/>
      <c r="L3073" s="8" t="n"/>
      <c r="M3073" s="9" t="n"/>
      <c r="O3073" s="10" t="n"/>
      <c r="P3073" s="8" t="n"/>
    </row>
    <row r="3074">
      <c r="A3074" s="7" t="n"/>
      <c r="C3074" s="7" t="n"/>
      <c r="F3074" s="7" t="n"/>
      <c r="H3074" s="7">
        <f>IF($G3074="","",IFERROR(INDEX(Listas!$B$2:$B$51,MATCH($G3074,Listas!$A$2:$A$51,0))&amp;"",""))</f>
        <v/>
      </c>
      <c r="J3074" s="8" t="n"/>
      <c r="K3074" s="8" t="n"/>
      <c r="L3074" s="8" t="n"/>
      <c r="M3074" s="9" t="n"/>
      <c r="O3074" s="10" t="n"/>
      <c r="P3074" s="8" t="n"/>
    </row>
    <row r="3075">
      <c r="A3075" s="7" t="n"/>
      <c r="C3075" s="7" t="n"/>
      <c r="F3075" s="7" t="n"/>
      <c r="H3075" s="7">
        <f>IF($G3075="","",IFERROR(INDEX(Listas!$B$2:$B$51,MATCH($G3075,Listas!$A$2:$A$51,0))&amp;"",""))</f>
        <v/>
      </c>
      <c r="J3075" s="8" t="n"/>
      <c r="K3075" s="8" t="n"/>
      <c r="L3075" s="8" t="n"/>
      <c r="M3075" s="9" t="n"/>
      <c r="O3075" s="10" t="n"/>
      <c r="P3075" s="8" t="n"/>
    </row>
    <row r="3076">
      <c r="A3076" s="7" t="n"/>
      <c r="C3076" s="7" t="n"/>
      <c r="F3076" s="7" t="n"/>
      <c r="H3076" s="7">
        <f>IF($G3076="","",IFERROR(INDEX(Listas!$B$2:$B$51,MATCH($G3076,Listas!$A$2:$A$51,0))&amp;"",""))</f>
        <v/>
      </c>
      <c r="J3076" s="8" t="n"/>
      <c r="K3076" s="8" t="n"/>
      <c r="L3076" s="8" t="n"/>
      <c r="M3076" s="9" t="n"/>
      <c r="O3076" s="10" t="n"/>
      <c r="P3076" s="8" t="n"/>
    </row>
    <row r="3077">
      <c r="A3077" s="7" t="n"/>
      <c r="C3077" s="7" t="n"/>
      <c r="F3077" s="7" t="n"/>
      <c r="H3077" s="7">
        <f>IF($G3077="","",IFERROR(INDEX(Listas!$B$2:$B$51,MATCH($G3077,Listas!$A$2:$A$51,0))&amp;"",""))</f>
        <v/>
      </c>
      <c r="J3077" s="8" t="n"/>
      <c r="K3077" s="8" t="n"/>
      <c r="L3077" s="8" t="n"/>
      <c r="M3077" s="9" t="n"/>
      <c r="O3077" s="10" t="n"/>
      <c r="P3077" s="8" t="n"/>
    </row>
    <row r="3078">
      <c r="A3078" s="7" t="n"/>
      <c r="C3078" s="7" t="n"/>
      <c r="F3078" s="7" t="n"/>
      <c r="H3078" s="7">
        <f>IF($G3078="","",IFERROR(INDEX(Listas!$B$2:$B$51,MATCH($G3078,Listas!$A$2:$A$51,0))&amp;"",""))</f>
        <v/>
      </c>
      <c r="J3078" s="8" t="n"/>
      <c r="K3078" s="8" t="n"/>
      <c r="L3078" s="8" t="n"/>
      <c r="M3078" s="9" t="n"/>
      <c r="O3078" s="10" t="n"/>
      <c r="P3078" s="8" t="n"/>
    </row>
    <row r="3079">
      <c r="A3079" s="7" t="n"/>
      <c r="C3079" s="7" t="n"/>
      <c r="F3079" s="7" t="n"/>
      <c r="H3079" s="7">
        <f>IF($G3079="","",IFERROR(INDEX(Listas!$B$2:$B$51,MATCH($G3079,Listas!$A$2:$A$51,0))&amp;"",""))</f>
        <v/>
      </c>
      <c r="J3079" s="8" t="n"/>
      <c r="K3079" s="8" t="n"/>
      <c r="L3079" s="8" t="n"/>
      <c r="M3079" s="9" t="n"/>
      <c r="O3079" s="10" t="n"/>
      <c r="P3079" s="8" t="n"/>
    </row>
    <row r="3080">
      <c r="A3080" s="7" t="n"/>
      <c r="C3080" s="7" t="n"/>
      <c r="F3080" s="7" t="n"/>
      <c r="H3080" s="7">
        <f>IF($G3080="","",IFERROR(INDEX(Listas!$B$2:$B$51,MATCH($G3080,Listas!$A$2:$A$51,0))&amp;"",""))</f>
        <v/>
      </c>
      <c r="J3080" s="8" t="n"/>
      <c r="K3080" s="8" t="n"/>
      <c r="L3080" s="8" t="n"/>
      <c r="M3080" s="9" t="n"/>
      <c r="O3080" s="10" t="n"/>
      <c r="P3080" s="8" t="n"/>
    </row>
    <row r="3081">
      <c r="A3081" s="7" t="n"/>
      <c r="C3081" s="7" t="n"/>
      <c r="F3081" s="7" t="n"/>
      <c r="H3081" s="7">
        <f>IF($G3081="","",IFERROR(INDEX(Listas!$B$2:$B$51,MATCH($G3081,Listas!$A$2:$A$51,0))&amp;"",""))</f>
        <v/>
      </c>
      <c r="J3081" s="8" t="n"/>
      <c r="K3081" s="8" t="n"/>
      <c r="L3081" s="8" t="n"/>
      <c r="M3081" s="9" t="n"/>
      <c r="O3081" s="10" t="n"/>
      <c r="P3081" s="8" t="n"/>
    </row>
    <row r="3082">
      <c r="A3082" s="7" t="n"/>
      <c r="C3082" s="7" t="n"/>
      <c r="F3082" s="7" t="n"/>
      <c r="H3082" s="7">
        <f>IF($G3082="","",IFERROR(INDEX(Listas!$B$2:$B$51,MATCH($G3082,Listas!$A$2:$A$51,0))&amp;"",""))</f>
        <v/>
      </c>
      <c r="J3082" s="8" t="n"/>
      <c r="K3082" s="8" t="n"/>
      <c r="L3082" s="8" t="n"/>
      <c r="M3082" s="9" t="n"/>
      <c r="O3082" s="10" t="n"/>
      <c r="P3082" s="8" t="n"/>
    </row>
    <row r="3083">
      <c r="A3083" s="7" t="n"/>
      <c r="C3083" s="7" t="n"/>
      <c r="F3083" s="7" t="n"/>
      <c r="H3083" s="7">
        <f>IF($G3083="","",IFERROR(INDEX(Listas!$B$2:$B$51,MATCH($G3083,Listas!$A$2:$A$51,0))&amp;"",""))</f>
        <v/>
      </c>
      <c r="J3083" s="8" t="n"/>
      <c r="K3083" s="8" t="n"/>
      <c r="L3083" s="8" t="n"/>
      <c r="M3083" s="9" t="n"/>
      <c r="O3083" s="10" t="n"/>
      <c r="P3083" s="8" t="n"/>
    </row>
    <row r="3084">
      <c r="A3084" s="7" t="n"/>
      <c r="C3084" s="7" t="n"/>
      <c r="F3084" s="7" t="n"/>
      <c r="H3084" s="7">
        <f>IF($G3084="","",IFERROR(INDEX(Listas!$B$2:$B$51,MATCH($G3084,Listas!$A$2:$A$51,0))&amp;"",""))</f>
        <v/>
      </c>
      <c r="J3084" s="8" t="n"/>
      <c r="K3084" s="8" t="n"/>
      <c r="L3084" s="8" t="n"/>
      <c r="M3084" s="9" t="n"/>
      <c r="O3084" s="10" t="n"/>
      <c r="P3084" s="8" t="n"/>
    </row>
    <row r="3085">
      <c r="A3085" s="7" t="n"/>
      <c r="C3085" s="7" t="n"/>
      <c r="F3085" s="7" t="n"/>
      <c r="H3085" s="7">
        <f>IF($G3085="","",IFERROR(INDEX(Listas!$B$2:$B$51,MATCH($G3085,Listas!$A$2:$A$51,0))&amp;"",""))</f>
        <v/>
      </c>
      <c r="J3085" s="8" t="n"/>
      <c r="K3085" s="8" t="n"/>
      <c r="L3085" s="8" t="n"/>
      <c r="M3085" s="9" t="n"/>
      <c r="O3085" s="10" t="n"/>
      <c r="P3085" s="8" t="n"/>
    </row>
    <row r="3086">
      <c r="A3086" s="7" t="n"/>
      <c r="C3086" s="7" t="n"/>
      <c r="F3086" s="7" t="n"/>
      <c r="H3086" s="7">
        <f>IF($G3086="","",IFERROR(INDEX(Listas!$B$2:$B$51,MATCH($G3086,Listas!$A$2:$A$51,0))&amp;"",""))</f>
        <v/>
      </c>
      <c r="J3086" s="8" t="n"/>
      <c r="K3086" s="8" t="n"/>
      <c r="L3086" s="8" t="n"/>
      <c r="M3086" s="9" t="n"/>
      <c r="O3086" s="10" t="n"/>
      <c r="P3086" s="8" t="n"/>
    </row>
    <row r="3087">
      <c r="A3087" s="7" t="n"/>
      <c r="C3087" s="7" t="n"/>
      <c r="F3087" s="7" t="n"/>
      <c r="H3087" s="7">
        <f>IF($G3087="","",IFERROR(INDEX(Listas!$B$2:$B$51,MATCH($G3087,Listas!$A$2:$A$51,0))&amp;"",""))</f>
        <v/>
      </c>
      <c r="J3087" s="8" t="n"/>
      <c r="K3087" s="8" t="n"/>
      <c r="L3087" s="8" t="n"/>
      <c r="M3087" s="9" t="n"/>
      <c r="O3087" s="10" t="n"/>
      <c r="P3087" s="8" t="n"/>
    </row>
    <row r="3088">
      <c r="A3088" s="7" t="n"/>
      <c r="C3088" s="7" t="n"/>
      <c r="F3088" s="7" t="n"/>
      <c r="H3088" s="7">
        <f>IF($G3088="","",IFERROR(INDEX(Listas!$B$2:$B$51,MATCH($G3088,Listas!$A$2:$A$51,0))&amp;"",""))</f>
        <v/>
      </c>
      <c r="J3088" s="8" t="n"/>
      <c r="K3088" s="8" t="n"/>
      <c r="L3088" s="8" t="n"/>
      <c r="M3088" s="9" t="n"/>
      <c r="O3088" s="10" t="n"/>
      <c r="P3088" s="8" t="n"/>
    </row>
    <row r="3089">
      <c r="A3089" s="7" t="n"/>
      <c r="C3089" s="7" t="n"/>
      <c r="F3089" s="7" t="n"/>
      <c r="H3089" s="7">
        <f>IF($G3089="","",IFERROR(INDEX(Listas!$B$2:$B$51,MATCH($G3089,Listas!$A$2:$A$51,0))&amp;"",""))</f>
        <v/>
      </c>
      <c r="J3089" s="8" t="n"/>
      <c r="K3089" s="8" t="n"/>
      <c r="L3089" s="8" t="n"/>
      <c r="M3089" s="9" t="n"/>
      <c r="O3089" s="10" t="n"/>
      <c r="P3089" s="8" t="n"/>
    </row>
    <row r="3090">
      <c r="A3090" s="7" t="n"/>
      <c r="C3090" s="7" t="n"/>
      <c r="F3090" s="7" t="n"/>
      <c r="H3090" s="7">
        <f>IF($G3090="","",IFERROR(INDEX(Listas!$B$2:$B$51,MATCH($G3090,Listas!$A$2:$A$51,0))&amp;"",""))</f>
        <v/>
      </c>
      <c r="J3090" s="8" t="n"/>
      <c r="K3090" s="8" t="n"/>
      <c r="L3090" s="8" t="n"/>
      <c r="M3090" s="9" t="n"/>
      <c r="O3090" s="10" t="n"/>
      <c r="P3090" s="8" t="n"/>
    </row>
    <row r="3091">
      <c r="A3091" s="7" t="n"/>
      <c r="C3091" s="7" t="n"/>
      <c r="F3091" s="7" t="n"/>
      <c r="H3091" s="7">
        <f>IF($G3091="","",IFERROR(INDEX(Listas!$B$2:$B$51,MATCH($G3091,Listas!$A$2:$A$51,0))&amp;"",""))</f>
        <v/>
      </c>
      <c r="J3091" s="8" t="n"/>
      <c r="K3091" s="8" t="n"/>
      <c r="L3091" s="8" t="n"/>
      <c r="M3091" s="9" t="n"/>
      <c r="O3091" s="10" t="n"/>
      <c r="P3091" s="8" t="n"/>
    </row>
    <row r="3092">
      <c r="A3092" s="7" t="n"/>
      <c r="C3092" s="7" t="n"/>
      <c r="F3092" s="7" t="n"/>
      <c r="H3092" s="7">
        <f>IF($G3092="","",IFERROR(INDEX(Listas!$B$2:$B$51,MATCH($G3092,Listas!$A$2:$A$51,0))&amp;"",""))</f>
        <v/>
      </c>
      <c r="J3092" s="8" t="n"/>
      <c r="K3092" s="8" t="n"/>
      <c r="L3092" s="8" t="n"/>
      <c r="M3092" s="9" t="n"/>
      <c r="O3092" s="10" t="n"/>
      <c r="P3092" s="8" t="n"/>
    </row>
    <row r="3093">
      <c r="A3093" s="7" t="n"/>
      <c r="C3093" s="7" t="n"/>
      <c r="F3093" s="7" t="n"/>
      <c r="H3093" s="7">
        <f>IF($G3093="","",IFERROR(INDEX(Listas!$B$2:$B$51,MATCH($G3093,Listas!$A$2:$A$51,0))&amp;"",""))</f>
        <v/>
      </c>
      <c r="J3093" s="8" t="n"/>
      <c r="K3093" s="8" t="n"/>
      <c r="L3093" s="8" t="n"/>
      <c r="M3093" s="9" t="n"/>
      <c r="O3093" s="10" t="n"/>
      <c r="P3093" s="8" t="n"/>
    </row>
    <row r="3094">
      <c r="A3094" s="7" t="n"/>
      <c r="C3094" s="7" t="n"/>
      <c r="F3094" s="7" t="n"/>
      <c r="H3094" s="7">
        <f>IF($G3094="","",IFERROR(INDEX(Listas!$B$2:$B$51,MATCH($G3094,Listas!$A$2:$A$51,0))&amp;"",""))</f>
        <v/>
      </c>
      <c r="J3094" s="8" t="n"/>
      <c r="K3094" s="8" t="n"/>
      <c r="L3094" s="8" t="n"/>
      <c r="M3094" s="9" t="n"/>
      <c r="O3094" s="10" t="n"/>
      <c r="P3094" s="8" t="n"/>
    </row>
    <row r="3095">
      <c r="A3095" s="7" t="n"/>
      <c r="C3095" s="7" t="n"/>
      <c r="F3095" s="7" t="n"/>
      <c r="H3095" s="7">
        <f>IF($G3095="","",IFERROR(INDEX(Listas!$B$2:$B$51,MATCH($G3095,Listas!$A$2:$A$51,0))&amp;"",""))</f>
        <v/>
      </c>
      <c r="J3095" s="8" t="n"/>
      <c r="K3095" s="8" t="n"/>
      <c r="L3095" s="8" t="n"/>
      <c r="M3095" s="9" t="n"/>
      <c r="O3095" s="10" t="n"/>
      <c r="P3095" s="8" t="n"/>
    </row>
    <row r="3096">
      <c r="A3096" s="7" t="n"/>
      <c r="C3096" s="7" t="n"/>
      <c r="F3096" s="7" t="n"/>
      <c r="H3096" s="7">
        <f>IF($G3096="","",IFERROR(INDEX(Listas!$B$2:$B$51,MATCH($G3096,Listas!$A$2:$A$51,0))&amp;"",""))</f>
        <v/>
      </c>
      <c r="J3096" s="8" t="n"/>
      <c r="K3096" s="8" t="n"/>
      <c r="L3096" s="8" t="n"/>
      <c r="M3096" s="9" t="n"/>
      <c r="O3096" s="10" t="n"/>
      <c r="P3096" s="8" t="n"/>
    </row>
    <row r="3097">
      <c r="A3097" s="7" t="n"/>
      <c r="C3097" s="7" t="n"/>
      <c r="F3097" s="7" t="n"/>
      <c r="H3097" s="7">
        <f>IF($G3097="","",IFERROR(INDEX(Listas!$B$2:$B$51,MATCH($G3097,Listas!$A$2:$A$51,0))&amp;"",""))</f>
        <v/>
      </c>
      <c r="J3097" s="8" t="n"/>
      <c r="K3097" s="8" t="n"/>
      <c r="L3097" s="8" t="n"/>
      <c r="M3097" s="9" t="n"/>
      <c r="O3097" s="10" t="n"/>
      <c r="P3097" s="8" t="n"/>
    </row>
    <row r="3098">
      <c r="A3098" s="7" t="n"/>
      <c r="C3098" s="7" t="n"/>
      <c r="F3098" s="7" t="n"/>
      <c r="H3098" s="7">
        <f>IF($G3098="","",IFERROR(INDEX(Listas!$B$2:$B$51,MATCH($G3098,Listas!$A$2:$A$51,0))&amp;"",""))</f>
        <v/>
      </c>
      <c r="J3098" s="8" t="n"/>
      <c r="K3098" s="8" t="n"/>
      <c r="L3098" s="8" t="n"/>
      <c r="M3098" s="9" t="n"/>
      <c r="O3098" s="10" t="n"/>
      <c r="P3098" s="8" t="n"/>
    </row>
    <row r="3099">
      <c r="A3099" s="7" t="n"/>
      <c r="C3099" s="7" t="n"/>
      <c r="F3099" s="7" t="n"/>
      <c r="H3099" s="7">
        <f>IF($G3099="","",IFERROR(INDEX(Listas!$B$2:$B$51,MATCH($G3099,Listas!$A$2:$A$51,0))&amp;"",""))</f>
        <v/>
      </c>
      <c r="J3099" s="8" t="n"/>
      <c r="K3099" s="8" t="n"/>
      <c r="L3099" s="8" t="n"/>
      <c r="M3099" s="9" t="n"/>
      <c r="O3099" s="10" t="n"/>
      <c r="P3099" s="8" t="n"/>
    </row>
    <row r="3100">
      <c r="A3100" s="7" t="n"/>
      <c r="C3100" s="7" t="n"/>
      <c r="F3100" s="7" t="n"/>
      <c r="H3100" s="7">
        <f>IF($G3100="","",IFERROR(INDEX(Listas!$B$2:$B$51,MATCH($G3100,Listas!$A$2:$A$51,0))&amp;"",""))</f>
        <v/>
      </c>
      <c r="J3100" s="8" t="n"/>
      <c r="K3100" s="8" t="n"/>
      <c r="L3100" s="8" t="n"/>
      <c r="M3100" s="9" t="n"/>
      <c r="O3100" s="10" t="n"/>
      <c r="P3100" s="8" t="n"/>
    </row>
    <row r="3101">
      <c r="A3101" s="7" t="n"/>
      <c r="C3101" s="7" t="n"/>
      <c r="F3101" s="7" t="n"/>
      <c r="H3101" s="7">
        <f>IF($G3101="","",IFERROR(INDEX(Listas!$B$2:$B$51,MATCH($G3101,Listas!$A$2:$A$51,0))&amp;"",""))</f>
        <v/>
      </c>
      <c r="J3101" s="8" t="n"/>
      <c r="K3101" s="8" t="n"/>
      <c r="L3101" s="8" t="n"/>
      <c r="M3101" s="9" t="n"/>
      <c r="O3101" s="10" t="n"/>
      <c r="P3101" s="8" t="n"/>
    </row>
    <row r="3102">
      <c r="A3102" s="7" t="n"/>
      <c r="C3102" s="7" t="n"/>
      <c r="F3102" s="7" t="n"/>
      <c r="H3102" s="7">
        <f>IF($G3102="","",IFERROR(INDEX(Listas!$B$2:$B$51,MATCH($G3102,Listas!$A$2:$A$51,0))&amp;"",""))</f>
        <v/>
      </c>
      <c r="J3102" s="8" t="n"/>
      <c r="K3102" s="8" t="n"/>
      <c r="L3102" s="8" t="n"/>
      <c r="M3102" s="9" t="n"/>
      <c r="O3102" s="10" t="n"/>
      <c r="P3102" s="8" t="n"/>
    </row>
    <row r="3103">
      <c r="A3103" s="7" t="n"/>
      <c r="C3103" s="7" t="n"/>
      <c r="F3103" s="7" t="n"/>
      <c r="H3103" s="7">
        <f>IF($G3103="","",IFERROR(INDEX(Listas!$B$2:$B$51,MATCH($G3103,Listas!$A$2:$A$51,0))&amp;"",""))</f>
        <v/>
      </c>
      <c r="J3103" s="8" t="n"/>
      <c r="K3103" s="8" t="n"/>
      <c r="L3103" s="8" t="n"/>
      <c r="M3103" s="9" t="n"/>
      <c r="O3103" s="10" t="n"/>
      <c r="P3103" s="8" t="n"/>
    </row>
    <row r="3104">
      <c r="A3104" s="7" t="n"/>
      <c r="C3104" s="7" t="n"/>
      <c r="F3104" s="7" t="n"/>
      <c r="H3104" s="7">
        <f>IF($G3104="","",IFERROR(INDEX(Listas!$B$2:$B$51,MATCH($G3104,Listas!$A$2:$A$51,0))&amp;"",""))</f>
        <v/>
      </c>
      <c r="J3104" s="8" t="n"/>
      <c r="K3104" s="8" t="n"/>
      <c r="L3104" s="8" t="n"/>
      <c r="M3104" s="9" t="n"/>
      <c r="O3104" s="10" t="n"/>
      <c r="P3104" s="8" t="n"/>
    </row>
    <row r="3105">
      <c r="A3105" s="7" t="n"/>
      <c r="C3105" s="7" t="n"/>
      <c r="F3105" s="7" t="n"/>
      <c r="H3105" s="7">
        <f>IF($G3105="","",IFERROR(INDEX(Listas!$B$2:$B$51,MATCH($G3105,Listas!$A$2:$A$51,0))&amp;"",""))</f>
        <v/>
      </c>
      <c r="J3105" s="8" t="n"/>
      <c r="K3105" s="8" t="n"/>
      <c r="L3105" s="8" t="n"/>
      <c r="M3105" s="9" t="n"/>
      <c r="O3105" s="10" t="n"/>
      <c r="P3105" s="8" t="n"/>
    </row>
    <row r="3106">
      <c r="A3106" s="7" t="n"/>
      <c r="C3106" s="7" t="n"/>
      <c r="F3106" s="7" t="n"/>
      <c r="H3106" s="7">
        <f>IF($G3106="","",IFERROR(INDEX(Listas!$B$2:$B$51,MATCH($G3106,Listas!$A$2:$A$51,0))&amp;"",""))</f>
        <v/>
      </c>
      <c r="J3106" s="8" t="n"/>
      <c r="K3106" s="8" t="n"/>
      <c r="L3106" s="8" t="n"/>
      <c r="M3106" s="9" t="n"/>
      <c r="O3106" s="10" t="n"/>
      <c r="P3106" s="8" t="n"/>
    </row>
    <row r="3107">
      <c r="A3107" s="7" t="n"/>
      <c r="C3107" s="7" t="n"/>
      <c r="F3107" s="7" t="n"/>
      <c r="H3107" s="7">
        <f>IF($G3107="","",IFERROR(INDEX(Listas!$B$2:$B$51,MATCH($G3107,Listas!$A$2:$A$51,0))&amp;"",""))</f>
        <v/>
      </c>
      <c r="J3107" s="8" t="n"/>
      <c r="K3107" s="8" t="n"/>
      <c r="L3107" s="8" t="n"/>
      <c r="M3107" s="9" t="n"/>
      <c r="O3107" s="10" t="n"/>
      <c r="P3107" s="8" t="n"/>
    </row>
    <row r="3108">
      <c r="A3108" s="7" t="n"/>
      <c r="C3108" s="7" t="n"/>
      <c r="F3108" s="7" t="n"/>
      <c r="H3108" s="7">
        <f>IF($G3108="","",IFERROR(INDEX(Listas!$B$2:$B$51,MATCH($G3108,Listas!$A$2:$A$51,0))&amp;"",""))</f>
        <v/>
      </c>
      <c r="J3108" s="8" t="n"/>
      <c r="K3108" s="8" t="n"/>
      <c r="L3108" s="8" t="n"/>
      <c r="M3108" s="9" t="n"/>
      <c r="O3108" s="10" t="n"/>
      <c r="P3108" s="8" t="n"/>
    </row>
    <row r="3109">
      <c r="A3109" s="7" t="n"/>
      <c r="C3109" s="7" t="n"/>
      <c r="F3109" s="7" t="n"/>
      <c r="H3109" s="7">
        <f>IF($G3109="","",IFERROR(INDEX(Listas!$B$2:$B$51,MATCH($G3109,Listas!$A$2:$A$51,0))&amp;"",""))</f>
        <v/>
      </c>
      <c r="J3109" s="8" t="n"/>
      <c r="K3109" s="8" t="n"/>
      <c r="L3109" s="8" t="n"/>
      <c r="M3109" s="9" t="n"/>
      <c r="O3109" s="10" t="n"/>
      <c r="P3109" s="8" t="n"/>
    </row>
    <row r="3110">
      <c r="A3110" s="7" t="n"/>
      <c r="C3110" s="7" t="n"/>
      <c r="F3110" s="7" t="n"/>
      <c r="H3110" s="7">
        <f>IF($G3110="","",IFERROR(INDEX(Listas!$B$2:$B$51,MATCH($G3110,Listas!$A$2:$A$51,0))&amp;"",""))</f>
        <v/>
      </c>
      <c r="J3110" s="8" t="n"/>
      <c r="K3110" s="8" t="n"/>
      <c r="L3110" s="8" t="n"/>
      <c r="M3110" s="9" t="n"/>
      <c r="O3110" s="10" t="n"/>
      <c r="P3110" s="8" t="n"/>
    </row>
    <row r="3111">
      <c r="A3111" s="7" t="n"/>
      <c r="C3111" s="7" t="n"/>
      <c r="F3111" s="7" t="n"/>
      <c r="H3111" s="7">
        <f>IF($G3111="","",IFERROR(INDEX(Listas!$B$2:$B$51,MATCH($G3111,Listas!$A$2:$A$51,0))&amp;"",""))</f>
        <v/>
      </c>
      <c r="J3111" s="8" t="n"/>
      <c r="K3111" s="8" t="n"/>
      <c r="L3111" s="8" t="n"/>
      <c r="M3111" s="9" t="n"/>
      <c r="O3111" s="10" t="n"/>
      <c r="P3111" s="8" t="n"/>
    </row>
    <row r="3112">
      <c r="A3112" s="7" t="n"/>
      <c r="C3112" s="7" t="n"/>
      <c r="F3112" s="7" t="n"/>
      <c r="H3112" s="7">
        <f>IF($G3112="","",IFERROR(INDEX(Listas!$B$2:$B$51,MATCH($G3112,Listas!$A$2:$A$51,0))&amp;"",""))</f>
        <v/>
      </c>
      <c r="J3112" s="8" t="n"/>
      <c r="K3112" s="8" t="n"/>
      <c r="L3112" s="8" t="n"/>
      <c r="M3112" s="9" t="n"/>
      <c r="O3112" s="10" t="n"/>
      <c r="P3112" s="8" t="n"/>
    </row>
    <row r="3113">
      <c r="A3113" s="7" t="n"/>
      <c r="C3113" s="7" t="n"/>
      <c r="F3113" s="7" t="n"/>
      <c r="H3113" s="7">
        <f>IF($G3113="","",IFERROR(INDEX(Listas!$B$2:$B$51,MATCH($G3113,Listas!$A$2:$A$51,0))&amp;"",""))</f>
        <v/>
      </c>
      <c r="J3113" s="8" t="n"/>
      <c r="K3113" s="8" t="n"/>
      <c r="L3113" s="8" t="n"/>
      <c r="M3113" s="9" t="n"/>
      <c r="O3113" s="10" t="n"/>
      <c r="P3113" s="8" t="n"/>
    </row>
    <row r="3114">
      <c r="A3114" s="7" t="n"/>
      <c r="C3114" s="7" t="n"/>
      <c r="F3114" s="7" t="n"/>
      <c r="H3114" s="7">
        <f>IF($G3114="","",IFERROR(INDEX(Listas!$B$2:$B$51,MATCH($G3114,Listas!$A$2:$A$51,0))&amp;"",""))</f>
        <v/>
      </c>
      <c r="J3114" s="8" t="n"/>
      <c r="K3114" s="8" t="n"/>
      <c r="L3114" s="8" t="n"/>
      <c r="M3114" s="9" t="n"/>
      <c r="O3114" s="10" t="n"/>
      <c r="P3114" s="8" t="n"/>
    </row>
    <row r="3115">
      <c r="A3115" s="7" t="n"/>
      <c r="C3115" s="7" t="n"/>
      <c r="F3115" s="7" t="n"/>
      <c r="H3115" s="7">
        <f>IF($G3115="","",IFERROR(INDEX(Listas!$B$2:$B$51,MATCH($G3115,Listas!$A$2:$A$51,0))&amp;"",""))</f>
        <v/>
      </c>
      <c r="J3115" s="8" t="n"/>
      <c r="K3115" s="8" t="n"/>
      <c r="L3115" s="8" t="n"/>
      <c r="M3115" s="9" t="n"/>
      <c r="O3115" s="10" t="n"/>
      <c r="P3115" s="8" t="n"/>
    </row>
    <row r="3116">
      <c r="A3116" s="7" t="n"/>
      <c r="C3116" s="7" t="n"/>
      <c r="F3116" s="7" t="n"/>
      <c r="H3116" s="7">
        <f>IF($G3116="","",IFERROR(INDEX(Listas!$B$2:$B$51,MATCH($G3116,Listas!$A$2:$A$51,0))&amp;"",""))</f>
        <v/>
      </c>
      <c r="J3116" s="8" t="n"/>
      <c r="K3116" s="8" t="n"/>
      <c r="L3116" s="8" t="n"/>
      <c r="M3116" s="9" t="n"/>
      <c r="O3116" s="10" t="n"/>
      <c r="P3116" s="8" t="n"/>
    </row>
    <row r="3117">
      <c r="A3117" s="7" t="n"/>
      <c r="C3117" s="7" t="n"/>
      <c r="F3117" s="7" t="n"/>
      <c r="H3117" s="7">
        <f>IF($G3117="","",IFERROR(INDEX(Listas!$B$2:$B$51,MATCH($G3117,Listas!$A$2:$A$51,0))&amp;"",""))</f>
        <v/>
      </c>
      <c r="J3117" s="8" t="n"/>
      <c r="K3117" s="8" t="n"/>
      <c r="L3117" s="8" t="n"/>
      <c r="M3117" s="9" t="n"/>
      <c r="O3117" s="10" t="n"/>
      <c r="P3117" s="8" t="n"/>
    </row>
    <row r="3118">
      <c r="A3118" s="7" t="n"/>
      <c r="C3118" s="7" t="n"/>
      <c r="F3118" s="7" t="n"/>
      <c r="H3118" s="7">
        <f>IF($G3118="","",IFERROR(INDEX(Listas!$B$2:$B$51,MATCH($G3118,Listas!$A$2:$A$51,0))&amp;"",""))</f>
        <v/>
      </c>
      <c r="J3118" s="8" t="n"/>
      <c r="K3118" s="8" t="n"/>
      <c r="L3118" s="8" t="n"/>
      <c r="M3118" s="9" t="n"/>
      <c r="O3118" s="10" t="n"/>
      <c r="P3118" s="8" t="n"/>
    </row>
    <row r="3119">
      <c r="A3119" s="7" t="n"/>
      <c r="C3119" s="7" t="n"/>
      <c r="F3119" s="7" t="n"/>
      <c r="H3119" s="7">
        <f>IF($G3119="","",IFERROR(INDEX(Listas!$B$2:$B$51,MATCH($G3119,Listas!$A$2:$A$51,0))&amp;"",""))</f>
        <v/>
      </c>
      <c r="J3119" s="8" t="n"/>
      <c r="K3119" s="8" t="n"/>
      <c r="L3119" s="8" t="n"/>
      <c r="M3119" s="9" t="n"/>
      <c r="O3119" s="10" t="n"/>
      <c r="P3119" s="8" t="n"/>
    </row>
    <row r="3120">
      <c r="A3120" s="7" t="n"/>
      <c r="C3120" s="7" t="n"/>
      <c r="F3120" s="7" t="n"/>
      <c r="H3120" s="7">
        <f>IF($G3120="","",IFERROR(INDEX(Listas!$B$2:$B$51,MATCH($G3120,Listas!$A$2:$A$51,0))&amp;"",""))</f>
        <v/>
      </c>
      <c r="J3120" s="8" t="n"/>
      <c r="K3120" s="8" t="n"/>
      <c r="L3120" s="8" t="n"/>
      <c r="M3120" s="9" t="n"/>
      <c r="O3120" s="10" t="n"/>
      <c r="P3120" s="8" t="n"/>
    </row>
    <row r="3121">
      <c r="A3121" s="7" t="n"/>
      <c r="C3121" s="7" t="n"/>
      <c r="F3121" s="7" t="n"/>
      <c r="H3121" s="7">
        <f>IF($G3121="","",IFERROR(INDEX(Listas!$B$2:$B$51,MATCH($G3121,Listas!$A$2:$A$51,0))&amp;"",""))</f>
        <v/>
      </c>
      <c r="J3121" s="8" t="n"/>
      <c r="K3121" s="8" t="n"/>
      <c r="L3121" s="8" t="n"/>
      <c r="M3121" s="9" t="n"/>
      <c r="O3121" s="10" t="n"/>
      <c r="P3121" s="8" t="n"/>
    </row>
    <row r="3122">
      <c r="A3122" s="7" t="n"/>
      <c r="C3122" s="7" t="n"/>
      <c r="F3122" s="7" t="n"/>
      <c r="H3122" s="7">
        <f>IF($G3122="","",IFERROR(INDEX(Listas!$B$2:$B$51,MATCH($G3122,Listas!$A$2:$A$51,0))&amp;"",""))</f>
        <v/>
      </c>
      <c r="J3122" s="8" t="n"/>
      <c r="K3122" s="8" t="n"/>
      <c r="L3122" s="8" t="n"/>
      <c r="M3122" s="9" t="n"/>
      <c r="O3122" s="10" t="n"/>
      <c r="P3122" s="8" t="n"/>
    </row>
    <row r="3123">
      <c r="A3123" s="7" t="n"/>
      <c r="C3123" s="7" t="n"/>
      <c r="F3123" s="7" t="n"/>
      <c r="H3123" s="7">
        <f>IF($G3123="","",IFERROR(INDEX(Listas!$B$2:$B$51,MATCH($G3123,Listas!$A$2:$A$51,0))&amp;"",""))</f>
        <v/>
      </c>
      <c r="J3123" s="8" t="n"/>
      <c r="K3123" s="8" t="n"/>
      <c r="L3123" s="8" t="n"/>
      <c r="M3123" s="9" t="n"/>
      <c r="O3123" s="10" t="n"/>
      <c r="P3123" s="8" t="n"/>
    </row>
    <row r="3124">
      <c r="A3124" s="7" t="n"/>
      <c r="C3124" s="7" t="n"/>
      <c r="F3124" s="7" t="n"/>
      <c r="H3124" s="7">
        <f>IF($G3124="","",IFERROR(INDEX(Listas!$B$2:$B$51,MATCH($G3124,Listas!$A$2:$A$51,0))&amp;"",""))</f>
        <v/>
      </c>
      <c r="J3124" s="8" t="n"/>
      <c r="K3124" s="8" t="n"/>
      <c r="L3124" s="8" t="n"/>
      <c r="M3124" s="9" t="n"/>
      <c r="O3124" s="10" t="n"/>
      <c r="P3124" s="8" t="n"/>
    </row>
    <row r="3125">
      <c r="A3125" s="7" t="n"/>
      <c r="C3125" s="7" t="n"/>
      <c r="F3125" s="7" t="n"/>
      <c r="H3125" s="7">
        <f>IF($G3125="","",IFERROR(INDEX(Listas!$B$2:$B$51,MATCH($G3125,Listas!$A$2:$A$51,0))&amp;"",""))</f>
        <v/>
      </c>
      <c r="J3125" s="8" t="n"/>
      <c r="K3125" s="8" t="n"/>
      <c r="L3125" s="8" t="n"/>
      <c r="M3125" s="9" t="n"/>
      <c r="O3125" s="10" t="n"/>
      <c r="P3125" s="8" t="n"/>
    </row>
    <row r="3126">
      <c r="A3126" s="7" t="n"/>
      <c r="C3126" s="7" t="n"/>
      <c r="F3126" s="7" t="n"/>
      <c r="H3126" s="7">
        <f>IF($G3126="","",IFERROR(INDEX(Listas!$B$2:$B$51,MATCH($G3126,Listas!$A$2:$A$51,0))&amp;"",""))</f>
        <v/>
      </c>
      <c r="J3126" s="8" t="n"/>
      <c r="K3126" s="8" t="n"/>
      <c r="L3126" s="8" t="n"/>
      <c r="M3126" s="9" t="n"/>
      <c r="O3126" s="10" t="n"/>
      <c r="P3126" s="8" t="n"/>
    </row>
    <row r="3127">
      <c r="A3127" s="7" t="n"/>
      <c r="C3127" s="7" t="n"/>
      <c r="F3127" s="7" t="n"/>
      <c r="H3127" s="7">
        <f>IF($G3127="","",IFERROR(INDEX(Listas!$B$2:$B$51,MATCH($G3127,Listas!$A$2:$A$51,0))&amp;"",""))</f>
        <v/>
      </c>
      <c r="J3127" s="8" t="n"/>
      <c r="K3127" s="8" t="n"/>
      <c r="L3127" s="8" t="n"/>
      <c r="M3127" s="9" t="n"/>
      <c r="O3127" s="10" t="n"/>
      <c r="P3127" s="8" t="n"/>
    </row>
    <row r="3128">
      <c r="A3128" s="7" t="n"/>
      <c r="C3128" s="7" t="n"/>
      <c r="F3128" s="7" t="n"/>
      <c r="H3128" s="7">
        <f>IF($G3128="","",IFERROR(INDEX(Listas!$B$2:$B$51,MATCH($G3128,Listas!$A$2:$A$51,0))&amp;"",""))</f>
        <v/>
      </c>
      <c r="J3128" s="8" t="n"/>
      <c r="K3128" s="8" t="n"/>
      <c r="L3128" s="8" t="n"/>
      <c r="M3128" s="9" t="n"/>
      <c r="O3128" s="10" t="n"/>
      <c r="P3128" s="8" t="n"/>
    </row>
    <row r="3129">
      <c r="A3129" s="7" t="n"/>
      <c r="C3129" s="7" t="n"/>
      <c r="F3129" s="7" t="n"/>
      <c r="H3129" s="7">
        <f>IF($G3129="","",IFERROR(INDEX(Listas!$B$2:$B$51,MATCH($G3129,Listas!$A$2:$A$51,0))&amp;"",""))</f>
        <v/>
      </c>
      <c r="J3129" s="8" t="n"/>
      <c r="K3129" s="8" t="n"/>
      <c r="L3129" s="8" t="n"/>
      <c r="M3129" s="9" t="n"/>
      <c r="O3129" s="10" t="n"/>
      <c r="P3129" s="8" t="n"/>
    </row>
    <row r="3130">
      <c r="A3130" s="7" t="n"/>
      <c r="C3130" s="7" t="n"/>
      <c r="F3130" s="7" t="n"/>
      <c r="H3130" s="7">
        <f>IF($G3130="","",IFERROR(INDEX(Listas!$B$2:$B$51,MATCH($G3130,Listas!$A$2:$A$51,0))&amp;"",""))</f>
        <v/>
      </c>
      <c r="J3130" s="8" t="n"/>
      <c r="K3130" s="8" t="n"/>
      <c r="L3130" s="8" t="n"/>
      <c r="M3130" s="9" t="n"/>
      <c r="O3130" s="10" t="n"/>
      <c r="P3130" s="8" t="n"/>
    </row>
    <row r="3131">
      <c r="A3131" s="7" t="n"/>
      <c r="C3131" s="7" t="n"/>
      <c r="F3131" s="7" t="n"/>
      <c r="H3131" s="7">
        <f>IF($G3131="","",IFERROR(INDEX(Listas!$B$2:$B$51,MATCH($G3131,Listas!$A$2:$A$51,0))&amp;"",""))</f>
        <v/>
      </c>
      <c r="J3131" s="8" t="n"/>
      <c r="K3131" s="8" t="n"/>
      <c r="L3131" s="8" t="n"/>
      <c r="M3131" s="9" t="n"/>
      <c r="O3131" s="10" t="n"/>
      <c r="P3131" s="8" t="n"/>
    </row>
    <row r="3132">
      <c r="A3132" s="7" t="n"/>
      <c r="C3132" s="7" t="n"/>
      <c r="F3132" s="7" t="n"/>
      <c r="H3132" s="7">
        <f>IF($G3132="","",IFERROR(INDEX(Listas!$B$2:$B$51,MATCH($G3132,Listas!$A$2:$A$51,0))&amp;"",""))</f>
        <v/>
      </c>
      <c r="J3132" s="8" t="n"/>
      <c r="K3132" s="8" t="n"/>
      <c r="L3132" s="8" t="n"/>
      <c r="M3132" s="9" t="n"/>
      <c r="O3132" s="10" t="n"/>
      <c r="P3132" s="8" t="n"/>
    </row>
    <row r="3133">
      <c r="A3133" s="7" t="n"/>
      <c r="C3133" s="7" t="n"/>
      <c r="F3133" s="7" t="n"/>
      <c r="H3133" s="7">
        <f>IF($G3133="","",IFERROR(INDEX(Listas!$B$2:$B$51,MATCH($G3133,Listas!$A$2:$A$51,0))&amp;"",""))</f>
        <v/>
      </c>
      <c r="J3133" s="8" t="n"/>
      <c r="K3133" s="8" t="n"/>
      <c r="L3133" s="8" t="n"/>
      <c r="M3133" s="9" t="n"/>
      <c r="O3133" s="10" t="n"/>
      <c r="P3133" s="8" t="n"/>
    </row>
    <row r="3134">
      <c r="A3134" s="7" t="n"/>
      <c r="C3134" s="7" t="n"/>
      <c r="F3134" s="7" t="n"/>
      <c r="H3134" s="7">
        <f>IF($G3134="","",IFERROR(INDEX(Listas!$B$2:$B$51,MATCH($G3134,Listas!$A$2:$A$51,0))&amp;"",""))</f>
        <v/>
      </c>
      <c r="J3134" s="8" t="n"/>
      <c r="K3134" s="8" t="n"/>
      <c r="L3134" s="8" t="n"/>
      <c r="M3134" s="9" t="n"/>
      <c r="O3134" s="10" t="n"/>
      <c r="P3134" s="8" t="n"/>
    </row>
    <row r="3135">
      <c r="A3135" s="7" t="n"/>
      <c r="C3135" s="7" t="n"/>
      <c r="F3135" s="7" t="n"/>
      <c r="H3135" s="7">
        <f>IF($G3135="","",IFERROR(INDEX(Listas!$B$2:$B$51,MATCH($G3135,Listas!$A$2:$A$51,0))&amp;"",""))</f>
        <v/>
      </c>
      <c r="J3135" s="8" t="n"/>
      <c r="K3135" s="8" t="n"/>
      <c r="L3135" s="8" t="n"/>
      <c r="M3135" s="9" t="n"/>
      <c r="O3135" s="10" t="n"/>
      <c r="P3135" s="8" t="n"/>
    </row>
    <row r="3136">
      <c r="A3136" s="7" t="n"/>
      <c r="C3136" s="7" t="n"/>
      <c r="F3136" s="7" t="n"/>
      <c r="H3136" s="7">
        <f>IF($G3136="","",IFERROR(INDEX(Listas!$B$2:$B$51,MATCH($G3136,Listas!$A$2:$A$51,0))&amp;"",""))</f>
        <v/>
      </c>
      <c r="J3136" s="8" t="n"/>
      <c r="K3136" s="8" t="n"/>
      <c r="L3136" s="8" t="n"/>
      <c r="M3136" s="9" t="n"/>
      <c r="O3136" s="10" t="n"/>
      <c r="P3136" s="8" t="n"/>
    </row>
    <row r="3137">
      <c r="A3137" s="7" t="n"/>
      <c r="C3137" s="7" t="n"/>
      <c r="F3137" s="7" t="n"/>
      <c r="H3137" s="7">
        <f>IF($G3137="","",IFERROR(INDEX(Listas!$B$2:$B$51,MATCH($G3137,Listas!$A$2:$A$51,0))&amp;"",""))</f>
        <v/>
      </c>
      <c r="J3137" s="8" t="n"/>
      <c r="K3137" s="8" t="n"/>
      <c r="L3137" s="8" t="n"/>
      <c r="M3137" s="9" t="n"/>
      <c r="O3137" s="10" t="n"/>
      <c r="P3137" s="8" t="n"/>
    </row>
    <row r="3138">
      <c r="A3138" s="7" t="n"/>
      <c r="C3138" s="7" t="n"/>
      <c r="F3138" s="7" t="n"/>
      <c r="H3138" s="7">
        <f>IF($G3138="","",IFERROR(INDEX(Listas!$B$2:$B$51,MATCH($G3138,Listas!$A$2:$A$51,0))&amp;"",""))</f>
        <v/>
      </c>
      <c r="J3138" s="8" t="n"/>
      <c r="K3138" s="8" t="n"/>
      <c r="L3138" s="8" t="n"/>
      <c r="M3138" s="9" t="n"/>
      <c r="O3138" s="10" t="n"/>
      <c r="P3138" s="8" t="n"/>
    </row>
    <row r="3139">
      <c r="A3139" s="7" t="n"/>
      <c r="C3139" s="7" t="n"/>
      <c r="F3139" s="7" t="n"/>
      <c r="H3139" s="7">
        <f>IF($G3139="","",IFERROR(INDEX(Listas!$B$2:$B$51,MATCH($G3139,Listas!$A$2:$A$51,0))&amp;"",""))</f>
        <v/>
      </c>
      <c r="J3139" s="8" t="n"/>
      <c r="K3139" s="8" t="n"/>
      <c r="L3139" s="8" t="n"/>
      <c r="M3139" s="9" t="n"/>
      <c r="O3139" s="10" t="n"/>
      <c r="P3139" s="8" t="n"/>
    </row>
    <row r="3140">
      <c r="A3140" s="7" t="n"/>
      <c r="C3140" s="7" t="n"/>
      <c r="F3140" s="7" t="n"/>
      <c r="H3140" s="7">
        <f>IF($G3140="","",IFERROR(INDEX(Listas!$B$2:$B$51,MATCH($G3140,Listas!$A$2:$A$51,0))&amp;"",""))</f>
        <v/>
      </c>
      <c r="J3140" s="8" t="n"/>
      <c r="K3140" s="8" t="n"/>
      <c r="L3140" s="8" t="n"/>
      <c r="M3140" s="9" t="n"/>
      <c r="O3140" s="10" t="n"/>
      <c r="P3140" s="8" t="n"/>
    </row>
    <row r="3141">
      <c r="A3141" s="7" t="n"/>
      <c r="C3141" s="7" t="n"/>
      <c r="F3141" s="7" t="n"/>
      <c r="H3141" s="7">
        <f>IF($G3141="","",IFERROR(INDEX(Listas!$B$2:$B$51,MATCH($G3141,Listas!$A$2:$A$51,0))&amp;"",""))</f>
        <v/>
      </c>
      <c r="J3141" s="8" t="n"/>
      <c r="K3141" s="8" t="n"/>
      <c r="L3141" s="8" t="n"/>
      <c r="M3141" s="9" t="n"/>
      <c r="O3141" s="10" t="n"/>
      <c r="P3141" s="8" t="n"/>
    </row>
    <row r="3142">
      <c r="A3142" s="7" t="n"/>
      <c r="C3142" s="7" t="n"/>
      <c r="F3142" s="7" t="n"/>
      <c r="H3142" s="7">
        <f>IF($G3142="","",IFERROR(INDEX(Listas!$B$2:$B$51,MATCH($G3142,Listas!$A$2:$A$51,0))&amp;"",""))</f>
        <v/>
      </c>
      <c r="J3142" s="8" t="n"/>
      <c r="K3142" s="8" t="n"/>
      <c r="L3142" s="8" t="n"/>
      <c r="M3142" s="9" t="n"/>
      <c r="O3142" s="10" t="n"/>
      <c r="P3142" s="8" t="n"/>
    </row>
    <row r="3143">
      <c r="A3143" s="7" t="n"/>
      <c r="C3143" s="7" t="n"/>
      <c r="F3143" s="7" t="n"/>
      <c r="H3143" s="7">
        <f>IF($G3143="","",IFERROR(INDEX(Listas!$B$2:$B$51,MATCH($G3143,Listas!$A$2:$A$51,0))&amp;"",""))</f>
        <v/>
      </c>
      <c r="J3143" s="8" t="n"/>
      <c r="K3143" s="8" t="n"/>
      <c r="L3143" s="8" t="n"/>
      <c r="M3143" s="9" t="n"/>
      <c r="O3143" s="10" t="n"/>
      <c r="P3143" s="8" t="n"/>
    </row>
    <row r="3144">
      <c r="A3144" s="7" t="n"/>
      <c r="C3144" s="7" t="n"/>
      <c r="F3144" s="7" t="n"/>
      <c r="H3144" s="7">
        <f>IF($G3144="","",IFERROR(INDEX(Listas!$B$2:$B$51,MATCH($G3144,Listas!$A$2:$A$51,0))&amp;"",""))</f>
        <v/>
      </c>
      <c r="J3144" s="8" t="n"/>
      <c r="K3144" s="8" t="n"/>
      <c r="L3144" s="8" t="n"/>
      <c r="M3144" s="9" t="n"/>
      <c r="O3144" s="10" t="n"/>
      <c r="P3144" s="8" t="n"/>
    </row>
    <row r="3145">
      <c r="A3145" s="7" t="n"/>
      <c r="C3145" s="7" t="n"/>
      <c r="F3145" s="7" t="n"/>
      <c r="H3145" s="7">
        <f>IF($G3145="","",IFERROR(INDEX(Listas!$B$2:$B$51,MATCH($G3145,Listas!$A$2:$A$51,0))&amp;"",""))</f>
        <v/>
      </c>
      <c r="J3145" s="8" t="n"/>
      <c r="K3145" s="8" t="n"/>
      <c r="L3145" s="8" t="n"/>
      <c r="M3145" s="9" t="n"/>
      <c r="O3145" s="10" t="n"/>
      <c r="P3145" s="8" t="n"/>
    </row>
    <row r="3146">
      <c r="A3146" s="7" t="n"/>
      <c r="C3146" s="7" t="n"/>
      <c r="F3146" s="7" t="n"/>
      <c r="H3146" s="7">
        <f>IF($G3146="","",IFERROR(INDEX(Listas!$B$2:$B$51,MATCH($G3146,Listas!$A$2:$A$51,0))&amp;"",""))</f>
        <v/>
      </c>
      <c r="J3146" s="8" t="n"/>
      <c r="K3146" s="8" t="n"/>
      <c r="L3146" s="8" t="n"/>
      <c r="M3146" s="9" t="n"/>
      <c r="O3146" s="10" t="n"/>
      <c r="P3146" s="8" t="n"/>
    </row>
    <row r="3147">
      <c r="A3147" s="7" t="n"/>
      <c r="C3147" s="7" t="n"/>
      <c r="F3147" s="7" t="n"/>
      <c r="H3147" s="7">
        <f>IF($G3147="","",IFERROR(INDEX(Listas!$B$2:$B$51,MATCH($G3147,Listas!$A$2:$A$51,0))&amp;"",""))</f>
        <v/>
      </c>
      <c r="J3147" s="8" t="n"/>
      <c r="K3147" s="8" t="n"/>
      <c r="L3147" s="8" t="n"/>
      <c r="M3147" s="9" t="n"/>
      <c r="O3147" s="10" t="n"/>
      <c r="P3147" s="8" t="n"/>
    </row>
    <row r="3148">
      <c r="A3148" s="7" t="n"/>
      <c r="C3148" s="7" t="n"/>
      <c r="F3148" s="7" t="n"/>
      <c r="H3148" s="7">
        <f>IF($G3148="","",IFERROR(INDEX(Listas!$B$2:$B$51,MATCH($G3148,Listas!$A$2:$A$51,0))&amp;"",""))</f>
        <v/>
      </c>
      <c r="J3148" s="8" t="n"/>
      <c r="K3148" s="8" t="n"/>
      <c r="L3148" s="8" t="n"/>
      <c r="M3148" s="9" t="n"/>
      <c r="O3148" s="10" t="n"/>
      <c r="P3148" s="8" t="n"/>
    </row>
    <row r="3149">
      <c r="A3149" s="7" t="n"/>
      <c r="C3149" s="7" t="n"/>
      <c r="F3149" s="7" t="n"/>
      <c r="H3149" s="7">
        <f>IF($G3149="","",IFERROR(INDEX(Listas!$B$2:$B$51,MATCH($G3149,Listas!$A$2:$A$51,0))&amp;"",""))</f>
        <v/>
      </c>
      <c r="J3149" s="8" t="n"/>
      <c r="K3149" s="8" t="n"/>
      <c r="L3149" s="8" t="n"/>
      <c r="M3149" s="9" t="n"/>
      <c r="O3149" s="10" t="n"/>
      <c r="P3149" s="8" t="n"/>
    </row>
    <row r="3150">
      <c r="A3150" s="7" t="n"/>
      <c r="C3150" s="7" t="n"/>
      <c r="F3150" s="7" t="n"/>
      <c r="H3150" s="7">
        <f>IF($G3150="","",IFERROR(INDEX(Listas!$B$2:$B$51,MATCH($G3150,Listas!$A$2:$A$51,0))&amp;"",""))</f>
        <v/>
      </c>
      <c r="J3150" s="8" t="n"/>
      <c r="K3150" s="8" t="n"/>
      <c r="L3150" s="8" t="n"/>
      <c r="M3150" s="9" t="n"/>
      <c r="O3150" s="10" t="n"/>
      <c r="P3150" s="8" t="n"/>
    </row>
    <row r="3151">
      <c r="A3151" s="7" t="n"/>
      <c r="C3151" s="7" t="n"/>
      <c r="F3151" s="7" t="n"/>
      <c r="H3151" s="7">
        <f>IF($G3151="","",IFERROR(INDEX(Listas!$B$2:$B$51,MATCH($G3151,Listas!$A$2:$A$51,0))&amp;"",""))</f>
        <v/>
      </c>
      <c r="J3151" s="8" t="n"/>
      <c r="K3151" s="8" t="n"/>
      <c r="L3151" s="8" t="n"/>
      <c r="M3151" s="9" t="n"/>
      <c r="O3151" s="10" t="n"/>
      <c r="P3151" s="8" t="n"/>
    </row>
    <row r="3152">
      <c r="A3152" s="7" t="n"/>
      <c r="C3152" s="7" t="n"/>
      <c r="F3152" s="7" t="n"/>
      <c r="H3152" s="7">
        <f>IF($G3152="","",IFERROR(INDEX(Listas!$B$2:$B$51,MATCH($G3152,Listas!$A$2:$A$51,0))&amp;"",""))</f>
        <v/>
      </c>
      <c r="J3152" s="8" t="n"/>
      <c r="K3152" s="8" t="n"/>
      <c r="L3152" s="8" t="n"/>
      <c r="M3152" s="9" t="n"/>
      <c r="O3152" s="10" t="n"/>
      <c r="P3152" s="8" t="n"/>
    </row>
    <row r="3153">
      <c r="A3153" s="7" t="n"/>
      <c r="C3153" s="7" t="n"/>
      <c r="F3153" s="7" t="n"/>
      <c r="H3153" s="7">
        <f>IF($G3153="","",IFERROR(INDEX(Listas!$B$2:$B$51,MATCH($G3153,Listas!$A$2:$A$51,0))&amp;"",""))</f>
        <v/>
      </c>
      <c r="J3153" s="8" t="n"/>
      <c r="K3153" s="8" t="n"/>
      <c r="L3153" s="8" t="n"/>
      <c r="M3153" s="9" t="n"/>
      <c r="O3153" s="10" t="n"/>
      <c r="P3153" s="8" t="n"/>
    </row>
    <row r="3154">
      <c r="A3154" s="7" t="n"/>
      <c r="C3154" s="7" t="n"/>
      <c r="F3154" s="7" t="n"/>
      <c r="H3154" s="7">
        <f>IF($G3154="","",IFERROR(INDEX(Listas!$B$2:$B$51,MATCH($G3154,Listas!$A$2:$A$51,0))&amp;"",""))</f>
        <v/>
      </c>
      <c r="J3154" s="8" t="n"/>
      <c r="K3154" s="8" t="n"/>
      <c r="L3154" s="8" t="n"/>
      <c r="M3154" s="9" t="n"/>
      <c r="O3154" s="10" t="n"/>
      <c r="P3154" s="8" t="n"/>
    </row>
    <row r="3155">
      <c r="A3155" s="7" t="n"/>
      <c r="C3155" s="7" t="n"/>
      <c r="F3155" s="7" t="n"/>
      <c r="H3155" s="7">
        <f>IF($G3155="","",IFERROR(INDEX(Listas!$B$2:$B$51,MATCH($G3155,Listas!$A$2:$A$51,0))&amp;"",""))</f>
        <v/>
      </c>
      <c r="J3155" s="8" t="n"/>
      <c r="K3155" s="8" t="n"/>
      <c r="L3155" s="8" t="n"/>
      <c r="M3155" s="9" t="n"/>
      <c r="O3155" s="10" t="n"/>
      <c r="P3155" s="8" t="n"/>
    </row>
    <row r="3156">
      <c r="A3156" s="7" t="n"/>
      <c r="C3156" s="7" t="n"/>
      <c r="F3156" s="7" t="n"/>
      <c r="H3156" s="7">
        <f>IF($G3156="","",IFERROR(INDEX(Listas!$B$2:$B$51,MATCH($G3156,Listas!$A$2:$A$51,0))&amp;"",""))</f>
        <v/>
      </c>
      <c r="J3156" s="8" t="n"/>
      <c r="K3156" s="8" t="n"/>
      <c r="L3156" s="8" t="n"/>
      <c r="M3156" s="9" t="n"/>
      <c r="O3156" s="10" t="n"/>
      <c r="P3156" s="8" t="n"/>
    </row>
    <row r="3157">
      <c r="A3157" s="7" t="n"/>
      <c r="C3157" s="7" t="n"/>
      <c r="F3157" s="7" t="n"/>
      <c r="H3157" s="7">
        <f>IF($G3157="","",IFERROR(INDEX(Listas!$B$2:$B$51,MATCH($G3157,Listas!$A$2:$A$51,0))&amp;"",""))</f>
        <v/>
      </c>
      <c r="J3157" s="8" t="n"/>
      <c r="K3157" s="8" t="n"/>
      <c r="L3157" s="8" t="n"/>
      <c r="M3157" s="9" t="n"/>
      <c r="O3157" s="10" t="n"/>
      <c r="P3157" s="8" t="n"/>
    </row>
    <row r="3158">
      <c r="A3158" s="7" t="n"/>
      <c r="C3158" s="7" t="n"/>
      <c r="F3158" s="7" t="n"/>
      <c r="H3158" s="7">
        <f>IF($G3158="","",IFERROR(INDEX(Listas!$B$2:$B$51,MATCH($G3158,Listas!$A$2:$A$51,0))&amp;"",""))</f>
        <v/>
      </c>
      <c r="J3158" s="8" t="n"/>
      <c r="K3158" s="8" t="n"/>
      <c r="L3158" s="8" t="n"/>
      <c r="M3158" s="9" t="n"/>
      <c r="O3158" s="10" t="n"/>
      <c r="P3158" s="8" t="n"/>
    </row>
    <row r="3159">
      <c r="A3159" s="7" t="n"/>
      <c r="C3159" s="7" t="n"/>
      <c r="F3159" s="7" t="n"/>
      <c r="H3159" s="7">
        <f>IF($G3159="","",IFERROR(INDEX(Listas!$B$2:$B$51,MATCH($G3159,Listas!$A$2:$A$51,0))&amp;"",""))</f>
        <v/>
      </c>
      <c r="J3159" s="8" t="n"/>
      <c r="K3159" s="8" t="n"/>
      <c r="L3159" s="8" t="n"/>
      <c r="M3159" s="9" t="n"/>
      <c r="O3159" s="10" t="n"/>
      <c r="P3159" s="8" t="n"/>
    </row>
    <row r="3160">
      <c r="A3160" s="7" t="n"/>
      <c r="C3160" s="7" t="n"/>
      <c r="F3160" s="7" t="n"/>
      <c r="H3160" s="7">
        <f>IF($G3160="","",IFERROR(INDEX(Listas!$B$2:$B$51,MATCH($G3160,Listas!$A$2:$A$51,0))&amp;"",""))</f>
        <v/>
      </c>
      <c r="J3160" s="8" t="n"/>
      <c r="K3160" s="8" t="n"/>
      <c r="L3160" s="8" t="n"/>
      <c r="M3160" s="9" t="n"/>
      <c r="O3160" s="10" t="n"/>
      <c r="P3160" s="8" t="n"/>
    </row>
    <row r="3161">
      <c r="A3161" s="7" t="n"/>
      <c r="C3161" s="7" t="n"/>
      <c r="F3161" s="7" t="n"/>
      <c r="H3161" s="7">
        <f>IF($G3161="","",IFERROR(INDEX(Listas!$B$2:$B$51,MATCH($G3161,Listas!$A$2:$A$51,0))&amp;"",""))</f>
        <v/>
      </c>
      <c r="J3161" s="8" t="n"/>
      <c r="K3161" s="8" t="n"/>
      <c r="L3161" s="8" t="n"/>
      <c r="M3161" s="9" t="n"/>
      <c r="O3161" s="10" t="n"/>
      <c r="P3161" s="8" t="n"/>
    </row>
    <row r="3162">
      <c r="A3162" s="7" t="n"/>
      <c r="C3162" s="7" t="n"/>
      <c r="F3162" s="7" t="n"/>
      <c r="H3162" s="7">
        <f>IF($G3162="","",IFERROR(INDEX(Listas!$B$2:$B$51,MATCH($G3162,Listas!$A$2:$A$51,0))&amp;"",""))</f>
        <v/>
      </c>
      <c r="J3162" s="8" t="n"/>
      <c r="K3162" s="8" t="n"/>
      <c r="L3162" s="8" t="n"/>
      <c r="M3162" s="9" t="n"/>
      <c r="O3162" s="10" t="n"/>
      <c r="P3162" s="8" t="n"/>
    </row>
    <row r="3163">
      <c r="A3163" s="7" t="n"/>
      <c r="C3163" s="7" t="n"/>
      <c r="F3163" s="7" t="n"/>
      <c r="H3163" s="7">
        <f>IF($G3163="","",IFERROR(INDEX(Listas!$B$2:$B$51,MATCH($G3163,Listas!$A$2:$A$51,0))&amp;"",""))</f>
        <v/>
      </c>
      <c r="J3163" s="8" t="n"/>
      <c r="K3163" s="8" t="n"/>
      <c r="L3163" s="8" t="n"/>
      <c r="M3163" s="9" t="n"/>
      <c r="O3163" s="10" t="n"/>
      <c r="P3163" s="8" t="n"/>
    </row>
    <row r="3164">
      <c r="A3164" s="7" t="n"/>
      <c r="C3164" s="7" t="n"/>
      <c r="F3164" s="7" t="n"/>
      <c r="H3164" s="7">
        <f>IF($G3164="","",IFERROR(INDEX(Listas!$B$2:$B$51,MATCH($G3164,Listas!$A$2:$A$51,0))&amp;"",""))</f>
        <v/>
      </c>
      <c r="J3164" s="8" t="n"/>
      <c r="K3164" s="8" t="n"/>
      <c r="L3164" s="8" t="n"/>
      <c r="M3164" s="9" t="n"/>
      <c r="O3164" s="10" t="n"/>
      <c r="P3164" s="8" t="n"/>
    </row>
    <row r="3165">
      <c r="A3165" s="7" t="n"/>
      <c r="C3165" s="7" t="n"/>
      <c r="F3165" s="7" t="n"/>
      <c r="H3165" s="7">
        <f>IF($G3165="","",IFERROR(INDEX(Listas!$B$2:$B$51,MATCH($G3165,Listas!$A$2:$A$51,0))&amp;"",""))</f>
        <v/>
      </c>
      <c r="J3165" s="8" t="n"/>
      <c r="K3165" s="8" t="n"/>
      <c r="L3165" s="8" t="n"/>
      <c r="M3165" s="9" t="n"/>
      <c r="O3165" s="10" t="n"/>
      <c r="P3165" s="8" t="n"/>
    </row>
    <row r="3166">
      <c r="A3166" s="7" t="n"/>
      <c r="C3166" s="7" t="n"/>
      <c r="F3166" s="7" t="n"/>
      <c r="H3166" s="7">
        <f>IF($G3166="","",IFERROR(INDEX(Listas!$B$2:$B$51,MATCH($G3166,Listas!$A$2:$A$51,0))&amp;"",""))</f>
        <v/>
      </c>
      <c r="J3166" s="8" t="n"/>
      <c r="K3166" s="8" t="n"/>
      <c r="L3166" s="8" t="n"/>
      <c r="M3166" s="9" t="n"/>
      <c r="O3166" s="10" t="n"/>
      <c r="P3166" s="8" t="n"/>
    </row>
    <row r="3167">
      <c r="A3167" s="7" t="n"/>
      <c r="C3167" s="7" t="n"/>
      <c r="F3167" s="7" t="n"/>
      <c r="H3167" s="7">
        <f>IF($G3167="","",IFERROR(INDEX(Listas!$B$2:$B$51,MATCH($G3167,Listas!$A$2:$A$51,0))&amp;"",""))</f>
        <v/>
      </c>
      <c r="J3167" s="8" t="n"/>
      <c r="K3167" s="8" t="n"/>
      <c r="L3167" s="8" t="n"/>
      <c r="M3167" s="9" t="n"/>
      <c r="O3167" s="10" t="n"/>
      <c r="P3167" s="8" t="n"/>
    </row>
    <row r="3168">
      <c r="A3168" s="7" t="n"/>
      <c r="C3168" s="7" t="n"/>
      <c r="F3168" s="7" t="n"/>
      <c r="H3168" s="7">
        <f>IF($G3168="","",IFERROR(INDEX(Listas!$B$2:$B$51,MATCH($G3168,Listas!$A$2:$A$51,0))&amp;"",""))</f>
        <v/>
      </c>
      <c r="J3168" s="8" t="n"/>
      <c r="K3168" s="8" t="n"/>
      <c r="L3168" s="8" t="n"/>
      <c r="M3168" s="9" t="n"/>
      <c r="O3168" s="10" t="n"/>
      <c r="P3168" s="8" t="n"/>
    </row>
    <row r="3169">
      <c r="A3169" s="7" t="n"/>
      <c r="C3169" s="7" t="n"/>
      <c r="F3169" s="7" t="n"/>
      <c r="H3169" s="7">
        <f>IF($G3169="","",IFERROR(INDEX(Listas!$B$2:$B$51,MATCH($G3169,Listas!$A$2:$A$51,0))&amp;"",""))</f>
        <v/>
      </c>
      <c r="J3169" s="8" t="n"/>
      <c r="K3169" s="8" t="n"/>
      <c r="L3169" s="8" t="n"/>
      <c r="M3169" s="9" t="n"/>
      <c r="O3169" s="10" t="n"/>
      <c r="P3169" s="8" t="n"/>
    </row>
    <row r="3170">
      <c r="A3170" s="7" t="n"/>
      <c r="C3170" s="7" t="n"/>
      <c r="F3170" s="7" t="n"/>
      <c r="H3170" s="7">
        <f>IF($G3170="","",IFERROR(INDEX(Listas!$B$2:$B$51,MATCH($G3170,Listas!$A$2:$A$51,0))&amp;"",""))</f>
        <v/>
      </c>
      <c r="J3170" s="8" t="n"/>
      <c r="K3170" s="8" t="n"/>
      <c r="L3170" s="8" t="n"/>
      <c r="M3170" s="9" t="n"/>
      <c r="O3170" s="10" t="n"/>
      <c r="P3170" s="8" t="n"/>
    </row>
    <row r="3171">
      <c r="A3171" s="7" t="n"/>
      <c r="C3171" s="7" t="n"/>
      <c r="F3171" s="7" t="n"/>
      <c r="H3171" s="7">
        <f>IF($G3171="","",IFERROR(INDEX(Listas!$B$2:$B$51,MATCH($G3171,Listas!$A$2:$A$51,0))&amp;"",""))</f>
        <v/>
      </c>
      <c r="J3171" s="8" t="n"/>
      <c r="K3171" s="8" t="n"/>
      <c r="L3171" s="8" t="n"/>
      <c r="M3171" s="9" t="n"/>
      <c r="O3171" s="10" t="n"/>
      <c r="P3171" s="8" t="n"/>
    </row>
    <row r="3172">
      <c r="A3172" s="7" t="n"/>
      <c r="C3172" s="7" t="n"/>
      <c r="F3172" s="7" t="n"/>
      <c r="H3172" s="7">
        <f>IF($G3172="","",IFERROR(INDEX(Listas!$B$2:$B$51,MATCH($G3172,Listas!$A$2:$A$51,0))&amp;"",""))</f>
        <v/>
      </c>
      <c r="J3172" s="8" t="n"/>
      <c r="K3172" s="8" t="n"/>
      <c r="L3172" s="8" t="n"/>
      <c r="M3172" s="9" t="n"/>
      <c r="O3172" s="10" t="n"/>
      <c r="P3172" s="8" t="n"/>
    </row>
    <row r="3173">
      <c r="A3173" s="7" t="n"/>
      <c r="C3173" s="7" t="n"/>
      <c r="F3173" s="7" t="n"/>
      <c r="H3173" s="7">
        <f>IF($G3173="","",IFERROR(INDEX(Listas!$B$2:$B$51,MATCH($G3173,Listas!$A$2:$A$51,0))&amp;"",""))</f>
        <v/>
      </c>
      <c r="J3173" s="8" t="n"/>
      <c r="K3173" s="8" t="n"/>
      <c r="L3173" s="8" t="n"/>
      <c r="M3173" s="9" t="n"/>
      <c r="O3173" s="10" t="n"/>
      <c r="P3173" s="8" t="n"/>
    </row>
    <row r="3174">
      <c r="A3174" s="7" t="n"/>
      <c r="C3174" s="7" t="n"/>
      <c r="F3174" s="7" t="n"/>
      <c r="H3174" s="7">
        <f>IF($G3174="","",IFERROR(INDEX(Listas!$B$2:$B$51,MATCH($G3174,Listas!$A$2:$A$51,0))&amp;"",""))</f>
        <v/>
      </c>
      <c r="J3174" s="8" t="n"/>
      <c r="K3174" s="8" t="n"/>
      <c r="L3174" s="8" t="n"/>
      <c r="M3174" s="9" t="n"/>
      <c r="O3174" s="10" t="n"/>
      <c r="P3174" s="8" t="n"/>
    </row>
    <row r="3175">
      <c r="A3175" s="7" t="n"/>
      <c r="C3175" s="7" t="n"/>
      <c r="F3175" s="7" t="n"/>
      <c r="H3175" s="7">
        <f>IF($G3175="","",IFERROR(INDEX(Listas!$B$2:$B$51,MATCH($G3175,Listas!$A$2:$A$51,0))&amp;"",""))</f>
        <v/>
      </c>
      <c r="J3175" s="8" t="n"/>
      <c r="K3175" s="8" t="n"/>
      <c r="L3175" s="8" t="n"/>
      <c r="M3175" s="9" t="n"/>
      <c r="O3175" s="10" t="n"/>
      <c r="P3175" s="8" t="n"/>
    </row>
    <row r="3176">
      <c r="A3176" s="7" t="n"/>
      <c r="C3176" s="7" t="n"/>
      <c r="F3176" s="7" t="n"/>
      <c r="H3176" s="7">
        <f>IF($G3176="","",IFERROR(INDEX(Listas!$B$2:$B$51,MATCH($G3176,Listas!$A$2:$A$51,0))&amp;"",""))</f>
        <v/>
      </c>
      <c r="J3176" s="8" t="n"/>
      <c r="K3176" s="8" t="n"/>
      <c r="L3176" s="8" t="n"/>
      <c r="M3176" s="9" t="n"/>
      <c r="O3176" s="10" t="n"/>
      <c r="P3176" s="8" t="n"/>
    </row>
    <row r="3177">
      <c r="A3177" s="7" t="n"/>
      <c r="C3177" s="7" t="n"/>
      <c r="F3177" s="7" t="n"/>
      <c r="H3177" s="7">
        <f>IF($G3177="","",IFERROR(INDEX(Listas!$B$2:$B$51,MATCH($G3177,Listas!$A$2:$A$51,0))&amp;"",""))</f>
        <v/>
      </c>
      <c r="J3177" s="8" t="n"/>
      <c r="K3177" s="8" t="n"/>
      <c r="L3177" s="8" t="n"/>
      <c r="M3177" s="9" t="n"/>
      <c r="O3177" s="10" t="n"/>
      <c r="P3177" s="8" t="n"/>
    </row>
    <row r="3178">
      <c r="A3178" s="7" t="n"/>
      <c r="C3178" s="7" t="n"/>
      <c r="F3178" s="7" t="n"/>
      <c r="H3178" s="7">
        <f>IF($G3178="","",IFERROR(INDEX(Listas!$B$2:$B$51,MATCH($G3178,Listas!$A$2:$A$51,0))&amp;"",""))</f>
        <v/>
      </c>
      <c r="J3178" s="8" t="n"/>
      <c r="K3178" s="8" t="n"/>
      <c r="L3178" s="8" t="n"/>
      <c r="M3178" s="9" t="n"/>
      <c r="O3178" s="10" t="n"/>
      <c r="P3178" s="8" t="n"/>
    </row>
    <row r="3179">
      <c r="A3179" s="7" t="n"/>
      <c r="C3179" s="7" t="n"/>
      <c r="F3179" s="7" t="n"/>
      <c r="H3179" s="7">
        <f>IF($G3179="","",IFERROR(INDEX(Listas!$B$2:$B$51,MATCH($G3179,Listas!$A$2:$A$51,0))&amp;"",""))</f>
        <v/>
      </c>
      <c r="J3179" s="8" t="n"/>
      <c r="K3179" s="8" t="n"/>
      <c r="L3179" s="8" t="n"/>
      <c r="M3179" s="9" t="n"/>
      <c r="O3179" s="10" t="n"/>
      <c r="P3179" s="8" t="n"/>
    </row>
    <row r="3180">
      <c r="A3180" s="7" t="n"/>
      <c r="C3180" s="7" t="n"/>
      <c r="F3180" s="7" t="n"/>
      <c r="H3180" s="7">
        <f>IF($G3180="","",IFERROR(INDEX(Listas!$B$2:$B$51,MATCH($G3180,Listas!$A$2:$A$51,0))&amp;"",""))</f>
        <v/>
      </c>
      <c r="J3180" s="8" t="n"/>
      <c r="K3180" s="8" t="n"/>
      <c r="L3180" s="8" t="n"/>
      <c r="M3180" s="9" t="n"/>
      <c r="O3180" s="10" t="n"/>
      <c r="P3180" s="8" t="n"/>
    </row>
    <row r="3181">
      <c r="A3181" s="7" t="n"/>
      <c r="C3181" s="7" t="n"/>
      <c r="F3181" s="7" t="n"/>
      <c r="H3181" s="7">
        <f>IF($G3181="","",IFERROR(INDEX(Listas!$B$2:$B$51,MATCH($G3181,Listas!$A$2:$A$51,0))&amp;"",""))</f>
        <v/>
      </c>
      <c r="J3181" s="8" t="n"/>
      <c r="K3181" s="8" t="n"/>
      <c r="L3181" s="8" t="n"/>
      <c r="M3181" s="9" t="n"/>
      <c r="O3181" s="10" t="n"/>
      <c r="P3181" s="8" t="n"/>
    </row>
    <row r="3182">
      <c r="A3182" s="7" t="n"/>
      <c r="C3182" s="7" t="n"/>
      <c r="F3182" s="7" t="n"/>
      <c r="H3182" s="7">
        <f>IF($G3182="","",IFERROR(INDEX(Listas!$B$2:$B$51,MATCH($G3182,Listas!$A$2:$A$51,0))&amp;"",""))</f>
        <v/>
      </c>
      <c r="J3182" s="8" t="n"/>
      <c r="K3182" s="8" t="n"/>
      <c r="L3182" s="8" t="n"/>
      <c r="M3182" s="9" t="n"/>
      <c r="O3182" s="10" t="n"/>
      <c r="P3182" s="8" t="n"/>
    </row>
    <row r="3183">
      <c r="A3183" s="7" t="n"/>
      <c r="C3183" s="7" t="n"/>
      <c r="F3183" s="7" t="n"/>
      <c r="H3183" s="7">
        <f>IF($G3183="","",IFERROR(INDEX(Listas!$B$2:$B$51,MATCH($G3183,Listas!$A$2:$A$51,0))&amp;"",""))</f>
        <v/>
      </c>
      <c r="J3183" s="8" t="n"/>
      <c r="K3183" s="8" t="n"/>
      <c r="L3183" s="8" t="n"/>
      <c r="M3183" s="9" t="n"/>
      <c r="O3183" s="10" t="n"/>
      <c r="P3183" s="8" t="n"/>
    </row>
    <row r="3184">
      <c r="A3184" s="7" t="n"/>
      <c r="C3184" s="7" t="n"/>
      <c r="F3184" s="7" t="n"/>
      <c r="H3184" s="7">
        <f>IF($G3184="","",IFERROR(INDEX(Listas!$B$2:$B$51,MATCH($G3184,Listas!$A$2:$A$51,0))&amp;"",""))</f>
        <v/>
      </c>
      <c r="J3184" s="8" t="n"/>
      <c r="K3184" s="8" t="n"/>
      <c r="L3184" s="8" t="n"/>
      <c r="M3184" s="9" t="n"/>
      <c r="O3184" s="10" t="n"/>
      <c r="P3184" s="8" t="n"/>
    </row>
    <row r="3185">
      <c r="A3185" s="7" t="n"/>
      <c r="C3185" s="7" t="n"/>
      <c r="F3185" s="7" t="n"/>
      <c r="H3185" s="7">
        <f>IF($G3185="","",IFERROR(INDEX(Listas!$B$2:$B$51,MATCH($G3185,Listas!$A$2:$A$51,0))&amp;"",""))</f>
        <v/>
      </c>
      <c r="J3185" s="8" t="n"/>
      <c r="K3185" s="8" t="n"/>
      <c r="L3185" s="8" t="n"/>
      <c r="M3185" s="9" t="n"/>
      <c r="O3185" s="10" t="n"/>
      <c r="P3185" s="8" t="n"/>
    </row>
    <row r="3186">
      <c r="A3186" s="7" t="n"/>
      <c r="C3186" s="7" t="n"/>
      <c r="F3186" s="7" t="n"/>
      <c r="H3186" s="7">
        <f>IF($G3186="","",IFERROR(INDEX(Listas!$B$2:$B$51,MATCH($G3186,Listas!$A$2:$A$51,0))&amp;"",""))</f>
        <v/>
      </c>
      <c r="J3186" s="8" t="n"/>
      <c r="K3186" s="8" t="n"/>
      <c r="L3186" s="8" t="n"/>
      <c r="M3186" s="9" t="n"/>
      <c r="O3186" s="10" t="n"/>
      <c r="P3186" s="8" t="n"/>
    </row>
    <row r="3187">
      <c r="A3187" s="7" t="n"/>
      <c r="C3187" s="7" t="n"/>
      <c r="F3187" s="7" t="n"/>
      <c r="H3187" s="7">
        <f>IF($G3187="","",IFERROR(INDEX(Listas!$B$2:$B$51,MATCH($G3187,Listas!$A$2:$A$51,0))&amp;"",""))</f>
        <v/>
      </c>
      <c r="J3187" s="8" t="n"/>
      <c r="K3187" s="8" t="n"/>
      <c r="L3187" s="8" t="n"/>
      <c r="M3187" s="9" t="n"/>
      <c r="O3187" s="10" t="n"/>
      <c r="P3187" s="8" t="n"/>
    </row>
    <row r="3188">
      <c r="A3188" s="7" t="n"/>
      <c r="C3188" s="7" t="n"/>
      <c r="F3188" s="7" t="n"/>
      <c r="H3188" s="7">
        <f>IF($G3188="","",IFERROR(INDEX(Listas!$B$2:$B$51,MATCH($G3188,Listas!$A$2:$A$51,0))&amp;"",""))</f>
        <v/>
      </c>
      <c r="J3188" s="8" t="n"/>
      <c r="K3188" s="8" t="n"/>
      <c r="L3188" s="8" t="n"/>
      <c r="M3188" s="9" t="n"/>
      <c r="O3188" s="10" t="n"/>
      <c r="P3188" s="8" t="n"/>
    </row>
    <row r="3189">
      <c r="A3189" s="7" t="n"/>
      <c r="C3189" s="7" t="n"/>
      <c r="F3189" s="7" t="n"/>
      <c r="H3189" s="7">
        <f>IF($G3189="","",IFERROR(INDEX(Listas!$B$2:$B$51,MATCH($G3189,Listas!$A$2:$A$51,0))&amp;"",""))</f>
        <v/>
      </c>
      <c r="J3189" s="8" t="n"/>
      <c r="K3189" s="8" t="n"/>
      <c r="L3189" s="8" t="n"/>
      <c r="M3189" s="9" t="n"/>
      <c r="O3189" s="10" t="n"/>
      <c r="P3189" s="8" t="n"/>
    </row>
    <row r="3190">
      <c r="A3190" s="7" t="n"/>
      <c r="C3190" s="7" t="n"/>
      <c r="F3190" s="7" t="n"/>
      <c r="H3190" s="7">
        <f>IF($G3190="","",IFERROR(INDEX(Listas!$B$2:$B$51,MATCH($G3190,Listas!$A$2:$A$51,0))&amp;"",""))</f>
        <v/>
      </c>
      <c r="J3190" s="8" t="n"/>
      <c r="K3190" s="8" t="n"/>
      <c r="L3190" s="8" t="n"/>
      <c r="M3190" s="9" t="n"/>
      <c r="O3190" s="10" t="n"/>
      <c r="P3190" s="8" t="n"/>
    </row>
    <row r="3191">
      <c r="A3191" s="7" t="n"/>
      <c r="C3191" s="7" t="n"/>
      <c r="F3191" s="7" t="n"/>
      <c r="H3191" s="7">
        <f>IF($G3191="","",IFERROR(INDEX(Listas!$B$2:$B$51,MATCH($G3191,Listas!$A$2:$A$51,0))&amp;"",""))</f>
        <v/>
      </c>
      <c r="J3191" s="8" t="n"/>
      <c r="K3191" s="8" t="n"/>
      <c r="L3191" s="8" t="n"/>
      <c r="M3191" s="9" t="n"/>
      <c r="O3191" s="10" t="n"/>
      <c r="P3191" s="8" t="n"/>
    </row>
    <row r="3192">
      <c r="A3192" s="7" t="n"/>
      <c r="C3192" s="7" t="n"/>
      <c r="F3192" s="7" t="n"/>
      <c r="H3192" s="7">
        <f>IF($G3192="","",IFERROR(INDEX(Listas!$B$2:$B$51,MATCH($G3192,Listas!$A$2:$A$51,0))&amp;"",""))</f>
        <v/>
      </c>
      <c r="J3192" s="8" t="n"/>
      <c r="K3192" s="8" t="n"/>
      <c r="L3192" s="8" t="n"/>
      <c r="M3192" s="9" t="n"/>
      <c r="O3192" s="10" t="n"/>
      <c r="P3192" s="8" t="n"/>
    </row>
    <row r="3193">
      <c r="A3193" s="7" t="n"/>
      <c r="C3193" s="7" t="n"/>
      <c r="F3193" s="7" t="n"/>
      <c r="H3193" s="7">
        <f>IF($G3193="","",IFERROR(INDEX(Listas!$B$2:$B$51,MATCH($G3193,Listas!$A$2:$A$51,0))&amp;"",""))</f>
        <v/>
      </c>
      <c r="J3193" s="8" t="n"/>
      <c r="K3193" s="8" t="n"/>
      <c r="L3193" s="8" t="n"/>
      <c r="M3193" s="9" t="n"/>
      <c r="O3193" s="10" t="n"/>
      <c r="P3193" s="8" t="n"/>
    </row>
    <row r="3194">
      <c r="A3194" s="7" t="n"/>
      <c r="C3194" s="7" t="n"/>
      <c r="F3194" s="7" t="n"/>
      <c r="H3194" s="7">
        <f>IF($G3194="","",IFERROR(INDEX(Listas!$B$2:$B$51,MATCH($G3194,Listas!$A$2:$A$51,0))&amp;"",""))</f>
        <v/>
      </c>
      <c r="J3194" s="8" t="n"/>
      <c r="K3194" s="8" t="n"/>
      <c r="L3194" s="8" t="n"/>
      <c r="M3194" s="9" t="n"/>
      <c r="O3194" s="10" t="n"/>
      <c r="P3194" s="8" t="n"/>
    </row>
    <row r="3195">
      <c r="A3195" s="7" t="n"/>
      <c r="C3195" s="7" t="n"/>
      <c r="F3195" s="7" t="n"/>
      <c r="H3195" s="7">
        <f>IF($G3195="","",IFERROR(INDEX(Listas!$B$2:$B$51,MATCH($G3195,Listas!$A$2:$A$51,0))&amp;"",""))</f>
        <v/>
      </c>
      <c r="J3195" s="8" t="n"/>
      <c r="K3195" s="8" t="n"/>
      <c r="L3195" s="8" t="n"/>
      <c r="M3195" s="9" t="n"/>
      <c r="O3195" s="10" t="n"/>
      <c r="P3195" s="8" t="n"/>
    </row>
    <row r="3196">
      <c r="A3196" s="7" t="n"/>
      <c r="C3196" s="7" t="n"/>
      <c r="F3196" s="7" t="n"/>
      <c r="H3196" s="7">
        <f>IF($G3196="","",IFERROR(INDEX(Listas!$B$2:$B$51,MATCH($G3196,Listas!$A$2:$A$51,0))&amp;"",""))</f>
        <v/>
      </c>
      <c r="J3196" s="8" t="n"/>
      <c r="K3196" s="8" t="n"/>
      <c r="L3196" s="8" t="n"/>
      <c r="M3196" s="9" t="n"/>
      <c r="O3196" s="10" t="n"/>
      <c r="P3196" s="8" t="n"/>
    </row>
    <row r="3197">
      <c r="A3197" s="7" t="n"/>
      <c r="C3197" s="7" t="n"/>
      <c r="F3197" s="7" t="n"/>
      <c r="H3197" s="7">
        <f>IF($G3197="","",IFERROR(INDEX(Listas!$B$2:$B$51,MATCH($G3197,Listas!$A$2:$A$51,0))&amp;"",""))</f>
        <v/>
      </c>
      <c r="J3197" s="8" t="n"/>
      <c r="K3197" s="8" t="n"/>
      <c r="L3197" s="8" t="n"/>
      <c r="M3197" s="9" t="n"/>
      <c r="O3197" s="10" t="n"/>
      <c r="P3197" s="8" t="n"/>
    </row>
    <row r="3198">
      <c r="A3198" s="7" t="n"/>
      <c r="C3198" s="7" t="n"/>
      <c r="F3198" s="7" t="n"/>
      <c r="H3198" s="7">
        <f>IF($G3198="","",IFERROR(INDEX(Listas!$B$2:$B$51,MATCH($G3198,Listas!$A$2:$A$51,0))&amp;"",""))</f>
        <v/>
      </c>
      <c r="J3198" s="8" t="n"/>
      <c r="K3198" s="8" t="n"/>
      <c r="L3198" s="8" t="n"/>
      <c r="M3198" s="9" t="n"/>
      <c r="O3198" s="10" t="n"/>
      <c r="P3198" s="8" t="n"/>
    </row>
    <row r="3199">
      <c r="A3199" s="7" t="n"/>
      <c r="C3199" s="7" t="n"/>
      <c r="F3199" s="7" t="n"/>
      <c r="H3199" s="7">
        <f>IF($G3199="","",IFERROR(INDEX(Listas!$B$2:$B$51,MATCH($G3199,Listas!$A$2:$A$51,0))&amp;"",""))</f>
        <v/>
      </c>
      <c r="J3199" s="8" t="n"/>
      <c r="K3199" s="8" t="n"/>
      <c r="L3199" s="8" t="n"/>
      <c r="M3199" s="9" t="n"/>
      <c r="O3199" s="10" t="n"/>
      <c r="P3199" s="8" t="n"/>
    </row>
    <row r="3200">
      <c r="A3200" s="7" t="n"/>
      <c r="C3200" s="7" t="n"/>
      <c r="F3200" s="7" t="n"/>
      <c r="H3200" s="7">
        <f>IF($G3200="","",IFERROR(INDEX(Listas!$B$2:$B$51,MATCH($G3200,Listas!$A$2:$A$51,0))&amp;"",""))</f>
        <v/>
      </c>
      <c r="J3200" s="8" t="n"/>
      <c r="K3200" s="8" t="n"/>
      <c r="L3200" s="8" t="n"/>
      <c r="M3200" s="9" t="n"/>
      <c r="O3200" s="10" t="n"/>
      <c r="P3200" s="8" t="n"/>
    </row>
    <row r="3201">
      <c r="A3201" s="7" t="n"/>
      <c r="C3201" s="7" t="n"/>
      <c r="F3201" s="7" t="n"/>
      <c r="H3201" s="7">
        <f>IF($G3201="","",IFERROR(INDEX(Listas!$B$2:$B$51,MATCH($G3201,Listas!$A$2:$A$51,0))&amp;"",""))</f>
        <v/>
      </c>
      <c r="J3201" s="8" t="n"/>
      <c r="K3201" s="8" t="n"/>
      <c r="L3201" s="8" t="n"/>
      <c r="M3201" s="9" t="n"/>
      <c r="O3201" s="10" t="n"/>
      <c r="P3201" s="8" t="n"/>
    </row>
    <row r="3202">
      <c r="A3202" s="7" t="n"/>
      <c r="C3202" s="7" t="n"/>
      <c r="F3202" s="7" t="n"/>
      <c r="H3202" s="7">
        <f>IF($G3202="","",IFERROR(INDEX(Listas!$B$2:$B$51,MATCH($G3202,Listas!$A$2:$A$51,0))&amp;"",""))</f>
        <v/>
      </c>
      <c r="J3202" s="8" t="n"/>
      <c r="K3202" s="8" t="n"/>
      <c r="L3202" s="8" t="n"/>
      <c r="M3202" s="9" t="n"/>
      <c r="O3202" s="10" t="n"/>
      <c r="P3202" s="8" t="n"/>
    </row>
    <row r="3203">
      <c r="A3203" s="7" t="n"/>
      <c r="C3203" s="7" t="n"/>
      <c r="F3203" s="7" t="n"/>
      <c r="H3203" s="7">
        <f>IF($G3203="","",IFERROR(INDEX(Listas!$B$2:$B$51,MATCH($G3203,Listas!$A$2:$A$51,0))&amp;"",""))</f>
        <v/>
      </c>
      <c r="J3203" s="8" t="n"/>
      <c r="K3203" s="8" t="n"/>
      <c r="L3203" s="8" t="n"/>
      <c r="M3203" s="9" t="n"/>
      <c r="O3203" s="10" t="n"/>
      <c r="P3203" s="8" t="n"/>
    </row>
    <row r="3204">
      <c r="A3204" s="7" t="n"/>
      <c r="C3204" s="7" t="n"/>
      <c r="F3204" s="7" t="n"/>
      <c r="H3204" s="7">
        <f>IF($G3204="","",IFERROR(INDEX(Listas!$B$2:$B$51,MATCH($G3204,Listas!$A$2:$A$51,0))&amp;"",""))</f>
        <v/>
      </c>
      <c r="J3204" s="8" t="n"/>
      <c r="K3204" s="8" t="n"/>
      <c r="L3204" s="8" t="n"/>
      <c r="M3204" s="9" t="n"/>
      <c r="O3204" s="10" t="n"/>
      <c r="P3204" s="8" t="n"/>
    </row>
    <row r="3205">
      <c r="A3205" s="7" t="n"/>
      <c r="C3205" s="7" t="n"/>
      <c r="F3205" s="7" t="n"/>
      <c r="H3205" s="7">
        <f>IF($G3205="","",IFERROR(INDEX(Listas!$B$2:$B$51,MATCH($G3205,Listas!$A$2:$A$51,0))&amp;"",""))</f>
        <v/>
      </c>
      <c r="J3205" s="8" t="n"/>
      <c r="K3205" s="8" t="n"/>
      <c r="L3205" s="8" t="n"/>
      <c r="M3205" s="9" t="n"/>
      <c r="O3205" s="10" t="n"/>
      <c r="P3205" s="8" t="n"/>
    </row>
    <row r="3206">
      <c r="A3206" s="7" t="n"/>
      <c r="C3206" s="7" t="n"/>
      <c r="F3206" s="7" t="n"/>
      <c r="H3206" s="7">
        <f>IF($G3206="","",IFERROR(INDEX(Listas!$B$2:$B$51,MATCH($G3206,Listas!$A$2:$A$51,0))&amp;"",""))</f>
        <v/>
      </c>
      <c r="J3206" s="8" t="n"/>
      <c r="K3206" s="8" t="n"/>
      <c r="L3206" s="8" t="n"/>
      <c r="M3206" s="9" t="n"/>
      <c r="O3206" s="10" t="n"/>
      <c r="P3206" s="8" t="n"/>
    </row>
    <row r="3207">
      <c r="A3207" s="7" t="n"/>
      <c r="C3207" s="7" t="n"/>
      <c r="F3207" s="7" t="n"/>
      <c r="H3207" s="7">
        <f>IF($G3207="","",IFERROR(INDEX(Listas!$B$2:$B$51,MATCH($G3207,Listas!$A$2:$A$51,0))&amp;"",""))</f>
        <v/>
      </c>
      <c r="J3207" s="8" t="n"/>
      <c r="K3207" s="8" t="n"/>
      <c r="L3207" s="8" t="n"/>
      <c r="M3207" s="9" t="n"/>
      <c r="O3207" s="10" t="n"/>
      <c r="P3207" s="8" t="n"/>
    </row>
    <row r="3208">
      <c r="A3208" s="7" t="n"/>
      <c r="C3208" s="7" t="n"/>
      <c r="F3208" s="7" t="n"/>
      <c r="H3208" s="7">
        <f>IF($G3208="","",IFERROR(INDEX(Listas!$B$2:$B$51,MATCH($G3208,Listas!$A$2:$A$51,0))&amp;"",""))</f>
        <v/>
      </c>
      <c r="J3208" s="8" t="n"/>
      <c r="K3208" s="8" t="n"/>
      <c r="L3208" s="8" t="n"/>
      <c r="M3208" s="9" t="n"/>
      <c r="O3208" s="10" t="n"/>
      <c r="P3208" s="8" t="n"/>
    </row>
    <row r="3209">
      <c r="A3209" s="7" t="n"/>
      <c r="C3209" s="7" t="n"/>
      <c r="F3209" s="7" t="n"/>
      <c r="H3209" s="7">
        <f>IF($G3209="","",IFERROR(INDEX(Listas!$B$2:$B$51,MATCH($G3209,Listas!$A$2:$A$51,0))&amp;"",""))</f>
        <v/>
      </c>
      <c r="J3209" s="8" t="n"/>
      <c r="K3209" s="8" t="n"/>
      <c r="L3209" s="8" t="n"/>
      <c r="M3209" s="9" t="n"/>
      <c r="O3209" s="10" t="n"/>
      <c r="P3209" s="8" t="n"/>
    </row>
    <row r="3210">
      <c r="A3210" s="7" t="n"/>
      <c r="C3210" s="7" t="n"/>
      <c r="F3210" s="7" t="n"/>
      <c r="H3210" s="7">
        <f>IF($G3210="","",IFERROR(INDEX(Listas!$B$2:$B$51,MATCH($G3210,Listas!$A$2:$A$51,0))&amp;"",""))</f>
        <v/>
      </c>
      <c r="J3210" s="8" t="n"/>
      <c r="K3210" s="8" t="n"/>
      <c r="L3210" s="8" t="n"/>
      <c r="M3210" s="9" t="n"/>
      <c r="O3210" s="10" t="n"/>
      <c r="P3210" s="8" t="n"/>
    </row>
    <row r="3211">
      <c r="A3211" s="7" t="n"/>
      <c r="C3211" s="7" t="n"/>
      <c r="F3211" s="7" t="n"/>
      <c r="H3211" s="7">
        <f>IF($G3211="","",IFERROR(INDEX(Listas!$B$2:$B$51,MATCH($G3211,Listas!$A$2:$A$51,0))&amp;"",""))</f>
        <v/>
      </c>
      <c r="J3211" s="8" t="n"/>
      <c r="K3211" s="8" t="n"/>
      <c r="L3211" s="8" t="n"/>
      <c r="M3211" s="9" t="n"/>
      <c r="O3211" s="10" t="n"/>
      <c r="P3211" s="8" t="n"/>
    </row>
    <row r="3212">
      <c r="A3212" s="7" t="n"/>
      <c r="C3212" s="7" t="n"/>
      <c r="F3212" s="7" t="n"/>
      <c r="H3212" s="7">
        <f>IF($G3212="","",IFERROR(INDEX(Listas!$B$2:$B$51,MATCH($G3212,Listas!$A$2:$A$51,0))&amp;"",""))</f>
        <v/>
      </c>
      <c r="J3212" s="8" t="n"/>
      <c r="K3212" s="8" t="n"/>
      <c r="L3212" s="8" t="n"/>
      <c r="M3212" s="9" t="n"/>
      <c r="O3212" s="10" t="n"/>
      <c r="P3212" s="8" t="n"/>
    </row>
    <row r="3213">
      <c r="A3213" s="7" t="n"/>
      <c r="C3213" s="7" t="n"/>
      <c r="F3213" s="7" t="n"/>
      <c r="H3213" s="7">
        <f>IF($G3213="","",IFERROR(INDEX(Listas!$B$2:$B$51,MATCH($G3213,Listas!$A$2:$A$51,0))&amp;"",""))</f>
        <v/>
      </c>
      <c r="J3213" s="8" t="n"/>
      <c r="K3213" s="8" t="n"/>
      <c r="L3213" s="8" t="n"/>
      <c r="M3213" s="9" t="n"/>
      <c r="O3213" s="10" t="n"/>
      <c r="P3213" s="8" t="n"/>
    </row>
    <row r="3214">
      <c r="A3214" s="7" t="n"/>
      <c r="C3214" s="7" t="n"/>
      <c r="F3214" s="7" t="n"/>
      <c r="H3214" s="7">
        <f>IF($G3214="","",IFERROR(INDEX(Listas!$B$2:$B$51,MATCH($G3214,Listas!$A$2:$A$51,0))&amp;"",""))</f>
        <v/>
      </c>
      <c r="J3214" s="8" t="n"/>
      <c r="K3214" s="8" t="n"/>
      <c r="L3214" s="8" t="n"/>
      <c r="M3214" s="9" t="n"/>
      <c r="O3214" s="10" t="n"/>
      <c r="P3214" s="8" t="n"/>
    </row>
    <row r="3215">
      <c r="A3215" s="7" t="n"/>
      <c r="C3215" s="7" t="n"/>
      <c r="F3215" s="7" t="n"/>
      <c r="H3215" s="7">
        <f>IF($G3215="","",IFERROR(INDEX(Listas!$B$2:$B$51,MATCH($G3215,Listas!$A$2:$A$51,0))&amp;"",""))</f>
        <v/>
      </c>
      <c r="J3215" s="8" t="n"/>
      <c r="K3215" s="8" t="n"/>
      <c r="L3215" s="8" t="n"/>
      <c r="M3215" s="9" t="n"/>
      <c r="O3215" s="10" t="n"/>
      <c r="P3215" s="8" t="n"/>
    </row>
    <row r="3216">
      <c r="A3216" s="7" t="n"/>
      <c r="C3216" s="7" t="n"/>
      <c r="F3216" s="7" t="n"/>
      <c r="H3216" s="7">
        <f>IF($G3216="","",IFERROR(INDEX(Listas!$B$2:$B$51,MATCH($G3216,Listas!$A$2:$A$51,0))&amp;"",""))</f>
        <v/>
      </c>
      <c r="J3216" s="8" t="n"/>
      <c r="K3216" s="8" t="n"/>
      <c r="L3216" s="8" t="n"/>
      <c r="M3216" s="9" t="n"/>
      <c r="O3216" s="10" t="n"/>
      <c r="P3216" s="8" t="n"/>
    </row>
    <row r="3217">
      <c r="A3217" s="7" t="n"/>
      <c r="C3217" s="7" t="n"/>
      <c r="F3217" s="7" t="n"/>
      <c r="H3217" s="7">
        <f>IF($G3217="","",IFERROR(INDEX(Listas!$B$2:$B$51,MATCH($G3217,Listas!$A$2:$A$51,0))&amp;"",""))</f>
        <v/>
      </c>
      <c r="J3217" s="8" t="n"/>
      <c r="K3217" s="8" t="n"/>
      <c r="L3217" s="8" t="n"/>
      <c r="M3217" s="9" t="n"/>
      <c r="O3217" s="10" t="n"/>
      <c r="P3217" s="8" t="n"/>
    </row>
    <row r="3218">
      <c r="A3218" s="7" t="n"/>
      <c r="C3218" s="7" t="n"/>
      <c r="F3218" s="7" t="n"/>
      <c r="H3218" s="7">
        <f>IF($G3218="","",IFERROR(INDEX(Listas!$B$2:$B$51,MATCH($G3218,Listas!$A$2:$A$51,0))&amp;"",""))</f>
        <v/>
      </c>
      <c r="J3218" s="8" t="n"/>
      <c r="K3218" s="8" t="n"/>
      <c r="L3218" s="8" t="n"/>
      <c r="M3218" s="9" t="n"/>
      <c r="O3218" s="10" t="n"/>
      <c r="P3218" s="8" t="n"/>
    </row>
    <row r="3219">
      <c r="A3219" s="7" t="n"/>
      <c r="C3219" s="7" t="n"/>
      <c r="F3219" s="7" t="n"/>
      <c r="H3219" s="7">
        <f>IF($G3219="","",IFERROR(INDEX(Listas!$B$2:$B$51,MATCH($G3219,Listas!$A$2:$A$51,0))&amp;"",""))</f>
        <v/>
      </c>
      <c r="J3219" s="8" t="n"/>
      <c r="K3219" s="8" t="n"/>
      <c r="L3219" s="8" t="n"/>
      <c r="M3219" s="9" t="n"/>
      <c r="O3219" s="10" t="n"/>
      <c r="P3219" s="8" t="n"/>
    </row>
    <row r="3220">
      <c r="A3220" s="7" t="n"/>
      <c r="C3220" s="7" t="n"/>
      <c r="F3220" s="7" t="n"/>
      <c r="H3220" s="7">
        <f>IF($G3220="","",IFERROR(INDEX(Listas!$B$2:$B$51,MATCH($G3220,Listas!$A$2:$A$51,0))&amp;"",""))</f>
        <v/>
      </c>
      <c r="J3220" s="8" t="n"/>
      <c r="K3220" s="8" t="n"/>
      <c r="L3220" s="8" t="n"/>
      <c r="M3220" s="9" t="n"/>
      <c r="O3220" s="10" t="n"/>
      <c r="P3220" s="8" t="n"/>
    </row>
    <row r="3221">
      <c r="A3221" s="7" t="n"/>
      <c r="C3221" s="7" t="n"/>
      <c r="F3221" s="7" t="n"/>
      <c r="H3221" s="7">
        <f>IF($G3221="","",IFERROR(INDEX(Listas!$B$2:$B$51,MATCH($G3221,Listas!$A$2:$A$51,0))&amp;"",""))</f>
        <v/>
      </c>
      <c r="J3221" s="8" t="n"/>
      <c r="K3221" s="8" t="n"/>
      <c r="L3221" s="8" t="n"/>
      <c r="M3221" s="9" t="n"/>
      <c r="O3221" s="10" t="n"/>
      <c r="P3221" s="8" t="n"/>
    </row>
    <row r="3222">
      <c r="A3222" s="7" t="n"/>
      <c r="C3222" s="7" t="n"/>
      <c r="F3222" s="7" t="n"/>
      <c r="H3222" s="7">
        <f>IF($G3222="","",IFERROR(INDEX(Listas!$B$2:$B$51,MATCH($G3222,Listas!$A$2:$A$51,0))&amp;"",""))</f>
        <v/>
      </c>
      <c r="J3222" s="8" t="n"/>
      <c r="K3222" s="8" t="n"/>
      <c r="L3222" s="8" t="n"/>
      <c r="M3222" s="9" t="n"/>
      <c r="O3222" s="10" t="n"/>
      <c r="P3222" s="8" t="n"/>
    </row>
    <row r="3223">
      <c r="A3223" s="7" t="n"/>
      <c r="C3223" s="7" t="n"/>
      <c r="F3223" s="7" t="n"/>
      <c r="H3223" s="7">
        <f>IF($G3223="","",IFERROR(INDEX(Listas!$B$2:$B$51,MATCH($G3223,Listas!$A$2:$A$51,0))&amp;"",""))</f>
        <v/>
      </c>
      <c r="J3223" s="8" t="n"/>
      <c r="K3223" s="8" t="n"/>
      <c r="L3223" s="8" t="n"/>
      <c r="M3223" s="9" t="n"/>
      <c r="O3223" s="10" t="n"/>
      <c r="P3223" s="8" t="n"/>
    </row>
    <row r="3224">
      <c r="A3224" s="7" t="n"/>
      <c r="C3224" s="7" t="n"/>
      <c r="F3224" s="7" t="n"/>
      <c r="H3224" s="7">
        <f>IF($G3224="","",IFERROR(INDEX(Listas!$B$2:$B$51,MATCH($G3224,Listas!$A$2:$A$51,0))&amp;"",""))</f>
        <v/>
      </c>
      <c r="J3224" s="8" t="n"/>
      <c r="K3224" s="8" t="n"/>
      <c r="L3224" s="8" t="n"/>
      <c r="M3224" s="9" t="n"/>
      <c r="O3224" s="10" t="n"/>
      <c r="P3224" s="8" t="n"/>
    </row>
    <row r="3225">
      <c r="A3225" s="7" t="n"/>
      <c r="C3225" s="7" t="n"/>
      <c r="F3225" s="7" t="n"/>
      <c r="H3225" s="7">
        <f>IF($G3225="","",IFERROR(INDEX(Listas!$B$2:$B$51,MATCH($G3225,Listas!$A$2:$A$51,0))&amp;"",""))</f>
        <v/>
      </c>
      <c r="J3225" s="8" t="n"/>
      <c r="K3225" s="8" t="n"/>
      <c r="L3225" s="8" t="n"/>
      <c r="M3225" s="9" t="n"/>
      <c r="O3225" s="10" t="n"/>
      <c r="P3225" s="8" t="n"/>
    </row>
    <row r="3226">
      <c r="A3226" s="7" t="n"/>
      <c r="C3226" s="7" t="n"/>
      <c r="F3226" s="7" t="n"/>
      <c r="H3226" s="7">
        <f>IF($G3226="","",IFERROR(INDEX(Listas!$B$2:$B$51,MATCH($G3226,Listas!$A$2:$A$51,0))&amp;"",""))</f>
        <v/>
      </c>
      <c r="J3226" s="8" t="n"/>
      <c r="K3226" s="8" t="n"/>
      <c r="L3226" s="8" t="n"/>
      <c r="M3226" s="9" t="n"/>
      <c r="O3226" s="10" t="n"/>
      <c r="P3226" s="8" t="n"/>
    </row>
    <row r="3227">
      <c r="A3227" s="7" t="n"/>
      <c r="C3227" s="7" t="n"/>
      <c r="F3227" s="7" t="n"/>
      <c r="H3227" s="7">
        <f>IF($G3227="","",IFERROR(INDEX(Listas!$B$2:$B$51,MATCH($G3227,Listas!$A$2:$A$51,0))&amp;"",""))</f>
        <v/>
      </c>
      <c r="J3227" s="8" t="n"/>
      <c r="K3227" s="8" t="n"/>
      <c r="L3227" s="8" t="n"/>
      <c r="M3227" s="9" t="n"/>
      <c r="O3227" s="10" t="n"/>
      <c r="P3227" s="8" t="n"/>
    </row>
    <row r="3228">
      <c r="A3228" s="7" t="n"/>
      <c r="C3228" s="7" t="n"/>
      <c r="F3228" s="7" t="n"/>
      <c r="H3228" s="7">
        <f>IF($G3228="","",IFERROR(INDEX(Listas!$B$2:$B$51,MATCH($G3228,Listas!$A$2:$A$51,0))&amp;"",""))</f>
        <v/>
      </c>
      <c r="J3228" s="8" t="n"/>
      <c r="K3228" s="8" t="n"/>
      <c r="L3228" s="8" t="n"/>
      <c r="M3228" s="9" t="n"/>
      <c r="O3228" s="10" t="n"/>
      <c r="P3228" s="8" t="n"/>
    </row>
    <row r="3229">
      <c r="A3229" s="7" t="n"/>
      <c r="C3229" s="7" t="n"/>
      <c r="F3229" s="7" t="n"/>
      <c r="H3229" s="7">
        <f>IF($G3229="","",IFERROR(INDEX(Listas!$B$2:$B$51,MATCH($G3229,Listas!$A$2:$A$51,0))&amp;"",""))</f>
        <v/>
      </c>
      <c r="J3229" s="8" t="n"/>
      <c r="K3229" s="8" t="n"/>
      <c r="L3229" s="8" t="n"/>
      <c r="M3229" s="9" t="n"/>
      <c r="O3229" s="10" t="n"/>
      <c r="P3229" s="8" t="n"/>
    </row>
    <row r="3230">
      <c r="A3230" s="7" t="n"/>
      <c r="C3230" s="7" t="n"/>
      <c r="F3230" s="7" t="n"/>
      <c r="H3230" s="7">
        <f>IF($G3230="","",IFERROR(INDEX(Listas!$B$2:$B$51,MATCH($G3230,Listas!$A$2:$A$51,0))&amp;"",""))</f>
        <v/>
      </c>
      <c r="J3230" s="8" t="n"/>
      <c r="K3230" s="8" t="n"/>
      <c r="L3230" s="8" t="n"/>
      <c r="M3230" s="9" t="n"/>
      <c r="O3230" s="10" t="n"/>
      <c r="P3230" s="8" t="n"/>
    </row>
    <row r="3231">
      <c r="A3231" s="7" t="n"/>
      <c r="C3231" s="7" t="n"/>
      <c r="F3231" s="7" t="n"/>
      <c r="H3231" s="7">
        <f>IF($G3231="","",IFERROR(INDEX(Listas!$B$2:$B$51,MATCH($G3231,Listas!$A$2:$A$51,0))&amp;"",""))</f>
        <v/>
      </c>
      <c r="J3231" s="8" t="n"/>
      <c r="K3231" s="8" t="n"/>
      <c r="L3231" s="8" t="n"/>
      <c r="M3231" s="9" t="n"/>
      <c r="O3231" s="10" t="n"/>
      <c r="P3231" s="8" t="n"/>
    </row>
    <row r="3232">
      <c r="A3232" s="7" t="n"/>
      <c r="C3232" s="7" t="n"/>
      <c r="F3232" s="7" t="n"/>
      <c r="H3232" s="7">
        <f>IF($G3232="","",IFERROR(INDEX(Listas!$B$2:$B$51,MATCH($G3232,Listas!$A$2:$A$51,0))&amp;"",""))</f>
        <v/>
      </c>
      <c r="J3232" s="8" t="n"/>
      <c r="K3232" s="8" t="n"/>
      <c r="L3232" s="8" t="n"/>
      <c r="M3232" s="9" t="n"/>
      <c r="O3232" s="10" t="n"/>
      <c r="P3232" s="8" t="n"/>
    </row>
    <row r="3233">
      <c r="A3233" s="7" t="n"/>
      <c r="C3233" s="7" t="n"/>
      <c r="F3233" s="7" t="n"/>
      <c r="H3233" s="7">
        <f>IF($G3233="","",IFERROR(INDEX(Listas!$B$2:$B$51,MATCH($G3233,Listas!$A$2:$A$51,0))&amp;"",""))</f>
        <v/>
      </c>
      <c r="J3233" s="8" t="n"/>
      <c r="K3233" s="8" t="n"/>
      <c r="L3233" s="8" t="n"/>
      <c r="M3233" s="9" t="n"/>
      <c r="O3233" s="10" t="n"/>
      <c r="P3233" s="8" t="n"/>
    </row>
    <row r="3234">
      <c r="A3234" s="7" t="n"/>
      <c r="C3234" s="7" t="n"/>
      <c r="F3234" s="7" t="n"/>
      <c r="H3234" s="7">
        <f>IF($G3234="","",IFERROR(INDEX(Listas!$B$2:$B$51,MATCH($G3234,Listas!$A$2:$A$51,0))&amp;"",""))</f>
        <v/>
      </c>
      <c r="J3234" s="8" t="n"/>
      <c r="K3234" s="8" t="n"/>
      <c r="L3234" s="8" t="n"/>
      <c r="M3234" s="9" t="n"/>
      <c r="O3234" s="10" t="n"/>
      <c r="P3234" s="8" t="n"/>
    </row>
    <row r="3235">
      <c r="A3235" s="7" t="n"/>
      <c r="C3235" s="7" t="n"/>
      <c r="F3235" s="7" t="n"/>
      <c r="H3235" s="7">
        <f>IF($G3235="","",IFERROR(INDEX(Listas!$B$2:$B$51,MATCH($G3235,Listas!$A$2:$A$51,0))&amp;"",""))</f>
        <v/>
      </c>
      <c r="J3235" s="8" t="n"/>
      <c r="K3235" s="8" t="n"/>
      <c r="L3235" s="8" t="n"/>
      <c r="M3235" s="9" t="n"/>
      <c r="O3235" s="10" t="n"/>
      <c r="P3235" s="8" t="n"/>
    </row>
    <row r="3236">
      <c r="A3236" s="7" t="n"/>
      <c r="C3236" s="7" t="n"/>
      <c r="F3236" s="7" t="n"/>
      <c r="H3236" s="7">
        <f>IF($G3236="","",IFERROR(INDEX(Listas!$B$2:$B$51,MATCH($G3236,Listas!$A$2:$A$51,0))&amp;"",""))</f>
        <v/>
      </c>
      <c r="J3236" s="8" t="n"/>
      <c r="K3236" s="8" t="n"/>
      <c r="L3236" s="8" t="n"/>
      <c r="M3236" s="9" t="n"/>
      <c r="O3236" s="10" t="n"/>
      <c r="P3236" s="8" t="n"/>
    </row>
    <row r="3237">
      <c r="A3237" s="7" t="n"/>
      <c r="C3237" s="7" t="n"/>
      <c r="F3237" s="7" t="n"/>
      <c r="H3237" s="7">
        <f>IF($G3237="","",IFERROR(INDEX(Listas!$B$2:$B$51,MATCH($G3237,Listas!$A$2:$A$51,0))&amp;"",""))</f>
        <v/>
      </c>
      <c r="J3237" s="8" t="n"/>
      <c r="K3237" s="8" t="n"/>
      <c r="L3237" s="8" t="n"/>
      <c r="M3237" s="9" t="n"/>
      <c r="O3237" s="10" t="n"/>
      <c r="P3237" s="8" t="n"/>
    </row>
    <row r="3238">
      <c r="A3238" s="7" t="n"/>
      <c r="C3238" s="7" t="n"/>
      <c r="F3238" s="7" t="n"/>
      <c r="H3238" s="7">
        <f>IF($G3238="","",IFERROR(INDEX(Listas!$B$2:$B$51,MATCH($G3238,Listas!$A$2:$A$51,0))&amp;"",""))</f>
        <v/>
      </c>
      <c r="J3238" s="8" t="n"/>
      <c r="K3238" s="8" t="n"/>
      <c r="L3238" s="8" t="n"/>
      <c r="M3238" s="9" t="n"/>
      <c r="O3238" s="10" t="n"/>
      <c r="P3238" s="8" t="n"/>
    </row>
    <row r="3239">
      <c r="A3239" s="7" t="n"/>
      <c r="C3239" s="7" t="n"/>
      <c r="F3239" s="7" t="n"/>
      <c r="H3239" s="7">
        <f>IF($G3239="","",IFERROR(INDEX(Listas!$B$2:$B$51,MATCH($G3239,Listas!$A$2:$A$51,0))&amp;"",""))</f>
        <v/>
      </c>
      <c r="J3239" s="8" t="n"/>
      <c r="K3239" s="8" t="n"/>
      <c r="L3239" s="8" t="n"/>
      <c r="M3239" s="9" t="n"/>
      <c r="O3239" s="10" t="n"/>
      <c r="P3239" s="8" t="n"/>
    </row>
    <row r="3240">
      <c r="A3240" s="7" t="n"/>
      <c r="C3240" s="7" t="n"/>
      <c r="F3240" s="7" t="n"/>
      <c r="H3240" s="7">
        <f>IF($G3240="","",IFERROR(INDEX(Listas!$B$2:$B$51,MATCH($G3240,Listas!$A$2:$A$51,0))&amp;"",""))</f>
        <v/>
      </c>
      <c r="J3240" s="8" t="n"/>
      <c r="K3240" s="8" t="n"/>
      <c r="L3240" s="8" t="n"/>
      <c r="M3240" s="9" t="n"/>
      <c r="O3240" s="10" t="n"/>
      <c r="P3240" s="8" t="n"/>
    </row>
    <row r="3241">
      <c r="A3241" s="7" t="n"/>
      <c r="C3241" s="7" t="n"/>
      <c r="F3241" s="7" t="n"/>
      <c r="H3241" s="7">
        <f>IF($G3241="","",IFERROR(INDEX(Listas!$B$2:$B$51,MATCH($G3241,Listas!$A$2:$A$51,0))&amp;"",""))</f>
        <v/>
      </c>
      <c r="J3241" s="8" t="n"/>
      <c r="K3241" s="8" t="n"/>
      <c r="L3241" s="8" t="n"/>
      <c r="M3241" s="9" t="n"/>
      <c r="O3241" s="10" t="n"/>
      <c r="P3241" s="8" t="n"/>
    </row>
    <row r="3242">
      <c r="A3242" s="7" t="n"/>
      <c r="C3242" s="7" t="n"/>
      <c r="F3242" s="7" t="n"/>
      <c r="H3242" s="7">
        <f>IF($G3242="","",IFERROR(INDEX(Listas!$B$2:$B$51,MATCH($G3242,Listas!$A$2:$A$51,0))&amp;"",""))</f>
        <v/>
      </c>
      <c r="J3242" s="8" t="n"/>
      <c r="K3242" s="8" t="n"/>
      <c r="L3242" s="8" t="n"/>
      <c r="M3242" s="9" t="n"/>
      <c r="O3242" s="10" t="n"/>
      <c r="P3242" s="8" t="n"/>
    </row>
    <row r="3243">
      <c r="A3243" s="7" t="n"/>
      <c r="C3243" s="7" t="n"/>
      <c r="F3243" s="7" t="n"/>
      <c r="H3243" s="7">
        <f>IF($G3243="","",IFERROR(INDEX(Listas!$B$2:$B$51,MATCH($G3243,Listas!$A$2:$A$51,0))&amp;"",""))</f>
        <v/>
      </c>
      <c r="J3243" s="8" t="n"/>
      <c r="K3243" s="8" t="n"/>
      <c r="L3243" s="8" t="n"/>
      <c r="M3243" s="9" t="n"/>
      <c r="O3243" s="10" t="n"/>
      <c r="P3243" s="8" t="n"/>
    </row>
    <row r="3244">
      <c r="A3244" s="7" t="n"/>
      <c r="C3244" s="7" t="n"/>
      <c r="F3244" s="7" t="n"/>
      <c r="H3244" s="7">
        <f>IF($G3244="","",IFERROR(INDEX(Listas!$B$2:$B$51,MATCH($G3244,Listas!$A$2:$A$51,0))&amp;"",""))</f>
        <v/>
      </c>
      <c r="J3244" s="8" t="n"/>
      <c r="K3244" s="8" t="n"/>
      <c r="L3244" s="8" t="n"/>
      <c r="M3244" s="9" t="n"/>
      <c r="O3244" s="10" t="n"/>
      <c r="P3244" s="8" t="n"/>
    </row>
    <row r="3245">
      <c r="A3245" s="7" t="n"/>
      <c r="C3245" s="7" t="n"/>
      <c r="F3245" s="7" t="n"/>
      <c r="H3245" s="7">
        <f>IF($G3245="","",IFERROR(INDEX(Listas!$B$2:$B$51,MATCH($G3245,Listas!$A$2:$A$51,0))&amp;"",""))</f>
        <v/>
      </c>
      <c r="J3245" s="8" t="n"/>
      <c r="K3245" s="8" t="n"/>
      <c r="L3245" s="8" t="n"/>
      <c r="M3245" s="9" t="n"/>
      <c r="O3245" s="10" t="n"/>
      <c r="P3245" s="8" t="n"/>
    </row>
    <row r="3246">
      <c r="A3246" s="7" t="n"/>
      <c r="C3246" s="7" t="n"/>
      <c r="F3246" s="7" t="n"/>
      <c r="H3246" s="7">
        <f>IF($G3246="","",IFERROR(INDEX(Listas!$B$2:$B$51,MATCH($G3246,Listas!$A$2:$A$51,0))&amp;"",""))</f>
        <v/>
      </c>
      <c r="J3246" s="8" t="n"/>
      <c r="K3246" s="8" t="n"/>
      <c r="L3246" s="8" t="n"/>
      <c r="M3246" s="9" t="n"/>
      <c r="O3246" s="10" t="n"/>
      <c r="P3246" s="8" t="n"/>
    </row>
    <row r="3247">
      <c r="A3247" s="7" t="n"/>
      <c r="C3247" s="7" t="n"/>
      <c r="F3247" s="7" t="n"/>
      <c r="H3247" s="7">
        <f>IF($G3247="","",IFERROR(INDEX(Listas!$B$2:$B$51,MATCH($G3247,Listas!$A$2:$A$51,0))&amp;"",""))</f>
        <v/>
      </c>
      <c r="J3247" s="8" t="n"/>
      <c r="K3247" s="8" t="n"/>
      <c r="L3247" s="8" t="n"/>
      <c r="M3247" s="9" t="n"/>
      <c r="O3247" s="10" t="n"/>
      <c r="P3247" s="8" t="n"/>
    </row>
    <row r="3248">
      <c r="A3248" s="7" t="n"/>
      <c r="C3248" s="7" t="n"/>
      <c r="F3248" s="7" t="n"/>
      <c r="H3248" s="7">
        <f>IF($G3248="","",IFERROR(INDEX(Listas!$B$2:$B$51,MATCH($G3248,Listas!$A$2:$A$51,0))&amp;"",""))</f>
        <v/>
      </c>
      <c r="J3248" s="8" t="n"/>
      <c r="K3248" s="8" t="n"/>
      <c r="L3248" s="8" t="n"/>
      <c r="M3248" s="9" t="n"/>
      <c r="O3248" s="10" t="n"/>
      <c r="P3248" s="8" t="n"/>
    </row>
    <row r="3249">
      <c r="A3249" s="7" t="n"/>
      <c r="C3249" s="7" t="n"/>
      <c r="F3249" s="7" t="n"/>
      <c r="H3249" s="7">
        <f>IF($G3249="","",IFERROR(INDEX(Listas!$B$2:$B$51,MATCH($G3249,Listas!$A$2:$A$51,0))&amp;"",""))</f>
        <v/>
      </c>
      <c r="J3249" s="8" t="n"/>
      <c r="K3249" s="8" t="n"/>
      <c r="L3249" s="8" t="n"/>
      <c r="M3249" s="9" t="n"/>
      <c r="O3249" s="10" t="n"/>
      <c r="P3249" s="8" t="n"/>
    </row>
    <row r="3250">
      <c r="A3250" s="7" t="n"/>
      <c r="C3250" s="7" t="n"/>
      <c r="F3250" s="7" t="n"/>
      <c r="H3250" s="7">
        <f>IF($G3250="","",IFERROR(INDEX(Listas!$B$2:$B$51,MATCH($G3250,Listas!$A$2:$A$51,0))&amp;"",""))</f>
        <v/>
      </c>
      <c r="J3250" s="8" t="n"/>
      <c r="K3250" s="8" t="n"/>
      <c r="L3250" s="8" t="n"/>
      <c r="M3250" s="9" t="n"/>
      <c r="O3250" s="10" t="n"/>
      <c r="P3250" s="8" t="n"/>
    </row>
    <row r="3251">
      <c r="A3251" s="7" t="n"/>
      <c r="C3251" s="7" t="n"/>
      <c r="F3251" s="7" t="n"/>
      <c r="H3251" s="7">
        <f>IF($G3251="","",IFERROR(INDEX(Listas!$B$2:$B$51,MATCH($G3251,Listas!$A$2:$A$51,0))&amp;"",""))</f>
        <v/>
      </c>
      <c r="J3251" s="8" t="n"/>
      <c r="K3251" s="8" t="n"/>
      <c r="L3251" s="8" t="n"/>
      <c r="M3251" s="9" t="n"/>
      <c r="O3251" s="10" t="n"/>
      <c r="P3251" s="8" t="n"/>
    </row>
    <row r="3252">
      <c r="A3252" s="7" t="n"/>
      <c r="C3252" s="7" t="n"/>
      <c r="F3252" s="7" t="n"/>
      <c r="H3252" s="7">
        <f>IF($G3252="","",IFERROR(INDEX(Listas!$B$2:$B$51,MATCH($G3252,Listas!$A$2:$A$51,0))&amp;"",""))</f>
        <v/>
      </c>
      <c r="J3252" s="8" t="n"/>
      <c r="K3252" s="8" t="n"/>
      <c r="L3252" s="8" t="n"/>
      <c r="M3252" s="9" t="n"/>
      <c r="O3252" s="10" t="n"/>
      <c r="P3252" s="8" t="n"/>
    </row>
    <row r="3253">
      <c r="A3253" s="7" t="n"/>
      <c r="C3253" s="7" t="n"/>
      <c r="F3253" s="7" t="n"/>
      <c r="H3253" s="7">
        <f>IF($G3253="","",IFERROR(INDEX(Listas!$B$2:$B$51,MATCH($G3253,Listas!$A$2:$A$51,0))&amp;"",""))</f>
        <v/>
      </c>
      <c r="J3253" s="8" t="n"/>
      <c r="K3253" s="8" t="n"/>
      <c r="L3253" s="8" t="n"/>
      <c r="M3253" s="9" t="n"/>
      <c r="O3253" s="10" t="n"/>
      <c r="P3253" s="8" t="n"/>
    </row>
    <row r="3254">
      <c r="A3254" s="7" t="n"/>
      <c r="C3254" s="7" t="n"/>
      <c r="F3254" s="7" t="n"/>
      <c r="H3254" s="7">
        <f>IF($G3254="","",IFERROR(INDEX(Listas!$B$2:$B$51,MATCH($G3254,Listas!$A$2:$A$51,0))&amp;"",""))</f>
        <v/>
      </c>
      <c r="J3254" s="8" t="n"/>
      <c r="K3254" s="8" t="n"/>
      <c r="L3254" s="8" t="n"/>
      <c r="M3254" s="9" t="n"/>
      <c r="O3254" s="10" t="n"/>
      <c r="P3254" s="8" t="n"/>
    </row>
    <row r="3255">
      <c r="A3255" s="7" t="n"/>
      <c r="C3255" s="7" t="n"/>
      <c r="F3255" s="7" t="n"/>
      <c r="H3255" s="7">
        <f>IF($G3255="","",IFERROR(INDEX(Listas!$B$2:$B$51,MATCH($G3255,Listas!$A$2:$A$51,0))&amp;"",""))</f>
        <v/>
      </c>
      <c r="J3255" s="8" t="n"/>
      <c r="K3255" s="8" t="n"/>
      <c r="L3255" s="8" t="n"/>
      <c r="M3255" s="9" t="n"/>
      <c r="O3255" s="10" t="n"/>
      <c r="P3255" s="8" t="n"/>
    </row>
    <row r="3256">
      <c r="A3256" s="7" t="n"/>
      <c r="C3256" s="7" t="n"/>
      <c r="F3256" s="7" t="n"/>
      <c r="H3256" s="7">
        <f>IF($G3256="","",IFERROR(INDEX(Listas!$B$2:$B$51,MATCH($G3256,Listas!$A$2:$A$51,0))&amp;"",""))</f>
        <v/>
      </c>
      <c r="J3256" s="8" t="n"/>
      <c r="K3256" s="8" t="n"/>
      <c r="L3256" s="8" t="n"/>
      <c r="M3256" s="9" t="n"/>
      <c r="O3256" s="10" t="n"/>
      <c r="P3256" s="8" t="n"/>
    </row>
    <row r="3257">
      <c r="A3257" s="7" t="n"/>
      <c r="C3257" s="7" t="n"/>
      <c r="F3257" s="7" t="n"/>
      <c r="H3257" s="7">
        <f>IF($G3257="","",IFERROR(INDEX(Listas!$B$2:$B$51,MATCH($G3257,Listas!$A$2:$A$51,0))&amp;"",""))</f>
        <v/>
      </c>
      <c r="J3257" s="8" t="n"/>
      <c r="K3257" s="8" t="n"/>
      <c r="L3257" s="8" t="n"/>
      <c r="M3257" s="9" t="n"/>
      <c r="O3257" s="10" t="n"/>
      <c r="P3257" s="8" t="n"/>
    </row>
    <row r="3258">
      <c r="A3258" s="7" t="n"/>
      <c r="C3258" s="7" t="n"/>
      <c r="F3258" s="7" t="n"/>
      <c r="H3258" s="7">
        <f>IF($G3258="","",IFERROR(INDEX(Listas!$B$2:$B$51,MATCH($G3258,Listas!$A$2:$A$51,0))&amp;"",""))</f>
        <v/>
      </c>
      <c r="J3258" s="8" t="n"/>
      <c r="K3258" s="8" t="n"/>
      <c r="L3258" s="8" t="n"/>
      <c r="M3258" s="9" t="n"/>
      <c r="O3258" s="10" t="n"/>
      <c r="P3258" s="8" t="n"/>
    </row>
    <row r="3259">
      <c r="A3259" s="7" t="n"/>
      <c r="C3259" s="7" t="n"/>
      <c r="F3259" s="7" t="n"/>
      <c r="H3259" s="7">
        <f>IF($G3259="","",IFERROR(INDEX(Listas!$B$2:$B$51,MATCH($G3259,Listas!$A$2:$A$51,0))&amp;"",""))</f>
        <v/>
      </c>
      <c r="J3259" s="8" t="n"/>
      <c r="K3259" s="8" t="n"/>
      <c r="L3259" s="8" t="n"/>
      <c r="M3259" s="9" t="n"/>
      <c r="O3259" s="10" t="n"/>
      <c r="P3259" s="8" t="n"/>
    </row>
    <row r="3260">
      <c r="A3260" s="7" t="n"/>
      <c r="C3260" s="7" t="n"/>
      <c r="F3260" s="7" t="n"/>
      <c r="H3260" s="7">
        <f>IF($G3260="","",IFERROR(INDEX(Listas!$B$2:$B$51,MATCH($G3260,Listas!$A$2:$A$51,0))&amp;"",""))</f>
        <v/>
      </c>
      <c r="J3260" s="8" t="n"/>
      <c r="K3260" s="8" t="n"/>
      <c r="L3260" s="8" t="n"/>
      <c r="M3260" s="9" t="n"/>
      <c r="O3260" s="10" t="n"/>
      <c r="P3260" s="8" t="n"/>
    </row>
    <row r="3261">
      <c r="A3261" s="7" t="n"/>
      <c r="C3261" s="7" t="n"/>
      <c r="F3261" s="7" t="n"/>
      <c r="H3261" s="7">
        <f>IF($G3261="","",IFERROR(INDEX(Listas!$B$2:$B$51,MATCH($G3261,Listas!$A$2:$A$51,0))&amp;"",""))</f>
        <v/>
      </c>
      <c r="J3261" s="8" t="n"/>
      <c r="K3261" s="8" t="n"/>
      <c r="L3261" s="8" t="n"/>
      <c r="M3261" s="9" t="n"/>
      <c r="O3261" s="10" t="n"/>
      <c r="P3261" s="8" t="n"/>
    </row>
    <row r="3262">
      <c r="A3262" s="7" t="n"/>
      <c r="C3262" s="7" t="n"/>
      <c r="F3262" s="7" t="n"/>
      <c r="H3262" s="7">
        <f>IF($G3262="","",IFERROR(INDEX(Listas!$B$2:$B$51,MATCH($G3262,Listas!$A$2:$A$51,0))&amp;"",""))</f>
        <v/>
      </c>
      <c r="J3262" s="8" t="n"/>
      <c r="K3262" s="8" t="n"/>
      <c r="L3262" s="8" t="n"/>
      <c r="M3262" s="9" t="n"/>
      <c r="O3262" s="10" t="n"/>
      <c r="P3262" s="8" t="n"/>
    </row>
    <row r="3263">
      <c r="A3263" s="7" t="n"/>
      <c r="C3263" s="7" t="n"/>
      <c r="F3263" s="7" t="n"/>
      <c r="H3263" s="7">
        <f>IF($G3263="","",IFERROR(INDEX(Listas!$B$2:$B$51,MATCH($G3263,Listas!$A$2:$A$51,0))&amp;"",""))</f>
        <v/>
      </c>
      <c r="J3263" s="8" t="n"/>
      <c r="K3263" s="8" t="n"/>
      <c r="L3263" s="8" t="n"/>
      <c r="M3263" s="9" t="n"/>
      <c r="O3263" s="10" t="n"/>
      <c r="P3263" s="8" t="n"/>
    </row>
    <row r="3264">
      <c r="A3264" s="7" t="n"/>
      <c r="C3264" s="7" t="n"/>
      <c r="F3264" s="7" t="n"/>
      <c r="H3264" s="7">
        <f>IF($G3264="","",IFERROR(INDEX(Listas!$B$2:$B$51,MATCH($G3264,Listas!$A$2:$A$51,0))&amp;"",""))</f>
        <v/>
      </c>
      <c r="J3264" s="8" t="n"/>
      <c r="K3264" s="8" t="n"/>
      <c r="L3264" s="8" t="n"/>
      <c r="M3264" s="9" t="n"/>
      <c r="O3264" s="10" t="n"/>
      <c r="P3264" s="8" t="n"/>
    </row>
    <row r="3265">
      <c r="A3265" s="7" t="n"/>
      <c r="C3265" s="7" t="n"/>
      <c r="F3265" s="7" t="n"/>
      <c r="H3265" s="7">
        <f>IF($G3265="","",IFERROR(INDEX(Listas!$B$2:$B$51,MATCH($G3265,Listas!$A$2:$A$51,0))&amp;"",""))</f>
        <v/>
      </c>
      <c r="J3265" s="8" t="n"/>
      <c r="K3265" s="8" t="n"/>
      <c r="L3265" s="8" t="n"/>
      <c r="M3265" s="9" t="n"/>
      <c r="O3265" s="10" t="n"/>
      <c r="P3265" s="8" t="n"/>
    </row>
    <row r="3266">
      <c r="A3266" s="7" t="n"/>
      <c r="C3266" s="7" t="n"/>
      <c r="F3266" s="7" t="n"/>
      <c r="H3266" s="7">
        <f>IF($G3266="","",IFERROR(INDEX(Listas!$B$2:$B$51,MATCH($G3266,Listas!$A$2:$A$51,0))&amp;"",""))</f>
        <v/>
      </c>
      <c r="J3266" s="8" t="n"/>
      <c r="K3266" s="8" t="n"/>
      <c r="L3266" s="8" t="n"/>
      <c r="M3266" s="9" t="n"/>
      <c r="O3266" s="10" t="n"/>
      <c r="P3266" s="8" t="n"/>
    </row>
    <row r="3267">
      <c r="A3267" s="7" t="n"/>
      <c r="C3267" s="7" t="n"/>
      <c r="F3267" s="7" t="n"/>
      <c r="H3267" s="7">
        <f>IF($G3267="","",IFERROR(INDEX(Listas!$B$2:$B$51,MATCH($G3267,Listas!$A$2:$A$51,0))&amp;"",""))</f>
        <v/>
      </c>
      <c r="J3267" s="8" t="n"/>
      <c r="K3267" s="8" t="n"/>
      <c r="L3267" s="8" t="n"/>
      <c r="M3267" s="9" t="n"/>
      <c r="O3267" s="10" t="n"/>
      <c r="P3267" s="8" t="n"/>
    </row>
    <row r="3268">
      <c r="A3268" s="7" t="n"/>
      <c r="C3268" s="7" t="n"/>
      <c r="F3268" s="7" t="n"/>
      <c r="H3268" s="7">
        <f>IF($G3268="","",IFERROR(INDEX(Listas!$B$2:$B$51,MATCH($G3268,Listas!$A$2:$A$51,0))&amp;"",""))</f>
        <v/>
      </c>
      <c r="J3268" s="8" t="n"/>
      <c r="K3268" s="8" t="n"/>
      <c r="L3268" s="8" t="n"/>
      <c r="M3268" s="9" t="n"/>
      <c r="O3268" s="10" t="n"/>
      <c r="P3268" s="8" t="n"/>
    </row>
    <row r="3269">
      <c r="A3269" s="7" t="n"/>
      <c r="C3269" s="7" t="n"/>
      <c r="F3269" s="7" t="n"/>
      <c r="H3269" s="7">
        <f>IF($G3269="","",IFERROR(INDEX(Listas!$B$2:$B$51,MATCH($G3269,Listas!$A$2:$A$51,0))&amp;"",""))</f>
        <v/>
      </c>
      <c r="J3269" s="8" t="n"/>
      <c r="K3269" s="8" t="n"/>
      <c r="L3269" s="8" t="n"/>
      <c r="M3269" s="9" t="n"/>
      <c r="O3269" s="10" t="n"/>
      <c r="P3269" s="8" t="n"/>
    </row>
    <row r="3270">
      <c r="A3270" s="7" t="n"/>
      <c r="C3270" s="7" t="n"/>
      <c r="F3270" s="7" t="n"/>
      <c r="H3270" s="7">
        <f>IF($G3270="","",IFERROR(INDEX(Listas!$B$2:$B$51,MATCH($G3270,Listas!$A$2:$A$51,0))&amp;"",""))</f>
        <v/>
      </c>
      <c r="J3270" s="8" t="n"/>
      <c r="K3270" s="8" t="n"/>
      <c r="L3270" s="8" t="n"/>
      <c r="M3270" s="9" t="n"/>
      <c r="O3270" s="10" t="n"/>
      <c r="P3270" s="8" t="n"/>
    </row>
    <row r="3271">
      <c r="A3271" s="7" t="n"/>
      <c r="C3271" s="7" t="n"/>
      <c r="F3271" s="7" t="n"/>
      <c r="H3271" s="7">
        <f>IF($G3271="","",IFERROR(INDEX(Listas!$B$2:$B$51,MATCH($G3271,Listas!$A$2:$A$51,0))&amp;"",""))</f>
        <v/>
      </c>
      <c r="J3271" s="8" t="n"/>
      <c r="K3271" s="8" t="n"/>
      <c r="L3271" s="8" t="n"/>
      <c r="M3271" s="9" t="n"/>
      <c r="O3271" s="10" t="n"/>
      <c r="P3271" s="8" t="n"/>
    </row>
    <row r="3272">
      <c r="A3272" s="7" t="n"/>
      <c r="C3272" s="7" t="n"/>
      <c r="F3272" s="7" t="n"/>
      <c r="H3272" s="7">
        <f>IF($G3272="","",IFERROR(INDEX(Listas!$B$2:$B$51,MATCH($G3272,Listas!$A$2:$A$51,0))&amp;"",""))</f>
        <v/>
      </c>
      <c r="J3272" s="8" t="n"/>
      <c r="K3272" s="8" t="n"/>
      <c r="L3272" s="8" t="n"/>
      <c r="M3272" s="9" t="n"/>
      <c r="O3272" s="10" t="n"/>
      <c r="P3272" s="8" t="n"/>
    </row>
    <row r="3273">
      <c r="A3273" s="7" t="n"/>
      <c r="C3273" s="7" t="n"/>
      <c r="F3273" s="7" t="n"/>
      <c r="H3273" s="7">
        <f>IF($G3273="","",IFERROR(INDEX(Listas!$B$2:$B$51,MATCH($G3273,Listas!$A$2:$A$51,0))&amp;"",""))</f>
        <v/>
      </c>
      <c r="J3273" s="8" t="n"/>
      <c r="K3273" s="8" t="n"/>
      <c r="L3273" s="8" t="n"/>
      <c r="M3273" s="9" t="n"/>
      <c r="O3273" s="10" t="n"/>
      <c r="P3273" s="8" t="n"/>
    </row>
    <row r="3274">
      <c r="A3274" s="7" t="n"/>
      <c r="C3274" s="7" t="n"/>
      <c r="F3274" s="7" t="n"/>
      <c r="H3274" s="7">
        <f>IF($G3274="","",IFERROR(INDEX(Listas!$B$2:$B$51,MATCH($G3274,Listas!$A$2:$A$51,0))&amp;"",""))</f>
        <v/>
      </c>
      <c r="J3274" s="8" t="n"/>
      <c r="K3274" s="8" t="n"/>
      <c r="L3274" s="8" t="n"/>
      <c r="M3274" s="9" t="n"/>
      <c r="O3274" s="10" t="n"/>
      <c r="P3274" s="8" t="n"/>
    </row>
    <row r="3275">
      <c r="A3275" s="7" t="n"/>
      <c r="C3275" s="7" t="n"/>
      <c r="F3275" s="7" t="n"/>
      <c r="H3275" s="7">
        <f>IF($G3275="","",IFERROR(INDEX(Listas!$B$2:$B$51,MATCH($G3275,Listas!$A$2:$A$51,0))&amp;"",""))</f>
        <v/>
      </c>
      <c r="J3275" s="8" t="n"/>
      <c r="K3275" s="8" t="n"/>
      <c r="L3275" s="8" t="n"/>
      <c r="M3275" s="9" t="n"/>
      <c r="O3275" s="10" t="n"/>
      <c r="P3275" s="8" t="n"/>
    </row>
    <row r="3276">
      <c r="A3276" s="7" t="n"/>
      <c r="C3276" s="7" t="n"/>
      <c r="F3276" s="7" t="n"/>
      <c r="H3276" s="7">
        <f>IF($G3276="","",IFERROR(INDEX(Listas!$B$2:$B$51,MATCH($G3276,Listas!$A$2:$A$51,0))&amp;"",""))</f>
        <v/>
      </c>
      <c r="J3276" s="8" t="n"/>
      <c r="K3276" s="8" t="n"/>
      <c r="L3276" s="8" t="n"/>
      <c r="M3276" s="9" t="n"/>
      <c r="O3276" s="10" t="n"/>
      <c r="P3276" s="8" t="n"/>
    </row>
    <row r="3277">
      <c r="A3277" s="7" t="n"/>
      <c r="C3277" s="7" t="n"/>
      <c r="F3277" s="7" t="n"/>
      <c r="H3277" s="7">
        <f>IF($G3277="","",IFERROR(INDEX(Listas!$B$2:$B$51,MATCH($G3277,Listas!$A$2:$A$51,0))&amp;"",""))</f>
        <v/>
      </c>
      <c r="J3277" s="8" t="n"/>
      <c r="K3277" s="8" t="n"/>
      <c r="L3277" s="8" t="n"/>
      <c r="M3277" s="9" t="n"/>
      <c r="O3277" s="10" t="n"/>
      <c r="P3277" s="8" t="n"/>
    </row>
    <row r="3278">
      <c r="A3278" s="7" t="n"/>
      <c r="C3278" s="7" t="n"/>
      <c r="F3278" s="7" t="n"/>
      <c r="H3278" s="7">
        <f>IF($G3278="","",IFERROR(INDEX(Listas!$B$2:$B$51,MATCH($G3278,Listas!$A$2:$A$51,0))&amp;"",""))</f>
        <v/>
      </c>
      <c r="J3278" s="8" t="n"/>
      <c r="K3278" s="8" t="n"/>
      <c r="L3278" s="8" t="n"/>
      <c r="M3278" s="9" t="n"/>
      <c r="O3278" s="10" t="n"/>
      <c r="P3278" s="8" t="n"/>
    </row>
    <row r="3279">
      <c r="A3279" s="7" t="n"/>
      <c r="C3279" s="7" t="n"/>
      <c r="F3279" s="7" t="n"/>
      <c r="H3279" s="7">
        <f>IF($G3279="","",IFERROR(INDEX(Listas!$B$2:$B$51,MATCH($G3279,Listas!$A$2:$A$51,0))&amp;"",""))</f>
        <v/>
      </c>
      <c r="J3279" s="8" t="n"/>
      <c r="K3279" s="8" t="n"/>
      <c r="L3279" s="8" t="n"/>
      <c r="M3279" s="9" t="n"/>
      <c r="O3279" s="10" t="n"/>
      <c r="P3279" s="8" t="n"/>
    </row>
    <row r="3280">
      <c r="A3280" s="7" t="n"/>
      <c r="C3280" s="7" t="n"/>
      <c r="F3280" s="7" t="n"/>
      <c r="H3280" s="7">
        <f>IF($G3280="","",IFERROR(INDEX(Listas!$B$2:$B$51,MATCH($G3280,Listas!$A$2:$A$51,0))&amp;"",""))</f>
        <v/>
      </c>
      <c r="J3280" s="8" t="n"/>
      <c r="K3280" s="8" t="n"/>
      <c r="L3280" s="8" t="n"/>
      <c r="M3280" s="9" t="n"/>
      <c r="O3280" s="10" t="n"/>
      <c r="P3280" s="8" t="n"/>
    </row>
    <row r="3281">
      <c r="A3281" s="7" t="n"/>
      <c r="C3281" s="7" t="n"/>
      <c r="F3281" s="7" t="n"/>
      <c r="H3281" s="7">
        <f>IF($G3281="","",IFERROR(INDEX(Listas!$B$2:$B$51,MATCH($G3281,Listas!$A$2:$A$51,0))&amp;"",""))</f>
        <v/>
      </c>
      <c r="J3281" s="8" t="n"/>
      <c r="K3281" s="8" t="n"/>
      <c r="L3281" s="8" t="n"/>
      <c r="M3281" s="9" t="n"/>
      <c r="O3281" s="10" t="n"/>
      <c r="P3281" s="8" t="n"/>
    </row>
    <row r="3282">
      <c r="A3282" s="7" t="n"/>
      <c r="C3282" s="7" t="n"/>
      <c r="F3282" s="7" t="n"/>
      <c r="H3282" s="7">
        <f>IF($G3282="","",IFERROR(INDEX(Listas!$B$2:$B$51,MATCH($G3282,Listas!$A$2:$A$51,0))&amp;"",""))</f>
        <v/>
      </c>
      <c r="J3282" s="8" t="n"/>
      <c r="K3282" s="8" t="n"/>
      <c r="L3282" s="8" t="n"/>
      <c r="M3282" s="9" t="n"/>
      <c r="O3282" s="10" t="n"/>
      <c r="P3282" s="8" t="n"/>
    </row>
    <row r="3283">
      <c r="A3283" s="7" t="n"/>
      <c r="C3283" s="7" t="n"/>
      <c r="F3283" s="7" t="n"/>
      <c r="H3283" s="7">
        <f>IF($G3283="","",IFERROR(INDEX(Listas!$B$2:$B$51,MATCH($G3283,Listas!$A$2:$A$51,0))&amp;"",""))</f>
        <v/>
      </c>
      <c r="J3283" s="8" t="n"/>
      <c r="K3283" s="8" t="n"/>
      <c r="L3283" s="8" t="n"/>
      <c r="M3283" s="9" t="n"/>
      <c r="O3283" s="10" t="n"/>
      <c r="P3283" s="8" t="n"/>
    </row>
    <row r="3284">
      <c r="A3284" s="7" t="n"/>
      <c r="C3284" s="7" t="n"/>
      <c r="F3284" s="7" t="n"/>
      <c r="H3284" s="7">
        <f>IF($G3284="","",IFERROR(INDEX(Listas!$B$2:$B$51,MATCH($G3284,Listas!$A$2:$A$51,0))&amp;"",""))</f>
        <v/>
      </c>
      <c r="J3284" s="8" t="n"/>
      <c r="K3284" s="8" t="n"/>
      <c r="L3284" s="8" t="n"/>
      <c r="M3284" s="9" t="n"/>
      <c r="O3284" s="10" t="n"/>
      <c r="P3284" s="8" t="n"/>
    </row>
    <row r="3285">
      <c r="A3285" s="7" t="n"/>
      <c r="C3285" s="7" t="n"/>
      <c r="F3285" s="7" t="n"/>
      <c r="H3285" s="7">
        <f>IF($G3285="","",IFERROR(INDEX(Listas!$B$2:$B$51,MATCH($G3285,Listas!$A$2:$A$51,0))&amp;"",""))</f>
        <v/>
      </c>
      <c r="J3285" s="8" t="n"/>
      <c r="K3285" s="8" t="n"/>
      <c r="L3285" s="8" t="n"/>
      <c r="M3285" s="9" t="n"/>
      <c r="O3285" s="10" t="n"/>
      <c r="P3285" s="8" t="n"/>
    </row>
    <row r="3286">
      <c r="A3286" s="7" t="n"/>
      <c r="C3286" s="7" t="n"/>
      <c r="F3286" s="7" t="n"/>
      <c r="H3286" s="7">
        <f>IF($G3286="","",IFERROR(INDEX(Listas!$B$2:$B$51,MATCH($G3286,Listas!$A$2:$A$51,0))&amp;"",""))</f>
        <v/>
      </c>
      <c r="J3286" s="8" t="n"/>
      <c r="K3286" s="8" t="n"/>
      <c r="L3286" s="8" t="n"/>
      <c r="M3286" s="9" t="n"/>
      <c r="O3286" s="10" t="n"/>
      <c r="P3286" s="8" t="n"/>
    </row>
    <row r="3287">
      <c r="A3287" s="7" t="n"/>
      <c r="C3287" s="7" t="n"/>
      <c r="F3287" s="7" t="n"/>
      <c r="H3287" s="7">
        <f>IF($G3287="","",IFERROR(INDEX(Listas!$B$2:$B$51,MATCH($G3287,Listas!$A$2:$A$51,0))&amp;"",""))</f>
        <v/>
      </c>
      <c r="J3287" s="8" t="n"/>
      <c r="K3287" s="8" t="n"/>
      <c r="L3287" s="8" t="n"/>
      <c r="M3287" s="9" t="n"/>
      <c r="O3287" s="10" t="n"/>
      <c r="P3287" s="8" t="n"/>
    </row>
    <row r="3288">
      <c r="A3288" s="7" t="n"/>
      <c r="C3288" s="7" t="n"/>
      <c r="F3288" s="7" t="n"/>
      <c r="H3288" s="7">
        <f>IF($G3288="","",IFERROR(INDEX(Listas!$B$2:$B$51,MATCH($G3288,Listas!$A$2:$A$51,0))&amp;"",""))</f>
        <v/>
      </c>
      <c r="J3288" s="8" t="n"/>
      <c r="K3288" s="8" t="n"/>
      <c r="L3288" s="8" t="n"/>
      <c r="M3288" s="9" t="n"/>
      <c r="O3288" s="10" t="n"/>
      <c r="P3288" s="8" t="n"/>
    </row>
    <row r="3289">
      <c r="A3289" s="7" t="n"/>
      <c r="C3289" s="7" t="n"/>
      <c r="F3289" s="7" t="n"/>
      <c r="H3289" s="7">
        <f>IF($G3289="","",IFERROR(INDEX(Listas!$B$2:$B$51,MATCH($G3289,Listas!$A$2:$A$51,0))&amp;"",""))</f>
        <v/>
      </c>
      <c r="J3289" s="8" t="n"/>
      <c r="K3289" s="8" t="n"/>
      <c r="L3289" s="8" t="n"/>
      <c r="M3289" s="9" t="n"/>
      <c r="O3289" s="10" t="n"/>
      <c r="P3289" s="8" t="n"/>
    </row>
    <row r="3290">
      <c r="A3290" s="7" t="n"/>
      <c r="C3290" s="7" t="n"/>
      <c r="F3290" s="7" t="n"/>
      <c r="H3290" s="7">
        <f>IF($G3290="","",IFERROR(INDEX(Listas!$B$2:$B$51,MATCH($G3290,Listas!$A$2:$A$51,0))&amp;"",""))</f>
        <v/>
      </c>
      <c r="J3290" s="8" t="n"/>
      <c r="K3290" s="8" t="n"/>
      <c r="L3290" s="8" t="n"/>
      <c r="M3290" s="9" t="n"/>
      <c r="O3290" s="10" t="n"/>
      <c r="P3290" s="8" t="n"/>
    </row>
    <row r="3291">
      <c r="A3291" s="7" t="n"/>
      <c r="C3291" s="7" t="n"/>
      <c r="F3291" s="7" t="n"/>
      <c r="H3291" s="7">
        <f>IF($G3291="","",IFERROR(INDEX(Listas!$B$2:$B$51,MATCH($G3291,Listas!$A$2:$A$51,0))&amp;"",""))</f>
        <v/>
      </c>
      <c r="J3291" s="8" t="n"/>
      <c r="K3291" s="8" t="n"/>
      <c r="L3291" s="8" t="n"/>
      <c r="M3291" s="9" t="n"/>
      <c r="O3291" s="10" t="n"/>
      <c r="P3291" s="8" t="n"/>
    </row>
    <row r="3292">
      <c r="A3292" s="7" t="n"/>
      <c r="C3292" s="7" t="n"/>
      <c r="F3292" s="7" t="n"/>
      <c r="H3292" s="7">
        <f>IF($G3292="","",IFERROR(INDEX(Listas!$B$2:$B$51,MATCH($G3292,Listas!$A$2:$A$51,0))&amp;"",""))</f>
        <v/>
      </c>
      <c r="J3292" s="8" t="n"/>
      <c r="K3292" s="8" t="n"/>
      <c r="L3292" s="8" t="n"/>
      <c r="M3292" s="9" t="n"/>
      <c r="O3292" s="10" t="n"/>
      <c r="P3292" s="8" t="n"/>
    </row>
    <row r="3293">
      <c r="A3293" s="7" t="n"/>
      <c r="C3293" s="7" t="n"/>
      <c r="F3293" s="7" t="n"/>
      <c r="H3293" s="7">
        <f>IF($G3293="","",IFERROR(INDEX(Listas!$B$2:$B$51,MATCH($G3293,Listas!$A$2:$A$51,0))&amp;"",""))</f>
        <v/>
      </c>
      <c r="J3293" s="8" t="n"/>
      <c r="K3293" s="8" t="n"/>
      <c r="L3293" s="8" t="n"/>
      <c r="M3293" s="9" t="n"/>
      <c r="O3293" s="10" t="n"/>
      <c r="P3293" s="8" t="n"/>
    </row>
    <row r="3294">
      <c r="A3294" s="7" t="n"/>
      <c r="C3294" s="7" t="n"/>
      <c r="F3294" s="7" t="n"/>
      <c r="H3294" s="7">
        <f>IF($G3294="","",IFERROR(INDEX(Listas!$B$2:$B$51,MATCH($G3294,Listas!$A$2:$A$51,0))&amp;"",""))</f>
        <v/>
      </c>
      <c r="J3294" s="8" t="n"/>
      <c r="K3294" s="8" t="n"/>
      <c r="L3294" s="8" t="n"/>
      <c r="M3294" s="9" t="n"/>
      <c r="O3294" s="10" t="n"/>
      <c r="P3294" s="8" t="n"/>
    </row>
    <row r="3295">
      <c r="A3295" s="7" t="n"/>
      <c r="C3295" s="7" t="n"/>
      <c r="F3295" s="7" t="n"/>
      <c r="H3295" s="7">
        <f>IF($G3295="","",IFERROR(INDEX(Listas!$B$2:$B$51,MATCH($G3295,Listas!$A$2:$A$51,0))&amp;"",""))</f>
        <v/>
      </c>
      <c r="J3295" s="8" t="n"/>
      <c r="K3295" s="8" t="n"/>
      <c r="L3295" s="8" t="n"/>
      <c r="M3295" s="9" t="n"/>
      <c r="O3295" s="10" t="n"/>
      <c r="P3295" s="8" t="n"/>
    </row>
    <row r="3296">
      <c r="A3296" s="7" t="n"/>
      <c r="C3296" s="7" t="n"/>
      <c r="F3296" s="7" t="n"/>
      <c r="H3296" s="7">
        <f>IF($G3296="","",IFERROR(INDEX(Listas!$B$2:$B$51,MATCH($G3296,Listas!$A$2:$A$51,0))&amp;"",""))</f>
        <v/>
      </c>
      <c r="J3296" s="8" t="n"/>
      <c r="K3296" s="8" t="n"/>
      <c r="L3296" s="8" t="n"/>
      <c r="M3296" s="9" t="n"/>
      <c r="O3296" s="10" t="n"/>
      <c r="P3296" s="8" t="n"/>
    </row>
    <row r="3297">
      <c r="A3297" s="7" t="n"/>
      <c r="C3297" s="7" t="n"/>
      <c r="F3297" s="7" t="n"/>
      <c r="H3297" s="7">
        <f>IF($G3297="","",IFERROR(INDEX(Listas!$B$2:$B$51,MATCH($G3297,Listas!$A$2:$A$51,0))&amp;"",""))</f>
        <v/>
      </c>
      <c r="J3297" s="8" t="n"/>
      <c r="K3297" s="8" t="n"/>
      <c r="L3297" s="8" t="n"/>
      <c r="M3297" s="9" t="n"/>
      <c r="O3297" s="10" t="n"/>
      <c r="P3297" s="8" t="n"/>
    </row>
    <row r="3298">
      <c r="A3298" s="7" t="n"/>
      <c r="C3298" s="7" t="n"/>
      <c r="F3298" s="7" t="n"/>
      <c r="H3298" s="7">
        <f>IF($G3298="","",IFERROR(INDEX(Listas!$B$2:$B$51,MATCH($G3298,Listas!$A$2:$A$51,0))&amp;"",""))</f>
        <v/>
      </c>
      <c r="J3298" s="8" t="n"/>
      <c r="K3298" s="8" t="n"/>
      <c r="L3298" s="8" t="n"/>
      <c r="M3298" s="9" t="n"/>
      <c r="O3298" s="10" t="n"/>
      <c r="P3298" s="8" t="n"/>
    </row>
    <row r="3299">
      <c r="A3299" s="7" t="n"/>
      <c r="C3299" s="7" t="n"/>
      <c r="F3299" s="7" t="n"/>
      <c r="H3299" s="7">
        <f>IF($G3299="","",IFERROR(INDEX(Listas!$B$2:$B$51,MATCH($G3299,Listas!$A$2:$A$51,0))&amp;"",""))</f>
        <v/>
      </c>
      <c r="J3299" s="8" t="n"/>
      <c r="K3299" s="8" t="n"/>
      <c r="L3299" s="8" t="n"/>
      <c r="M3299" s="9" t="n"/>
      <c r="O3299" s="10" t="n"/>
      <c r="P3299" s="8" t="n"/>
    </row>
    <row r="3300">
      <c r="A3300" s="7" t="n"/>
      <c r="C3300" s="7" t="n"/>
      <c r="F3300" s="7" t="n"/>
      <c r="H3300" s="7">
        <f>IF($G3300="","",IFERROR(INDEX(Listas!$B$2:$B$51,MATCH($G3300,Listas!$A$2:$A$51,0))&amp;"",""))</f>
        <v/>
      </c>
      <c r="J3300" s="8" t="n"/>
      <c r="K3300" s="8" t="n"/>
      <c r="L3300" s="8" t="n"/>
      <c r="M3300" s="9" t="n"/>
      <c r="O3300" s="10" t="n"/>
      <c r="P3300" s="8" t="n"/>
    </row>
    <row r="3301">
      <c r="A3301" s="7" t="n"/>
      <c r="C3301" s="7" t="n"/>
      <c r="F3301" s="7" t="n"/>
      <c r="H3301" s="7">
        <f>IF($G3301="","",IFERROR(INDEX(Listas!$B$2:$B$51,MATCH($G3301,Listas!$A$2:$A$51,0))&amp;"",""))</f>
        <v/>
      </c>
      <c r="J3301" s="8" t="n"/>
      <c r="K3301" s="8" t="n"/>
      <c r="L3301" s="8" t="n"/>
      <c r="M3301" s="9" t="n"/>
      <c r="O3301" s="10" t="n"/>
      <c r="P3301" s="8" t="n"/>
    </row>
    <row r="3302">
      <c r="A3302" s="7" t="n"/>
      <c r="C3302" s="7" t="n"/>
      <c r="F3302" s="7" t="n"/>
      <c r="H3302" s="7">
        <f>IF($G3302="","",IFERROR(INDEX(Listas!$B$2:$B$51,MATCH($G3302,Listas!$A$2:$A$51,0))&amp;"",""))</f>
        <v/>
      </c>
      <c r="J3302" s="8" t="n"/>
      <c r="K3302" s="8" t="n"/>
      <c r="L3302" s="8" t="n"/>
      <c r="M3302" s="9" t="n"/>
      <c r="O3302" s="10" t="n"/>
      <c r="P3302" s="8" t="n"/>
    </row>
    <row r="3303">
      <c r="A3303" s="7" t="n"/>
      <c r="C3303" s="7" t="n"/>
      <c r="F3303" s="7" t="n"/>
      <c r="H3303" s="7">
        <f>IF($G3303="","",IFERROR(INDEX(Listas!$B$2:$B$51,MATCH($G3303,Listas!$A$2:$A$51,0))&amp;"",""))</f>
        <v/>
      </c>
      <c r="J3303" s="8" t="n"/>
      <c r="K3303" s="8" t="n"/>
      <c r="L3303" s="8" t="n"/>
      <c r="M3303" s="9" t="n"/>
      <c r="O3303" s="10" t="n"/>
      <c r="P3303" s="8" t="n"/>
    </row>
    <row r="3304">
      <c r="A3304" s="7" t="n"/>
      <c r="C3304" s="7" t="n"/>
      <c r="F3304" s="7" t="n"/>
      <c r="H3304" s="7">
        <f>IF($G3304="","",IFERROR(INDEX(Listas!$B$2:$B$51,MATCH($G3304,Listas!$A$2:$A$51,0))&amp;"",""))</f>
        <v/>
      </c>
      <c r="J3304" s="8" t="n"/>
      <c r="K3304" s="8" t="n"/>
      <c r="L3304" s="8" t="n"/>
      <c r="M3304" s="9" t="n"/>
      <c r="O3304" s="10" t="n"/>
      <c r="P3304" s="8" t="n"/>
    </row>
    <row r="3305">
      <c r="A3305" s="7" t="n"/>
      <c r="C3305" s="7" t="n"/>
      <c r="F3305" s="7" t="n"/>
      <c r="H3305" s="7">
        <f>IF($G3305="","",IFERROR(INDEX(Listas!$B$2:$B$51,MATCH($G3305,Listas!$A$2:$A$51,0))&amp;"",""))</f>
        <v/>
      </c>
      <c r="J3305" s="8" t="n"/>
      <c r="K3305" s="8" t="n"/>
      <c r="L3305" s="8" t="n"/>
      <c r="M3305" s="9" t="n"/>
      <c r="O3305" s="10" t="n"/>
      <c r="P3305" s="8" t="n"/>
    </row>
    <row r="3306">
      <c r="A3306" s="7" t="n"/>
      <c r="C3306" s="7" t="n"/>
      <c r="F3306" s="7" t="n"/>
      <c r="H3306" s="7">
        <f>IF($G3306="","",IFERROR(INDEX(Listas!$B$2:$B$51,MATCH($G3306,Listas!$A$2:$A$51,0))&amp;"",""))</f>
        <v/>
      </c>
      <c r="J3306" s="8" t="n"/>
      <c r="K3306" s="8" t="n"/>
      <c r="L3306" s="8" t="n"/>
      <c r="M3306" s="9" t="n"/>
      <c r="O3306" s="10" t="n"/>
      <c r="P3306" s="8" t="n"/>
    </row>
    <row r="3307">
      <c r="A3307" s="7" t="n"/>
      <c r="C3307" s="7" t="n"/>
      <c r="F3307" s="7" t="n"/>
      <c r="H3307" s="7">
        <f>IF($G3307="","",IFERROR(INDEX(Listas!$B$2:$B$51,MATCH($G3307,Listas!$A$2:$A$51,0))&amp;"",""))</f>
        <v/>
      </c>
      <c r="J3307" s="8" t="n"/>
      <c r="K3307" s="8" t="n"/>
      <c r="L3307" s="8" t="n"/>
      <c r="M3307" s="9" t="n"/>
      <c r="O3307" s="10" t="n"/>
      <c r="P3307" s="8" t="n"/>
    </row>
    <row r="3308">
      <c r="A3308" s="7" t="n"/>
      <c r="C3308" s="7" t="n"/>
      <c r="F3308" s="7" t="n"/>
      <c r="H3308" s="7">
        <f>IF($G3308="","",IFERROR(INDEX(Listas!$B$2:$B$51,MATCH($G3308,Listas!$A$2:$A$51,0))&amp;"",""))</f>
        <v/>
      </c>
      <c r="J3308" s="8" t="n"/>
      <c r="K3308" s="8" t="n"/>
      <c r="L3308" s="8" t="n"/>
      <c r="M3308" s="9" t="n"/>
      <c r="O3308" s="10" t="n"/>
      <c r="P3308" s="8" t="n"/>
    </row>
    <row r="3309">
      <c r="A3309" s="7" t="n"/>
      <c r="C3309" s="7" t="n"/>
      <c r="F3309" s="7" t="n"/>
      <c r="H3309" s="7">
        <f>IF($G3309="","",IFERROR(INDEX(Listas!$B$2:$B$51,MATCH($G3309,Listas!$A$2:$A$51,0))&amp;"",""))</f>
        <v/>
      </c>
      <c r="J3309" s="8" t="n"/>
      <c r="K3309" s="8" t="n"/>
      <c r="L3309" s="8" t="n"/>
      <c r="M3309" s="9" t="n"/>
      <c r="O3309" s="10" t="n"/>
      <c r="P3309" s="8" t="n"/>
    </row>
    <row r="3310">
      <c r="A3310" s="7" t="n"/>
      <c r="C3310" s="7" t="n"/>
      <c r="F3310" s="7" t="n"/>
      <c r="H3310" s="7">
        <f>IF($G3310="","",IFERROR(INDEX(Listas!$B$2:$B$51,MATCH($G3310,Listas!$A$2:$A$51,0))&amp;"",""))</f>
        <v/>
      </c>
      <c r="J3310" s="8" t="n"/>
      <c r="K3310" s="8" t="n"/>
      <c r="L3310" s="8" t="n"/>
      <c r="M3310" s="9" t="n"/>
      <c r="O3310" s="10" t="n"/>
      <c r="P3310" s="8" t="n"/>
    </row>
    <row r="3311">
      <c r="A3311" s="7" t="n"/>
      <c r="C3311" s="7" t="n"/>
      <c r="F3311" s="7" t="n"/>
      <c r="H3311" s="7">
        <f>IF($G3311="","",IFERROR(INDEX(Listas!$B$2:$B$51,MATCH($G3311,Listas!$A$2:$A$51,0))&amp;"",""))</f>
        <v/>
      </c>
      <c r="J3311" s="8" t="n"/>
      <c r="K3311" s="8" t="n"/>
      <c r="L3311" s="8" t="n"/>
      <c r="M3311" s="9" t="n"/>
      <c r="O3311" s="10" t="n"/>
      <c r="P3311" s="8" t="n"/>
    </row>
    <row r="3312">
      <c r="A3312" s="7" t="n"/>
      <c r="C3312" s="7" t="n"/>
      <c r="F3312" s="7" t="n"/>
      <c r="H3312" s="7">
        <f>IF($G3312="","",IFERROR(INDEX(Listas!$B$2:$B$51,MATCH($G3312,Listas!$A$2:$A$51,0))&amp;"",""))</f>
        <v/>
      </c>
      <c r="J3312" s="8" t="n"/>
      <c r="K3312" s="8" t="n"/>
      <c r="L3312" s="8" t="n"/>
      <c r="M3312" s="9" t="n"/>
      <c r="O3312" s="10" t="n"/>
      <c r="P3312" s="8" t="n"/>
    </row>
    <row r="3313">
      <c r="A3313" s="7" t="n"/>
      <c r="C3313" s="7" t="n"/>
      <c r="F3313" s="7" t="n"/>
      <c r="H3313" s="7">
        <f>IF($G3313="","",IFERROR(INDEX(Listas!$B$2:$B$51,MATCH($G3313,Listas!$A$2:$A$51,0))&amp;"",""))</f>
        <v/>
      </c>
      <c r="J3313" s="8" t="n"/>
      <c r="K3313" s="8" t="n"/>
      <c r="L3313" s="8" t="n"/>
      <c r="M3313" s="9" t="n"/>
      <c r="O3313" s="10" t="n"/>
      <c r="P3313" s="8" t="n"/>
    </row>
    <row r="3314">
      <c r="A3314" s="7" t="n"/>
      <c r="C3314" s="7" t="n"/>
      <c r="F3314" s="7" t="n"/>
      <c r="H3314" s="7">
        <f>IF($G3314="","",IFERROR(INDEX(Listas!$B$2:$B$51,MATCH($G3314,Listas!$A$2:$A$51,0))&amp;"",""))</f>
        <v/>
      </c>
      <c r="J3314" s="8" t="n"/>
      <c r="K3314" s="8" t="n"/>
      <c r="L3314" s="8" t="n"/>
      <c r="M3314" s="9" t="n"/>
      <c r="O3314" s="10" t="n"/>
      <c r="P3314" s="8" t="n"/>
    </row>
    <row r="3315">
      <c r="A3315" s="7" t="n"/>
      <c r="C3315" s="7" t="n"/>
      <c r="F3315" s="7" t="n"/>
      <c r="H3315" s="7">
        <f>IF($G3315="","",IFERROR(INDEX(Listas!$B$2:$B$51,MATCH($G3315,Listas!$A$2:$A$51,0))&amp;"",""))</f>
        <v/>
      </c>
      <c r="J3315" s="8" t="n"/>
      <c r="K3315" s="8" t="n"/>
      <c r="L3315" s="8" t="n"/>
      <c r="M3315" s="9" t="n"/>
      <c r="O3315" s="10" t="n"/>
      <c r="P3315" s="8" t="n"/>
    </row>
    <row r="3316">
      <c r="A3316" s="7" t="n"/>
      <c r="C3316" s="7" t="n"/>
      <c r="F3316" s="7" t="n"/>
      <c r="H3316" s="7">
        <f>IF($G3316="","",IFERROR(INDEX(Listas!$B$2:$B$51,MATCH($G3316,Listas!$A$2:$A$51,0))&amp;"",""))</f>
        <v/>
      </c>
      <c r="J3316" s="8" t="n"/>
      <c r="K3316" s="8" t="n"/>
      <c r="L3316" s="8" t="n"/>
      <c r="M3316" s="9" t="n"/>
      <c r="O3316" s="10" t="n"/>
      <c r="P3316" s="8" t="n"/>
    </row>
    <row r="3317">
      <c r="A3317" s="7" t="n"/>
      <c r="C3317" s="7" t="n"/>
      <c r="F3317" s="7" t="n"/>
      <c r="H3317" s="7">
        <f>IF($G3317="","",IFERROR(INDEX(Listas!$B$2:$B$51,MATCH($G3317,Listas!$A$2:$A$51,0))&amp;"",""))</f>
        <v/>
      </c>
      <c r="J3317" s="8" t="n"/>
      <c r="K3317" s="8" t="n"/>
      <c r="L3317" s="8" t="n"/>
      <c r="M3317" s="9" t="n"/>
      <c r="O3317" s="10" t="n"/>
      <c r="P3317" s="8" t="n"/>
    </row>
    <row r="3318">
      <c r="A3318" s="7" t="n"/>
      <c r="C3318" s="7" t="n"/>
      <c r="F3318" s="7" t="n"/>
      <c r="H3318" s="7">
        <f>IF($G3318="","",IFERROR(INDEX(Listas!$B$2:$B$51,MATCH($G3318,Listas!$A$2:$A$51,0))&amp;"",""))</f>
        <v/>
      </c>
      <c r="J3318" s="8" t="n"/>
      <c r="K3318" s="8" t="n"/>
      <c r="L3318" s="8" t="n"/>
      <c r="M3318" s="9" t="n"/>
      <c r="O3318" s="10" t="n"/>
      <c r="P3318" s="8" t="n"/>
    </row>
    <row r="3319">
      <c r="A3319" s="7" t="n"/>
      <c r="C3319" s="7" t="n"/>
      <c r="F3319" s="7" t="n"/>
      <c r="H3319" s="7">
        <f>IF($G3319="","",IFERROR(INDEX(Listas!$B$2:$B$51,MATCH($G3319,Listas!$A$2:$A$51,0))&amp;"",""))</f>
        <v/>
      </c>
      <c r="J3319" s="8" t="n"/>
      <c r="K3319" s="8" t="n"/>
      <c r="L3319" s="8" t="n"/>
      <c r="M3319" s="9" t="n"/>
      <c r="O3319" s="10" t="n"/>
      <c r="P3319" s="8" t="n"/>
    </row>
    <row r="3320">
      <c r="A3320" s="7" t="n"/>
      <c r="C3320" s="7" t="n"/>
      <c r="F3320" s="7" t="n"/>
      <c r="H3320" s="7">
        <f>IF($G3320="","",IFERROR(INDEX(Listas!$B$2:$B$51,MATCH($G3320,Listas!$A$2:$A$51,0))&amp;"",""))</f>
        <v/>
      </c>
      <c r="J3320" s="8" t="n"/>
      <c r="K3320" s="8" t="n"/>
      <c r="L3320" s="8" t="n"/>
      <c r="M3320" s="9" t="n"/>
      <c r="O3320" s="10" t="n"/>
      <c r="P3320" s="8" t="n"/>
    </row>
    <row r="3321">
      <c r="A3321" s="7" t="n"/>
      <c r="C3321" s="7" t="n"/>
      <c r="F3321" s="7" t="n"/>
      <c r="H3321" s="7">
        <f>IF($G3321="","",IFERROR(INDEX(Listas!$B$2:$B$51,MATCH($G3321,Listas!$A$2:$A$51,0))&amp;"",""))</f>
        <v/>
      </c>
      <c r="J3321" s="8" t="n"/>
      <c r="K3321" s="8" t="n"/>
      <c r="L3321" s="8" t="n"/>
      <c r="M3321" s="9" t="n"/>
      <c r="O3321" s="10" t="n"/>
      <c r="P3321" s="8" t="n"/>
    </row>
    <row r="3322">
      <c r="A3322" s="7" t="n"/>
      <c r="C3322" s="7" t="n"/>
      <c r="F3322" s="7" t="n"/>
      <c r="H3322" s="7">
        <f>IF($G3322="","",IFERROR(INDEX(Listas!$B$2:$B$51,MATCH($G3322,Listas!$A$2:$A$51,0))&amp;"",""))</f>
        <v/>
      </c>
      <c r="J3322" s="8" t="n"/>
      <c r="K3322" s="8" t="n"/>
      <c r="L3322" s="8" t="n"/>
      <c r="M3322" s="9" t="n"/>
      <c r="O3322" s="10" t="n"/>
      <c r="P3322" s="8" t="n"/>
    </row>
    <row r="3323">
      <c r="A3323" s="7" t="n"/>
      <c r="C3323" s="7" t="n"/>
      <c r="F3323" s="7" t="n"/>
      <c r="H3323" s="7">
        <f>IF($G3323="","",IFERROR(INDEX(Listas!$B$2:$B$51,MATCH($G3323,Listas!$A$2:$A$51,0))&amp;"",""))</f>
        <v/>
      </c>
      <c r="J3323" s="8" t="n"/>
      <c r="K3323" s="8" t="n"/>
      <c r="L3323" s="8" t="n"/>
      <c r="M3323" s="9" t="n"/>
      <c r="O3323" s="10" t="n"/>
      <c r="P3323" s="8" t="n"/>
    </row>
    <row r="3324">
      <c r="A3324" s="7" t="n"/>
      <c r="C3324" s="7" t="n"/>
      <c r="F3324" s="7" t="n"/>
      <c r="H3324" s="7">
        <f>IF($G3324="","",IFERROR(INDEX(Listas!$B$2:$B$51,MATCH($G3324,Listas!$A$2:$A$51,0))&amp;"",""))</f>
        <v/>
      </c>
      <c r="J3324" s="8" t="n"/>
      <c r="K3324" s="8" t="n"/>
      <c r="L3324" s="8" t="n"/>
      <c r="M3324" s="9" t="n"/>
      <c r="O3324" s="10" t="n"/>
      <c r="P3324" s="8" t="n"/>
    </row>
    <row r="3325">
      <c r="A3325" s="7" t="n"/>
      <c r="C3325" s="7" t="n"/>
      <c r="F3325" s="7" t="n"/>
      <c r="H3325" s="7">
        <f>IF($G3325="","",IFERROR(INDEX(Listas!$B$2:$B$51,MATCH($G3325,Listas!$A$2:$A$51,0))&amp;"",""))</f>
        <v/>
      </c>
      <c r="J3325" s="8" t="n"/>
      <c r="K3325" s="8" t="n"/>
      <c r="L3325" s="8" t="n"/>
      <c r="M3325" s="9" t="n"/>
      <c r="O3325" s="10" t="n"/>
      <c r="P3325" s="8" t="n"/>
    </row>
    <row r="3326">
      <c r="A3326" s="7" t="n"/>
      <c r="C3326" s="7" t="n"/>
      <c r="F3326" s="7" t="n"/>
      <c r="H3326" s="7">
        <f>IF($G3326="","",IFERROR(INDEX(Listas!$B$2:$B$51,MATCH($G3326,Listas!$A$2:$A$51,0))&amp;"",""))</f>
        <v/>
      </c>
      <c r="J3326" s="8" t="n"/>
      <c r="K3326" s="8" t="n"/>
      <c r="L3326" s="8" t="n"/>
      <c r="M3326" s="9" t="n"/>
      <c r="O3326" s="10" t="n"/>
      <c r="P3326" s="8" t="n"/>
    </row>
    <row r="3327">
      <c r="A3327" s="7" t="n"/>
      <c r="C3327" s="7" t="n"/>
      <c r="F3327" s="7" t="n"/>
      <c r="H3327" s="7">
        <f>IF($G3327="","",IFERROR(INDEX(Listas!$B$2:$B$51,MATCH($G3327,Listas!$A$2:$A$51,0))&amp;"",""))</f>
        <v/>
      </c>
      <c r="J3327" s="8" t="n"/>
      <c r="K3327" s="8" t="n"/>
      <c r="L3327" s="8" t="n"/>
      <c r="M3327" s="9" t="n"/>
      <c r="O3327" s="10" t="n"/>
      <c r="P3327" s="8" t="n"/>
    </row>
    <row r="3328">
      <c r="A3328" s="7" t="n"/>
      <c r="C3328" s="7" t="n"/>
      <c r="F3328" s="7" t="n"/>
      <c r="H3328" s="7">
        <f>IF($G3328="","",IFERROR(INDEX(Listas!$B$2:$B$51,MATCH($G3328,Listas!$A$2:$A$51,0))&amp;"",""))</f>
        <v/>
      </c>
      <c r="J3328" s="8" t="n"/>
      <c r="K3328" s="8" t="n"/>
      <c r="L3328" s="8" t="n"/>
      <c r="M3328" s="9" t="n"/>
      <c r="O3328" s="10" t="n"/>
      <c r="P3328" s="8" t="n"/>
    </row>
    <row r="3329">
      <c r="A3329" s="7" t="n"/>
      <c r="C3329" s="7" t="n"/>
      <c r="F3329" s="7" t="n"/>
      <c r="H3329" s="7">
        <f>IF($G3329="","",IFERROR(INDEX(Listas!$B$2:$B$51,MATCH($G3329,Listas!$A$2:$A$51,0))&amp;"",""))</f>
        <v/>
      </c>
      <c r="J3329" s="8" t="n"/>
      <c r="K3329" s="8" t="n"/>
      <c r="L3329" s="8" t="n"/>
      <c r="M3329" s="9" t="n"/>
      <c r="O3329" s="10" t="n"/>
      <c r="P3329" s="8" t="n"/>
    </row>
    <row r="3330">
      <c r="A3330" s="7" t="n"/>
      <c r="C3330" s="7" t="n"/>
      <c r="F3330" s="7" t="n"/>
      <c r="H3330" s="7">
        <f>IF($G3330="","",IFERROR(INDEX(Listas!$B$2:$B$51,MATCH($G3330,Listas!$A$2:$A$51,0))&amp;"",""))</f>
        <v/>
      </c>
      <c r="J3330" s="8" t="n"/>
      <c r="K3330" s="8" t="n"/>
      <c r="L3330" s="8" t="n"/>
      <c r="M3330" s="9" t="n"/>
      <c r="O3330" s="10" t="n"/>
      <c r="P3330" s="8" t="n"/>
    </row>
    <row r="3331">
      <c r="A3331" s="7" t="n"/>
      <c r="C3331" s="7" t="n"/>
      <c r="F3331" s="7" t="n"/>
      <c r="H3331" s="7">
        <f>IF($G3331="","",IFERROR(INDEX(Listas!$B$2:$B$51,MATCH($G3331,Listas!$A$2:$A$51,0))&amp;"",""))</f>
        <v/>
      </c>
      <c r="J3331" s="8" t="n"/>
      <c r="K3331" s="8" t="n"/>
      <c r="L3331" s="8" t="n"/>
      <c r="M3331" s="9" t="n"/>
      <c r="O3331" s="10" t="n"/>
      <c r="P3331" s="8" t="n"/>
    </row>
    <row r="3332">
      <c r="A3332" s="7" t="n"/>
      <c r="C3332" s="7" t="n"/>
      <c r="F3332" s="7" t="n"/>
      <c r="H3332" s="7">
        <f>IF($G3332="","",IFERROR(INDEX(Listas!$B$2:$B$51,MATCH($G3332,Listas!$A$2:$A$51,0))&amp;"",""))</f>
        <v/>
      </c>
      <c r="J3332" s="8" t="n"/>
      <c r="K3332" s="8" t="n"/>
      <c r="L3332" s="8" t="n"/>
      <c r="M3332" s="9" t="n"/>
      <c r="O3332" s="10" t="n"/>
      <c r="P3332" s="8" t="n"/>
    </row>
    <row r="3333">
      <c r="A3333" s="7" t="n"/>
      <c r="C3333" s="7" t="n"/>
      <c r="F3333" s="7" t="n"/>
      <c r="H3333" s="7">
        <f>IF($G3333="","",IFERROR(INDEX(Listas!$B$2:$B$51,MATCH($G3333,Listas!$A$2:$A$51,0))&amp;"",""))</f>
        <v/>
      </c>
      <c r="J3333" s="8" t="n"/>
      <c r="K3333" s="8" t="n"/>
      <c r="L3333" s="8" t="n"/>
      <c r="M3333" s="9" t="n"/>
      <c r="O3333" s="10" t="n"/>
      <c r="P3333" s="8" t="n"/>
    </row>
    <row r="3334">
      <c r="A3334" s="7" t="n"/>
      <c r="C3334" s="7" t="n"/>
      <c r="F3334" s="7" t="n"/>
      <c r="H3334" s="7">
        <f>IF($G3334="","",IFERROR(INDEX(Listas!$B$2:$B$51,MATCH($G3334,Listas!$A$2:$A$51,0))&amp;"",""))</f>
        <v/>
      </c>
      <c r="J3334" s="8" t="n"/>
      <c r="K3334" s="8" t="n"/>
      <c r="L3334" s="8" t="n"/>
      <c r="M3334" s="9" t="n"/>
      <c r="O3334" s="10" t="n"/>
      <c r="P3334" s="8" t="n"/>
    </row>
    <row r="3335">
      <c r="A3335" s="7" t="n"/>
      <c r="C3335" s="7" t="n"/>
      <c r="F3335" s="7" t="n"/>
      <c r="H3335" s="7">
        <f>IF($G3335="","",IFERROR(INDEX(Listas!$B$2:$B$51,MATCH($G3335,Listas!$A$2:$A$51,0))&amp;"",""))</f>
        <v/>
      </c>
      <c r="J3335" s="8" t="n"/>
      <c r="K3335" s="8" t="n"/>
      <c r="L3335" s="8" t="n"/>
      <c r="M3335" s="9" t="n"/>
      <c r="O3335" s="10" t="n"/>
      <c r="P3335" s="8" t="n"/>
    </row>
    <row r="3336">
      <c r="A3336" s="7" t="n"/>
      <c r="C3336" s="7" t="n"/>
      <c r="F3336" s="7" t="n"/>
      <c r="H3336" s="7">
        <f>IF($G3336="","",IFERROR(INDEX(Listas!$B$2:$B$51,MATCH($G3336,Listas!$A$2:$A$51,0))&amp;"",""))</f>
        <v/>
      </c>
      <c r="J3336" s="8" t="n"/>
      <c r="K3336" s="8" t="n"/>
      <c r="L3336" s="8" t="n"/>
      <c r="M3336" s="9" t="n"/>
      <c r="O3336" s="10" t="n"/>
      <c r="P3336" s="8" t="n"/>
    </row>
    <row r="3337">
      <c r="A3337" s="7" t="n"/>
      <c r="C3337" s="7" t="n"/>
      <c r="F3337" s="7" t="n"/>
      <c r="H3337" s="7">
        <f>IF($G3337="","",IFERROR(INDEX(Listas!$B$2:$B$51,MATCH($G3337,Listas!$A$2:$A$51,0))&amp;"",""))</f>
        <v/>
      </c>
      <c r="J3337" s="8" t="n"/>
      <c r="K3337" s="8" t="n"/>
      <c r="L3337" s="8" t="n"/>
      <c r="M3337" s="9" t="n"/>
      <c r="O3337" s="10" t="n"/>
      <c r="P3337" s="8" t="n"/>
    </row>
    <row r="3338">
      <c r="A3338" s="7" t="n"/>
      <c r="C3338" s="7" t="n"/>
      <c r="F3338" s="7" t="n"/>
      <c r="H3338" s="7">
        <f>IF($G3338="","",IFERROR(INDEX(Listas!$B$2:$B$51,MATCH($G3338,Listas!$A$2:$A$51,0))&amp;"",""))</f>
        <v/>
      </c>
      <c r="J3338" s="8" t="n"/>
      <c r="K3338" s="8" t="n"/>
      <c r="L3338" s="8" t="n"/>
      <c r="M3338" s="9" t="n"/>
      <c r="O3338" s="10" t="n"/>
      <c r="P3338" s="8" t="n"/>
    </row>
    <row r="3339">
      <c r="A3339" s="7" t="n"/>
      <c r="C3339" s="7" t="n"/>
      <c r="F3339" s="7" t="n"/>
      <c r="H3339" s="7">
        <f>IF($G3339="","",IFERROR(INDEX(Listas!$B$2:$B$51,MATCH($G3339,Listas!$A$2:$A$51,0))&amp;"",""))</f>
        <v/>
      </c>
      <c r="J3339" s="8" t="n"/>
      <c r="K3339" s="8" t="n"/>
      <c r="L3339" s="8" t="n"/>
      <c r="M3339" s="9" t="n"/>
      <c r="O3339" s="10" t="n"/>
      <c r="P3339" s="8" t="n"/>
    </row>
    <row r="3340">
      <c r="A3340" s="7" t="n"/>
      <c r="C3340" s="7" t="n"/>
      <c r="F3340" s="7" t="n"/>
      <c r="H3340" s="7">
        <f>IF($G3340="","",IFERROR(INDEX(Listas!$B$2:$B$51,MATCH($G3340,Listas!$A$2:$A$51,0))&amp;"",""))</f>
        <v/>
      </c>
      <c r="J3340" s="8" t="n"/>
      <c r="K3340" s="8" t="n"/>
      <c r="L3340" s="8" t="n"/>
      <c r="M3340" s="9" t="n"/>
      <c r="O3340" s="10" t="n"/>
      <c r="P3340" s="8" t="n"/>
    </row>
    <row r="3341">
      <c r="A3341" s="7" t="n"/>
      <c r="C3341" s="7" t="n"/>
      <c r="F3341" s="7" t="n"/>
      <c r="H3341" s="7">
        <f>IF($G3341="","",IFERROR(INDEX(Listas!$B$2:$B$51,MATCH($G3341,Listas!$A$2:$A$51,0))&amp;"",""))</f>
        <v/>
      </c>
      <c r="J3341" s="8" t="n"/>
      <c r="K3341" s="8" t="n"/>
      <c r="L3341" s="8" t="n"/>
      <c r="M3341" s="9" t="n"/>
      <c r="O3341" s="10" t="n"/>
      <c r="P3341" s="8" t="n"/>
    </row>
    <row r="3342">
      <c r="A3342" s="7" t="n"/>
      <c r="C3342" s="7" t="n"/>
      <c r="F3342" s="7" t="n"/>
      <c r="H3342" s="7">
        <f>IF($G3342="","",IFERROR(INDEX(Listas!$B$2:$B$51,MATCH($G3342,Listas!$A$2:$A$51,0))&amp;"",""))</f>
        <v/>
      </c>
      <c r="J3342" s="8" t="n"/>
      <c r="K3342" s="8" t="n"/>
      <c r="L3342" s="8" t="n"/>
      <c r="M3342" s="9" t="n"/>
      <c r="O3342" s="10" t="n"/>
      <c r="P3342" s="8" t="n"/>
    </row>
    <row r="3343">
      <c r="A3343" s="7" t="n"/>
      <c r="C3343" s="7" t="n"/>
      <c r="F3343" s="7" t="n"/>
      <c r="H3343" s="7">
        <f>IF($G3343="","",IFERROR(INDEX(Listas!$B$2:$B$51,MATCH($G3343,Listas!$A$2:$A$51,0))&amp;"",""))</f>
        <v/>
      </c>
      <c r="J3343" s="8" t="n"/>
      <c r="K3343" s="8" t="n"/>
      <c r="L3343" s="8" t="n"/>
      <c r="M3343" s="9" t="n"/>
      <c r="O3343" s="10" t="n"/>
      <c r="P3343" s="8" t="n"/>
    </row>
    <row r="3344">
      <c r="A3344" s="7" t="n"/>
      <c r="C3344" s="7" t="n"/>
      <c r="F3344" s="7" t="n"/>
      <c r="H3344" s="7">
        <f>IF($G3344="","",IFERROR(INDEX(Listas!$B$2:$B$51,MATCH($G3344,Listas!$A$2:$A$51,0))&amp;"",""))</f>
        <v/>
      </c>
      <c r="J3344" s="8" t="n"/>
      <c r="K3344" s="8" t="n"/>
      <c r="L3344" s="8" t="n"/>
      <c r="M3344" s="9" t="n"/>
      <c r="O3344" s="10" t="n"/>
      <c r="P3344" s="8" t="n"/>
    </row>
    <row r="3345">
      <c r="A3345" s="7" t="n"/>
      <c r="C3345" s="7" t="n"/>
      <c r="F3345" s="7" t="n"/>
      <c r="H3345" s="7">
        <f>IF($G3345="","",IFERROR(INDEX(Listas!$B$2:$B$51,MATCH($G3345,Listas!$A$2:$A$51,0))&amp;"",""))</f>
        <v/>
      </c>
      <c r="J3345" s="8" t="n"/>
      <c r="K3345" s="8" t="n"/>
      <c r="L3345" s="8" t="n"/>
      <c r="M3345" s="9" t="n"/>
      <c r="O3345" s="10" t="n"/>
      <c r="P3345" s="8" t="n"/>
    </row>
    <row r="3346">
      <c r="A3346" s="7" t="n"/>
      <c r="C3346" s="7" t="n"/>
      <c r="F3346" s="7" t="n"/>
      <c r="H3346" s="7">
        <f>IF($G3346="","",IFERROR(INDEX(Listas!$B$2:$B$51,MATCH($G3346,Listas!$A$2:$A$51,0))&amp;"",""))</f>
        <v/>
      </c>
      <c r="J3346" s="8" t="n"/>
      <c r="K3346" s="8" t="n"/>
      <c r="L3346" s="8" t="n"/>
      <c r="M3346" s="9" t="n"/>
      <c r="O3346" s="10" t="n"/>
      <c r="P3346" s="8" t="n"/>
    </row>
    <row r="3347">
      <c r="A3347" s="7" t="n"/>
      <c r="C3347" s="7" t="n"/>
      <c r="F3347" s="7" t="n"/>
      <c r="H3347" s="7">
        <f>IF($G3347="","",IFERROR(INDEX(Listas!$B$2:$B$51,MATCH($G3347,Listas!$A$2:$A$51,0))&amp;"",""))</f>
        <v/>
      </c>
      <c r="J3347" s="8" t="n"/>
      <c r="K3347" s="8" t="n"/>
      <c r="L3347" s="8" t="n"/>
      <c r="M3347" s="9" t="n"/>
      <c r="O3347" s="10" t="n"/>
      <c r="P3347" s="8" t="n"/>
    </row>
    <row r="3348">
      <c r="A3348" s="7" t="n"/>
      <c r="C3348" s="7" t="n"/>
      <c r="F3348" s="7" t="n"/>
      <c r="H3348" s="7">
        <f>IF($G3348="","",IFERROR(INDEX(Listas!$B$2:$B$51,MATCH($G3348,Listas!$A$2:$A$51,0))&amp;"",""))</f>
        <v/>
      </c>
      <c r="J3348" s="8" t="n"/>
      <c r="K3348" s="8" t="n"/>
      <c r="L3348" s="8" t="n"/>
      <c r="M3348" s="9" t="n"/>
      <c r="O3348" s="10" t="n"/>
      <c r="P3348" s="8" t="n"/>
    </row>
    <row r="3349">
      <c r="A3349" s="7" t="n"/>
      <c r="C3349" s="7" t="n"/>
      <c r="F3349" s="7" t="n"/>
      <c r="H3349" s="7">
        <f>IF($G3349="","",IFERROR(INDEX(Listas!$B$2:$B$51,MATCH($G3349,Listas!$A$2:$A$51,0))&amp;"",""))</f>
        <v/>
      </c>
      <c r="J3349" s="8" t="n"/>
      <c r="K3349" s="8" t="n"/>
      <c r="L3349" s="8" t="n"/>
      <c r="M3349" s="9" t="n"/>
      <c r="O3349" s="10" t="n"/>
      <c r="P3349" s="8" t="n"/>
    </row>
    <row r="3350">
      <c r="A3350" s="7" t="n"/>
      <c r="C3350" s="7" t="n"/>
      <c r="F3350" s="7" t="n"/>
      <c r="H3350" s="7">
        <f>IF($G3350="","",IFERROR(INDEX(Listas!$B$2:$B$51,MATCH($G3350,Listas!$A$2:$A$51,0))&amp;"",""))</f>
        <v/>
      </c>
      <c r="J3350" s="8" t="n"/>
      <c r="K3350" s="8" t="n"/>
      <c r="L3350" s="8" t="n"/>
      <c r="M3350" s="9" t="n"/>
      <c r="O3350" s="10" t="n"/>
      <c r="P3350" s="8" t="n"/>
    </row>
    <row r="3351">
      <c r="A3351" s="7" t="n"/>
      <c r="C3351" s="7" t="n"/>
      <c r="F3351" s="7" t="n"/>
      <c r="H3351" s="7">
        <f>IF($G3351="","",IFERROR(INDEX(Listas!$B$2:$B$51,MATCH($G3351,Listas!$A$2:$A$51,0))&amp;"",""))</f>
        <v/>
      </c>
      <c r="J3351" s="8" t="n"/>
      <c r="K3351" s="8" t="n"/>
      <c r="L3351" s="8" t="n"/>
      <c r="M3351" s="9" t="n"/>
      <c r="O3351" s="10" t="n"/>
      <c r="P3351" s="8" t="n"/>
    </row>
    <row r="3352">
      <c r="A3352" s="7" t="n"/>
      <c r="C3352" s="7" t="n"/>
      <c r="F3352" s="7" t="n"/>
      <c r="H3352" s="7">
        <f>IF($G3352="","",IFERROR(INDEX(Listas!$B$2:$B$51,MATCH($G3352,Listas!$A$2:$A$51,0))&amp;"",""))</f>
        <v/>
      </c>
      <c r="J3352" s="8" t="n"/>
      <c r="K3352" s="8" t="n"/>
      <c r="L3352" s="8" t="n"/>
      <c r="M3352" s="9" t="n"/>
      <c r="O3352" s="10" t="n"/>
      <c r="P3352" s="8" t="n"/>
    </row>
    <row r="3353">
      <c r="A3353" s="7" t="n"/>
      <c r="C3353" s="7" t="n"/>
      <c r="F3353" s="7" t="n"/>
      <c r="H3353" s="7">
        <f>IF($G3353="","",IFERROR(INDEX(Listas!$B$2:$B$51,MATCH($G3353,Listas!$A$2:$A$51,0))&amp;"",""))</f>
        <v/>
      </c>
      <c r="J3353" s="8" t="n"/>
      <c r="K3353" s="8" t="n"/>
      <c r="L3353" s="8" t="n"/>
      <c r="M3353" s="9" t="n"/>
      <c r="O3353" s="10" t="n"/>
      <c r="P3353" s="8" t="n"/>
    </row>
    <row r="3354">
      <c r="A3354" s="7" t="n"/>
      <c r="C3354" s="7" t="n"/>
      <c r="F3354" s="7" t="n"/>
      <c r="H3354" s="7">
        <f>IF($G3354="","",IFERROR(INDEX(Listas!$B$2:$B$51,MATCH($G3354,Listas!$A$2:$A$51,0))&amp;"",""))</f>
        <v/>
      </c>
      <c r="J3354" s="8" t="n"/>
      <c r="K3354" s="8" t="n"/>
      <c r="L3354" s="8" t="n"/>
      <c r="M3354" s="9" t="n"/>
      <c r="O3354" s="10" t="n"/>
      <c r="P3354" s="8" t="n"/>
    </row>
    <row r="3355">
      <c r="A3355" s="7" t="n"/>
      <c r="C3355" s="7" t="n"/>
      <c r="F3355" s="7" t="n"/>
      <c r="H3355" s="7">
        <f>IF($G3355="","",IFERROR(INDEX(Listas!$B$2:$B$51,MATCH($G3355,Listas!$A$2:$A$51,0))&amp;"",""))</f>
        <v/>
      </c>
      <c r="J3355" s="8" t="n"/>
      <c r="K3355" s="8" t="n"/>
      <c r="L3355" s="8" t="n"/>
      <c r="M3355" s="9" t="n"/>
      <c r="O3355" s="10" t="n"/>
      <c r="P3355" s="8" t="n"/>
    </row>
    <row r="3356">
      <c r="A3356" s="7" t="n"/>
      <c r="C3356" s="7" t="n"/>
      <c r="F3356" s="7" t="n"/>
      <c r="H3356" s="7">
        <f>IF($G3356="","",IFERROR(INDEX(Listas!$B$2:$B$51,MATCH($G3356,Listas!$A$2:$A$51,0))&amp;"",""))</f>
        <v/>
      </c>
      <c r="J3356" s="8" t="n"/>
      <c r="K3356" s="8" t="n"/>
      <c r="L3356" s="8" t="n"/>
      <c r="M3356" s="9" t="n"/>
      <c r="O3356" s="10" t="n"/>
      <c r="P3356" s="8" t="n"/>
    </row>
    <row r="3357">
      <c r="A3357" s="7" t="n"/>
      <c r="C3357" s="7" t="n"/>
      <c r="F3357" s="7" t="n"/>
      <c r="H3357" s="7">
        <f>IF($G3357="","",IFERROR(INDEX(Listas!$B$2:$B$51,MATCH($G3357,Listas!$A$2:$A$51,0))&amp;"",""))</f>
        <v/>
      </c>
      <c r="J3357" s="8" t="n"/>
      <c r="K3357" s="8" t="n"/>
      <c r="L3357" s="8" t="n"/>
      <c r="M3357" s="9" t="n"/>
      <c r="O3357" s="10" t="n"/>
      <c r="P3357" s="8" t="n"/>
    </row>
    <row r="3358">
      <c r="A3358" s="7" t="n"/>
      <c r="C3358" s="7" t="n"/>
      <c r="F3358" s="7" t="n"/>
      <c r="H3358" s="7">
        <f>IF($G3358="","",IFERROR(INDEX(Listas!$B$2:$B$51,MATCH($G3358,Listas!$A$2:$A$51,0))&amp;"",""))</f>
        <v/>
      </c>
      <c r="J3358" s="8" t="n"/>
      <c r="K3358" s="8" t="n"/>
      <c r="L3358" s="8" t="n"/>
      <c r="M3358" s="9" t="n"/>
      <c r="O3358" s="10" t="n"/>
      <c r="P3358" s="8" t="n"/>
    </row>
    <row r="3359">
      <c r="A3359" s="7" t="n"/>
      <c r="C3359" s="7" t="n"/>
      <c r="F3359" s="7" t="n"/>
      <c r="H3359" s="7">
        <f>IF($G3359="","",IFERROR(INDEX(Listas!$B$2:$B$51,MATCH($G3359,Listas!$A$2:$A$51,0))&amp;"",""))</f>
        <v/>
      </c>
      <c r="J3359" s="8" t="n"/>
      <c r="K3359" s="8" t="n"/>
      <c r="L3359" s="8" t="n"/>
      <c r="M3359" s="9" t="n"/>
      <c r="O3359" s="10" t="n"/>
      <c r="P3359" s="8" t="n"/>
    </row>
    <row r="3360">
      <c r="A3360" s="7" t="n"/>
      <c r="C3360" s="7" t="n"/>
      <c r="F3360" s="7" t="n"/>
      <c r="H3360" s="7">
        <f>IF($G3360="","",IFERROR(INDEX(Listas!$B$2:$B$51,MATCH($G3360,Listas!$A$2:$A$51,0))&amp;"",""))</f>
        <v/>
      </c>
      <c r="J3360" s="8" t="n"/>
      <c r="K3360" s="8" t="n"/>
      <c r="L3360" s="8" t="n"/>
      <c r="M3360" s="9" t="n"/>
      <c r="O3360" s="10" t="n"/>
      <c r="P3360" s="8" t="n"/>
    </row>
    <row r="3361">
      <c r="A3361" s="7" t="n"/>
      <c r="C3361" s="7" t="n"/>
      <c r="F3361" s="7" t="n"/>
      <c r="H3361" s="7">
        <f>IF($G3361="","",IFERROR(INDEX(Listas!$B$2:$B$51,MATCH($G3361,Listas!$A$2:$A$51,0))&amp;"",""))</f>
        <v/>
      </c>
      <c r="J3361" s="8" t="n"/>
      <c r="K3361" s="8" t="n"/>
      <c r="L3361" s="8" t="n"/>
      <c r="M3361" s="9" t="n"/>
      <c r="O3361" s="10" t="n"/>
      <c r="P3361" s="8" t="n"/>
    </row>
    <row r="3362">
      <c r="A3362" s="7" t="n"/>
      <c r="C3362" s="7" t="n"/>
      <c r="F3362" s="7" t="n"/>
      <c r="H3362" s="7">
        <f>IF($G3362="","",IFERROR(INDEX(Listas!$B$2:$B$51,MATCH($G3362,Listas!$A$2:$A$51,0))&amp;"",""))</f>
        <v/>
      </c>
      <c r="J3362" s="8" t="n"/>
      <c r="K3362" s="8" t="n"/>
      <c r="L3362" s="8" t="n"/>
      <c r="M3362" s="9" t="n"/>
      <c r="O3362" s="10" t="n"/>
      <c r="P3362" s="8" t="n"/>
    </row>
    <row r="3363">
      <c r="A3363" s="7" t="n"/>
      <c r="C3363" s="7" t="n"/>
      <c r="F3363" s="7" t="n"/>
      <c r="H3363" s="7">
        <f>IF($G3363="","",IFERROR(INDEX(Listas!$B$2:$B$51,MATCH($G3363,Listas!$A$2:$A$51,0))&amp;"",""))</f>
        <v/>
      </c>
      <c r="J3363" s="8" t="n"/>
      <c r="K3363" s="8" t="n"/>
      <c r="L3363" s="8" t="n"/>
      <c r="M3363" s="9" t="n"/>
      <c r="O3363" s="10" t="n"/>
      <c r="P3363" s="8" t="n"/>
    </row>
    <row r="3364">
      <c r="A3364" s="7" t="n"/>
      <c r="C3364" s="7" t="n"/>
      <c r="F3364" s="7" t="n"/>
      <c r="H3364" s="7">
        <f>IF($G3364="","",IFERROR(INDEX(Listas!$B$2:$B$51,MATCH($G3364,Listas!$A$2:$A$51,0))&amp;"",""))</f>
        <v/>
      </c>
      <c r="J3364" s="8" t="n"/>
      <c r="K3364" s="8" t="n"/>
      <c r="L3364" s="8" t="n"/>
      <c r="M3364" s="9" t="n"/>
      <c r="O3364" s="10" t="n"/>
      <c r="P3364" s="8" t="n"/>
    </row>
    <row r="3365">
      <c r="A3365" s="7" t="n"/>
      <c r="C3365" s="7" t="n"/>
      <c r="F3365" s="7" t="n"/>
      <c r="H3365" s="7">
        <f>IF($G3365="","",IFERROR(INDEX(Listas!$B$2:$B$51,MATCH($G3365,Listas!$A$2:$A$51,0))&amp;"",""))</f>
        <v/>
      </c>
      <c r="J3365" s="8" t="n"/>
      <c r="K3365" s="8" t="n"/>
      <c r="L3365" s="8" t="n"/>
      <c r="M3365" s="9" t="n"/>
      <c r="O3365" s="10" t="n"/>
      <c r="P3365" s="8" t="n"/>
    </row>
    <row r="3366">
      <c r="A3366" s="7" t="n"/>
      <c r="C3366" s="7" t="n"/>
      <c r="F3366" s="7" t="n"/>
      <c r="H3366" s="7">
        <f>IF($G3366="","",IFERROR(INDEX(Listas!$B$2:$B$51,MATCH($G3366,Listas!$A$2:$A$51,0))&amp;"",""))</f>
        <v/>
      </c>
      <c r="J3366" s="8" t="n"/>
      <c r="K3366" s="8" t="n"/>
      <c r="L3366" s="8" t="n"/>
      <c r="M3366" s="9" t="n"/>
      <c r="O3366" s="10" t="n"/>
      <c r="P3366" s="8" t="n"/>
    </row>
    <row r="3367">
      <c r="A3367" s="7" t="n"/>
      <c r="C3367" s="7" t="n"/>
      <c r="F3367" s="7" t="n"/>
      <c r="H3367" s="7">
        <f>IF($G3367="","",IFERROR(INDEX(Listas!$B$2:$B$51,MATCH($G3367,Listas!$A$2:$A$51,0))&amp;"",""))</f>
        <v/>
      </c>
      <c r="J3367" s="8" t="n"/>
      <c r="K3367" s="8" t="n"/>
      <c r="L3367" s="8" t="n"/>
      <c r="M3367" s="9" t="n"/>
      <c r="O3367" s="10" t="n"/>
      <c r="P3367" s="8" t="n"/>
    </row>
    <row r="3368">
      <c r="A3368" s="7" t="n"/>
      <c r="C3368" s="7" t="n"/>
      <c r="F3368" s="7" t="n"/>
      <c r="H3368" s="7">
        <f>IF($G3368="","",IFERROR(INDEX(Listas!$B$2:$B$51,MATCH($G3368,Listas!$A$2:$A$51,0))&amp;"",""))</f>
        <v/>
      </c>
      <c r="J3368" s="8" t="n"/>
      <c r="K3368" s="8" t="n"/>
      <c r="L3368" s="8" t="n"/>
      <c r="M3368" s="9" t="n"/>
      <c r="O3368" s="10" t="n"/>
      <c r="P3368" s="8" t="n"/>
    </row>
    <row r="3369">
      <c r="A3369" s="7" t="n"/>
      <c r="C3369" s="7" t="n"/>
      <c r="F3369" s="7" t="n"/>
      <c r="H3369" s="7">
        <f>IF($G3369="","",IFERROR(INDEX(Listas!$B$2:$B$51,MATCH($G3369,Listas!$A$2:$A$51,0))&amp;"",""))</f>
        <v/>
      </c>
      <c r="J3369" s="8" t="n"/>
      <c r="K3369" s="8" t="n"/>
      <c r="L3369" s="8" t="n"/>
      <c r="M3369" s="9" t="n"/>
      <c r="O3369" s="10" t="n"/>
      <c r="P3369" s="8" t="n"/>
    </row>
    <row r="3370">
      <c r="A3370" s="7" t="n"/>
      <c r="C3370" s="7" t="n"/>
      <c r="F3370" s="7" t="n"/>
      <c r="H3370" s="7">
        <f>IF($G3370="","",IFERROR(INDEX(Listas!$B$2:$B$51,MATCH($G3370,Listas!$A$2:$A$51,0))&amp;"",""))</f>
        <v/>
      </c>
      <c r="J3370" s="8" t="n"/>
      <c r="K3370" s="8" t="n"/>
      <c r="L3370" s="8" t="n"/>
      <c r="M3370" s="9" t="n"/>
      <c r="O3370" s="10" t="n"/>
      <c r="P3370" s="8" t="n"/>
    </row>
    <row r="3371">
      <c r="A3371" s="7" t="n"/>
      <c r="C3371" s="7" t="n"/>
      <c r="F3371" s="7" t="n"/>
      <c r="H3371" s="7">
        <f>IF($G3371="","",IFERROR(INDEX(Listas!$B$2:$B$51,MATCH($G3371,Listas!$A$2:$A$51,0))&amp;"",""))</f>
        <v/>
      </c>
      <c r="J3371" s="8" t="n"/>
      <c r="K3371" s="8" t="n"/>
      <c r="L3371" s="8" t="n"/>
      <c r="M3371" s="9" t="n"/>
      <c r="O3371" s="10" t="n"/>
      <c r="P3371" s="8" t="n"/>
    </row>
    <row r="3372">
      <c r="A3372" s="7" t="n"/>
      <c r="C3372" s="7" t="n"/>
      <c r="F3372" s="7" t="n"/>
      <c r="H3372" s="7">
        <f>IF($G3372="","",IFERROR(INDEX(Listas!$B$2:$B$51,MATCH($G3372,Listas!$A$2:$A$51,0))&amp;"",""))</f>
        <v/>
      </c>
      <c r="J3372" s="8" t="n"/>
      <c r="K3372" s="8" t="n"/>
      <c r="L3372" s="8" t="n"/>
      <c r="M3372" s="9" t="n"/>
      <c r="O3372" s="10" t="n"/>
      <c r="P3372" s="8" t="n"/>
    </row>
    <row r="3373">
      <c r="A3373" s="7" t="n"/>
      <c r="C3373" s="7" t="n"/>
      <c r="F3373" s="7" t="n"/>
      <c r="H3373" s="7">
        <f>IF($G3373="","",IFERROR(INDEX(Listas!$B$2:$B$51,MATCH($G3373,Listas!$A$2:$A$51,0))&amp;"",""))</f>
        <v/>
      </c>
      <c r="J3373" s="8" t="n"/>
      <c r="K3373" s="8" t="n"/>
      <c r="L3373" s="8" t="n"/>
      <c r="M3373" s="9" t="n"/>
      <c r="O3373" s="10" t="n"/>
      <c r="P3373" s="8" t="n"/>
    </row>
    <row r="3374">
      <c r="A3374" s="7" t="n"/>
      <c r="C3374" s="7" t="n"/>
      <c r="F3374" s="7" t="n"/>
      <c r="H3374" s="7">
        <f>IF($G3374="","",IFERROR(INDEX(Listas!$B$2:$B$51,MATCH($G3374,Listas!$A$2:$A$51,0))&amp;"",""))</f>
        <v/>
      </c>
      <c r="J3374" s="8" t="n"/>
      <c r="K3374" s="8" t="n"/>
      <c r="L3374" s="8" t="n"/>
      <c r="M3374" s="9" t="n"/>
      <c r="O3374" s="10" t="n"/>
      <c r="P3374" s="8" t="n"/>
    </row>
    <row r="3375">
      <c r="A3375" s="7" t="n"/>
      <c r="C3375" s="7" t="n"/>
      <c r="F3375" s="7" t="n"/>
      <c r="H3375" s="7">
        <f>IF($G3375="","",IFERROR(INDEX(Listas!$B$2:$B$51,MATCH($G3375,Listas!$A$2:$A$51,0))&amp;"",""))</f>
        <v/>
      </c>
      <c r="J3375" s="8" t="n"/>
      <c r="K3375" s="8" t="n"/>
      <c r="L3375" s="8" t="n"/>
      <c r="M3375" s="9" t="n"/>
      <c r="O3375" s="10" t="n"/>
      <c r="P3375" s="8" t="n"/>
    </row>
    <row r="3376">
      <c r="A3376" s="7" t="n"/>
      <c r="C3376" s="7" t="n"/>
      <c r="F3376" s="7" t="n"/>
      <c r="H3376" s="7">
        <f>IF($G3376="","",IFERROR(INDEX(Listas!$B$2:$B$51,MATCH($G3376,Listas!$A$2:$A$51,0))&amp;"",""))</f>
        <v/>
      </c>
      <c r="J3376" s="8" t="n"/>
      <c r="K3376" s="8" t="n"/>
      <c r="L3376" s="8" t="n"/>
      <c r="M3376" s="9" t="n"/>
      <c r="O3376" s="10" t="n"/>
      <c r="P3376" s="8" t="n"/>
    </row>
    <row r="3377">
      <c r="A3377" s="7" t="n"/>
      <c r="C3377" s="7" t="n"/>
      <c r="F3377" s="7" t="n"/>
      <c r="H3377" s="7">
        <f>IF($G3377="","",IFERROR(INDEX(Listas!$B$2:$B$51,MATCH($G3377,Listas!$A$2:$A$51,0))&amp;"",""))</f>
        <v/>
      </c>
      <c r="J3377" s="8" t="n"/>
      <c r="K3377" s="8" t="n"/>
      <c r="L3377" s="8" t="n"/>
      <c r="M3377" s="9" t="n"/>
      <c r="O3377" s="10" t="n"/>
      <c r="P3377" s="8" t="n"/>
    </row>
    <row r="3378">
      <c r="A3378" s="7" t="n"/>
      <c r="C3378" s="7" t="n"/>
      <c r="F3378" s="7" t="n"/>
      <c r="H3378" s="7">
        <f>IF($G3378="","",IFERROR(INDEX(Listas!$B$2:$B$51,MATCH($G3378,Listas!$A$2:$A$51,0))&amp;"",""))</f>
        <v/>
      </c>
      <c r="J3378" s="8" t="n"/>
      <c r="K3378" s="8" t="n"/>
      <c r="L3378" s="8" t="n"/>
      <c r="M3378" s="9" t="n"/>
      <c r="O3378" s="10" t="n"/>
      <c r="P3378" s="8" t="n"/>
    </row>
    <row r="3379">
      <c r="A3379" s="7" t="n"/>
      <c r="C3379" s="7" t="n"/>
      <c r="F3379" s="7" t="n"/>
      <c r="H3379" s="7">
        <f>IF($G3379="","",IFERROR(INDEX(Listas!$B$2:$B$51,MATCH($G3379,Listas!$A$2:$A$51,0))&amp;"",""))</f>
        <v/>
      </c>
      <c r="J3379" s="8" t="n"/>
      <c r="K3379" s="8" t="n"/>
      <c r="L3379" s="8" t="n"/>
      <c r="M3379" s="9" t="n"/>
      <c r="O3379" s="10" t="n"/>
      <c r="P3379" s="8" t="n"/>
    </row>
    <row r="3380">
      <c r="A3380" s="7" t="n"/>
      <c r="C3380" s="7" t="n"/>
      <c r="F3380" s="7" t="n"/>
      <c r="H3380" s="7">
        <f>IF($G3380="","",IFERROR(INDEX(Listas!$B$2:$B$51,MATCH($G3380,Listas!$A$2:$A$51,0))&amp;"",""))</f>
        <v/>
      </c>
      <c r="J3380" s="8" t="n"/>
      <c r="K3380" s="8" t="n"/>
      <c r="L3380" s="8" t="n"/>
      <c r="M3380" s="9" t="n"/>
      <c r="O3380" s="10" t="n"/>
      <c r="P3380" s="8" t="n"/>
    </row>
    <row r="3381">
      <c r="A3381" s="7" t="n"/>
      <c r="C3381" s="7" t="n"/>
      <c r="F3381" s="7" t="n"/>
      <c r="H3381" s="7">
        <f>IF($G3381="","",IFERROR(INDEX(Listas!$B$2:$B$51,MATCH($G3381,Listas!$A$2:$A$51,0))&amp;"",""))</f>
        <v/>
      </c>
      <c r="J3381" s="8" t="n"/>
      <c r="K3381" s="8" t="n"/>
      <c r="L3381" s="8" t="n"/>
      <c r="M3381" s="9" t="n"/>
      <c r="O3381" s="10" t="n"/>
      <c r="P3381" s="8" t="n"/>
    </row>
    <row r="3382">
      <c r="A3382" s="7" t="n"/>
      <c r="C3382" s="7" t="n"/>
      <c r="F3382" s="7" t="n"/>
      <c r="H3382" s="7">
        <f>IF($G3382="","",IFERROR(INDEX(Listas!$B$2:$B$51,MATCH($G3382,Listas!$A$2:$A$51,0))&amp;"",""))</f>
        <v/>
      </c>
      <c r="J3382" s="8" t="n"/>
      <c r="K3382" s="8" t="n"/>
      <c r="L3382" s="8" t="n"/>
      <c r="M3382" s="9" t="n"/>
      <c r="O3382" s="10" t="n"/>
      <c r="P3382" s="8" t="n"/>
    </row>
    <row r="3383">
      <c r="A3383" s="7" t="n"/>
      <c r="C3383" s="7" t="n"/>
      <c r="F3383" s="7" t="n"/>
      <c r="H3383" s="7">
        <f>IF($G3383="","",IFERROR(INDEX(Listas!$B$2:$B$51,MATCH($G3383,Listas!$A$2:$A$51,0))&amp;"",""))</f>
        <v/>
      </c>
      <c r="J3383" s="8" t="n"/>
      <c r="K3383" s="8" t="n"/>
      <c r="L3383" s="8" t="n"/>
      <c r="M3383" s="9" t="n"/>
      <c r="O3383" s="10" t="n"/>
      <c r="P3383" s="8" t="n"/>
    </row>
    <row r="3384">
      <c r="A3384" s="7" t="n"/>
      <c r="C3384" s="7" t="n"/>
      <c r="F3384" s="7" t="n"/>
      <c r="H3384" s="7">
        <f>IF($G3384="","",IFERROR(INDEX(Listas!$B$2:$B$51,MATCH($G3384,Listas!$A$2:$A$51,0))&amp;"",""))</f>
        <v/>
      </c>
      <c r="J3384" s="8" t="n"/>
      <c r="K3384" s="8" t="n"/>
      <c r="L3384" s="8" t="n"/>
      <c r="M3384" s="9" t="n"/>
      <c r="O3384" s="10" t="n"/>
      <c r="P3384" s="8" t="n"/>
    </row>
    <row r="3385">
      <c r="A3385" s="7" t="n"/>
      <c r="C3385" s="7" t="n"/>
      <c r="F3385" s="7" t="n"/>
      <c r="H3385" s="7">
        <f>IF($G3385="","",IFERROR(INDEX(Listas!$B$2:$B$51,MATCH($G3385,Listas!$A$2:$A$51,0))&amp;"",""))</f>
        <v/>
      </c>
      <c r="J3385" s="8" t="n"/>
      <c r="K3385" s="8" t="n"/>
      <c r="L3385" s="8" t="n"/>
      <c r="M3385" s="9" t="n"/>
      <c r="O3385" s="10" t="n"/>
      <c r="P3385" s="8" t="n"/>
    </row>
    <row r="3386">
      <c r="A3386" s="7" t="n"/>
      <c r="C3386" s="7" t="n"/>
      <c r="F3386" s="7" t="n"/>
      <c r="H3386" s="7">
        <f>IF($G3386="","",IFERROR(INDEX(Listas!$B$2:$B$51,MATCH($G3386,Listas!$A$2:$A$51,0))&amp;"",""))</f>
        <v/>
      </c>
      <c r="J3386" s="8" t="n"/>
      <c r="K3386" s="8" t="n"/>
      <c r="L3386" s="8" t="n"/>
      <c r="M3386" s="9" t="n"/>
      <c r="O3386" s="10" t="n"/>
      <c r="P3386" s="8" t="n"/>
    </row>
    <row r="3387">
      <c r="A3387" s="7" t="n"/>
      <c r="C3387" s="7" t="n"/>
      <c r="F3387" s="7" t="n"/>
      <c r="H3387" s="7">
        <f>IF($G3387="","",IFERROR(INDEX(Listas!$B$2:$B$51,MATCH($G3387,Listas!$A$2:$A$51,0))&amp;"",""))</f>
        <v/>
      </c>
      <c r="J3387" s="8" t="n"/>
      <c r="K3387" s="8" t="n"/>
      <c r="L3387" s="8" t="n"/>
      <c r="M3387" s="9" t="n"/>
      <c r="O3387" s="10" t="n"/>
      <c r="P3387" s="8" t="n"/>
    </row>
    <row r="3388">
      <c r="A3388" s="7" t="n"/>
      <c r="C3388" s="7" t="n"/>
      <c r="F3388" s="7" t="n"/>
      <c r="H3388" s="7">
        <f>IF($G3388="","",IFERROR(INDEX(Listas!$B$2:$B$51,MATCH($G3388,Listas!$A$2:$A$51,0))&amp;"",""))</f>
        <v/>
      </c>
      <c r="J3388" s="8" t="n"/>
      <c r="K3388" s="8" t="n"/>
      <c r="L3388" s="8" t="n"/>
      <c r="M3388" s="9" t="n"/>
      <c r="O3388" s="10" t="n"/>
      <c r="P3388" s="8" t="n"/>
    </row>
    <row r="3389">
      <c r="A3389" s="7" t="n"/>
      <c r="C3389" s="7" t="n"/>
      <c r="F3389" s="7" t="n"/>
      <c r="H3389" s="7">
        <f>IF($G3389="","",IFERROR(INDEX(Listas!$B$2:$B$51,MATCH($G3389,Listas!$A$2:$A$51,0))&amp;"",""))</f>
        <v/>
      </c>
      <c r="J3389" s="8" t="n"/>
      <c r="K3389" s="8" t="n"/>
      <c r="L3389" s="8" t="n"/>
      <c r="M3389" s="9" t="n"/>
      <c r="O3389" s="10" t="n"/>
      <c r="P3389" s="8" t="n"/>
    </row>
    <row r="3390">
      <c r="A3390" s="7" t="n"/>
      <c r="C3390" s="7" t="n"/>
      <c r="F3390" s="7" t="n"/>
      <c r="H3390" s="7">
        <f>IF($G3390="","",IFERROR(INDEX(Listas!$B$2:$B$51,MATCH($G3390,Listas!$A$2:$A$51,0))&amp;"",""))</f>
        <v/>
      </c>
      <c r="J3390" s="8" t="n"/>
      <c r="K3390" s="8" t="n"/>
      <c r="L3390" s="8" t="n"/>
      <c r="M3390" s="9" t="n"/>
      <c r="O3390" s="10" t="n"/>
      <c r="P3390" s="8" t="n"/>
    </row>
    <row r="3391">
      <c r="A3391" s="7" t="n"/>
      <c r="C3391" s="7" t="n"/>
      <c r="F3391" s="7" t="n"/>
      <c r="H3391" s="7">
        <f>IF($G3391="","",IFERROR(INDEX(Listas!$B$2:$B$51,MATCH($G3391,Listas!$A$2:$A$51,0))&amp;"",""))</f>
        <v/>
      </c>
      <c r="J3391" s="8" t="n"/>
      <c r="K3391" s="8" t="n"/>
      <c r="L3391" s="8" t="n"/>
      <c r="M3391" s="9" t="n"/>
      <c r="O3391" s="10" t="n"/>
      <c r="P3391" s="8" t="n"/>
    </row>
    <row r="3392">
      <c r="A3392" s="7" t="n"/>
      <c r="C3392" s="7" t="n"/>
      <c r="F3392" s="7" t="n"/>
      <c r="H3392" s="7">
        <f>IF($G3392="","",IFERROR(INDEX(Listas!$B$2:$B$51,MATCH($G3392,Listas!$A$2:$A$51,0))&amp;"",""))</f>
        <v/>
      </c>
      <c r="J3392" s="8" t="n"/>
      <c r="K3392" s="8" t="n"/>
      <c r="L3392" s="8" t="n"/>
      <c r="M3392" s="9" t="n"/>
      <c r="O3392" s="10" t="n"/>
      <c r="P3392" s="8" t="n"/>
    </row>
    <row r="3393">
      <c r="A3393" s="7" t="n"/>
      <c r="C3393" s="7" t="n"/>
      <c r="F3393" s="7" t="n"/>
      <c r="H3393" s="7">
        <f>IF($G3393="","",IFERROR(INDEX(Listas!$B$2:$B$51,MATCH($G3393,Listas!$A$2:$A$51,0))&amp;"",""))</f>
        <v/>
      </c>
      <c r="J3393" s="8" t="n"/>
      <c r="K3393" s="8" t="n"/>
      <c r="L3393" s="8" t="n"/>
      <c r="M3393" s="9" t="n"/>
      <c r="O3393" s="10" t="n"/>
      <c r="P3393" s="8" t="n"/>
    </row>
    <row r="3394">
      <c r="A3394" s="7" t="n"/>
      <c r="C3394" s="7" t="n"/>
      <c r="F3394" s="7" t="n"/>
      <c r="H3394" s="7">
        <f>IF($G3394="","",IFERROR(INDEX(Listas!$B$2:$B$51,MATCH($G3394,Listas!$A$2:$A$51,0))&amp;"",""))</f>
        <v/>
      </c>
      <c r="J3394" s="8" t="n"/>
      <c r="K3394" s="8" t="n"/>
      <c r="L3394" s="8" t="n"/>
      <c r="M3394" s="9" t="n"/>
      <c r="O3394" s="10" t="n"/>
      <c r="P3394" s="8" t="n"/>
    </row>
    <row r="3395">
      <c r="A3395" s="7" t="n"/>
      <c r="C3395" s="7" t="n"/>
      <c r="F3395" s="7" t="n"/>
      <c r="H3395" s="7">
        <f>IF($G3395="","",IFERROR(INDEX(Listas!$B$2:$B$51,MATCH($G3395,Listas!$A$2:$A$51,0))&amp;"",""))</f>
        <v/>
      </c>
      <c r="J3395" s="8" t="n"/>
      <c r="K3395" s="8" t="n"/>
      <c r="L3395" s="8" t="n"/>
      <c r="M3395" s="9" t="n"/>
      <c r="O3395" s="10" t="n"/>
      <c r="P3395" s="8" t="n"/>
    </row>
    <row r="3396">
      <c r="A3396" s="7" t="n"/>
      <c r="C3396" s="7" t="n"/>
      <c r="F3396" s="7" t="n"/>
      <c r="H3396" s="7">
        <f>IF($G3396="","",IFERROR(INDEX(Listas!$B$2:$B$51,MATCH($G3396,Listas!$A$2:$A$51,0))&amp;"",""))</f>
        <v/>
      </c>
      <c r="J3396" s="8" t="n"/>
      <c r="K3396" s="8" t="n"/>
      <c r="L3396" s="8" t="n"/>
      <c r="M3396" s="9" t="n"/>
      <c r="O3396" s="10" t="n"/>
      <c r="P3396" s="8" t="n"/>
    </row>
    <row r="3397">
      <c r="A3397" s="7" t="n"/>
      <c r="C3397" s="7" t="n"/>
      <c r="F3397" s="7" t="n"/>
      <c r="H3397" s="7">
        <f>IF($G3397="","",IFERROR(INDEX(Listas!$B$2:$B$51,MATCH($G3397,Listas!$A$2:$A$51,0))&amp;"",""))</f>
        <v/>
      </c>
      <c r="J3397" s="8" t="n"/>
      <c r="K3397" s="8" t="n"/>
      <c r="L3397" s="8" t="n"/>
      <c r="M3397" s="9" t="n"/>
      <c r="O3397" s="10" t="n"/>
      <c r="P3397" s="8" t="n"/>
    </row>
    <row r="3398">
      <c r="A3398" s="7" t="n"/>
      <c r="C3398" s="7" t="n"/>
      <c r="F3398" s="7" t="n"/>
      <c r="H3398" s="7">
        <f>IF($G3398="","",IFERROR(INDEX(Listas!$B$2:$B$51,MATCH($G3398,Listas!$A$2:$A$51,0))&amp;"",""))</f>
        <v/>
      </c>
      <c r="J3398" s="8" t="n"/>
      <c r="K3398" s="8" t="n"/>
      <c r="L3398" s="8" t="n"/>
      <c r="M3398" s="9" t="n"/>
      <c r="O3398" s="10" t="n"/>
      <c r="P3398" s="8" t="n"/>
    </row>
    <row r="3399">
      <c r="A3399" s="7" t="n"/>
      <c r="C3399" s="7" t="n"/>
      <c r="F3399" s="7" t="n"/>
      <c r="H3399" s="7">
        <f>IF($G3399="","",IFERROR(INDEX(Listas!$B$2:$B$51,MATCH($G3399,Listas!$A$2:$A$51,0))&amp;"",""))</f>
        <v/>
      </c>
      <c r="J3399" s="8" t="n"/>
      <c r="K3399" s="8" t="n"/>
      <c r="L3399" s="8" t="n"/>
      <c r="M3399" s="9" t="n"/>
      <c r="O3399" s="10" t="n"/>
      <c r="P3399" s="8" t="n"/>
    </row>
    <row r="3400">
      <c r="A3400" s="7" t="n"/>
      <c r="C3400" s="7" t="n"/>
      <c r="F3400" s="7" t="n"/>
      <c r="H3400" s="7">
        <f>IF($G3400="","",IFERROR(INDEX(Listas!$B$2:$B$51,MATCH($G3400,Listas!$A$2:$A$51,0))&amp;"",""))</f>
        <v/>
      </c>
      <c r="J3400" s="8" t="n"/>
      <c r="K3400" s="8" t="n"/>
      <c r="L3400" s="8" t="n"/>
      <c r="M3400" s="9" t="n"/>
      <c r="O3400" s="10" t="n"/>
      <c r="P3400" s="8" t="n"/>
    </row>
    <row r="3401">
      <c r="A3401" s="7" t="n"/>
      <c r="C3401" s="7" t="n"/>
      <c r="F3401" s="7" t="n"/>
      <c r="H3401" s="7">
        <f>IF($G3401="","",IFERROR(INDEX(Listas!$B$2:$B$51,MATCH($G3401,Listas!$A$2:$A$51,0))&amp;"",""))</f>
        <v/>
      </c>
      <c r="J3401" s="8" t="n"/>
      <c r="K3401" s="8" t="n"/>
      <c r="L3401" s="8" t="n"/>
      <c r="M3401" s="9" t="n"/>
      <c r="O3401" s="10" t="n"/>
      <c r="P3401" s="8" t="n"/>
    </row>
    <row r="3402">
      <c r="A3402" s="7" t="n"/>
      <c r="C3402" s="7" t="n"/>
      <c r="F3402" s="7" t="n"/>
      <c r="H3402" s="7">
        <f>IF($G3402="","",IFERROR(INDEX(Listas!$B$2:$B$51,MATCH($G3402,Listas!$A$2:$A$51,0))&amp;"",""))</f>
        <v/>
      </c>
      <c r="J3402" s="8" t="n"/>
      <c r="K3402" s="8" t="n"/>
      <c r="L3402" s="8" t="n"/>
      <c r="M3402" s="9" t="n"/>
      <c r="O3402" s="10" t="n"/>
      <c r="P3402" s="8" t="n"/>
    </row>
    <row r="3403">
      <c r="A3403" s="7" t="n"/>
      <c r="C3403" s="7" t="n"/>
      <c r="F3403" s="7" t="n"/>
      <c r="H3403" s="7">
        <f>IF($G3403="","",IFERROR(INDEX(Listas!$B$2:$B$51,MATCH($G3403,Listas!$A$2:$A$51,0))&amp;"",""))</f>
        <v/>
      </c>
      <c r="J3403" s="8" t="n"/>
      <c r="K3403" s="8" t="n"/>
      <c r="L3403" s="8" t="n"/>
      <c r="M3403" s="9" t="n"/>
      <c r="O3403" s="10" t="n"/>
      <c r="P3403" s="8" t="n"/>
    </row>
    <row r="3404">
      <c r="A3404" s="7" t="n"/>
      <c r="C3404" s="7" t="n"/>
      <c r="F3404" s="7" t="n"/>
      <c r="H3404" s="7">
        <f>IF($G3404="","",IFERROR(INDEX(Listas!$B$2:$B$51,MATCH($G3404,Listas!$A$2:$A$51,0))&amp;"",""))</f>
        <v/>
      </c>
      <c r="J3404" s="8" t="n"/>
      <c r="K3404" s="8" t="n"/>
      <c r="L3404" s="8" t="n"/>
      <c r="M3404" s="9" t="n"/>
      <c r="O3404" s="10" t="n"/>
      <c r="P3404" s="8" t="n"/>
    </row>
    <row r="3405">
      <c r="A3405" s="7" t="n"/>
      <c r="C3405" s="7" t="n"/>
      <c r="F3405" s="7" t="n"/>
      <c r="H3405" s="7">
        <f>IF($G3405="","",IFERROR(INDEX(Listas!$B$2:$B$51,MATCH($G3405,Listas!$A$2:$A$51,0))&amp;"",""))</f>
        <v/>
      </c>
      <c r="J3405" s="8" t="n"/>
      <c r="K3405" s="8" t="n"/>
      <c r="L3405" s="8" t="n"/>
      <c r="M3405" s="9" t="n"/>
      <c r="O3405" s="10" t="n"/>
      <c r="P3405" s="8" t="n"/>
    </row>
    <row r="3406">
      <c r="A3406" s="7" t="n"/>
      <c r="C3406" s="7" t="n"/>
      <c r="F3406" s="7" t="n"/>
      <c r="H3406" s="7">
        <f>IF($G3406="","",IFERROR(INDEX(Listas!$B$2:$B$51,MATCH($G3406,Listas!$A$2:$A$51,0))&amp;"",""))</f>
        <v/>
      </c>
      <c r="J3406" s="8" t="n"/>
      <c r="K3406" s="8" t="n"/>
      <c r="L3406" s="8" t="n"/>
      <c r="M3406" s="9" t="n"/>
      <c r="O3406" s="10" t="n"/>
      <c r="P3406" s="8" t="n"/>
    </row>
    <row r="3407">
      <c r="A3407" s="7" t="n"/>
      <c r="C3407" s="7" t="n"/>
      <c r="F3407" s="7" t="n"/>
      <c r="H3407" s="7">
        <f>IF($G3407="","",IFERROR(INDEX(Listas!$B$2:$B$51,MATCH($G3407,Listas!$A$2:$A$51,0))&amp;"",""))</f>
        <v/>
      </c>
      <c r="J3407" s="8" t="n"/>
      <c r="K3407" s="8" t="n"/>
      <c r="L3407" s="8" t="n"/>
      <c r="M3407" s="9" t="n"/>
      <c r="O3407" s="10" t="n"/>
      <c r="P3407" s="8" t="n"/>
    </row>
    <row r="3408">
      <c r="A3408" s="7" t="n"/>
      <c r="C3408" s="7" t="n"/>
      <c r="F3408" s="7" t="n"/>
      <c r="H3408" s="7">
        <f>IF($G3408="","",IFERROR(INDEX(Listas!$B$2:$B$51,MATCH($G3408,Listas!$A$2:$A$51,0))&amp;"",""))</f>
        <v/>
      </c>
      <c r="J3408" s="8" t="n"/>
      <c r="K3408" s="8" t="n"/>
      <c r="L3408" s="8" t="n"/>
      <c r="M3408" s="9" t="n"/>
      <c r="O3408" s="10" t="n"/>
      <c r="P3408" s="8" t="n"/>
    </row>
    <row r="3409">
      <c r="A3409" s="7" t="n"/>
      <c r="C3409" s="7" t="n"/>
      <c r="F3409" s="7" t="n"/>
      <c r="H3409" s="7">
        <f>IF($G3409="","",IFERROR(INDEX(Listas!$B$2:$B$51,MATCH($G3409,Listas!$A$2:$A$51,0))&amp;"",""))</f>
        <v/>
      </c>
      <c r="J3409" s="8" t="n"/>
      <c r="K3409" s="8" t="n"/>
      <c r="L3409" s="8" t="n"/>
      <c r="M3409" s="9" t="n"/>
      <c r="O3409" s="10" t="n"/>
      <c r="P3409" s="8" t="n"/>
    </row>
    <row r="3410">
      <c r="A3410" s="7" t="n"/>
      <c r="C3410" s="7" t="n"/>
      <c r="F3410" s="7" t="n"/>
      <c r="H3410" s="7">
        <f>IF($G3410="","",IFERROR(INDEX(Listas!$B$2:$B$51,MATCH($G3410,Listas!$A$2:$A$51,0))&amp;"",""))</f>
        <v/>
      </c>
      <c r="J3410" s="8" t="n"/>
      <c r="K3410" s="8" t="n"/>
      <c r="L3410" s="8" t="n"/>
      <c r="M3410" s="9" t="n"/>
      <c r="O3410" s="10" t="n"/>
      <c r="P3410" s="8" t="n"/>
    </row>
    <row r="3411">
      <c r="A3411" s="7" t="n"/>
      <c r="C3411" s="7" t="n"/>
      <c r="F3411" s="7" t="n"/>
      <c r="H3411" s="7">
        <f>IF($G3411="","",IFERROR(INDEX(Listas!$B$2:$B$51,MATCH($G3411,Listas!$A$2:$A$51,0))&amp;"",""))</f>
        <v/>
      </c>
      <c r="J3411" s="8" t="n"/>
      <c r="K3411" s="8" t="n"/>
      <c r="L3411" s="8" t="n"/>
      <c r="M3411" s="9" t="n"/>
      <c r="O3411" s="10" t="n"/>
      <c r="P3411" s="8" t="n"/>
    </row>
    <row r="3412">
      <c r="A3412" s="7" t="n"/>
      <c r="C3412" s="7" t="n"/>
      <c r="F3412" s="7" t="n"/>
      <c r="H3412" s="7">
        <f>IF($G3412="","",IFERROR(INDEX(Listas!$B$2:$B$51,MATCH($G3412,Listas!$A$2:$A$51,0))&amp;"",""))</f>
        <v/>
      </c>
      <c r="J3412" s="8" t="n"/>
      <c r="K3412" s="8" t="n"/>
      <c r="L3412" s="8" t="n"/>
      <c r="M3412" s="9" t="n"/>
      <c r="O3412" s="10" t="n"/>
      <c r="P3412" s="8" t="n"/>
    </row>
    <row r="3413">
      <c r="A3413" s="7" t="n"/>
      <c r="C3413" s="7" t="n"/>
      <c r="F3413" s="7" t="n"/>
      <c r="H3413" s="7">
        <f>IF($G3413="","",IFERROR(INDEX(Listas!$B$2:$B$51,MATCH($G3413,Listas!$A$2:$A$51,0))&amp;"",""))</f>
        <v/>
      </c>
      <c r="J3413" s="8" t="n"/>
      <c r="K3413" s="8" t="n"/>
      <c r="L3413" s="8" t="n"/>
      <c r="M3413" s="9" t="n"/>
      <c r="O3413" s="10" t="n"/>
      <c r="P3413" s="8" t="n"/>
    </row>
    <row r="3414">
      <c r="A3414" s="7" t="n"/>
      <c r="C3414" s="7" t="n"/>
      <c r="F3414" s="7" t="n"/>
      <c r="H3414" s="7">
        <f>IF($G3414="","",IFERROR(INDEX(Listas!$B$2:$B$51,MATCH($G3414,Listas!$A$2:$A$51,0))&amp;"",""))</f>
        <v/>
      </c>
      <c r="J3414" s="8" t="n"/>
      <c r="K3414" s="8" t="n"/>
      <c r="L3414" s="8" t="n"/>
      <c r="M3414" s="9" t="n"/>
      <c r="O3414" s="10" t="n"/>
      <c r="P3414" s="8" t="n"/>
    </row>
    <row r="3415">
      <c r="A3415" s="7" t="n"/>
      <c r="C3415" s="7" t="n"/>
      <c r="F3415" s="7" t="n"/>
      <c r="H3415" s="7">
        <f>IF($G3415="","",IFERROR(INDEX(Listas!$B$2:$B$51,MATCH($G3415,Listas!$A$2:$A$51,0))&amp;"",""))</f>
        <v/>
      </c>
      <c r="J3415" s="8" t="n"/>
      <c r="K3415" s="8" t="n"/>
      <c r="L3415" s="8" t="n"/>
      <c r="M3415" s="9" t="n"/>
      <c r="O3415" s="10" t="n"/>
      <c r="P3415" s="8" t="n"/>
    </row>
    <row r="3416">
      <c r="A3416" s="7" t="n"/>
      <c r="C3416" s="7" t="n"/>
      <c r="F3416" s="7" t="n"/>
      <c r="H3416" s="7">
        <f>IF($G3416="","",IFERROR(INDEX(Listas!$B$2:$B$51,MATCH($G3416,Listas!$A$2:$A$51,0))&amp;"",""))</f>
        <v/>
      </c>
      <c r="J3416" s="8" t="n"/>
      <c r="K3416" s="8" t="n"/>
      <c r="L3416" s="8" t="n"/>
      <c r="M3416" s="9" t="n"/>
      <c r="O3416" s="10" t="n"/>
      <c r="P3416" s="8" t="n"/>
    </row>
    <row r="3417">
      <c r="A3417" s="7" t="n"/>
      <c r="C3417" s="7" t="n"/>
      <c r="F3417" s="7" t="n"/>
      <c r="H3417" s="7">
        <f>IF($G3417="","",IFERROR(INDEX(Listas!$B$2:$B$51,MATCH($G3417,Listas!$A$2:$A$51,0))&amp;"",""))</f>
        <v/>
      </c>
      <c r="J3417" s="8" t="n"/>
      <c r="K3417" s="8" t="n"/>
      <c r="L3417" s="8" t="n"/>
      <c r="M3417" s="9" t="n"/>
      <c r="O3417" s="10" t="n"/>
      <c r="P3417" s="8" t="n"/>
    </row>
    <row r="3418">
      <c r="A3418" s="7" t="n"/>
      <c r="C3418" s="7" t="n"/>
      <c r="F3418" s="7" t="n"/>
      <c r="H3418" s="7">
        <f>IF($G3418="","",IFERROR(INDEX(Listas!$B$2:$B$51,MATCH($G3418,Listas!$A$2:$A$51,0))&amp;"",""))</f>
        <v/>
      </c>
      <c r="J3418" s="8" t="n"/>
      <c r="K3418" s="8" t="n"/>
      <c r="L3418" s="8" t="n"/>
      <c r="M3418" s="9" t="n"/>
      <c r="O3418" s="10" t="n"/>
      <c r="P3418" s="8" t="n"/>
    </row>
    <row r="3419">
      <c r="A3419" s="7" t="n"/>
      <c r="C3419" s="7" t="n"/>
      <c r="F3419" s="7" t="n"/>
      <c r="H3419" s="7">
        <f>IF($G3419="","",IFERROR(INDEX(Listas!$B$2:$B$51,MATCH($G3419,Listas!$A$2:$A$51,0))&amp;"",""))</f>
        <v/>
      </c>
      <c r="J3419" s="8" t="n"/>
      <c r="K3419" s="8" t="n"/>
      <c r="L3419" s="8" t="n"/>
      <c r="M3419" s="9" t="n"/>
      <c r="O3419" s="10" t="n"/>
      <c r="P3419" s="8" t="n"/>
    </row>
    <row r="3420">
      <c r="A3420" s="7" t="n"/>
      <c r="C3420" s="7" t="n"/>
      <c r="F3420" s="7" t="n"/>
      <c r="H3420" s="7">
        <f>IF($G3420="","",IFERROR(INDEX(Listas!$B$2:$B$51,MATCH($G3420,Listas!$A$2:$A$51,0))&amp;"",""))</f>
        <v/>
      </c>
      <c r="J3420" s="8" t="n"/>
      <c r="K3420" s="8" t="n"/>
      <c r="L3420" s="8" t="n"/>
      <c r="M3420" s="9" t="n"/>
      <c r="O3420" s="10" t="n"/>
      <c r="P3420" s="8" t="n"/>
    </row>
    <row r="3421">
      <c r="A3421" s="7" t="n"/>
      <c r="C3421" s="7" t="n"/>
      <c r="F3421" s="7" t="n"/>
      <c r="H3421" s="7">
        <f>IF($G3421="","",IFERROR(INDEX(Listas!$B$2:$B$51,MATCH($G3421,Listas!$A$2:$A$51,0))&amp;"",""))</f>
        <v/>
      </c>
      <c r="J3421" s="8" t="n"/>
      <c r="K3421" s="8" t="n"/>
      <c r="L3421" s="8" t="n"/>
      <c r="M3421" s="9" t="n"/>
      <c r="O3421" s="10" t="n"/>
      <c r="P3421" s="8" t="n"/>
    </row>
    <row r="3422">
      <c r="A3422" s="7" t="n"/>
      <c r="C3422" s="7" t="n"/>
      <c r="F3422" s="7" t="n"/>
      <c r="H3422" s="7">
        <f>IF($G3422="","",IFERROR(INDEX(Listas!$B$2:$B$51,MATCH($G3422,Listas!$A$2:$A$51,0))&amp;"",""))</f>
        <v/>
      </c>
      <c r="J3422" s="8" t="n"/>
      <c r="K3422" s="8" t="n"/>
      <c r="L3422" s="8" t="n"/>
      <c r="M3422" s="9" t="n"/>
      <c r="O3422" s="10" t="n"/>
      <c r="P3422" s="8" t="n"/>
    </row>
    <row r="3423">
      <c r="A3423" s="7" t="n"/>
      <c r="C3423" s="7" t="n"/>
      <c r="F3423" s="7" t="n"/>
      <c r="H3423" s="7">
        <f>IF($G3423="","",IFERROR(INDEX(Listas!$B$2:$B$51,MATCH($G3423,Listas!$A$2:$A$51,0))&amp;"",""))</f>
        <v/>
      </c>
      <c r="J3423" s="8" t="n"/>
      <c r="K3423" s="8" t="n"/>
      <c r="L3423" s="8" t="n"/>
      <c r="M3423" s="9" t="n"/>
      <c r="O3423" s="10" t="n"/>
      <c r="P3423" s="8" t="n"/>
    </row>
    <row r="3424">
      <c r="A3424" s="7" t="n"/>
      <c r="C3424" s="7" t="n"/>
      <c r="F3424" s="7" t="n"/>
      <c r="H3424" s="7">
        <f>IF($G3424="","",IFERROR(INDEX(Listas!$B$2:$B$51,MATCH($G3424,Listas!$A$2:$A$51,0))&amp;"",""))</f>
        <v/>
      </c>
      <c r="J3424" s="8" t="n"/>
      <c r="K3424" s="8" t="n"/>
      <c r="L3424" s="8" t="n"/>
      <c r="M3424" s="9" t="n"/>
      <c r="O3424" s="10" t="n"/>
      <c r="P3424" s="8" t="n"/>
    </row>
    <row r="3425">
      <c r="A3425" s="7" t="n"/>
      <c r="C3425" s="7" t="n"/>
      <c r="F3425" s="7" t="n"/>
      <c r="H3425" s="7">
        <f>IF($G3425="","",IFERROR(INDEX(Listas!$B$2:$B$51,MATCH($G3425,Listas!$A$2:$A$51,0))&amp;"",""))</f>
        <v/>
      </c>
      <c r="J3425" s="8" t="n"/>
      <c r="K3425" s="8" t="n"/>
      <c r="L3425" s="8" t="n"/>
      <c r="M3425" s="9" t="n"/>
      <c r="O3425" s="10" t="n"/>
      <c r="P3425" s="8" t="n"/>
    </row>
    <row r="3426">
      <c r="A3426" s="7" t="n"/>
      <c r="C3426" s="7" t="n"/>
      <c r="F3426" s="7" t="n"/>
      <c r="H3426" s="7">
        <f>IF($G3426="","",IFERROR(INDEX(Listas!$B$2:$B$51,MATCH($G3426,Listas!$A$2:$A$51,0))&amp;"",""))</f>
        <v/>
      </c>
      <c r="J3426" s="8" t="n"/>
      <c r="K3426" s="8" t="n"/>
      <c r="L3426" s="8" t="n"/>
      <c r="M3426" s="9" t="n"/>
      <c r="O3426" s="10" t="n"/>
      <c r="P3426" s="8" t="n"/>
    </row>
    <row r="3427">
      <c r="A3427" s="7" t="n"/>
      <c r="C3427" s="7" t="n"/>
      <c r="F3427" s="7" t="n"/>
      <c r="H3427" s="7">
        <f>IF($G3427="","",IFERROR(INDEX(Listas!$B$2:$B$51,MATCH($G3427,Listas!$A$2:$A$51,0))&amp;"",""))</f>
        <v/>
      </c>
      <c r="J3427" s="8" t="n"/>
      <c r="K3427" s="8" t="n"/>
      <c r="L3427" s="8" t="n"/>
      <c r="M3427" s="9" t="n"/>
      <c r="O3427" s="10" t="n"/>
      <c r="P3427" s="8" t="n"/>
    </row>
    <row r="3428">
      <c r="A3428" s="7" t="n"/>
      <c r="C3428" s="7" t="n"/>
      <c r="F3428" s="7" t="n"/>
      <c r="H3428" s="7">
        <f>IF($G3428="","",IFERROR(INDEX(Listas!$B$2:$B$51,MATCH($G3428,Listas!$A$2:$A$51,0))&amp;"",""))</f>
        <v/>
      </c>
      <c r="J3428" s="8" t="n"/>
      <c r="K3428" s="8" t="n"/>
      <c r="L3428" s="8" t="n"/>
      <c r="M3428" s="9" t="n"/>
      <c r="O3428" s="10" t="n"/>
      <c r="P3428" s="8" t="n"/>
    </row>
    <row r="3429">
      <c r="A3429" s="7" t="n"/>
      <c r="C3429" s="7" t="n"/>
      <c r="F3429" s="7" t="n"/>
      <c r="H3429" s="7">
        <f>IF($G3429="","",IFERROR(INDEX(Listas!$B$2:$B$51,MATCH($G3429,Listas!$A$2:$A$51,0))&amp;"",""))</f>
        <v/>
      </c>
      <c r="J3429" s="8" t="n"/>
      <c r="K3429" s="8" t="n"/>
      <c r="L3429" s="8" t="n"/>
      <c r="M3429" s="9" t="n"/>
      <c r="O3429" s="10" t="n"/>
      <c r="P3429" s="8" t="n"/>
    </row>
    <row r="3430">
      <c r="A3430" s="7" t="n"/>
      <c r="C3430" s="7" t="n"/>
      <c r="F3430" s="7" t="n"/>
      <c r="H3430" s="7">
        <f>IF($G3430="","",IFERROR(INDEX(Listas!$B$2:$B$51,MATCH($G3430,Listas!$A$2:$A$51,0))&amp;"",""))</f>
        <v/>
      </c>
      <c r="J3430" s="8" t="n"/>
      <c r="K3430" s="8" t="n"/>
      <c r="L3430" s="8" t="n"/>
      <c r="M3430" s="9" t="n"/>
      <c r="O3430" s="10" t="n"/>
      <c r="P3430" s="8" t="n"/>
    </row>
    <row r="3431">
      <c r="A3431" s="7" t="n"/>
      <c r="C3431" s="7" t="n"/>
      <c r="F3431" s="7" t="n"/>
      <c r="H3431" s="7">
        <f>IF($G3431="","",IFERROR(INDEX(Listas!$B$2:$B$51,MATCH($G3431,Listas!$A$2:$A$51,0))&amp;"",""))</f>
        <v/>
      </c>
      <c r="J3431" s="8" t="n"/>
      <c r="K3431" s="8" t="n"/>
      <c r="L3431" s="8" t="n"/>
      <c r="M3431" s="9" t="n"/>
      <c r="O3431" s="10" t="n"/>
      <c r="P3431" s="8" t="n"/>
    </row>
    <row r="3432">
      <c r="A3432" s="7" t="n"/>
      <c r="C3432" s="7" t="n"/>
      <c r="F3432" s="7" t="n"/>
      <c r="H3432" s="7">
        <f>IF($G3432="","",IFERROR(INDEX(Listas!$B$2:$B$51,MATCH($G3432,Listas!$A$2:$A$51,0))&amp;"",""))</f>
        <v/>
      </c>
      <c r="J3432" s="8" t="n"/>
      <c r="K3432" s="8" t="n"/>
      <c r="L3432" s="8" t="n"/>
      <c r="M3432" s="9" t="n"/>
      <c r="O3432" s="10" t="n"/>
      <c r="P3432" s="8" t="n"/>
    </row>
    <row r="3433">
      <c r="A3433" s="7" t="n"/>
      <c r="C3433" s="7" t="n"/>
      <c r="F3433" s="7" t="n"/>
      <c r="H3433" s="7">
        <f>IF($G3433="","",IFERROR(INDEX(Listas!$B$2:$B$51,MATCH($G3433,Listas!$A$2:$A$51,0))&amp;"",""))</f>
        <v/>
      </c>
      <c r="J3433" s="8" t="n"/>
      <c r="K3433" s="8" t="n"/>
      <c r="L3433" s="8" t="n"/>
      <c r="M3433" s="9" t="n"/>
      <c r="O3433" s="10" t="n"/>
      <c r="P3433" s="8" t="n"/>
    </row>
    <row r="3434">
      <c r="A3434" s="7" t="n"/>
      <c r="C3434" s="7" t="n"/>
      <c r="F3434" s="7" t="n"/>
      <c r="H3434" s="7">
        <f>IF($G3434="","",IFERROR(INDEX(Listas!$B$2:$B$51,MATCH($G3434,Listas!$A$2:$A$51,0))&amp;"",""))</f>
        <v/>
      </c>
      <c r="J3434" s="8" t="n"/>
      <c r="K3434" s="8" t="n"/>
      <c r="L3434" s="8" t="n"/>
      <c r="M3434" s="9" t="n"/>
      <c r="O3434" s="10" t="n"/>
      <c r="P3434" s="8" t="n"/>
    </row>
    <row r="3435">
      <c r="A3435" s="7" t="n"/>
      <c r="C3435" s="7" t="n"/>
      <c r="F3435" s="7" t="n"/>
      <c r="H3435" s="7">
        <f>IF($G3435="","",IFERROR(INDEX(Listas!$B$2:$B$51,MATCH($G3435,Listas!$A$2:$A$51,0))&amp;"",""))</f>
        <v/>
      </c>
      <c r="J3435" s="8" t="n"/>
      <c r="K3435" s="8" t="n"/>
      <c r="L3435" s="8" t="n"/>
      <c r="M3435" s="9" t="n"/>
      <c r="O3435" s="10" t="n"/>
      <c r="P3435" s="8" t="n"/>
    </row>
    <row r="3436">
      <c r="A3436" s="7" t="n"/>
      <c r="C3436" s="7" t="n"/>
      <c r="F3436" s="7" t="n"/>
      <c r="H3436" s="7">
        <f>IF($G3436="","",IFERROR(INDEX(Listas!$B$2:$B$51,MATCH($G3436,Listas!$A$2:$A$51,0))&amp;"",""))</f>
        <v/>
      </c>
      <c r="J3436" s="8" t="n"/>
      <c r="K3436" s="8" t="n"/>
      <c r="L3436" s="8" t="n"/>
      <c r="M3436" s="9" t="n"/>
      <c r="O3436" s="10" t="n"/>
      <c r="P3436" s="8" t="n"/>
    </row>
    <row r="3437">
      <c r="A3437" s="7" t="n"/>
      <c r="C3437" s="7" t="n"/>
      <c r="F3437" s="7" t="n"/>
      <c r="H3437" s="7">
        <f>IF($G3437="","",IFERROR(INDEX(Listas!$B$2:$B$51,MATCH($G3437,Listas!$A$2:$A$51,0))&amp;"",""))</f>
        <v/>
      </c>
      <c r="J3437" s="8" t="n"/>
      <c r="K3437" s="8" t="n"/>
      <c r="L3437" s="8" t="n"/>
      <c r="M3437" s="9" t="n"/>
      <c r="O3437" s="10" t="n"/>
      <c r="P3437" s="8" t="n"/>
    </row>
    <row r="3438">
      <c r="A3438" s="7" t="n"/>
      <c r="C3438" s="7" t="n"/>
      <c r="F3438" s="7" t="n"/>
      <c r="H3438" s="7">
        <f>IF($G3438="","",IFERROR(INDEX(Listas!$B$2:$B$51,MATCH($G3438,Listas!$A$2:$A$51,0))&amp;"",""))</f>
        <v/>
      </c>
      <c r="J3438" s="8" t="n"/>
      <c r="K3438" s="8" t="n"/>
      <c r="L3438" s="8" t="n"/>
      <c r="M3438" s="9" t="n"/>
      <c r="O3438" s="10" t="n"/>
      <c r="P3438" s="8" t="n"/>
    </row>
    <row r="3439">
      <c r="A3439" s="7" t="n"/>
      <c r="C3439" s="7" t="n"/>
      <c r="F3439" s="7" t="n"/>
      <c r="H3439" s="7">
        <f>IF($G3439="","",IFERROR(INDEX(Listas!$B$2:$B$51,MATCH($G3439,Listas!$A$2:$A$51,0))&amp;"",""))</f>
        <v/>
      </c>
      <c r="J3439" s="8" t="n"/>
      <c r="K3439" s="8" t="n"/>
      <c r="L3439" s="8" t="n"/>
      <c r="M3439" s="9" t="n"/>
      <c r="O3439" s="10" t="n"/>
      <c r="P3439" s="8" t="n"/>
    </row>
    <row r="3440">
      <c r="A3440" s="7" t="n"/>
      <c r="C3440" s="7" t="n"/>
      <c r="F3440" s="7" t="n"/>
      <c r="H3440" s="7">
        <f>IF($G3440="","",IFERROR(INDEX(Listas!$B$2:$B$51,MATCH($G3440,Listas!$A$2:$A$51,0))&amp;"",""))</f>
        <v/>
      </c>
      <c r="J3440" s="8" t="n"/>
      <c r="K3440" s="8" t="n"/>
      <c r="L3440" s="8" t="n"/>
      <c r="M3440" s="9" t="n"/>
      <c r="O3440" s="10" t="n"/>
      <c r="P3440" s="8" t="n"/>
    </row>
    <row r="3441">
      <c r="A3441" s="7" t="n"/>
      <c r="C3441" s="7" t="n"/>
      <c r="F3441" s="7" t="n"/>
      <c r="H3441" s="7">
        <f>IF($G3441="","",IFERROR(INDEX(Listas!$B$2:$B$51,MATCH($G3441,Listas!$A$2:$A$51,0))&amp;"",""))</f>
        <v/>
      </c>
      <c r="J3441" s="8" t="n"/>
      <c r="K3441" s="8" t="n"/>
      <c r="L3441" s="8" t="n"/>
      <c r="M3441" s="9" t="n"/>
      <c r="O3441" s="10" t="n"/>
      <c r="P3441" s="8" t="n"/>
    </row>
    <row r="3442">
      <c r="A3442" s="7" t="n"/>
      <c r="C3442" s="7" t="n"/>
      <c r="F3442" s="7" t="n"/>
      <c r="H3442" s="7">
        <f>IF($G3442="","",IFERROR(INDEX(Listas!$B$2:$B$51,MATCH($G3442,Listas!$A$2:$A$51,0))&amp;"",""))</f>
        <v/>
      </c>
      <c r="J3442" s="8" t="n"/>
      <c r="K3442" s="8" t="n"/>
      <c r="L3442" s="8" t="n"/>
      <c r="M3442" s="9" t="n"/>
      <c r="O3442" s="10" t="n"/>
      <c r="P3442" s="8" t="n"/>
    </row>
    <row r="3443">
      <c r="A3443" s="7" t="n"/>
      <c r="C3443" s="7" t="n"/>
      <c r="F3443" s="7" t="n"/>
      <c r="H3443" s="7">
        <f>IF($G3443="","",IFERROR(INDEX(Listas!$B$2:$B$51,MATCH($G3443,Listas!$A$2:$A$51,0))&amp;"",""))</f>
        <v/>
      </c>
      <c r="J3443" s="8" t="n"/>
      <c r="K3443" s="8" t="n"/>
      <c r="L3443" s="8" t="n"/>
      <c r="M3443" s="9" t="n"/>
      <c r="O3443" s="10" t="n"/>
      <c r="P3443" s="8" t="n"/>
    </row>
    <row r="3444">
      <c r="A3444" s="7" t="n"/>
      <c r="C3444" s="7" t="n"/>
      <c r="F3444" s="7" t="n"/>
      <c r="H3444" s="7">
        <f>IF($G3444="","",IFERROR(INDEX(Listas!$B$2:$B$51,MATCH($G3444,Listas!$A$2:$A$51,0))&amp;"",""))</f>
        <v/>
      </c>
      <c r="J3444" s="8" t="n"/>
      <c r="K3444" s="8" t="n"/>
      <c r="L3444" s="8" t="n"/>
      <c r="M3444" s="9" t="n"/>
      <c r="O3444" s="10" t="n"/>
      <c r="P3444" s="8" t="n"/>
    </row>
    <row r="3445">
      <c r="A3445" s="7" t="n"/>
      <c r="C3445" s="7" t="n"/>
      <c r="F3445" s="7" t="n"/>
      <c r="H3445" s="7">
        <f>IF($G3445="","",IFERROR(INDEX(Listas!$B$2:$B$51,MATCH($G3445,Listas!$A$2:$A$51,0))&amp;"",""))</f>
        <v/>
      </c>
      <c r="J3445" s="8" t="n"/>
      <c r="K3445" s="8" t="n"/>
      <c r="L3445" s="8" t="n"/>
      <c r="M3445" s="9" t="n"/>
      <c r="O3445" s="10" t="n"/>
      <c r="P3445" s="8" t="n"/>
    </row>
    <row r="3446">
      <c r="A3446" s="7" t="n"/>
      <c r="C3446" s="7" t="n"/>
      <c r="F3446" s="7" t="n"/>
      <c r="H3446" s="7">
        <f>IF($G3446="","",IFERROR(INDEX(Listas!$B$2:$B$51,MATCH($G3446,Listas!$A$2:$A$51,0))&amp;"",""))</f>
        <v/>
      </c>
      <c r="J3446" s="8" t="n"/>
      <c r="K3446" s="8" t="n"/>
      <c r="L3446" s="8" t="n"/>
      <c r="M3446" s="9" t="n"/>
      <c r="O3446" s="10" t="n"/>
      <c r="P3446" s="8" t="n"/>
    </row>
    <row r="3447">
      <c r="A3447" s="7" t="n"/>
      <c r="C3447" s="7" t="n"/>
      <c r="F3447" s="7" t="n"/>
      <c r="H3447" s="7">
        <f>IF($G3447="","",IFERROR(INDEX(Listas!$B$2:$B$51,MATCH($G3447,Listas!$A$2:$A$51,0))&amp;"",""))</f>
        <v/>
      </c>
      <c r="J3447" s="8" t="n"/>
      <c r="K3447" s="8" t="n"/>
      <c r="L3447" s="8" t="n"/>
      <c r="M3447" s="9" t="n"/>
      <c r="O3447" s="10" t="n"/>
      <c r="P3447" s="8" t="n"/>
    </row>
    <row r="3448">
      <c r="A3448" s="7" t="n"/>
      <c r="C3448" s="7" t="n"/>
      <c r="F3448" s="7" t="n"/>
      <c r="H3448" s="7">
        <f>IF($G3448="","",IFERROR(INDEX(Listas!$B$2:$B$51,MATCH($G3448,Listas!$A$2:$A$51,0))&amp;"",""))</f>
        <v/>
      </c>
      <c r="J3448" s="8" t="n"/>
      <c r="K3448" s="8" t="n"/>
      <c r="L3448" s="8" t="n"/>
      <c r="M3448" s="9" t="n"/>
      <c r="O3448" s="10" t="n"/>
      <c r="P3448" s="8" t="n"/>
    </row>
    <row r="3449">
      <c r="A3449" s="7" t="n"/>
      <c r="C3449" s="7" t="n"/>
      <c r="F3449" s="7" t="n"/>
      <c r="H3449" s="7">
        <f>IF($G3449="","",IFERROR(INDEX(Listas!$B$2:$B$51,MATCH($G3449,Listas!$A$2:$A$51,0))&amp;"",""))</f>
        <v/>
      </c>
      <c r="J3449" s="8" t="n"/>
      <c r="K3449" s="8" t="n"/>
      <c r="L3449" s="8" t="n"/>
      <c r="M3449" s="9" t="n"/>
      <c r="O3449" s="10" t="n"/>
      <c r="P3449" s="8" t="n"/>
    </row>
    <row r="3450">
      <c r="A3450" s="7" t="n"/>
      <c r="C3450" s="7" t="n"/>
      <c r="F3450" s="7" t="n"/>
      <c r="H3450" s="7">
        <f>IF($G3450="","",IFERROR(INDEX(Listas!$B$2:$B$51,MATCH($G3450,Listas!$A$2:$A$51,0))&amp;"",""))</f>
        <v/>
      </c>
      <c r="J3450" s="8" t="n"/>
      <c r="K3450" s="8" t="n"/>
      <c r="L3450" s="8" t="n"/>
      <c r="M3450" s="9" t="n"/>
      <c r="O3450" s="10" t="n"/>
      <c r="P3450" s="8" t="n"/>
    </row>
    <row r="3451">
      <c r="A3451" s="7" t="n"/>
      <c r="C3451" s="7" t="n"/>
      <c r="F3451" s="7" t="n"/>
      <c r="H3451" s="7">
        <f>IF($G3451="","",IFERROR(INDEX(Listas!$B$2:$B$51,MATCH($G3451,Listas!$A$2:$A$51,0))&amp;"",""))</f>
        <v/>
      </c>
      <c r="J3451" s="8" t="n"/>
      <c r="K3451" s="8" t="n"/>
      <c r="L3451" s="8" t="n"/>
      <c r="M3451" s="9" t="n"/>
      <c r="O3451" s="10" t="n"/>
      <c r="P3451" s="8" t="n"/>
    </row>
    <row r="3452">
      <c r="A3452" s="7" t="n"/>
      <c r="C3452" s="7" t="n"/>
      <c r="F3452" s="7" t="n"/>
      <c r="H3452" s="7">
        <f>IF($G3452="","",IFERROR(INDEX(Listas!$B$2:$B$51,MATCH($G3452,Listas!$A$2:$A$51,0))&amp;"",""))</f>
        <v/>
      </c>
      <c r="J3452" s="8" t="n"/>
      <c r="K3452" s="8" t="n"/>
      <c r="L3452" s="8" t="n"/>
      <c r="M3452" s="9" t="n"/>
      <c r="O3452" s="10" t="n"/>
      <c r="P3452" s="8" t="n"/>
    </row>
    <row r="3453">
      <c r="A3453" s="7" t="n"/>
      <c r="C3453" s="7" t="n"/>
      <c r="F3453" s="7" t="n"/>
      <c r="H3453" s="7">
        <f>IF($G3453="","",IFERROR(INDEX(Listas!$B$2:$B$51,MATCH($G3453,Listas!$A$2:$A$51,0))&amp;"",""))</f>
        <v/>
      </c>
      <c r="J3453" s="8" t="n"/>
      <c r="K3453" s="8" t="n"/>
      <c r="L3453" s="8" t="n"/>
      <c r="M3453" s="9" t="n"/>
      <c r="O3453" s="10" t="n"/>
      <c r="P3453" s="8" t="n"/>
    </row>
    <row r="3454">
      <c r="A3454" s="7" t="n"/>
      <c r="C3454" s="7" t="n"/>
      <c r="F3454" s="7" t="n"/>
      <c r="H3454" s="7">
        <f>IF($G3454="","",IFERROR(INDEX(Listas!$B$2:$B$51,MATCH($G3454,Listas!$A$2:$A$51,0))&amp;"",""))</f>
        <v/>
      </c>
      <c r="J3454" s="8" t="n"/>
      <c r="K3454" s="8" t="n"/>
      <c r="L3454" s="8" t="n"/>
      <c r="M3454" s="9" t="n"/>
      <c r="O3454" s="10" t="n"/>
      <c r="P3454" s="8" t="n"/>
    </row>
    <row r="3455">
      <c r="A3455" s="7" t="n"/>
      <c r="C3455" s="7" t="n"/>
      <c r="F3455" s="7" t="n"/>
      <c r="H3455" s="7">
        <f>IF($G3455="","",IFERROR(INDEX(Listas!$B$2:$B$51,MATCH($G3455,Listas!$A$2:$A$51,0))&amp;"",""))</f>
        <v/>
      </c>
      <c r="J3455" s="8" t="n"/>
      <c r="K3455" s="8" t="n"/>
      <c r="L3455" s="8" t="n"/>
      <c r="M3455" s="9" t="n"/>
      <c r="O3455" s="10" t="n"/>
      <c r="P3455" s="8" t="n"/>
    </row>
    <row r="3456">
      <c r="A3456" s="7" t="n"/>
      <c r="C3456" s="7" t="n"/>
      <c r="F3456" s="7" t="n"/>
      <c r="H3456" s="7">
        <f>IF($G3456="","",IFERROR(INDEX(Listas!$B$2:$B$51,MATCH($G3456,Listas!$A$2:$A$51,0))&amp;"",""))</f>
        <v/>
      </c>
      <c r="J3456" s="8" t="n"/>
      <c r="K3456" s="8" t="n"/>
      <c r="L3456" s="8" t="n"/>
      <c r="M3456" s="9" t="n"/>
      <c r="O3456" s="10" t="n"/>
      <c r="P3456" s="8" t="n"/>
    </row>
    <row r="3457">
      <c r="A3457" s="7" t="n"/>
      <c r="C3457" s="7" t="n"/>
      <c r="F3457" s="7" t="n"/>
      <c r="H3457" s="7">
        <f>IF($G3457="","",IFERROR(INDEX(Listas!$B$2:$B$51,MATCH($G3457,Listas!$A$2:$A$51,0))&amp;"",""))</f>
        <v/>
      </c>
      <c r="J3457" s="8" t="n"/>
      <c r="K3457" s="8" t="n"/>
      <c r="L3457" s="8" t="n"/>
      <c r="M3457" s="9" t="n"/>
      <c r="O3457" s="10" t="n"/>
      <c r="P3457" s="8" t="n"/>
    </row>
    <row r="3458">
      <c r="A3458" s="7" t="n"/>
      <c r="C3458" s="7" t="n"/>
      <c r="F3458" s="7" t="n"/>
      <c r="H3458" s="7">
        <f>IF($G3458="","",IFERROR(INDEX(Listas!$B$2:$B$51,MATCH($G3458,Listas!$A$2:$A$51,0))&amp;"",""))</f>
        <v/>
      </c>
      <c r="J3458" s="8" t="n"/>
      <c r="K3458" s="8" t="n"/>
      <c r="L3458" s="8" t="n"/>
      <c r="M3458" s="9" t="n"/>
      <c r="O3458" s="10" t="n"/>
      <c r="P3458" s="8" t="n"/>
    </row>
    <row r="3459">
      <c r="A3459" s="7" t="n"/>
      <c r="C3459" s="7" t="n"/>
      <c r="F3459" s="7" t="n"/>
      <c r="H3459" s="7">
        <f>IF($G3459="","",IFERROR(INDEX(Listas!$B$2:$B$51,MATCH($G3459,Listas!$A$2:$A$51,0))&amp;"",""))</f>
        <v/>
      </c>
      <c r="J3459" s="8" t="n"/>
      <c r="K3459" s="8" t="n"/>
      <c r="L3459" s="8" t="n"/>
      <c r="M3459" s="9" t="n"/>
      <c r="O3459" s="10" t="n"/>
      <c r="P3459" s="8" t="n"/>
    </row>
    <row r="3460">
      <c r="A3460" s="7" t="n"/>
      <c r="C3460" s="7" t="n"/>
      <c r="F3460" s="7" t="n"/>
      <c r="H3460" s="7">
        <f>IF($G3460="","",IFERROR(INDEX(Listas!$B$2:$B$51,MATCH($G3460,Listas!$A$2:$A$51,0))&amp;"",""))</f>
        <v/>
      </c>
      <c r="J3460" s="8" t="n"/>
      <c r="K3460" s="8" t="n"/>
      <c r="L3460" s="8" t="n"/>
      <c r="M3460" s="9" t="n"/>
      <c r="O3460" s="10" t="n"/>
      <c r="P3460" s="8" t="n"/>
    </row>
    <row r="3461">
      <c r="A3461" s="7" t="n"/>
      <c r="C3461" s="7" t="n"/>
      <c r="F3461" s="7" t="n"/>
      <c r="H3461" s="7">
        <f>IF($G3461="","",IFERROR(INDEX(Listas!$B$2:$B$51,MATCH($G3461,Listas!$A$2:$A$51,0))&amp;"",""))</f>
        <v/>
      </c>
      <c r="J3461" s="8" t="n"/>
      <c r="K3461" s="8" t="n"/>
      <c r="L3461" s="8" t="n"/>
      <c r="M3461" s="9" t="n"/>
      <c r="O3461" s="10" t="n"/>
      <c r="P3461" s="8" t="n"/>
    </row>
    <row r="3462">
      <c r="A3462" s="7" t="n"/>
      <c r="C3462" s="7" t="n"/>
      <c r="F3462" s="7" t="n"/>
      <c r="H3462" s="7">
        <f>IF($G3462="","",IFERROR(INDEX(Listas!$B$2:$B$51,MATCH($G3462,Listas!$A$2:$A$51,0))&amp;"",""))</f>
        <v/>
      </c>
      <c r="J3462" s="8" t="n"/>
      <c r="K3462" s="8" t="n"/>
      <c r="L3462" s="8" t="n"/>
      <c r="M3462" s="9" t="n"/>
      <c r="O3462" s="10" t="n"/>
      <c r="P3462" s="8" t="n"/>
    </row>
    <row r="3463">
      <c r="A3463" s="7" t="n"/>
      <c r="C3463" s="7" t="n"/>
      <c r="F3463" s="7" t="n"/>
      <c r="H3463" s="7">
        <f>IF($G3463="","",IFERROR(INDEX(Listas!$B$2:$B$51,MATCH($G3463,Listas!$A$2:$A$51,0))&amp;"",""))</f>
        <v/>
      </c>
      <c r="J3463" s="8" t="n"/>
      <c r="K3463" s="8" t="n"/>
      <c r="L3463" s="8" t="n"/>
      <c r="M3463" s="9" t="n"/>
      <c r="O3463" s="10" t="n"/>
      <c r="P3463" s="8" t="n"/>
    </row>
    <row r="3464">
      <c r="A3464" s="7" t="n"/>
      <c r="C3464" s="7" t="n"/>
      <c r="F3464" s="7" t="n"/>
      <c r="H3464" s="7">
        <f>IF($G3464="","",IFERROR(INDEX(Listas!$B$2:$B$51,MATCH($G3464,Listas!$A$2:$A$51,0))&amp;"",""))</f>
        <v/>
      </c>
      <c r="J3464" s="8" t="n"/>
      <c r="K3464" s="8" t="n"/>
      <c r="L3464" s="8" t="n"/>
      <c r="M3464" s="9" t="n"/>
      <c r="O3464" s="10" t="n"/>
      <c r="P3464" s="8" t="n"/>
    </row>
    <row r="3465">
      <c r="A3465" s="7" t="n"/>
      <c r="C3465" s="7" t="n"/>
      <c r="F3465" s="7" t="n"/>
      <c r="H3465" s="7">
        <f>IF($G3465="","",IFERROR(INDEX(Listas!$B$2:$B$51,MATCH($G3465,Listas!$A$2:$A$51,0))&amp;"",""))</f>
        <v/>
      </c>
      <c r="J3465" s="8" t="n"/>
      <c r="K3465" s="8" t="n"/>
      <c r="L3465" s="8" t="n"/>
      <c r="M3465" s="9" t="n"/>
      <c r="O3465" s="10" t="n"/>
      <c r="P3465" s="8" t="n"/>
    </row>
    <row r="3466">
      <c r="A3466" s="7" t="n"/>
      <c r="C3466" s="7" t="n"/>
      <c r="F3466" s="7" t="n"/>
      <c r="H3466" s="7">
        <f>IF($G3466="","",IFERROR(INDEX(Listas!$B$2:$B$51,MATCH($G3466,Listas!$A$2:$A$51,0))&amp;"",""))</f>
        <v/>
      </c>
      <c r="J3466" s="8" t="n"/>
      <c r="K3466" s="8" t="n"/>
      <c r="L3466" s="8" t="n"/>
      <c r="M3466" s="9" t="n"/>
      <c r="O3466" s="10" t="n"/>
      <c r="P3466" s="8" t="n"/>
    </row>
    <row r="3467">
      <c r="A3467" s="7" t="n"/>
      <c r="C3467" s="7" t="n"/>
      <c r="F3467" s="7" t="n"/>
      <c r="H3467" s="7">
        <f>IF($G3467="","",IFERROR(INDEX(Listas!$B$2:$B$51,MATCH($G3467,Listas!$A$2:$A$51,0))&amp;"",""))</f>
        <v/>
      </c>
      <c r="J3467" s="8" t="n"/>
      <c r="K3467" s="8" t="n"/>
      <c r="L3467" s="8" t="n"/>
      <c r="M3467" s="9" t="n"/>
      <c r="O3467" s="10" t="n"/>
      <c r="P3467" s="8" t="n"/>
    </row>
    <row r="3468">
      <c r="A3468" s="7" t="n"/>
      <c r="C3468" s="7" t="n"/>
      <c r="F3468" s="7" t="n"/>
      <c r="H3468" s="7">
        <f>IF($G3468="","",IFERROR(INDEX(Listas!$B$2:$B$51,MATCH($G3468,Listas!$A$2:$A$51,0))&amp;"",""))</f>
        <v/>
      </c>
      <c r="J3468" s="8" t="n"/>
      <c r="K3468" s="8" t="n"/>
      <c r="L3468" s="8" t="n"/>
      <c r="M3468" s="9" t="n"/>
      <c r="O3468" s="10" t="n"/>
      <c r="P3468" s="8" t="n"/>
    </row>
    <row r="3469">
      <c r="A3469" s="7" t="n"/>
      <c r="C3469" s="7" t="n"/>
      <c r="F3469" s="7" t="n"/>
      <c r="H3469" s="7">
        <f>IF($G3469="","",IFERROR(INDEX(Listas!$B$2:$B$51,MATCH($G3469,Listas!$A$2:$A$51,0))&amp;"",""))</f>
        <v/>
      </c>
      <c r="J3469" s="8" t="n"/>
      <c r="K3469" s="8" t="n"/>
      <c r="L3469" s="8" t="n"/>
      <c r="M3469" s="9" t="n"/>
      <c r="O3469" s="10" t="n"/>
      <c r="P3469" s="8" t="n"/>
    </row>
    <row r="3470">
      <c r="A3470" s="7" t="n"/>
      <c r="C3470" s="7" t="n"/>
      <c r="F3470" s="7" t="n"/>
      <c r="H3470" s="7">
        <f>IF($G3470="","",IFERROR(INDEX(Listas!$B$2:$B$51,MATCH($G3470,Listas!$A$2:$A$51,0))&amp;"",""))</f>
        <v/>
      </c>
      <c r="J3470" s="8" t="n"/>
      <c r="K3470" s="8" t="n"/>
      <c r="L3470" s="8" t="n"/>
      <c r="M3470" s="9" t="n"/>
      <c r="O3470" s="10" t="n"/>
      <c r="P3470" s="8" t="n"/>
    </row>
    <row r="3471">
      <c r="A3471" s="7" t="n"/>
      <c r="C3471" s="7" t="n"/>
      <c r="F3471" s="7" t="n"/>
      <c r="H3471" s="7">
        <f>IF($G3471="","",IFERROR(INDEX(Listas!$B$2:$B$51,MATCH($G3471,Listas!$A$2:$A$51,0))&amp;"",""))</f>
        <v/>
      </c>
      <c r="J3471" s="8" t="n"/>
      <c r="K3471" s="8" t="n"/>
      <c r="L3471" s="8" t="n"/>
      <c r="M3471" s="9" t="n"/>
      <c r="O3471" s="10" t="n"/>
      <c r="P3471" s="8" t="n"/>
    </row>
    <row r="3472">
      <c r="A3472" s="7" t="n"/>
      <c r="C3472" s="7" t="n"/>
      <c r="F3472" s="7" t="n"/>
      <c r="H3472" s="7">
        <f>IF($G3472="","",IFERROR(INDEX(Listas!$B$2:$B$51,MATCH($G3472,Listas!$A$2:$A$51,0))&amp;"",""))</f>
        <v/>
      </c>
      <c r="J3472" s="8" t="n"/>
      <c r="K3472" s="8" t="n"/>
      <c r="L3472" s="8" t="n"/>
      <c r="M3472" s="9" t="n"/>
      <c r="O3472" s="10" t="n"/>
      <c r="P3472" s="8" t="n"/>
    </row>
    <row r="3473">
      <c r="A3473" s="7" t="n"/>
      <c r="C3473" s="7" t="n"/>
      <c r="F3473" s="7" t="n"/>
      <c r="H3473" s="7">
        <f>IF($G3473="","",IFERROR(INDEX(Listas!$B$2:$B$51,MATCH($G3473,Listas!$A$2:$A$51,0))&amp;"",""))</f>
        <v/>
      </c>
      <c r="J3473" s="8" t="n"/>
      <c r="K3473" s="8" t="n"/>
      <c r="L3473" s="8" t="n"/>
      <c r="M3473" s="9" t="n"/>
      <c r="O3473" s="10" t="n"/>
      <c r="P3473" s="8" t="n"/>
    </row>
    <row r="3474">
      <c r="A3474" s="7" t="n"/>
      <c r="C3474" s="7" t="n"/>
      <c r="F3474" s="7" t="n"/>
      <c r="H3474" s="7">
        <f>IF($G3474="","",IFERROR(INDEX(Listas!$B$2:$B$51,MATCH($G3474,Listas!$A$2:$A$51,0))&amp;"",""))</f>
        <v/>
      </c>
      <c r="J3474" s="8" t="n"/>
      <c r="K3474" s="8" t="n"/>
      <c r="L3474" s="8" t="n"/>
      <c r="M3474" s="9" t="n"/>
      <c r="O3474" s="10" t="n"/>
      <c r="P3474" s="8" t="n"/>
    </row>
    <row r="3475">
      <c r="A3475" s="7" t="n"/>
      <c r="C3475" s="7" t="n"/>
      <c r="F3475" s="7" t="n"/>
      <c r="H3475" s="7">
        <f>IF($G3475="","",IFERROR(INDEX(Listas!$B$2:$B$51,MATCH($G3475,Listas!$A$2:$A$51,0))&amp;"",""))</f>
        <v/>
      </c>
      <c r="J3475" s="8" t="n"/>
      <c r="K3475" s="8" t="n"/>
      <c r="L3475" s="8" t="n"/>
      <c r="M3475" s="9" t="n"/>
      <c r="O3475" s="10" t="n"/>
      <c r="P3475" s="8" t="n"/>
    </row>
    <row r="3476">
      <c r="A3476" s="7" t="n"/>
      <c r="C3476" s="7" t="n"/>
      <c r="F3476" s="7" t="n"/>
      <c r="H3476" s="7">
        <f>IF($G3476="","",IFERROR(INDEX(Listas!$B$2:$B$51,MATCH($G3476,Listas!$A$2:$A$51,0))&amp;"",""))</f>
        <v/>
      </c>
      <c r="J3476" s="8" t="n"/>
      <c r="K3476" s="8" t="n"/>
      <c r="L3476" s="8" t="n"/>
      <c r="M3476" s="9" t="n"/>
      <c r="O3476" s="10" t="n"/>
      <c r="P3476" s="8" t="n"/>
    </row>
    <row r="3477">
      <c r="A3477" s="7" t="n"/>
      <c r="C3477" s="7" t="n"/>
      <c r="F3477" s="7" t="n"/>
      <c r="H3477" s="7">
        <f>IF($G3477="","",IFERROR(INDEX(Listas!$B$2:$B$51,MATCH($G3477,Listas!$A$2:$A$51,0))&amp;"",""))</f>
        <v/>
      </c>
      <c r="J3477" s="8" t="n"/>
      <c r="K3477" s="8" t="n"/>
      <c r="L3477" s="8" t="n"/>
      <c r="M3477" s="9" t="n"/>
      <c r="O3477" s="10" t="n"/>
      <c r="P3477" s="8" t="n"/>
    </row>
    <row r="3478">
      <c r="A3478" s="7" t="n"/>
      <c r="C3478" s="7" t="n"/>
      <c r="F3478" s="7" t="n"/>
      <c r="H3478" s="7">
        <f>IF($G3478="","",IFERROR(INDEX(Listas!$B$2:$B$51,MATCH($G3478,Listas!$A$2:$A$51,0))&amp;"",""))</f>
        <v/>
      </c>
      <c r="J3478" s="8" t="n"/>
      <c r="K3478" s="8" t="n"/>
      <c r="L3478" s="8" t="n"/>
      <c r="M3478" s="9" t="n"/>
      <c r="O3478" s="10" t="n"/>
      <c r="P3478" s="8" t="n"/>
    </row>
    <row r="3479">
      <c r="A3479" s="7" t="n"/>
      <c r="C3479" s="7" t="n"/>
      <c r="F3479" s="7" t="n"/>
      <c r="H3479" s="7">
        <f>IF($G3479="","",IFERROR(INDEX(Listas!$B$2:$B$51,MATCH($G3479,Listas!$A$2:$A$51,0))&amp;"",""))</f>
        <v/>
      </c>
      <c r="J3479" s="8" t="n"/>
      <c r="K3479" s="8" t="n"/>
      <c r="L3479" s="8" t="n"/>
      <c r="M3479" s="9" t="n"/>
      <c r="O3479" s="10" t="n"/>
      <c r="P3479" s="8" t="n"/>
    </row>
    <row r="3480">
      <c r="A3480" s="7" t="n"/>
      <c r="C3480" s="7" t="n"/>
      <c r="F3480" s="7" t="n"/>
      <c r="H3480" s="7">
        <f>IF($G3480="","",IFERROR(INDEX(Listas!$B$2:$B$51,MATCH($G3480,Listas!$A$2:$A$51,0))&amp;"",""))</f>
        <v/>
      </c>
      <c r="J3480" s="8" t="n"/>
      <c r="K3480" s="8" t="n"/>
      <c r="L3480" s="8" t="n"/>
      <c r="M3480" s="9" t="n"/>
      <c r="O3480" s="10" t="n"/>
      <c r="P3480" s="8" t="n"/>
    </row>
    <row r="3481">
      <c r="A3481" s="7" t="n"/>
      <c r="C3481" s="7" t="n"/>
      <c r="F3481" s="7" t="n"/>
      <c r="H3481" s="7">
        <f>IF($G3481="","",IFERROR(INDEX(Listas!$B$2:$B$51,MATCH($G3481,Listas!$A$2:$A$51,0))&amp;"",""))</f>
        <v/>
      </c>
      <c r="J3481" s="8" t="n"/>
      <c r="K3481" s="8" t="n"/>
      <c r="L3481" s="8" t="n"/>
      <c r="M3481" s="9" t="n"/>
      <c r="O3481" s="10" t="n"/>
      <c r="P3481" s="8" t="n"/>
    </row>
    <row r="3482">
      <c r="A3482" s="7" t="n"/>
      <c r="C3482" s="7" t="n"/>
      <c r="F3482" s="7" t="n"/>
      <c r="H3482" s="7">
        <f>IF($G3482="","",IFERROR(INDEX(Listas!$B$2:$B$51,MATCH($G3482,Listas!$A$2:$A$51,0))&amp;"",""))</f>
        <v/>
      </c>
      <c r="J3482" s="8" t="n"/>
      <c r="K3482" s="8" t="n"/>
      <c r="L3482" s="8" t="n"/>
      <c r="M3482" s="9" t="n"/>
      <c r="O3482" s="10" t="n"/>
      <c r="P3482" s="8" t="n"/>
    </row>
    <row r="3483">
      <c r="A3483" s="7" t="n"/>
      <c r="C3483" s="7" t="n"/>
      <c r="F3483" s="7" t="n"/>
      <c r="H3483" s="7">
        <f>IF($G3483="","",IFERROR(INDEX(Listas!$B$2:$B$51,MATCH($G3483,Listas!$A$2:$A$51,0))&amp;"",""))</f>
        <v/>
      </c>
      <c r="J3483" s="8" t="n"/>
      <c r="K3483" s="8" t="n"/>
      <c r="L3483" s="8" t="n"/>
      <c r="M3483" s="9" t="n"/>
      <c r="O3483" s="10" t="n"/>
      <c r="P3483" s="8" t="n"/>
    </row>
    <row r="3484">
      <c r="A3484" s="7" t="n"/>
      <c r="C3484" s="7" t="n"/>
      <c r="F3484" s="7" t="n"/>
      <c r="H3484" s="7">
        <f>IF($G3484="","",IFERROR(INDEX(Listas!$B$2:$B$51,MATCH($G3484,Listas!$A$2:$A$51,0))&amp;"",""))</f>
        <v/>
      </c>
      <c r="J3484" s="8" t="n"/>
      <c r="K3484" s="8" t="n"/>
      <c r="L3484" s="8" t="n"/>
      <c r="M3484" s="9" t="n"/>
      <c r="O3484" s="10" t="n"/>
      <c r="P3484" s="8" t="n"/>
    </row>
    <row r="3485">
      <c r="A3485" s="7" t="n"/>
      <c r="C3485" s="7" t="n"/>
      <c r="F3485" s="7" t="n"/>
      <c r="H3485" s="7">
        <f>IF($G3485="","",IFERROR(INDEX(Listas!$B$2:$B$51,MATCH($G3485,Listas!$A$2:$A$51,0))&amp;"",""))</f>
        <v/>
      </c>
      <c r="J3485" s="8" t="n"/>
      <c r="K3485" s="8" t="n"/>
      <c r="L3485" s="8" t="n"/>
      <c r="M3485" s="9" t="n"/>
      <c r="O3485" s="10" t="n"/>
      <c r="P3485" s="8" t="n"/>
    </row>
    <row r="3486">
      <c r="A3486" s="7" t="n"/>
      <c r="C3486" s="7" t="n"/>
      <c r="F3486" s="7" t="n"/>
      <c r="H3486" s="7">
        <f>IF($G3486="","",IFERROR(INDEX(Listas!$B$2:$B$51,MATCH($G3486,Listas!$A$2:$A$51,0))&amp;"",""))</f>
        <v/>
      </c>
      <c r="J3486" s="8" t="n"/>
      <c r="K3486" s="8" t="n"/>
      <c r="L3486" s="8" t="n"/>
      <c r="M3486" s="9" t="n"/>
      <c r="O3486" s="10" t="n"/>
      <c r="P3486" s="8" t="n"/>
    </row>
    <row r="3487">
      <c r="A3487" s="7" t="n"/>
      <c r="C3487" s="7" t="n"/>
      <c r="F3487" s="7" t="n"/>
      <c r="H3487" s="7">
        <f>IF($G3487="","",IFERROR(INDEX(Listas!$B$2:$B$51,MATCH($G3487,Listas!$A$2:$A$51,0))&amp;"",""))</f>
        <v/>
      </c>
      <c r="J3487" s="8" t="n"/>
      <c r="K3487" s="8" t="n"/>
      <c r="L3487" s="8" t="n"/>
      <c r="M3487" s="9" t="n"/>
      <c r="O3487" s="10" t="n"/>
      <c r="P3487" s="8" t="n"/>
    </row>
    <row r="3488">
      <c r="A3488" s="7" t="n"/>
      <c r="C3488" s="7" t="n"/>
      <c r="F3488" s="7" t="n"/>
      <c r="H3488" s="7">
        <f>IF($G3488="","",IFERROR(INDEX(Listas!$B$2:$B$51,MATCH($G3488,Listas!$A$2:$A$51,0))&amp;"",""))</f>
        <v/>
      </c>
      <c r="J3488" s="8" t="n"/>
      <c r="K3488" s="8" t="n"/>
      <c r="L3488" s="8" t="n"/>
      <c r="M3488" s="9" t="n"/>
      <c r="O3488" s="10" t="n"/>
      <c r="P3488" s="8" t="n"/>
    </row>
    <row r="3489">
      <c r="A3489" s="7" t="n"/>
      <c r="C3489" s="7" t="n"/>
      <c r="F3489" s="7" t="n"/>
      <c r="H3489" s="7">
        <f>IF($G3489="","",IFERROR(INDEX(Listas!$B$2:$B$51,MATCH($G3489,Listas!$A$2:$A$51,0))&amp;"",""))</f>
        <v/>
      </c>
      <c r="J3489" s="8" t="n"/>
      <c r="K3489" s="8" t="n"/>
      <c r="L3489" s="8" t="n"/>
      <c r="M3489" s="9" t="n"/>
      <c r="O3489" s="10" t="n"/>
      <c r="P3489" s="8" t="n"/>
    </row>
    <row r="3490">
      <c r="A3490" s="7" t="n"/>
      <c r="C3490" s="7" t="n"/>
      <c r="F3490" s="7" t="n"/>
      <c r="H3490" s="7">
        <f>IF($G3490="","",IFERROR(INDEX(Listas!$B$2:$B$51,MATCH($G3490,Listas!$A$2:$A$51,0))&amp;"",""))</f>
        <v/>
      </c>
      <c r="J3490" s="8" t="n"/>
      <c r="K3490" s="8" t="n"/>
      <c r="L3490" s="8" t="n"/>
      <c r="M3490" s="9" t="n"/>
      <c r="O3490" s="10" t="n"/>
      <c r="P3490" s="8" t="n"/>
    </row>
    <row r="3491">
      <c r="A3491" s="7" t="n"/>
      <c r="C3491" s="7" t="n"/>
      <c r="F3491" s="7" t="n"/>
      <c r="H3491" s="7">
        <f>IF($G3491="","",IFERROR(INDEX(Listas!$B$2:$B$51,MATCH($G3491,Listas!$A$2:$A$51,0))&amp;"",""))</f>
        <v/>
      </c>
      <c r="J3491" s="8" t="n"/>
      <c r="K3491" s="8" t="n"/>
      <c r="L3491" s="8" t="n"/>
      <c r="M3491" s="9" t="n"/>
      <c r="O3491" s="10" t="n"/>
      <c r="P3491" s="8" t="n"/>
    </row>
    <row r="3492">
      <c r="A3492" s="7" t="n"/>
      <c r="C3492" s="7" t="n"/>
      <c r="F3492" s="7" t="n"/>
      <c r="H3492" s="7">
        <f>IF($G3492="","",IFERROR(INDEX(Listas!$B$2:$B$51,MATCH($G3492,Listas!$A$2:$A$51,0))&amp;"",""))</f>
        <v/>
      </c>
      <c r="J3492" s="8" t="n"/>
      <c r="K3492" s="8" t="n"/>
      <c r="L3492" s="8" t="n"/>
      <c r="M3492" s="9" t="n"/>
      <c r="O3492" s="10" t="n"/>
      <c r="P3492" s="8" t="n"/>
    </row>
    <row r="3493">
      <c r="A3493" s="7" t="n"/>
      <c r="C3493" s="7" t="n"/>
      <c r="F3493" s="7" t="n"/>
      <c r="H3493" s="7">
        <f>IF($G3493="","",IFERROR(INDEX(Listas!$B$2:$B$51,MATCH($G3493,Listas!$A$2:$A$51,0))&amp;"",""))</f>
        <v/>
      </c>
      <c r="J3493" s="8" t="n"/>
      <c r="K3493" s="8" t="n"/>
      <c r="L3493" s="8" t="n"/>
      <c r="M3493" s="9" t="n"/>
      <c r="O3493" s="10" t="n"/>
      <c r="P3493" s="8" t="n"/>
    </row>
    <row r="3494">
      <c r="A3494" s="7" t="n"/>
      <c r="C3494" s="7" t="n"/>
      <c r="F3494" s="7" t="n"/>
      <c r="H3494" s="7">
        <f>IF($G3494="","",IFERROR(INDEX(Listas!$B$2:$B$51,MATCH($G3494,Listas!$A$2:$A$51,0))&amp;"",""))</f>
        <v/>
      </c>
      <c r="J3494" s="8" t="n"/>
      <c r="K3494" s="8" t="n"/>
      <c r="L3494" s="8" t="n"/>
      <c r="M3494" s="9" t="n"/>
      <c r="O3494" s="10" t="n"/>
      <c r="P3494" s="8" t="n"/>
    </row>
    <row r="3495">
      <c r="A3495" s="7" t="n"/>
      <c r="C3495" s="7" t="n"/>
      <c r="F3495" s="7" t="n"/>
      <c r="H3495" s="7">
        <f>IF($G3495="","",IFERROR(INDEX(Listas!$B$2:$B$51,MATCH($G3495,Listas!$A$2:$A$51,0))&amp;"",""))</f>
        <v/>
      </c>
      <c r="J3495" s="8" t="n"/>
      <c r="K3495" s="8" t="n"/>
      <c r="L3495" s="8" t="n"/>
      <c r="M3495" s="9" t="n"/>
      <c r="O3495" s="10" t="n"/>
      <c r="P3495" s="8" t="n"/>
    </row>
    <row r="3496">
      <c r="A3496" s="7" t="n"/>
      <c r="C3496" s="7" t="n"/>
      <c r="F3496" s="7" t="n"/>
      <c r="H3496" s="7">
        <f>IF($G3496="","",IFERROR(INDEX(Listas!$B$2:$B$51,MATCH($G3496,Listas!$A$2:$A$51,0))&amp;"",""))</f>
        <v/>
      </c>
      <c r="J3496" s="8" t="n"/>
      <c r="K3496" s="8" t="n"/>
      <c r="L3496" s="8" t="n"/>
      <c r="M3496" s="9" t="n"/>
      <c r="O3496" s="10" t="n"/>
      <c r="P3496" s="8" t="n"/>
    </row>
    <row r="3497">
      <c r="A3497" s="7" t="n"/>
      <c r="C3497" s="7" t="n"/>
      <c r="F3497" s="7" t="n"/>
      <c r="H3497" s="7">
        <f>IF($G3497="","",IFERROR(INDEX(Listas!$B$2:$B$51,MATCH($G3497,Listas!$A$2:$A$51,0))&amp;"",""))</f>
        <v/>
      </c>
      <c r="J3497" s="8" t="n"/>
      <c r="K3497" s="8" t="n"/>
      <c r="L3497" s="8" t="n"/>
      <c r="M3497" s="9" t="n"/>
      <c r="O3497" s="10" t="n"/>
      <c r="P3497" s="8" t="n"/>
    </row>
    <row r="3498">
      <c r="A3498" s="7" t="n"/>
      <c r="C3498" s="7" t="n"/>
      <c r="F3498" s="7" t="n"/>
      <c r="H3498" s="7">
        <f>IF($G3498="","",IFERROR(INDEX(Listas!$B$2:$B$51,MATCH($G3498,Listas!$A$2:$A$51,0))&amp;"",""))</f>
        <v/>
      </c>
      <c r="J3498" s="8" t="n"/>
      <c r="K3498" s="8" t="n"/>
      <c r="L3498" s="8" t="n"/>
      <c r="M3498" s="9" t="n"/>
      <c r="O3498" s="10" t="n"/>
      <c r="P3498" s="8" t="n"/>
    </row>
    <row r="3499">
      <c r="A3499" s="7" t="n"/>
      <c r="C3499" s="7" t="n"/>
      <c r="F3499" s="7" t="n"/>
      <c r="H3499" s="7">
        <f>IF($G3499="","",IFERROR(INDEX(Listas!$B$2:$B$51,MATCH($G3499,Listas!$A$2:$A$51,0))&amp;"",""))</f>
        <v/>
      </c>
      <c r="J3499" s="8" t="n"/>
      <c r="K3499" s="8" t="n"/>
      <c r="L3499" s="8" t="n"/>
      <c r="M3499" s="9" t="n"/>
      <c r="O3499" s="10" t="n"/>
      <c r="P3499" s="8" t="n"/>
    </row>
    <row r="3500">
      <c r="A3500" s="7" t="n"/>
      <c r="C3500" s="7" t="n"/>
      <c r="F3500" s="7" t="n"/>
      <c r="H3500" s="7">
        <f>IF($G3500="","",IFERROR(INDEX(Listas!$B$2:$B$51,MATCH($G3500,Listas!$A$2:$A$51,0))&amp;"",""))</f>
        <v/>
      </c>
      <c r="J3500" s="8" t="n"/>
      <c r="K3500" s="8" t="n"/>
      <c r="L3500" s="8" t="n"/>
      <c r="M3500" s="9" t="n"/>
      <c r="O3500" s="10" t="n"/>
      <c r="P3500" s="8" t="n"/>
    </row>
    <row r="3501">
      <c r="A3501" s="7" t="n"/>
      <c r="C3501" s="7" t="n"/>
      <c r="F3501" s="7" t="n"/>
      <c r="H3501" s="7">
        <f>IF($G3501="","",IFERROR(INDEX(Listas!$B$2:$B$51,MATCH($G3501,Listas!$A$2:$A$51,0))&amp;"",""))</f>
        <v/>
      </c>
      <c r="J3501" s="8" t="n"/>
      <c r="K3501" s="8" t="n"/>
      <c r="L3501" s="8" t="n"/>
      <c r="M3501" s="9" t="n"/>
      <c r="O3501" s="10" t="n"/>
      <c r="P3501" s="8" t="n"/>
    </row>
    <row r="3502">
      <c r="A3502" s="7" t="n"/>
      <c r="C3502" s="7" t="n"/>
      <c r="F3502" s="7" t="n"/>
      <c r="H3502" s="7">
        <f>IF($G3502="","",IFERROR(INDEX(Listas!$B$2:$B$51,MATCH($G3502,Listas!$A$2:$A$51,0))&amp;"",""))</f>
        <v/>
      </c>
      <c r="J3502" s="8" t="n"/>
      <c r="K3502" s="8" t="n"/>
      <c r="L3502" s="8" t="n"/>
      <c r="M3502" s="9" t="n"/>
      <c r="O3502" s="10" t="n"/>
      <c r="P3502" s="8" t="n"/>
    </row>
    <row r="3503">
      <c r="A3503" s="7" t="n"/>
      <c r="C3503" s="7" t="n"/>
      <c r="F3503" s="7" t="n"/>
      <c r="H3503" s="7">
        <f>IF($G3503="","",IFERROR(INDEX(Listas!$B$2:$B$51,MATCH($G3503,Listas!$A$2:$A$51,0))&amp;"",""))</f>
        <v/>
      </c>
      <c r="J3503" s="8" t="n"/>
      <c r="K3503" s="8" t="n"/>
      <c r="L3503" s="8" t="n"/>
      <c r="M3503" s="9" t="n"/>
      <c r="O3503" s="10" t="n"/>
      <c r="P3503" s="8" t="n"/>
    </row>
    <row r="3504">
      <c r="A3504" s="7" t="n"/>
      <c r="C3504" s="7" t="n"/>
      <c r="F3504" s="7" t="n"/>
      <c r="H3504" s="7">
        <f>IF($G3504="","",IFERROR(INDEX(Listas!$B$2:$B$51,MATCH($G3504,Listas!$A$2:$A$51,0))&amp;"",""))</f>
        <v/>
      </c>
      <c r="J3504" s="8" t="n"/>
      <c r="K3504" s="8" t="n"/>
      <c r="L3504" s="8" t="n"/>
      <c r="M3504" s="9" t="n"/>
      <c r="O3504" s="10" t="n"/>
      <c r="P3504" s="8" t="n"/>
    </row>
    <row r="3505">
      <c r="A3505" s="7" t="n"/>
      <c r="C3505" s="7" t="n"/>
      <c r="F3505" s="7" t="n"/>
      <c r="H3505" s="7">
        <f>IF($G3505="","",IFERROR(INDEX(Listas!$B$2:$B$51,MATCH($G3505,Listas!$A$2:$A$51,0))&amp;"",""))</f>
        <v/>
      </c>
      <c r="J3505" s="8" t="n"/>
      <c r="K3505" s="8" t="n"/>
      <c r="L3505" s="8" t="n"/>
      <c r="M3505" s="9" t="n"/>
      <c r="O3505" s="10" t="n"/>
      <c r="P3505" s="8" t="n"/>
    </row>
    <row r="3506">
      <c r="A3506" s="7" t="n"/>
      <c r="C3506" s="7" t="n"/>
      <c r="F3506" s="7" t="n"/>
      <c r="H3506" s="7">
        <f>IF($G3506="","",IFERROR(INDEX(Listas!$B$2:$B$51,MATCH($G3506,Listas!$A$2:$A$51,0))&amp;"",""))</f>
        <v/>
      </c>
      <c r="J3506" s="8" t="n"/>
      <c r="K3506" s="8" t="n"/>
      <c r="L3506" s="8" t="n"/>
      <c r="M3506" s="9" t="n"/>
      <c r="O3506" s="10" t="n"/>
      <c r="P3506" s="8" t="n"/>
    </row>
    <row r="3507">
      <c r="A3507" s="7" t="n"/>
      <c r="C3507" s="7" t="n"/>
      <c r="F3507" s="7" t="n"/>
      <c r="H3507" s="7">
        <f>IF($G3507="","",IFERROR(INDEX(Listas!$B$2:$B$51,MATCH($G3507,Listas!$A$2:$A$51,0))&amp;"",""))</f>
        <v/>
      </c>
      <c r="J3507" s="8" t="n"/>
      <c r="K3507" s="8" t="n"/>
      <c r="L3507" s="8" t="n"/>
      <c r="M3507" s="9" t="n"/>
      <c r="O3507" s="10" t="n"/>
      <c r="P3507" s="8" t="n"/>
    </row>
    <row r="3508">
      <c r="A3508" s="7" t="n"/>
      <c r="C3508" s="7" t="n"/>
      <c r="F3508" s="7" t="n"/>
      <c r="H3508" s="7">
        <f>IF($G3508="","",IFERROR(INDEX(Listas!$B$2:$B$51,MATCH($G3508,Listas!$A$2:$A$51,0))&amp;"",""))</f>
        <v/>
      </c>
      <c r="J3508" s="8" t="n"/>
      <c r="K3508" s="8" t="n"/>
      <c r="L3508" s="8" t="n"/>
      <c r="M3508" s="9" t="n"/>
      <c r="O3508" s="10" t="n"/>
      <c r="P3508" s="8" t="n"/>
    </row>
    <row r="3509">
      <c r="A3509" s="7" t="n"/>
      <c r="C3509" s="7" t="n"/>
      <c r="F3509" s="7" t="n"/>
      <c r="H3509" s="7">
        <f>IF($G3509="","",IFERROR(INDEX(Listas!$B$2:$B$51,MATCH($G3509,Listas!$A$2:$A$51,0))&amp;"",""))</f>
        <v/>
      </c>
      <c r="J3509" s="8" t="n"/>
      <c r="K3509" s="8" t="n"/>
      <c r="L3509" s="8" t="n"/>
      <c r="M3509" s="9" t="n"/>
      <c r="O3509" s="10" t="n"/>
      <c r="P3509" s="8" t="n"/>
    </row>
    <row r="3510">
      <c r="A3510" s="7" t="n"/>
      <c r="C3510" s="7" t="n"/>
      <c r="F3510" s="7" t="n"/>
      <c r="H3510" s="7">
        <f>IF($G3510="","",IFERROR(INDEX(Listas!$B$2:$B$51,MATCH($G3510,Listas!$A$2:$A$51,0))&amp;"",""))</f>
        <v/>
      </c>
      <c r="J3510" s="8" t="n"/>
      <c r="K3510" s="8" t="n"/>
      <c r="L3510" s="8" t="n"/>
      <c r="M3510" s="9" t="n"/>
      <c r="O3510" s="10" t="n"/>
      <c r="P3510" s="8" t="n"/>
    </row>
    <row r="3511">
      <c r="A3511" s="7" t="n"/>
      <c r="C3511" s="7" t="n"/>
      <c r="F3511" s="7" t="n"/>
      <c r="H3511" s="7">
        <f>IF($G3511="","",IFERROR(INDEX(Listas!$B$2:$B$51,MATCH($G3511,Listas!$A$2:$A$51,0))&amp;"",""))</f>
        <v/>
      </c>
      <c r="J3511" s="8" t="n"/>
      <c r="K3511" s="8" t="n"/>
      <c r="L3511" s="8" t="n"/>
      <c r="M3511" s="9" t="n"/>
      <c r="O3511" s="10" t="n"/>
      <c r="P3511" s="8" t="n"/>
    </row>
    <row r="3512">
      <c r="A3512" s="7" t="n"/>
      <c r="C3512" s="7" t="n"/>
      <c r="F3512" s="7" t="n"/>
      <c r="H3512" s="7">
        <f>IF($G3512="","",IFERROR(INDEX(Listas!$B$2:$B$51,MATCH($G3512,Listas!$A$2:$A$51,0))&amp;"",""))</f>
        <v/>
      </c>
      <c r="J3512" s="8" t="n"/>
      <c r="K3512" s="8" t="n"/>
      <c r="L3512" s="8" t="n"/>
      <c r="M3512" s="9" t="n"/>
      <c r="O3512" s="10" t="n"/>
      <c r="P3512" s="8" t="n"/>
    </row>
    <row r="3513">
      <c r="A3513" s="7" t="n"/>
      <c r="C3513" s="7" t="n"/>
      <c r="F3513" s="7" t="n"/>
      <c r="H3513" s="7">
        <f>IF($G3513="","",IFERROR(INDEX(Listas!$B$2:$B$51,MATCH($G3513,Listas!$A$2:$A$51,0))&amp;"",""))</f>
        <v/>
      </c>
      <c r="J3513" s="8" t="n"/>
      <c r="K3513" s="8" t="n"/>
      <c r="L3513" s="8" t="n"/>
      <c r="M3513" s="9" t="n"/>
      <c r="O3513" s="10" t="n"/>
      <c r="P3513" s="8" t="n"/>
    </row>
    <row r="3514">
      <c r="A3514" s="7" t="n"/>
      <c r="C3514" s="7" t="n"/>
      <c r="F3514" s="7" t="n"/>
      <c r="H3514" s="7">
        <f>IF($G3514="","",IFERROR(INDEX(Listas!$B$2:$B$51,MATCH($G3514,Listas!$A$2:$A$51,0))&amp;"",""))</f>
        <v/>
      </c>
      <c r="J3514" s="8" t="n"/>
      <c r="K3514" s="8" t="n"/>
      <c r="L3514" s="8" t="n"/>
      <c r="M3514" s="9" t="n"/>
      <c r="O3514" s="10" t="n"/>
      <c r="P3514" s="8" t="n"/>
    </row>
    <row r="3515">
      <c r="A3515" s="7" t="n"/>
      <c r="C3515" s="7" t="n"/>
      <c r="F3515" s="7" t="n"/>
      <c r="H3515" s="7">
        <f>IF($G3515="","",IFERROR(INDEX(Listas!$B$2:$B$51,MATCH($G3515,Listas!$A$2:$A$51,0))&amp;"",""))</f>
        <v/>
      </c>
      <c r="J3515" s="8" t="n"/>
      <c r="K3515" s="8" t="n"/>
      <c r="L3515" s="8" t="n"/>
      <c r="M3515" s="9" t="n"/>
      <c r="O3515" s="10" t="n"/>
      <c r="P3515" s="8" t="n"/>
    </row>
    <row r="3516">
      <c r="A3516" s="7" t="n"/>
      <c r="C3516" s="7" t="n"/>
      <c r="F3516" s="7" t="n"/>
      <c r="H3516" s="7">
        <f>IF($G3516="","",IFERROR(INDEX(Listas!$B$2:$B$51,MATCH($G3516,Listas!$A$2:$A$51,0))&amp;"",""))</f>
        <v/>
      </c>
      <c r="J3516" s="8" t="n"/>
      <c r="K3516" s="8" t="n"/>
      <c r="L3516" s="8" t="n"/>
      <c r="M3516" s="9" t="n"/>
      <c r="O3516" s="10" t="n"/>
      <c r="P3516" s="8" t="n"/>
    </row>
    <row r="3517">
      <c r="A3517" s="7" t="n"/>
      <c r="C3517" s="7" t="n"/>
      <c r="F3517" s="7" t="n"/>
      <c r="H3517" s="7">
        <f>IF($G3517="","",IFERROR(INDEX(Listas!$B$2:$B$51,MATCH($G3517,Listas!$A$2:$A$51,0))&amp;"",""))</f>
        <v/>
      </c>
      <c r="J3517" s="8" t="n"/>
      <c r="K3517" s="8" t="n"/>
      <c r="L3517" s="8" t="n"/>
      <c r="M3517" s="9" t="n"/>
      <c r="O3517" s="10" t="n"/>
      <c r="P3517" s="8" t="n"/>
    </row>
    <row r="3518">
      <c r="A3518" s="7" t="n"/>
      <c r="C3518" s="7" t="n"/>
      <c r="F3518" s="7" t="n"/>
      <c r="H3518" s="7">
        <f>IF($G3518="","",IFERROR(INDEX(Listas!$B$2:$B$51,MATCH($G3518,Listas!$A$2:$A$51,0))&amp;"",""))</f>
        <v/>
      </c>
      <c r="J3518" s="8" t="n"/>
      <c r="K3518" s="8" t="n"/>
      <c r="L3518" s="8" t="n"/>
      <c r="M3518" s="9" t="n"/>
      <c r="O3518" s="10" t="n"/>
      <c r="P3518" s="8" t="n"/>
    </row>
    <row r="3519">
      <c r="A3519" s="7" t="n"/>
      <c r="C3519" s="7" t="n"/>
      <c r="F3519" s="7" t="n"/>
      <c r="H3519" s="7">
        <f>IF($G3519="","",IFERROR(INDEX(Listas!$B$2:$B$51,MATCH($G3519,Listas!$A$2:$A$51,0))&amp;"",""))</f>
        <v/>
      </c>
      <c r="J3519" s="8" t="n"/>
      <c r="K3519" s="8" t="n"/>
      <c r="L3519" s="8" t="n"/>
      <c r="M3519" s="9" t="n"/>
      <c r="O3519" s="10" t="n"/>
      <c r="P3519" s="8" t="n"/>
    </row>
    <row r="3520">
      <c r="A3520" s="7" t="n"/>
      <c r="C3520" s="7" t="n"/>
      <c r="F3520" s="7" t="n"/>
      <c r="H3520" s="7">
        <f>IF($G3520="","",IFERROR(INDEX(Listas!$B$2:$B$51,MATCH($G3520,Listas!$A$2:$A$51,0))&amp;"",""))</f>
        <v/>
      </c>
      <c r="J3520" s="8" t="n"/>
      <c r="K3520" s="8" t="n"/>
      <c r="L3520" s="8" t="n"/>
      <c r="M3520" s="9" t="n"/>
      <c r="O3520" s="10" t="n"/>
      <c r="P3520" s="8" t="n"/>
    </row>
    <row r="3521">
      <c r="A3521" s="7" t="n"/>
      <c r="C3521" s="7" t="n"/>
      <c r="F3521" s="7" t="n"/>
      <c r="H3521" s="7">
        <f>IF($G3521="","",IFERROR(INDEX(Listas!$B$2:$B$51,MATCH($G3521,Listas!$A$2:$A$51,0))&amp;"",""))</f>
        <v/>
      </c>
      <c r="J3521" s="8" t="n"/>
      <c r="K3521" s="8" t="n"/>
      <c r="L3521" s="8" t="n"/>
      <c r="M3521" s="9" t="n"/>
      <c r="O3521" s="10" t="n"/>
      <c r="P3521" s="8" t="n"/>
    </row>
    <row r="3522">
      <c r="A3522" s="7" t="n"/>
      <c r="C3522" s="7" t="n"/>
      <c r="F3522" s="7" t="n"/>
      <c r="H3522" s="7">
        <f>IF($G3522="","",IFERROR(INDEX(Listas!$B$2:$B$51,MATCH($G3522,Listas!$A$2:$A$51,0))&amp;"",""))</f>
        <v/>
      </c>
      <c r="J3522" s="8" t="n"/>
      <c r="K3522" s="8" t="n"/>
      <c r="L3522" s="8" t="n"/>
      <c r="M3522" s="9" t="n"/>
      <c r="O3522" s="10" t="n"/>
      <c r="P3522" s="8" t="n"/>
    </row>
    <row r="3523">
      <c r="A3523" s="7" t="n"/>
      <c r="C3523" s="7" t="n"/>
      <c r="F3523" s="7" t="n"/>
      <c r="H3523" s="7">
        <f>IF($G3523="","",IFERROR(INDEX(Listas!$B$2:$B$51,MATCH($G3523,Listas!$A$2:$A$51,0))&amp;"",""))</f>
        <v/>
      </c>
      <c r="J3523" s="8" t="n"/>
      <c r="K3523" s="8" t="n"/>
      <c r="L3523" s="8" t="n"/>
      <c r="M3523" s="9" t="n"/>
      <c r="O3523" s="10" t="n"/>
      <c r="P3523" s="8" t="n"/>
    </row>
    <row r="3524">
      <c r="A3524" s="7" t="n"/>
      <c r="C3524" s="7" t="n"/>
      <c r="F3524" s="7" t="n"/>
      <c r="H3524" s="7">
        <f>IF($G3524="","",IFERROR(INDEX(Listas!$B$2:$B$51,MATCH($G3524,Listas!$A$2:$A$51,0))&amp;"",""))</f>
        <v/>
      </c>
      <c r="J3524" s="8" t="n"/>
      <c r="K3524" s="8" t="n"/>
      <c r="L3524" s="8" t="n"/>
      <c r="M3524" s="9" t="n"/>
      <c r="O3524" s="10" t="n"/>
      <c r="P3524" s="8" t="n"/>
    </row>
    <row r="3525">
      <c r="A3525" s="7" t="n"/>
      <c r="C3525" s="7" t="n"/>
      <c r="F3525" s="7" t="n"/>
      <c r="H3525" s="7">
        <f>IF($G3525="","",IFERROR(INDEX(Listas!$B$2:$B$51,MATCH($G3525,Listas!$A$2:$A$51,0))&amp;"",""))</f>
        <v/>
      </c>
      <c r="J3525" s="8" t="n"/>
      <c r="K3525" s="8" t="n"/>
      <c r="L3525" s="8" t="n"/>
      <c r="M3525" s="9" t="n"/>
      <c r="O3525" s="10" t="n"/>
      <c r="P3525" s="8" t="n"/>
    </row>
    <row r="3526">
      <c r="A3526" s="7" t="n"/>
      <c r="C3526" s="7" t="n"/>
      <c r="F3526" s="7" t="n"/>
      <c r="H3526" s="7">
        <f>IF($G3526="","",IFERROR(INDEX(Listas!$B$2:$B$51,MATCH($G3526,Listas!$A$2:$A$51,0))&amp;"",""))</f>
        <v/>
      </c>
      <c r="J3526" s="8" t="n"/>
      <c r="K3526" s="8" t="n"/>
      <c r="L3526" s="8" t="n"/>
      <c r="M3526" s="9" t="n"/>
      <c r="O3526" s="10" t="n"/>
      <c r="P3526" s="8" t="n"/>
    </row>
    <row r="3527">
      <c r="A3527" s="7" t="n"/>
      <c r="C3527" s="7" t="n"/>
      <c r="F3527" s="7" t="n"/>
      <c r="H3527" s="7">
        <f>IF($G3527="","",IFERROR(INDEX(Listas!$B$2:$B$51,MATCH($G3527,Listas!$A$2:$A$51,0))&amp;"",""))</f>
        <v/>
      </c>
      <c r="J3527" s="8" t="n"/>
      <c r="K3527" s="8" t="n"/>
      <c r="L3527" s="8" t="n"/>
      <c r="M3527" s="9" t="n"/>
      <c r="O3527" s="10" t="n"/>
      <c r="P3527" s="8" t="n"/>
    </row>
    <row r="3528">
      <c r="A3528" s="7" t="n"/>
      <c r="C3528" s="7" t="n"/>
      <c r="F3528" s="7" t="n"/>
      <c r="H3528" s="7">
        <f>IF($G3528="","",IFERROR(INDEX(Listas!$B$2:$B$51,MATCH($G3528,Listas!$A$2:$A$51,0))&amp;"",""))</f>
        <v/>
      </c>
      <c r="J3528" s="8" t="n"/>
      <c r="K3528" s="8" t="n"/>
      <c r="L3528" s="8" t="n"/>
      <c r="M3528" s="9" t="n"/>
      <c r="O3528" s="10" t="n"/>
      <c r="P3528" s="8" t="n"/>
    </row>
    <row r="3529">
      <c r="A3529" s="7" t="n"/>
      <c r="C3529" s="7" t="n"/>
      <c r="F3529" s="7" t="n"/>
      <c r="H3529" s="7">
        <f>IF($G3529="","",IFERROR(INDEX(Listas!$B$2:$B$51,MATCH($G3529,Listas!$A$2:$A$51,0))&amp;"",""))</f>
        <v/>
      </c>
      <c r="J3529" s="8" t="n"/>
      <c r="K3529" s="8" t="n"/>
      <c r="L3529" s="8" t="n"/>
      <c r="M3529" s="9" t="n"/>
      <c r="O3529" s="10" t="n"/>
      <c r="P3529" s="8" t="n"/>
    </row>
    <row r="3530">
      <c r="A3530" s="7" t="n"/>
      <c r="C3530" s="7" t="n"/>
      <c r="F3530" s="7" t="n"/>
      <c r="H3530" s="7">
        <f>IF($G3530="","",IFERROR(INDEX(Listas!$B$2:$B$51,MATCH($G3530,Listas!$A$2:$A$51,0))&amp;"",""))</f>
        <v/>
      </c>
      <c r="J3530" s="8" t="n"/>
      <c r="K3530" s="8" t="n"/>
      <c r="L3530" s="8" t="n"/>
      <c r="M3530" s="9" t="n"/>
      <c r="O3530" s="10" t="n"/>
      <c r="P3530" s="8" t="n"/>
    </row>
    <row r="3531">
      <c r="A3531" s="7" t="n"/>
      <c r="C3531" s="7" t="n"/>
      <c r="F3531" s="7" t="n"/>
      <c r="H3531" s="7">
        <f>IF($G3531="","",IFERROR(INDEX(Listas!$B$2:$B$51,MATCH($G3531,Listas!$A$2:$A$51,0))&amp;"",""))</f>
        <v/>
      </c>
      <c r="J3531" s="8" t="n"/>
      <c r="K3531" s="8" t="n"/>
      <c r="L3531" s="8" t="n"/>
      <c r="M3531" s="9" t="n"/>
      <c r="O3531" s="10" t="n"/>
      <c r="P3531" s="8" t="n"/>
    </row>
    <row r="3532">
      <c r="A3532" s="7" t="n"/>
      <c r="C3532" s="7" t="n"/>
      <c r="F3532" s="7" t="n"/>
      <c r="H3532" s="7">
        <f>IF($G3532="","",IFERROR(INDEX(Listas!$B$2:$B$51,MATCH($G3532,Listas!$A$2:$A$51,0))&amp;"",""))</f>
        <v/>
      </c>
      <c r="J3532" s="8" t="n"/>
      <c r="K3532" s="8" t="n"/>
      <c r="L3532" s="8" t="n"/>
      <c r="M3532" s="9" t="n"/>
      <c r="O3532" s="10" t="n"/>
      <c r="P3532" s="8" t="n"/>
    </row>
    <row r="3533">
      <c r="A3533" s="7" t="n"/>
      <c r="C3533" s="7" t="n"/>
      <c r="F3533" s="7" t="n"/>
      <c r="H3533" s="7">
        <f>IF($G3533="","",IFERROR(INDEX(Listas!$B$2:$B$51,MATCH($G3533,Listas!$A$2:$A$51,0))&amp;"",""))</f>
        <v/>
      </c>
      <c r="J3533" s="8" t="n"/>
      <c r="K3533" s="8" t="n"/>
      <c r="L3533" s="8" t="n"/>
      <c r="M3533" s="9" t="n"/>
      <c r="O3533" s="10" t="n"/>
      <c r="P3533" s="8" t="n"/>
    </row>
    <row r="3534">
      <c r="A3534" s="7" t="n"/>
      <c r="C3534" s="7" t="n"/>
      <c r="F3534" s="7" t="n"/>
      <c r="H3534" s="7">
        <f>IF($G3534="","",IFERROR(INDEX(Listas!$B$2:$B$51,MATCH($G3534,Listas!$A$2:$A$51,0))&amp;"",""))</f>
        <v/>
      </c>
      <c r="J3534" s="8" t="n"/>
      <c r="K3534" s="8" t="n"/>
      <c r="L3534" s="8" t="n"/>
      <c r="M3534" s="9" t="n"/>
      <c r="O3534" s="10" t="n"/>
      <c r="P3534" s="8" t="n"/>
    </row>
    <row r="3535">
      <c r="A3535" s="7" t="n"/>
      <c r="C3535" s="7" t="n"/>
      <c r="F3535" s="7" t="n"/>
      <c r="H3535" s="7">
        <f>IF($G3535="","",IFERROR(INDEX(Listas!$B$2:$B$51,MATCH($G3535,Listas!$A$2:$A$51,0))&amp;"",""))</f>
        <v/>
      </c>
      <c r="J3535" s="8" t="n"/>
      <c r="K3535" s="8" t="n"/>
      <c r="L3535" s="8" t="n"/>
      <c r="M3535" s="9" t="n"/>
      <c r="O3535" s="10" t="n"/>
      <c r="P3535" s="8" t="n"/>
    </row>
    <row r="3536">
      <c r="A3536" s="7" t="n"/>
      <c r="C3536" s="7" t="n"/>
      <c r="F3536" s="7" t="n"/>
      <c r="H3536" s="7">
        <f>IF($G3536="","",IFERROR(INDEX(Listas!$B$2:$B$51,MATCH($G3536,Listas!$A$2:$A$51,0))&amp;"",""))</f>
        <v/>
      </c>
      <c r="J3536" s="8" t="n"/>
      <c r="K3536" s="8" t="n"/>
      <c r="L3536" s="8" t="n"/>
      <c r="M3536" s="9" t="n"/>
      <c r="O3536" s="10" t="n"/>
      <c r="P3536" s="8" t="n"/>
    </row>
    <row r="3537">
      <c r="A3537" s="7" t="n"/>
      <c r="C3537" s="7" t="n"/>
      <c r="F3537" s="7" t="n"/>
      <c r="H3537" s="7">
        <f>IF($G3537="","",IFERROR(INDEX(Listas!$B$2:$B$51,MATCH($G3537,Listas!$A$2:$A$51,0))&amp;"",""))</f>
        <v/>
      </c>
      <c r="J3537" s="8" t="n"/>
      <c r="K3537" s="8" t="n"/>
      <c r="L3537" s="8" t="n"/>
      <c r="M3537" s="9" t="n"/>
      <c r="O3537" s="10" t="n"/>
      <c r="P3537" s="8" t="n"/>
    </row>
    <row r="3538">
      <c r="A3538" s="7" t="n"/>
      <c r="C3538" s="7" t="n"/>
      <c r="F3538" s="7" t="n"/>
      <c r="H3538" s="7">
        <f>IF($G3538="","",IFERROR(INDEX(Listas!$B$2:$B$51,MATCH($G3538,Listas!$A$2:$A$51,0))&amp;"",""))</f>
        <v/>
      </c>
      <c r="J3538" s="8" t="n"/>
      <c r="K3538" s="8" t="n"/>
      <c r="L3538" s="8" t="n"/>
      <c r="M3538" s="9" t="n"/>
      <c r="O3538" s="10" t="n"/>
      <c r="P3538" s="8" t="n"/>
    </row>
    <row r="3539">
      <c r="A3539" s="7" t="n"/>
      <c r="C3539" s="7" t="n"/>
      <c r="F3539" s="7" t="n"/>
      <c r="H3539" s="7">
        <f>IF($G3539="","",IFERROR(INDEX(Listas!$B$2:$B$51,MATCH($G3539,Listas!$A$2:$A$51,0))&amp;"",""))</f>
        <v/>
      </c>
      <c r="J3539" s="8" t="n"/>
      <c r="K3539" s="8" t="n"/>
      <c r="L3539" s="8" t="n"/>
      <c r="M3539" s="9" t="n"/>
      <c r="O3539" s="10" t="n"/>
      <c r="P3539" s="8" t="n"/>
    </row>
    <row r="3540">
      <c r="A3540" s="7" t="n"/>
      <c r="C3540" s="7" t="n"/>
      <c r="F3540" s="7" t="n"/>
      <c r="H3540" s="7">
        <f>IF($G3540="","",IFERROR(INDEX(Listas!$B$2:$B$51,MATCH($G3540,Listas!$A$2:$A$51,0))&amp;"",""))</f>
        <v/>
      </c>
      <c r="J3540" s="8" t="n"/>
      <c r="K3540" s="8" t="n"/>
      <c r="L3540" s="8" t="n"/>
      <c r="M3540" s="9" t="n"/>
      <c r="O3540" s="10" t="n"/>
      <c r="P3540" s="8" t="n"/>
    </row>
    <row r="3541">
      <c r="A3541" s="7" t="n"/>
      <c r="C3541" s="7" t="n"/>
      <c r="F3541" s="7" t="n"/>
      <c r="H3541" s="7">
        <f>IF($G3541="","",IFERROR(INDEX(Listas!$B$2:$B$51,MATCH($G3541,Listas!$A$2:$A$51,0))&amp;"",""))</f>
        <v/>
      </c>
      <c r="J3541" s="8" t="n"/>
      <c r="K3541" s="8" t="n"/>
      <c r="L3541" s="8" t="n"/>
      <c r="M3541" s="9" t="n"/>
      <c r="O3541" s="10" t="n"/>
      <c r="P3541" s="8" t="n"/>
    </row>
    <row r="3542">
      <c r="A3542" s="7" t="n"/>
      <c r="C3542" s="7" t="n"/>
      <c r="F3542" s="7" t="n"/>
      <c r="H3542" s="7">
        <f>IF($G3542="","",IFERROR(INDEX(Listas!$B$2:$B$51,MATCH($G3542,Listas!$A$2:$A$51,0))&amp;"",""))</f>
        <v/>
      </c>
      <c r="J3542" s="8" t="n"/>
      <c r="K3542" s="8" t="n"/>
      <c r="L3542" s="8" t="n"/>
      <c r="M3542" s="9" t="n"/>
      <c r="O3542" s="10" t="n"/>
      <c r="P3542" s="8" t="n"/>
    </row>
    <row r="3543">
      <c r="A3543" s="7" t="n"/>
      <c r="C3543" s="7" t="n"/>
      <c r="F3543" s="7" t="n"/>
      <c r="H3543" s="7">
        <f>IF($G3543="","",IFERROR(INDEX(Listas!$B$2:$B$51,MATCH($G3543,Listas!$A$2:$A$51,0))&amp;"",""))</f>
        <v/>
      </c>
      <c r="J3543" s="8" t="n"/>
      <c r="K3543" s="8" t="n"/>
      <c r="L3543" s="8" t="n"/>
      <c r="M3543" s="9" t="n"/>
      <c r="O3543" s="10" t="n"/>
      <c r="P3543" s="8" t="n"/>
    </row>
    <row r="3544">
      <c r="A3544" s="7" t="n"/>
      <c r="C3544" s="7" t="n"/>
      <c r="F3544" s="7" t="n"/>
      <c r="H3544" s="7">
        <f>IF($G3544="","",IFERROR(INDEX(Listas!$B$2:$B$51,MATCH($G3544,Listas!$A$2:$A$51,0))&amp;"",""))</f>
        <v/>
      </c>
      <c r="J3544" s="8" t="n"/>
      <c r="K3544" s="8" t="n"/>
      <c r="L3544" s="8" t="n"/>
      <c r="M3544" s="9" t="n"/>
      <c r="O3544" s="10" t="n"/>
      <c r="P3544" s="8" t="n"/>
    </row>
    <row r="3545">
      <c r="A3545" s="7" t="n"/>
      <c r="C3545" s="7" t="n"/>
      <c r="F3545" s="7" t="n"/>
      <c r="H3545" s="7">
        <f>IF($G3545="","",IFERROR(INDEX(Listas!$B$2:$B$51,MATCH($G3545,Listas!$A$2:$A$51,0))&amp;"",""))</f>
        <v/>
      </c>
      <c r="J3545" s="8" t="n"/>
      <c r="K3545" s="8" t="n"/>
      <c r="L3545" s="8" t="n"/>
      <c r="M3545" s="9" t="n"/>
      <c r="O3545" s="10" t="n"/>
      <c r="P3545" s="8" t="n"/>
    </row>
    <row r="3546">
      <c r="A3546" s="7" t="n"/>
      <c r="C3546" s="7" t="n"/>
      <c r="F3546" s="7" t="n"/>
      <c r="H3546" s="7">
        <f>IF($G3546="","",IFERROR(INDEX(Listas!$B$2:$B$51,MATCH($G3546,Listas!$A$2:$A$51,0))&amp;"",""))</f>
        <v/>
      </c>
      <c r="J3546" s="8" t="n"/>
      <c r="K3546" s="8" t="n"/>
      <c r="L3546" s="8" t="n"/>
      <c r="M3546" s="9" t="n"/>
      <c r="O3546" s="10" t="n"/>
      <c r="P3546" s="8" t="n"/>
    </row>
    <row r="3547">
      <c r="A3547" s="7" t="n"/>
      <c r="C3547" s="7" t="n"/>
      <c r="F3547" s="7" t="n"/>
      <c r="H3547" s="7">
        <f>IF($G3547="","",IFERROR(INDEX(Listas!$B$2:$B$51,MATCH($G3547,Listas!$A$2:$A$51,0))&amp;"",""))</f>
        <v/>
      </c>
      <c r="J3547" s="8" t="n"/>
      <c r="K3547" s="8" t="n"/>
      <c r="L3547" s="8" t="n"/>
      <c r="M3547" s="9" t="n"/>
      <c r="O3547" s="10" t="n"/>
      <c r="P3547" s="8" t="n"/>
    </row>
    <row r="3548">
      <c r="A3548" s="7" t="n"/>
      <c r="C3548" s="7" t="n"/>
      <c r="F3548" s="7" t="n"/>
      <c r="H3548" s="7">
        <f>IF($G3548="","",IFERROR(INDEX(Listas!$B$2:$B$51,MATCH($G3548,Listas!$A$2:$A$51,0))&amp;"",""))</f>
        <v/>
      </c>
      <c r="J3548" s="8" t="n"/>
      <c r="K3548" s="8" t="n"/>
      <c r="L3548" s="8" t="n"/>
      <c r="M3548" s="9" t="n"/>
      <c r="O3548" s="10" t="n"/>
      <c r="P3548" s="8" t="n"/>
    </row>
    <row r="3549">
      <c r="A3549" s="7" t="n"/>
      <c r="C3549" s="7" t="n"/>
      <c r="F3549" s="7" t="n"/>
      <c r="H3549" s="7">
        <f>IF($G3549="","",IFERROR(INDEX(Listas!$B$2:$B$51,MATCH($G3549,Listas!$A$2:$A$51,0))&amp;"",""))</f>
        <v/>
      </c>
      <c r="J3549" s="8" t="n"/>
      <c r="K3549" s="8" t="n"/>
      <c r="L3549" s="8" t="n"/>
      <c r="M3549" s="9" t="n"/>
      <c r="O3549" s="10" t="n"/>
      <c r="P3549" s="8" t="n"/>
    </row>
    <row r="3550">
      <c r="A3550" s="7" t="n"/>
      <c r="C3550" s="7" t="n"/>
      <c r="F3550" s="7" t="n"/>
      <c r="H3550" s="7">
        <f>IF($G3550="","",IFERROR(INDEX(Listas!$B$2:$B$51,MATCH($G3550,Listas!$A$2:$A$51,0))&amp;"",""))</f>
        <v/>
      </c>
      <c r="J3550" s="8" t="n"/>
      <c r="K3550" s="8" t="n"/>
      <c r="L3550" s="8" t="n"/>
      <c r="M3550" s="9" t="n"/>
      <c r="O3550" s="10" t="n"/>
      <c r="P3550" s="8" t="n"/>
    </row>
    <row r="3551">
      <c r="A3551" s="7" t="n"/>
      <c r="C3551" s="7" t="n"/>
      <c r="F3551" s="7" t="n"/>
      <c r="H3551" s="7">
        <f>IF($G3551="","",IFERROR(INDEX(Listas!$B$2:$B$51,MATCH($G3551,Listas!$A$2:$A$51,0))&amp;"",""))</f>
        <v/>
      </c>
      <c r="J3551" s="8" t="n"/>
      <c r="K3551" s="8" t="n"/>
      <c r="L3551" s="8" t="n"/>
      <c r="M3551" s="9" t="n"/>
      <c r="O3551" s="10" t="n"/>
      <c r="P3551" s="8" t="n"/>
    </row>
    <row r="3552">
      <c r="A3552" s="7" t="n"/>
      <c r="C3552" s="7" t="n"/>
      <c r="F3552" s="7" t="n"/>
      <c r="H3552" s="7">
        <f>IF($G3552="","",IFERROR(INDEX(Listas!$B$2:$B$51,MATCH($G3552,Listas!$A$2:$A$51,0))&amp;"",""))</f>
        <v/>
      </c>
      <c r="J3552" s="8" t="n"/>
      <c r="K3552" s="8" t="n"/>
      <c r="L3552" s="8" t="n"/>
      <c r="M3552" s="9" t="n"/>
      <c r="O3552" s="10" t="n"/>
      <c r="P3552" s="8" t="n"/>
    </row>
    <row r="3553">
      <c r="A3553" s="7" t="n"/>
      <c r="C3553" s="7" t="n"/>
      <c r="F3553" s="7" t="n"/>
      <c r="H3553" s="7">
        <f>IF($G3553="","",IFERROR(INDEX(Listas!$B$2:$B$51,MATCH($G3553,Listas!$A$2:$A$51,0))&amp;"",""))</f>
        <v/>
      </c>
      <c r="J3553" s="8" t="n"/>
      <c r="K3553" s="8" t="n"/>
      <c r="L3553" s="8" t="n"/>
      <c r="M3553" s="9" t="n"/>
      <c r="O3553" s="10" t="n"/>
      <c r="P3553" s="8" t="n"/>
    </row>
    <row r="3554">
      <c r="A3554" s="7" t="n"/>
      <c r="C3554" s="7" t="n"/>
      <c r="F3554" s="7" t="n"/>
      <c r="H3554" s="7">
        <f>IF($G3554="","",IFERROR(INDEX(Listas!$B$2:$B$51,MATCH($G3554,Listas!$A$2:$A$51,0))&amp;"",""))</f>
        <v/>
      </c>
      <c r="J3554" s="8" t="n"/>
      <c r="K3554" s="8" t="n"/>
      <c r="L3554" s="8" t="n"/>
      <c r="M3554" s="9" t="n"/>
      <c r="O3554" s="10" t="n"/>
      <c r="P3554" s="8" t="n"/>
    </row>
    <row r="3555">
      <c r="A3555" s="7" t="n"/>
      <c r="C3555" s="7" t="n"/>
      <c r="F3555" s="7" t="n"/>
      <c r="H3555" s="7">
        <f>IF($G3555="","",IFERROR(INDEX(Listas!$B$2:$B$51,MATCH($G3555,Listas!$A$2:$A$51,0))&amp;"",""))</f>
        <v/>
      </c>
      <c r="J3555" s="8" t="n"/>
      <c r="K3555" s="8" t="n"/>
      <c r="L3555" s="8" t="n"/>
      <c r="M3555" s="9" t="n"/>
      <c r="O3555" s="10" t="n"/>
      <c r="P3555" s="8" t="n"/>
    </row>
    <row r="3556">
      <c r="A3556" s="7" t="n"/>
      <c r="C3556" s="7" t="n"/>
      <c r="F3556" s="7" t="n"/>
      <c r="H3556" s="7">
        <f>IF($G3556="","",IFERROR(INDEX(Listas!$B$2:$B$51,MATCH($G3556,Listas!$A$2:$A$51,0))&amp;"",""))</f>
        <v/>
      </c>
      <c r="J3556" s="8" t="n"/>
      <c r="K3556" s="8" t="n"/>
      <c r="L3556" s="8" t="n"/>
      <c r="M3556" s="9" t="n"/>
      <c r="O3556" s="10" t="n"/>
      <c r="P3556" s="8" t="n"/>
    </row>
    <row r="3557">
      <c r="A3557" s="7" t="n"/>
      <c r="C3557" s="7" t="n"/>
      <c r="F3557" s="7" t="n"/>
      <c r="H3557" s="7">
        <f>IF($G3557="","",IFERROR(INDEX(Listas!$B$2:$B$51,MATCH($G3557,Listas!$A$2:$A$51,0))&amp;"",""))</f>
        <v/>
      </c>
      <c r="J3557" s="8" t="n"/>
      <c r="K3557" s="8" t="n"/>
      <c r="L3557" s="8" t="n"/>
      <c r="M3557" s="9" t="n"/>
      <c r="O3557" s="10" t="n"/>
      <c r="P3557" s="8" t="n"/>
    </row>
    <row r="3558">
      <c r="A3558" s="7" t="n"/>
      <c r="C3558" s="7" t="n"/>
      <c r="F3558" s="7" t="n"/>
      <c r="H3558" s="7">
        <f>IF($G3558="","",IFERROR(INDEX(Listas!$B$2:$B$51,MATCH($G3558,Listas!$A$2:$A$51,0))&amp;"",""))</f>
        <v/>
      </c>
      <c r="J3558" s="8" t="n"/>
      <c r="K3558" s="8" t="n"/>
      <c r="L3558" s="8" t="n"/>
      <c r="M3558" s="9" t="n"/>
      <c r="O3558" s="10" t="n"/>
      <c r="P3558" s="8" t="n"/>
    </row>
    <row r="3559">
      <c r="A3559" s="7" t="n"/>
      <c r="C3559" s="7" t="n"/>
      <c r="F3559" s="7" t="n"/>
      <c r="H3559" s="7">
        <f>IF($G3559="","",IFERROR(INDEX(Listas!$B$2:$B$51,MATCH($G3559,Listas!$A$2:$A$51,0))&amp;"",""))</f>
        <v/>
      </c>
      <c r="J3559" s="8" t="n"/>
      <c r="K3559" s="8" t="n"/>
      <c r="L3559" s="8" t="n"/>
      <c r="M3559" s="9" t="n"/>
      <c r="O3559" s="10" t="n"/>
      <c r="P3559" s="8" t="n"/>
    </row>
    <row r="3560">
      <c r="A3560" s="7" t="n"/>
      <c r="C3560" s="7" t="n"/>
      <c r="F3560" s="7" t="n"/>
      <c r="H3560" s="7">
        <f>IF($G3560="","",IFERROR(INDEX(Listas!$B$2:$B$51,MATCH($G3560,Listas!$A$2:$A$51,0))&amp;"",""))</f>
        <v/>
      </c>
      <c r="J3560" s="8" t="n"/>
      <c r="K3560" s="8" t="n"/>
      <c r="L3560" s="8" t="n"/>
      <c r="M3560" s="9" t="n"/>
      <c r="O3560" s="10" t="n"/>
      <c r="P3560" s="8" t="n"/>
    </row>
    <row r="3561">
      <c r="A3561" s="7" t="n"/>
      <c r="C3561" s="7" t="n"/>
      <c r="F3561" s="7" t="n"/>
      <c r="H3561" s="7">
        <f>IF($G3561="","",IFERROR(INDEX(Listas!$B$2:$B$51,MATCH($G3561,Listas!$A$2:$A$51,0))&amp;"",""))</f>
        <v/>
      </c>
      <c r="J3561" s="8" t="n"/>
      <c r="K3561" s="8" t="n"/>
      <c r="L3561" s="8" t="n"/>
      <c r="M3561" s="9" t="n"/>
      <c r="O3561" s="10" t="n"/>
      <c r="P3561" s="8" t="n"/>
    </row>
    <row r="3562">
      <c r="A3562" s="7" t="n"/>
      <c r="C3562" s="7" t="n"/>
      <c r="F3562" s="7" t="n"/>
      <c r="H3562" s="7">
        <f>IF($G3562="","",IFERROR(INDEX(Listas!$B$2:$B$51,MATCH($G3562,Listas!$A$2:$A$51,0))&amp;"",""))</f>
        <v/>
      </c>
      <c r="J3562" s="8" t="n"/>
      <c r="K3562" s="8" t="n"/>
      <c r="L3562" s="8" t="n"/>
      <c r="M3562" s="9" t="n"/>
      <c r="O3562" s="10" t="n"/>
      <c r="P3562" s="8" t="n"/>
    </row>
    <row r="3563">
      <c r="A3563" s="7" t="n"/>
      <c r="C3563" s="7" t="n"/>
      <c r="F3563" s="7" t="n"/>
      <c r="H3563" s="7">
        <f>IF($G3563="","",IFERROR(INDEX(Listas!$B$2:$B$51,MATCH($G3563,Listas!$A$2:$A$51,0))&amp;"",""))</f>
        <v/>
      </c>
      <c r="J3563" s="8" t="n"/>
      <c r="K3563" s="8" t="n"/>
      <c r="L3563" s="8" t="n"/>
      <c r="M3563" s="9" t="n"/>
      <c r="O3563" s="10" t="n"/>
      <c r="P3563" s="8" t="n"/>
    </row>
    <row r="3564">
      <c r="A3564" s="7" t="n"/>
      <c r="C3564" s="7" t="n"/>
      <c r="F3564" s="7" t="n"/>
      <c r="H3564" s="7">
        <f>IF($G3564="","",IFERROR(INDEX(Listas!$B$2:$B$51,MATCH($G3564,Listas!$A$2:$A$51,0))&amp;"",""))</f>
        <v/>
      </c>
      <c r="J3564" s="8" t="n"/>
      <c r="K3564" s="8" t="n"/>
      <c r="L3564" s="8" t="n"/>
      <c r="M3564" s="9" t="n"/>
      <c r="O3564" s="10" t="n"/>
      <c r="P3564" s="8" t="n"/>
    </row>
    <row r="3565">
      <c r="A3565" s="7" t="n"/>
      <c r="C3565" s="7" t="n"/>
      <c r="F3565" s="7" t="n"/>
      <c r="H3565" s="7">
        <f>IF($G3565="","",IFERROR(INDEX(Listas!$B$2:$B$51,MATCH($G3565,Listas!$A$2:$A$51,0))&amp;"",""))</f>
        <v/>
      </c>
      <c r="J3565" s="8" t="n"/>
      <c r="K3565" s="8" t="n"/>
      <c r="L3565" s="8" t="n"/>
      <c r="M3565" s="9" t="n"/>
      <c r="O3565" s="10" t="n"/>
      <c r="P3565" s="8" t="n"/>
    </row>
    <row r="3566">
      <c r="A3566" s="7" t="n"/>
      <c r="C3566" s="7" t="n"/>
      <c r="F3566" s="7" t="n"/>
      <c r="H3566" s="7">
        <f>IF($G3566="","",IFERROR(INDEX(Listas!$B$2:$B$51,MATCH($G3566,Listas!$A$2:$A$51,0))&amp;"",""))</f>
        <v/>
      </c>
      <c r="J3566" s="8" t="n"/>
      <c r="K3566" s="8" t="n"/>
      <c r="L3566" s="8" t="n"/>
      <c r="M3566" s="9" t="n"/>
      <c r="O3566" s="10" t="n"/>
      <c r="P3566" s="8" t="n"/>
    </row>
    <row r="3567">
      <c r="A3567" s="7" t="n"/>
      <c r="C3567" s="7" t="n"/>
      <c r="F3567" s="7" t="n"/>
      <c r="H3567" s="7">
        <f>IF($G3567="","",IFERROR(INDEX(Listas!$B$2:$B$51,MATCH($G3567,Listas!$A$2:$A$51,0))&amp;"",""))</f>
        <v/>
      </c>
      <c r="J3567" s="8" t="n"/>
      <c r="K3567" s="8" t="n"/>
      <c r="L3567" s="8" t="n"/>
      <c r="M3567" s="9" t="n"/>
      <c r="O3567" s="10" t="n"/>
      <c r="P3567" s="8" t="n"/>
    </row>
    <row r="3568">
      <c r="A3568" s="7" t="n"/>
      <c r="C3568" s="7" t="n"/>
      <c r="F3568" s="7" t="n"/>
      <c r="H3568" s="7">
        <f>IF($G3568="","",IFERROR(INDEX(Listas!$B$2:$B$51,MATCH($G3568,Listas!$A$2:$A$51,0))&amp;"",""))</f>
        <v/>
      </c>
      <c r="J3568" s="8" t="n"/>
      <c r="K3568" s="8" t="n"/>
      <c r="L3568" s="8" t="n"/>
      <c r="M3568" s="9" t="n"/>
      <c r="O3568" s="10" t="n"/>
      <c r="P3568" s="8" t="n"/>
    </row>
    <row r="3569">
      <c r="A3569" s="7" t="n"/>
      <c r="C3569" s="7" t="n"/>
      <c r="F3569" s="7" t="n"/>
      <c r="H3569" s="7">
        <f>IF($G3569="","",IFERROR(INDEX(Listas!$B$2:$B$51,MATCH($G3569,Listas!$A$2:$A$51,0))&amp;"",""))</f>
        <v/>
      </c>
      <c r="J3569" s="8" t="n"/>
      <c r="K3569" s="8" t="n"/>
      <c r="L3569" s="8" t="n"/>
      <c r="M3569" s="9" t="n"/>
      <c r="O3569" s="10" t="n"/>
      <c r="P3569" s="8" t="n"/>
    </row>
    <row r="3570">
      <c r="A3570" s="7" t="n"/>
      <c r="C3570" s="7" t="n"/>
      <c r="F3570" s="7" t="n"/>
      <c r="H3570" s="7">
        <f>IF($G3570="","",IFERROR(INDEX(Listas!$B$2:$B$51,MATCH($G3570,Listas!$A$2:$A$51,0))&amp;"",""))</f>
        <v/>
      </c>
      <c r="J3570" s="8" t="n"/>
      <c r="K3570" s="8" t="n"/>
      <c r="L3570" s="8" t="n"/>
      <c r="M3570" s="9" t="n"/>
      <c r="O3570" s="10" t="n"/>
      <c r="P3570" s="8" t="n"/>
    </row>
    <row r="3571">
      <c r="A3571" s="7" t="n"/>
      <c r="C3571" s="7" t="n"/>
      <c r="F3571" s="7" t="n"/>
      <c r="H3571" s="7">
        <f>IF($G3571="","",IFERROR(INDEX(Listas!$B$2:$B$51,MATCH($G3571,Listas!$A$2:$A$51,0))&amp;"",""))</f>
        <v/>
      </c>
      <c r="J3571" s="8" t="n"/>
      <c r="K3571" s="8" t="n"/>
      <c r="L3571" s="8" t="n"/>
      <c r="M3571" s="9" t="n"/>
      <c r="O3571" s="10" t="n"/>
      <c r="P3571" s="8" t="n"/>
    </row>
    <row r="3572">
      <c r="A3572" s="7" t="n"/>
      <c r="C3572" s="7" t="n"/>
      <c r="F3572" s="7" t="n"/>
      <c r="H3572" s="7">
        <f>IF($G3572="","",IFERROR(INDEX(Listas!$B$2:$B$51,MATCH($G3572,Listas!$A$2:$A$51,0))&amp;"",""))</f>
        <v/>
      </c>
      <c r="J3572" s="8" t="n"/>
      <c r="K3572" s="8" t="n"/>
      <c r="L3572" s="8" t="n"/>
      <c r="M3572" s="9" t="n"/>
      <c r="O3572" s="10" t="n"/>
      <c r="P3572" s="8" t="n"/>
    </row>
    <row r="3573">
      <c r="A3573" s="7" t="n"/>
      <c r="C3573" s="7" t="n"/>
      <c r="F3573" s="7" t="n"/>
      <c r="H3573" s="7">
        <f>IF($G3573="","",IFERROR(INDEX(Listas!$B$2:$B$51,MATCH($G3573,Listas!$A$2:$A$51,0))&amp;"",""))</f>
        <v/>
      </c>
      <c r="J3573" s="8" t="n"/>
      <c r="K3573" s="8" t="n"/>
      <c r="L3573" s="8" t="n"/>
      <c r="M3573" s="9" t="n"/>
      <c r="O3573" s="10" t="n"/>
      <c r="P3573" s="8" t="n"/>
    </row>
    <row r="3574">
      <c r="A3574" s="7" t="n"/>
      <c r="C3574" s="7" t="n"/>
      <c r="F3574" s="7" t="n"/>
      <c r="H3574" s="7">
        <f>IF($G3574="","",IFERROR(INDEX(Listas!$B$2:$B$51,MATCH($G3574,Listas!$A$2:$A$51,0))&amp;"",""))</f>
        <v/>
      </c>
      <c r="J3574" s="8" t="n"/>
      <c r="K3574" s="8" t="n"/>
      <c r="L3574" s="8" t="n"/>
      <c r="M3574" s="9" t="n"/>
      <c r="O3574" s="10" t="n"/>
      <c r="P3574" s="8" t="n"/>
    </row>
    <row r="3575">
      <c r="A3575" s="7" t="n"/>
      <c r="C3575" s="7" t="n"/>
      <c r="F3575" s="7" t="n"/>
      <c r="H3575" s="7">
        <f>IF($G3575="","",IFERROR(INDEX(Listas!$B$2:$B$51,MATCH($G3575,Listas!$A$2:$A$51,0))&amp;"",""))</f>
        <v/>
      </c>
      <c r="J3575" s="8" t="n"/>
      <c r="K3575" s="8" t="n"/>
      <c r="L3575" s="8" t="n"/>
      <c r="M3575" s="9" t="n"/>
      <c r="O3575" s="10" t="n"/>
      <c r="P3575" s="8" t="n"/>
    </row>
    <row r="3576">
      <c r="A3576" s="7" t="n"/>
      <c r="C3576" s="7" t="n"/>
      <c r="F3576" s="7" t="n"/>
      <c r="H3576" s="7">
        <f>IF($G3576="","",IFERROR(INDEX(Listas!$B$2:$B$51,MATCH($G3576,Listas!$A$2:$A$51,0))&amp;"",""))</f>
        <v/>
      </c>
      <c r="J3576" s="8" t="n"/>
      <c r="K3576" s="8" t="n"/>
      <c r="L3576" s="8" t="n"/>
      <c r="M3576" s="9" t="n"/>
      <c r="O3576" s="10" t="n"/>
      <c r="P3576" s="8" t="n"/>
    </row>
    <row r="3577">
      <c r="A3577" s="7" t="n"/>
      <c r="C3577" s="7" t="n"/>
      <c r="F3577" s="7" t="n"/>
      <c r="H3577" s="7">
        <f>IF($G3577="","",IFERROR(INDEX(Listas!$B$2:$B$51,MATCH($G3577,Listas!$A$2:$A$51,0))&amp;"",""))</f>
        <v/>
      </c>
      <c r="J3577" s="8" t="n"/>
      <c r="K3577" s="8" t="n"/>
      <c r="L3577" s="8" t="n"/>
      <c r="M3577" s="9" t="n"/>
      <c r="O3577" s="10" t="n"/>
      <c r="P3577" s="8" t="n"/>
    </row>
    <row r="3578">
      <c r="A3578" s="7" t="n"/>
      <c r="C3578" s="7" t="n"/>
      <c r="F3578" s="7" t="n"/>
      <c r="H3578" s="7">
        <f>IF($G3578="","",IFERROR(INDEX(Listas!$B$2:$B$51,MATCH($G3578,Listas!$A$2:$A$51,0))&amp;"",""))</f>
        <v/>
      </c>
      <c r="J3578" s="8" t="n"/>
      <c r="K3578" s="8" t="n"/>
      <c r="L3578" s="8" t="n"/>
      <c r="M3578" s="9" t="n"/>
      <c r="O3578" s="10" t="n"/>
      <c r="P3578" s="8" t="n"/>
    </row>
    <row r="3579">
      <c r="A3579" s="7" t="n"/>
      <c r="C3579" s="7" t="n"/>
      <c r="F3579" s="7" t="n"/>
      <c r="H3579" s="7">
        <f>IF($G3579="","",IFERROR(INDEX(Listas!$B$2:$B$51,MATCH($G3579,Listas!$A$2:$A$51,0))&amp;"",""))</f>
        <v/>
      </c>
      <c r="J3579" s="8" t="n"/>
      <c r="K3579" s="8" t="n"/>
      <c r="L3579" s="8" t="n"/>
      <c r="M3579" s="9" t="n"/>
      <c r="O3579" s="10" t="n"/>
      <c r="P3579" s="8" t="n"/>
    </row>
    <row r="3580">
      <c r="A3580" s="7" t="n"/>
      <c r="C3580" s="7" t="n"/>
      <c r="F3580" s="7" t="n"/>
      <c r="H3580" s="7">
        <f>IF($G3580="","",IFERROR(INDEX(Listas!$B$2:$B$51,MATCH($G3580,Listas!$A$2:$A$51,0))&amp;"",""))</f>
        <v/>
      </c>
      <c r="J3580" s="8" t="n"/>
      <c r="K3580" s="8" t="n"/>
      <c r="L3580" s="8" t="n"/>
      <c r="M3580" s="9" t="n"/>
      <c r="O3580" s="10" t="n"/>
      <c r="P3580" s="8" t="n"/>
    </row>
    <row r="3581">
      <c r="A3581" s="7" t="n"/>
      <c r="C3581" s="7" t="n"/>
      <c r="F3581" s="7" t="n"/>
      <c r="H3581" s="7">
        <f>IF($G3581="","",IFERROR(INDEX(Listas!$B$2:$B$51,MATCH($G3581,Listas!$A$2:$A$51,0))&amp;"",""))</f>
        <v/>
      </c>
      <c r="J3581" s="8" t="n"/>
      <c r="K3581" s="8" t="n"/>
      <c r="L3581" s="8" t="n"/>
      <c r="M3581" s="9" t="n"/>
      <c r="O3581" s="10" t="n"/>
      <c r="P3581" s="8" t="n"/>
    </row>
    <row r="3582">
      <c r="A3582" s="7" t="n"/>
      <c r="C3582" s="7" t="n"/>
      <c r="F3582" s="7" t="n"/>
      <c r="H3582" s="7">
        <f>IF($G3582="","",IFERROR(INDEX(Listas!$B$2:$B$51,MATCH($G3582,Listas!$A$2:$A$51,0))&amp;"",""))</f>
        <v/>
      </c>
      <c r="J3582" s="8" t="n"/>
      <c r="K3582" s="8" t="n"/>
      <c r="L3582" s="8" t="n"/>
      <c r="M3582" s="9" t="n"/>
      <c r="O3582" s="10" t="n"/>
      <c r="P3582" s="8" t="n"/>
    </row>
    <row r="3583">
      <c r="A3583" s="7" t="n"/>
      <c r="C3583" s="7" t="n"/>
      <c r="F3583" s="7" t="n"/>
      <c r="H3583" s="7">
        <f>IF($G3583="","",IFERROR(INDEX(Listas!$B$2:$B$51,MATCH($G3583,Listas!$A$2:$A$51,0))&amp;"",""))</f>
        <v/>
      </c>
      <c r="J3583" s="8" t="n"/>
      <c r="K3583" s="8" t="n"/>
      <c r="L3583" s="8" t="n"/>
      <c r="M3583" s="9" t="n"/>
      <c r="O3583" s="10" t="n"/>
      <c r="P3583" s="8" t="n"/>
    </row>
    <row r="3584">
      <c r="A3584" s="7" t="n"/>
      <c r="C3584" s="7" t="n"/>
      <c r="F3584" s="7" t="n"/>
      <c r="H3584" s="7">
        <f>IF($G3584="","",IFERROR(INDEX(Listas!$B$2:$B$51,MATCH($G3584,Listas!$A$2:$A$51,0))&amp;"",""))</f>
        <v/>
      </c>
      <c r="J3584" s="8" t="n"/>
      <c r="K3584" s="8" t="n"/>
      <c r="L3584" s="8" t="n"/>
      <c r="M3584" s="9" t="n"/>
      <c r="O3584" s="10" t="n"/>
      <c r="P3584" s="8" t="n"/>
    </row>
    <row r="3585">
      <c r="A3585" s="7" t="n"/>
      <c r="C3585" s="7" t="n"/>
      <c r="F3585" s="7" t="n"/>
      <c r="H3585" s="7">
        <f>IF($G3585="","",IFERROR(INDEX(Listas!$B$2:$B$51,MATCH($G3585,Listas!$A$2:$A$51,0))&amp;"",""))</f>
        <v/>
      </c>
      <c r="J3585" s="8" t="n"/>
      <c r="K3585" s="8" t="n"/>
      <c r="L3585" s="8" t="n"/>
      <c r="M3585" s="9" t="n"/>
      <c r="O3585" s="10" t="n"/>
      <c r="P3585" s="8" t="n"/>
    </row>
    <row r="3586">
      <c r="A3586" s="7" t="n"/>
      <c r="C3586" s="7" t="n"/>
      <c r="F3586" s="7" t="n"/>
      <c r="H3586" s="7">
        <f>IF($G3586="","",IFERROR(INDEX(Listas!$B$2:$B$51,MATCH($G3586,Listas!$A$2:$A$51,0))&amp;"",""))</f>
        <v/>
      </c>
      <c r="J3586" s="8" t="n"/>
      <c r="K3586" s="8" t="n"/>
      <c r="L3586" s="8" t="n"/>
      <c r="M3586" s="9" t="n"/>
      <c r="O3586" s="10" t="n"/>
      <c r="P3586" s="8" t="n"/>
    </row>
    <row r="3587">
      <c r="A3587" s="7" t="n"/>
      <c r="C3587" s="7" t="n"/>
      <c r="F3587" s="7" t="n"/>
      <c r="H3587" s="7">
        <f>IF($G3587="","",IFERROR(INDEX(Listas!$B$2:$B$51,MATCH($G3587,Listas!$A$2:$A$51,0))&amp;"",""))</f>
        <v/>
      </c>
      <c r="J3587" s="8" t="n"/>
      <c r="K3587" s="8" t="n"/>
      <c r="L3587" s="8" t="n"/>
      <c r="M3587" s="9" t="n"/>
      <c r="O3587" s="10" t="n"/>
      <c r="P3587" s="8" t="n"/>
    </row>
    <row r="3588">
      <c r="A3588" s="7" t="n"/>
      <c r="C3588" s="7" t="n"/>
      <c r="F3588" s="7" t="n"/>
      <c r="H3588" s="7">
        <f>IF($G3588="","",IFERROR(INDEX(Listas!$B$2:$B$51,MATCH($G3588,Listas!$A$2:$A$51,0))&amp;"",""))</f>
        <v/>
      </c>
      <c r="J3588" s="8" t="n"/>
      <c r="K3588" s="8" t="n"/>
      <c r="L3588" s="8" t="n"/>
      <c r="M3588" s="9" t="n"/>
      <c r="O3588" s="10" t="n"/>
      <c r="P3588" s="8" t="n"/>
    </row>
    <row r="3589">
      <c r="A3589" s="7" t="n"/>
      <c r="C3589" s="7" t="n"/>
      <c r="F3589" s="7" t="n"/>
      <c r="H3589" s="7">
        <f>IF($G3589="","",IFERROR(INDEX(Listas!$B$2:$B$51,MATCH($G3589,Listas!$A$2:$A$51,0))&amp;"",""))</f>
        <v/>
      </c>
      <c r="J3589" s="8" t="n"/>
      <c r="K3589" s="8" t="n"/>
      <c r="L3589" s="8" t="n"/>
      <c r="M3589" s="9" t="n"/>
      <c r="O3589" s="10" t="n"/>
      <c r="P3589" s="8" t="n"/>
    </row>
    <row r="3590">
      <c r="A3590" s="7" t="n"/>
      <c r="C3590" s="7" t="n"/>
      <c r="F3590" s="7" t="n"/>
      <c r="H3590" s="7">
        <f>IF($G3590="","",IFERROR(INDEX(Listas!$B$2:$B$51,MATCH($G3590,Listas!$A$2:$A$51,0))&amp;"",""))</f>
        <v/>
      </c>
      <c r="J3590" s="8" t="n"/>
      <c r="K3590" s="8" t="n"/>
      <c r="L3590" s="8" t="n"/>
      <c r="M3590" s="9" t="n"/>
      <c r="O3590" s="10" t="n"/>
      <c r="P3590" s="8" t="n"/>
    </row>
    <row r="3591">
      <c r="A3591" s="7" t="n"/>
      <c r="C3591" s="7" t="n"/>
      <c r="F3591" s="7" t="n"/>
      <c r="H3591" s="7">
        <f>IF($G3591="","",IFERROR(INDEX(Listas!$B$2:$B$51,MATCH($G3591,Listas!$A$2:$A$51,0))&amp;"",""))</f>
        <v/>
      </c>
      <c r="J3591" s="8" t="n"/>
      <c r="K3591" s="8" t="n"/>
      <c r="L3591" s="8" t="n"/>
      <c r="M3591" s="9" t="n"/>
      <c r="O3591" s="10" t="n"/>
      <c r="P3591" s="8" t="n"/>
    </row>
    <row r="3592">
      <c r="A3592" s="7" t="n"/>
      <c r="C3592" s="7" t="n"/>
      <c r="F3592" s="7" t="n"/>
      <c r="H3592" s="7">
        <f>IF($G3592="","",IFERROR(INDEX(Listas!$B$2:$B$51,MATCH($G3592,Listas!$A$2:$A$51,0))&amp;"",""))</f>
        <v/>
      </c>
      <c r="J3592" s="8" t="n"/>
      <c r="K3592" s="8" t="n"/>
      <c r="L3592" s="8" t="n"/>
      <c r="M3592" s="9" t="n"/>
      <c r="O3592" s="10" t="n"/>
      <c r="P3592" s="8" t="n"/>
    </row>
    <row r="3593">
      <c r="A3593" s="7" t="n"/>
      <c r="C3593" s="7" t="n"/>
      <c r="F3593" s="7" t="n"/>
      <c r="H3593" s="7">
        <f>IF($G3593="","",IFERROR(INDEX(Listas!$B$2:$B$51,MATCH($G3593,Listas!$A$2:$A$51,0))&amp;"",""))</f>
        <v/>
      </c>
      <c r="J3593" s="8" t="n"/>
      <c r="K3593" s="8" t="n"/>
      <c r="L3593" s="8" t="n"/>
      <c r="M3593" s="9" t="n"/>
      <c r="O3593" s="10" t="n"/>
      <c r="P3593" s="8" t="n"/>
    </row>
    <row r="3594">
      <c r="A3594" s="7" t="n"/>
      <c r="C3594" s="7" t="n"/>
      <c r="F3594" s="7" t="n"/>
      <c r="H3594" s="7">
        <f>IF($G3594="","",IFERROR(INDEX(Listas!$B$2:$B$51,MATCH($G3594,Listas!$A$2:$A$51,0))&amp;"",""))</f>
        <v/>
      </c>
      <c r="J3594" s="8" t="n"/>
      <c r="K3594" s="8" t="n"/>
      <c r="L3594" s="8" t="n"/>
      <c r="M3594" s="9" t="n"/>
      <c r="O3594" s="10" t="n"/>
      <c r="P3594" s="8" t="n"/>
    </row>
    <row r="3595">
      <c r="A3595" s="7" t="n"/>
      <c r="C3595" s="7" t="n"/>
      <c r="F3595" s="7" t="n"/>
      <c r="H3595" s="7">
        <f>IF($G3595="","",IFERROR(INDEX(Listas!$B$2:$B$51,MATCH($G3595,Listas!$A$2:$A$51,0))&amp;"",""))</f>
        <v/>
      </c>
      <c r="J3595" s="8" t="n"/>
      <c r="K3595" s="8" t="n"/>
      <c r="L3595" s="8" t="n"/>
      <c r="M3595" s="9" t="n"/>
      <c r="O3595" s="10" t="n"/>
      <c r="P3595" s="8" t="n"/>
    </row>
    <row r="3596">
      <c r="A3596" s="7" t="n"/>
      <c r="C3596" s="7" t="n"/>
      <c r="F3596" s="7" t="n"/>
      <c r="H3596" s="7">
        <f>IF($G3596="","",IFERROR(INDEX(Listas!$B$2:$B$51,MATCH($G3596,Listas!$A$2:$A$51,0))&amp;"",""))</f>
        <v/>
      </c>
      <c r="J3596" s="8" t="n"/>
      <c r="K3596" s="8" t="n"/>
      <c r="L3596" s="8" t="n"/>
      <c r="M3596" s="9" t="n"/>
      <c r="O3596" s="10" t="n"/>
      <c r="P3596" s="8" t="n"/>
    </row>
    <row r="3597">
      <c r="A3597" s="7" t="n"/>
      <c r="C3597" s="7" t="n"/>
      <c r="F3597" s="7" t="n"/>
      <c r="H3597" s="7">
        <f>IF($G3597="","",IFERROR(INDEX(Listas!$B$2:$B$51,MATCH($G3597,Listas!$A$2:$A$51,0))&amp;"",""))</f>
        <v/>
      </c>
      <c r="J3597" s="8" t="n"/>
      <c r="K3597" s="8" t="n"/>
      <c r="L3597" s="8" t="n"/>
      <c r="M3597" s="9" t="n"/>
      <c r="O3597" s="10" t="n"/>
      <c r="P3597" s="8" t="n"/>
    </row>
    <row r="3598">
      <c r="A3598" s="7" t="n"/>
      <c r="C3598" s="7" t="n"/>
      <c r="F3598" s="7" t="n"/>
      <c r="H3598" s="7">
        <f>IF($G3598="","",IFERROR(INDEX(Listas!$B$2:$B$51,MATCH($G3598,Listas!$A$2:$A$51,0))&amp;"",""))</f>
        <v/>
      </c>
      <c r="J3598" s="8" t="n"/>
      <c r="K3598" s="8" t="n"/>
      <c r="L3598" s="8" t="n"/>
      <c r="M3598" s="9" t="n"/>
      <c r="O3598" s="10" t="n"/>
      <c r="P3598" s="8" t="n"/>
    </row>
    <row r="3599">
      <c r="A3599" s="7" t="n"/>
      <c r="C3599" s="7" t="n"/>
      <c r="F3599" s="7" t="n"/>
      <c r="H3599" s="7">
        <f>IF($G3599="","",IFERROR(INDEX(Listas!$B$2:$B$51,MATCH($G3599,Listas!$A$2:$A$51,0))&amp;"",""))</f>
        <v/>
      </c>
      <c r="J3599" s="8" t="n"/>
      <c r="K3599" s="8" t="n"/>
      <c r="L3599" s="8" t="n"/>
      <c r="M3599" s="9" t="n"/>
      <c r="O3599" s="10" t="n"/>
      <c r="P3599" s="8" t="n"/>
    </row>
    <row r="3600">
      <c r="A3600" s="7" t="n"/>
      <c r="C3600" s="7" t="n"/>
      <c r="F3600" s="7" t="n"/>
      <c r="H3600" s="7">
        <f>IF($G3600="","",IFERROR(INDEX(Listas!$B$2:$B$51,MATCH($G3600,Listas!$A$2:$A$51,0))&amp;"",""))</f>
        <v/>
      </c>
      <c r="J3600" s="8" t="n"/>
      <c r="K3600" s="8" t="n"/>
      <c r="L3600" s="8" t="n"/>
      <c r="M3600" s="9" t="n"/>
      <c r="O3600" s="10" t="n"/>
      <c r="P3600" s="8" t="n"/>
    </row>
    <row r="3601">
      <c r="A3601" s="7" t="n"/>
      <c r="C3601" s="7" t="n"/>
      <c r="F3601" s="7" t="n"/>
      <c r="H3601" s="7">
        <f>IF($G3601="","",IFERROR(INDEX(Listas!$B$2:$B$51,MATCH($G3601,Listas!$A$2:$A$51,0))&amp;"",""))</f>
        <v/>
      </c>
      <c r="J3601" s="8" t="n"/>
      <c r="K3601" s="8" t="n"/>
      <c r="L3601" s="8" t="n"/>
      <c r="M3601" s="9" t="n"/>
      <c r="O3601" s="10" t="n"/>
      <c r="P3601" s="8" t="n"/>
    </row>
    <row r="3602">
      <c r="A3602" s="7" t="n"/>
      <c r="C3602" s="7" t="n"/>
      <c r="F3602" s="7" t="n"/>
      <c r="H3602" s="7">
        <f>IF($G3602="","",IFERROR(INDEX(Listas!$B$2:$B$51,MATCH($G3602,Listas!$A$2:$A$51,0))&amp;"",""))</f>
        <v/>
      </c>
      <c r="J3602" s="8" t="n"/>
      <c r="K3602" s="8" t="n"/>
      <c r="L3602" s="8" t="n"/>
      <c r="M3602" s="9" t="n"/>
      <c r="O3602" s="10" t="n"/>
      <c r="P3602" s="8" t="n"/>
    </row>
    <row r="3603">
      <c r="A3603" s="7" t="n"/>
      <c r="C3603" s="7" t="n"/>
      <c r="F3603" s="7" t="n"/>
      <c r="H3603" s="7">
        <f>IF($G3603="","",IFERROR(INDEX(Listas!$B$2:$B$51,MATCH($G3603,Listas!$A$2:$A$51,0))&amp;"",""))</f>
        <v/>
      </c>
      <c r="J3603" s="8" t="n"/>
      <c r="K3603" s="8" t="n"/>
      <c r="L3603" s="8" t="n"/>
      <c r="M3603" s="9" t="n"/>
      <c r="O3603" s="10" t="n"/>
      <c r="P3603" s="8" t="n"/>
    </row>
    <row r="3604">
      <c r="A3604" s="7" t="n"/>
      <c r="C3604" s="7" t="n"/>
      <c r="F3604" s="7" t="n"/>
      <c r="H3604" s="7">
        <f>IF($G3604="","",IFERROR(INDEX(Listas!$B$2:$B$51,MATCH($G3604,Listas!$A$2:$A$51,0))&amp;"",""))</f>
        <v/>
      </c>
      <c r="J3604" s="8" t="n"/>
      <c r="K3604" s="8" t="n"/>
      <c r="L3604" s="8" t="n"/>
      <c r="M3604" s="9" t="n"/>
      <c r="O3604" s="10" t="n"/>
      <c r="P3604" s="8" t="n"/>
    </row>
    <row r="3605">
      <c r="A3605" s="7" t="n"/>
      <c r="C3605" s="7" t="n"/>
      <c r="F3605" s="7" t="n"/>
      <c r="H3605" s="7">
        <f>IF($G3605="","",IFERROR(INDEX(Listas!$B$2:$B$51,MATCH($G3605,Listas!$A$2:$A$51,0))&amp;"",""))</f>
        <v/>
      </c>
      <c r="J3605" s="8" t="n"/>
      <c r="K3605" s="8" t="n"/>
      <c r="L3605" s="8" t="n"/>
      <c r="M3605" s="9" t="n"/>
      <c r="O3605" s="10" t="n"/>
      <c r="P3605" s="8" t="n"/>
    </row>
    <row r="3606">
      <c r="A3606" s="7" t="n"/>
      <c r="C3606" s="7" t="n"/>
      <c r="F3606" s="7" t="n"/>
      <c r="H3606" s="7">
        <f>IF($G3606="","",IFERROR(INDEX(Listas!$B$2:$B$51,MATCH($G3606,Listas!$A$2:$A$51,0))&amp;"",""))</f>
        <v/>
      </c>
      <c r="J3606" s="8" t="n"/>
      <c r="K3606" s="8" t="n"/>
      <c r="L3606" s="8" t="n"/>
      <c r="M3606" s="9" t="n"/>
      <c r="O3606" s="10" t="n"/>
      <c r="P3606" s="8" t="n"/>
    </row>
    <row r="3607">
      <c r="A3607" s="7" t="n"/>
      <c r="C3607" s="7" t="n"/>
      <c r="F3607" s="7" t="n"/>
      <c r="H3607" s="7">
        <f>IF($G3607="","",IFERROR(INDEX(Listas!$B$2:$B$51,MATCH($G3607,Listas!$A$2:$A$51,0))&amp;"",""))</f>
        <v/>
      </c>
      <c r="J3607" s="8" t="n"/>
      <c r="K3607" s="8" t="n"/>
      <c r="L3607" s="8" t="n"/>
      <c r="M3607" s="9" t="n"/>
      <c r="O3607" s="10" t="n"/>
      <c r="P3607" s="8" t="n"/>
    </row>
    <row r="3608">
      <c r="A3608" s="7" t="n"/>
      <c r="C3608" s="7" t="n"/>
      <c r="F3608" s="7" t="n"/>
      <c r="H3608" s="7">
        <f>IF($G3608="","",IFERROR(INDEX(Listas!$B$2:$B$51,MATCH($G3608,Listas!$A$2:$A$51,0))&amp;"",""))</f>
        <v/>
      </c>
      <c r="J3608" s="8" t="n"/>
      <c r="K3608" s="8" t="n"/>
      <c r="L3608" s="8" t="n"/>
      <c r="M3608" s="9" t="n"/>
      <c r="O3608" s="10" t="n"/>
      <c r="P3608" s="8" t="n"/>
    </row>
    <row r="3609">
      <c r="A3609" s="7" t="n"/>
      <c r="C3609" s="7" t="n"/>
      <c r="F3609" s="7" t="n"/>
      <c r="H3609" s="7">
        <f>IF($G3609="","",IFERROR(INDEX(Listas!$B$2:$B$51,MATCH($G3609,Listas!$A$2:$A$51,0))&amp;"",""))</f>
        <v/>
      </c>
      <c r="J3609" s="8" t="n"/>
      <c r="K3609" s="8" t="n"/>
      <c r="L3609" s="8" t="n"/>
      <c r="M3609" s="9" t="n"/>
      <c r="O3609" s="10" t="n"/>
      <c r="P3609" s="8" t="n"/>
    </row>
    <row r="3610">
      <c r="A3610" s="7" t="n"/>
      <c r="C3610" s="7" t="n"/>
      <c r="F3610" s="7" t="n"/>
      <c r="H3610" s="7">
        <f>IF($G3610="","",IFERROR(INDEX(Listas!$B$2:$B$51,MATCH($G3610,Listas!$A$2:$A$51,0))&amp;"",""))</f>
        <v/>
      </c>
      <c r="J3610" s="8" t="n"/>
      <c r="K3610" s="8" t="n"/>
      <c r="L3610" s="8" t="n"/>
      <c r="M3610" s="9" t="n"/>
      <c r="O3610" s="10" t="n"/>
      <c r="P3610" s="8" t="n"/>
    </row>
    <row r="3611">
      <c r="A3611" s="7" t="n"/>
      <c r="C3611" s="7" t="n"/>
      <c r="F3611" s="7" t="n"/>
      <c r="H3611" s="7">
        <f>IF($G3611="","",IFERROR(INDEX(Listas!$B$2:$B$51,MATCH($G3611,Listas!$A$2:$A$51,0))&amp;"",""))</f>
        <v/>
      </c>
      <c r="J3611" s="8" t="n"/>
      <c r="K3611" s="8" t="n"/>
      <c r="L3611" s="8" t="n"/>
      <c r="M3611" s="9" t="n"/>
      <c r="O3611" s="10" t="n"/>
      <c r="P3611" s="8" t="n"/>
    </row>
    <row r="3612">
      <c r="A3612" s="7" t="n"/>
      <c r="C3612" s="7" t="n"/>
      <c r="F3612" s="7" t="n"/>
      <c r="H3612" s="7">
        <f>IF($G3612="","",IFERROR(INDEX(Listas!$B$2:$B$51,MATCH($G3612,Listas!$A$2:$A$51,0))&amp;"",""))</f>
        <v/>
      </c>
      <c r="J3612" s="8" t="n"/>
      <c r="K3612" s="8" t="n"/>
      <c r="L3612" s="8" t="n"/>
      <c r="M3612" s="9" t="n"/>
      <c r="O3612" s="10" t="n"/>
      <c r="P3612" s="8" t="n"/>
    </row>
    <row r="3613">
      <c r="A3613" s="7" t="n"/>
      <c r="C3613" s="7" t="n"/>
      <c r="F3613" s="7" t="n"/>
      <c r="H3613" s="7">
        <f>IF($G3613="","",IFERROR(INDEX(Listas!$B$2:$B$51,MATCH($G3613,Listas!$A$2:$A$51,0))&amp;"",""))</f>
        <v/>
      </c>
      <c r="J3613" s="8" t="n"/>
      <c r="K3613" s="8" t="n"/>
      <c r="L3613" s="8" t="n"/>
      <c r="M3613" s="9" t="n"/>
      <c r="O3613" s="10" t="n"/>
      <c r="P3613" s="8" t="n"/>
    </row>
    <row r="3614">
      <c r="A3614" s="7" t="n"/>
      <c r="C3614" s="7" t="n"/>
      <c r="F3614" s="7" t="n"/>
      <c r="H3614" s="7">
        <f>IF($G3614="","",IFERROR(INDEX(Listas!$B$2:$B$51,MATCH($G3614,Listas!$A$2:$A$51,0))&amp;"",""))</f>
        <v/>
      </c>
      <c r="J3614" s="8" t="n"/>
      <c r="K3614" s="8" t="n"/>
      <c r="L3614" s="8" t="n"/>
      <c r="M3614" s="9" t="n"/>
      <c r="O3614" s="10" t="n"/>
      <c r="P3614" s="8" t="n"/>
    </row>
    <row r="3615">
      <c r="A3615" s="7" t="n"/>
      <c r="C3615" s="7" t="n"/>
      <c r="F3615" s="7" t="n"/>
      <c r="H3615" s="7">
        <f>IF($G3615="","",IFERROR(INDEX(Listas!$B$2:$B$51,MATCH($G3615,Listas!$A$2:$A$51,0))&amp;"",""))</f>
        <v/>
      </c>
      <c r="J3615" s="8" t="n"/>
      <c r="K3615" s="8" t="n"/>
      <c r="L3615" s="8" t="n"/>
      <c r="M3615" s="9" t="n"/>
      <c r="O3615" s="10" t="n"/>
      <c r="P3615" s="8" t="n"/>
    </row>
    <row r="3616">
      <c r="A3616" s="7" t="n"/>
      <c r="C3616" s="7" t="n"/>
      <c r="F3616" s="7" t="n"/>
      <c r="H3616" s="7">
        <f>IF($G3616="","",IFERROR(INDEX(Listas!$B$2:$B$51,MATCH($G3616,Listas!$A$2:$A$51,0))&amp;"",""))</f>
        <v/>
      </c>
      <c r="J3616" s="8" t="n"/>
      <c r="K3616" s="8" t="n"/>
      <c r="L3616" s="8" t="n"/>
      <c r="M3616" s="9" t="n"/>
      <c r="O3616" s="10" t="n"/>
      <c r="P3616" s="8" t="n"/>
    </row>
    <row r="3617">
      <c r="A3617" s="7" t="n"/>
      <c r="C3617" s="7" t="n"/>
      <c r="F3617" s="7" t="n"/>
      <c r="H3617" s="7">
        <f>IF($G3617="","",IFERROR(INDEX(Listas!$B$2:$B$51,MATCH($G3617,Listas!$A$2:$A$51,0))&amp;"",""))</f>
        <v/>
      </c>
      <c r="J3617" s="8" t="n"/>
      <c r="K3617" s="8" t="n"/>
      <c r="L3617" s="8" t="n"/>
      <c r="M3617" s="9" t="n"/>
      <c r="O3617" s="10" t="n"/>
      <c r="P3617" s="8" t="n"/>
    </row>
    <row r="3618">
      <c r="A3618" s="7" t="n"/>
      <c r="C3618" s="7" t="n"/>
      <c r="F3618" s="7" t="n"/>
      <c r="H3618" s="7">
        <f>IF($G3618="","",IFERROR(INDEX(Listas!$B$2:$B$51,MATCH($G3618,Listas!$A$2:$A$51,0))&amp;"",""))</f>
        <v/>
      </c>
      <c r="J3618" s="8" t="n"/>
      <c r="K3618" s="8" t="n"/>
      <c r="L3618" s="8" t="n"/>
      <c r="M3618" s="9" t="n"/>
      <c r="O3618" s="10" t="n"/>
      <c r="P3618" s="8" t="n"/>
    </row>
    <row r="3619">
      <c r="A3619" s="7" t="n"/>
      <c r="C3619" s="7" t="n"/>
      <c r="F3619" s="7" t="n"/>
      <c r="H3619" s="7">
        <f>IF($G3619="","",IFERROR(INDEX(Listas!$B$2:$B$51,MATCH($G3619,Listas!$A$2:$A$51,0))&amp;"",""))</f>
        <v/>
      </c>
      <c r="J3619" s="8" t="n"/>
      <c r="K3619" s="8" t="n"/>
      <c r="L3619" s="8" t="n"/>
      <c r="M3619" s="9" t="n"/>
      <c r="O3619" s="10" t="n"/>
      <c r="P3619" s="8" t="n"/>
    </row>
    <row r="3620">
      <c r="A3620" s="7" t="n"/>
      <c r="C3620" s="7" t="n"/>
      <c r="F3620" s="7" t="n"/>
      <c r="H3620" s="7">
        <f>IF($G3620="","",IFERROR(INDEX(Listas!$B$2:$B$51,MATCH($G3620,Listas!$A$2:$A$51,0))&amp;"",""))</f>
        <v/>
      </c>
      <c r="J3620" s="8" t="n"/>
      <c r="K3620" s="8" t="n"/>
      <c r="L3620" s="8" t="n"/>
      <c r="M3620" s="9" t="n"/>
      <c r="O3620" s="10" t="n"/>
      <c r="P3620" s="8" t="n"/>
    </row>
    <row r="3621">
      <c r="A3621" s="7" t="n"/>
      <c r="C3621" s="7" t="n"/>
      <c r="F3621" s="7" t="n"/>
      <c r="H3621" s="7">
        <f>IF($G3621="","",IFERROR(INDEX(Listas!$B$2:$B$51,MATCH($G3621,Listas!$A$2:$A$51,0))&amp;"",""))</f>
        <v/>
      </c>
      <c r="J3621" s="8" t="n"/>
      <c r="K3621" s="8" t="n"/>
      <c r="L3621" s="8" t="n"/>
      <c r="M3621" s="9" t="n"/>
      <c r="O3621" s="10" t="n"/>
      <c r="P3621" s="8" t="n"/>
    </row>
    <row r="3622">
      <c r="A3622" s="7" t="n"/>
      <c r="C3622" s="7" t="n"/>
      <c r="F3622" s="7" t="n"/>
      <c r="H3622" s="7">
        <f>IF($G3622="","",IFERROR(INDEX(Listas!$B$2:$B$51,MATCH($G3622,Listas!$A$2:$A$51,0))&amp;"",""))</f>
        <v/>
      </c>
      <c r="J3622" s="8" t="n"/>
      <c r="K3622" s="8" t="n"/>
      <c r="L3622" s="8" t="n"/>
      <c r="M3622" s="9" t="n"/>
      <c r="O3622" s="10" t="n"/>
      <c r="P3622" s="8" t="n"/>
    </row>
    <row r="3623">
      <c r="A3623" s="7" t="n"/>
      <c r="C3623" s="7" t="n"/>
      <c r="F3623" s="7" t="n"/>
      <c r="H3623" s="7">
        <f>IF($G3623="","",IFERROR(INDEX(Listas!$B$2:$B$51,MATCH($G3623,Listas!$A$2:$A$51,0))&amp;"",""))</f>
        <v/>
      </c>
      <c r="J3623" s="8" t="n"/>
      <c r="K3623" s="8" t="n"/>
      <c r="L3623" s="8" t="n"/>
      <c r="M3623" s="9" t="n"/>
      <c r="O3623" s="10" t="n"/>
      <c r="P3623" s="8" t="n"/>
    </row>
    <row r="3624">
      <c r="A3624" s="7" t="n"/>
      <c r="C3624" s="7" t="n"/>
      <c r="F3624" s="7" t="n"/>
      <c r="H3624" s="7">
        <f>IF($G3624="","",IFERROR(INDEX(Listas!$B$2:$B$51,MATCH($G3624,Listas!$A$2:$A$51,0))&amp;"",""))</f>
        <v/>
      </c>
      <c r="J3624" s="8" t="n"/>
      <c r="K3624" s="8" t="n"/>
      <c r="L3624" s="8" t="n"/>
      <c r="M3624" s="9" t="n"/>
      <c r="O3624" s="10" t="n"/>
      <c r="P3624" s="8" t="n"/>
    </row>
    <row r="3625">
      <c r="A3625" s="7" t="n"/>
      <c r="C3625" s="7" t="n"/>
      <c r="F3625" s="7" t="n"/>
      <c r="H3625" s="7">
        <f>IF($G3625="","",IFERROR(INDEX(Listas!$B$2:$B$51,MATCH($G3625,Listas!$A$2:$A$51,0))&amp;"",""))</f>
        <v/>
      </c>
      <c r="J3625" s="8" t="n"/>
      <c r="K3625" s="8" t="n"/>
      <c r="L3625" s="8" t="n"/>
      <c r="M3625" s="9" t="n"/>
      <c r="O3625" s="10" t="n"/>
      <c r="P3625" s="8" t="n"/>
    </row>
    <row r="3626">
      <c r="A3626" s="7" t="n"/>
      <c r="C3626" s="7" t="n"/>
      <c r="F3626" s="7" t="n"/>
      <c r="H3626" s="7">
        <f>IF($G3626="","",IFERROR(INDEX(Listas!$B$2:$B$51,MATCH($G3626,Listas!$A$2:$A$51,0))&amp;"",""))</f>
        <v/>
      </c>
      <c r="J3626" s="8" t="n"/>
      <c r="K3626" s="8" t="n"/>
      <c r="L3626" s="8" t="n"/>
      <c r="M3626" s="9" t="n"/>
      <c r="O3626" s="10" t="n"/>
      <c r="P3626" s="8" t="n"/>
    </row>
    <row r="3627">
      <c r="A3627" s="7" t="n"/>
      <c r="C3627" s="7" t="n"/>
      <c r="F3627" s="7" t="n"/>
      <c r="H3627" s="7">
        <f>IF($G3627="","",IFERROR(INDEX(Listas!$B$2:$B$51,MATCH($G3627,Listas!$A$2:$A$51,0))&amp;"",""))</f>
        <v/>
      </c>
      <c r="J3627" s="8" t="n"/>
      <c r="K3627" s="8" t="n"/>
      <c r="L3627" s="8" t="n"/>
      <c r="M3627" s="9" t="n"/>
      <c r="O3627" s="10" t="n"/>
      <c r="P3627" s="8" t="n"/>
    </row>
    <row r="3628">
      <c r="A3628" s="7" t="n"/>
      <c r="C3628" s="7" t="n"/>
      <c r="F3628" s="7" t="n"/>
      <c r="H3628" s="7">
        <f>IF($G3628="","",IFERROR(INDEX(Listas!$B$2:$B$51,MATCH($G3628,Listas!$A$2:$A$51,0))&amp;"",""))</f>
        <v/>
      </c>
      <c r="J3628" s="8" t="n"/>
      <c r="K3628" s="8" t="n"/>
      <c r="L3628" s="8" t="n"/>
      <c r="M3628" s="9" t="n"/>
      <c r="O3628" s="10" t="n"/>
      <c r="P3628" s="8" t="n"/>
    </row>
    <row r="3629">
      <c r="A3629" s="7" t="n"/>
      <c r="C3629" s="7" t="n"/>
      <c r="F3629" s="7" t="n"/>
      <c r="H3629" s="7">
        <f>IF($G3629="","",IFERROR(INDEX(Listas!$B$2:$B$51,MATCH($G3629,Listas!$A$2:$A$51,0))&amp;"",""))</f>
        <v/>
      </c>
      <c r="J3629" s="8" t="n"/>
      <c r="K3629" s="8" t="n"/>
      <c r="L3629" s="8" t="n"/>
      <c r="M3629" s="9" t="n"/>
      <c r="O3629" s="10" t="n"/>
      <c r="P3629" s="8" t="n"/>
    </row>
    <row r="3630">
      <c r="A3630" s="7" t="n"/>
      <c r="C3630" s="7" t="n"/>
      <c r="F3630" s="7" t="n"/>
      <c r="H3630" s="7">
        <f>IF($G3630="","",IFERROR(INDEX(Listas!$B$2:$B$51,MATCH($G3630,Listas!$A$2:$A$51,0))&amp;"",""))</f>
        <v/>
      </c>
      <c r="J3630" s="8" t="n"/>
      <c r="K3630" s="8" t="n"/>
      <c r="L3630" s="8" t="n"/>
      <c r="M3630" s="9" t="n"/>
      <c r="O3630" s="10" t="n"/>
      <c r="P3630" s="8" t="n"/>
    </row>
    <row r="3631">
      <c r="A3631" s="7" t="n"/>
      <c r="C3631" s="7" t="n"/>
      <c r="F3631" s="7" t="n"/>
      <c r="H3631" s="7">
        <f>IF($G3631="","",IFERROR(INDEX(Listas!$B$2:$B$51,MATCH($G3631,Listas!$A$2:$A$51,0))&amp;"",""))</f>
        <v/>
      </c>
      <c r="J3631" s="8" t="n"/>
      <c r="K3631" s="8" t="n"/>
      <c r="L3631" s="8" t="n"/>
      <c r="M3631" s="9" t="n"/>
      <c r="O3631" s="10" t="n"/>
      <c r="P3631" s="8" t="n"/>
    </row>
    <row r="3632">
      <c r="A3632" s="7" t="n"/>
      <c r="C3632" s="7" t="n"/>
      <c r="F3632" s="7" t="n"/>
      <c r="H3632" s="7">
        <f>IF($G3632="","",IFERROR(INDEX(Listas!$B$2:$B$51,MATCH($G3632,Listas!$A$2:$A$51,0))&amp;"",""))</f>
        <v/>
      </c>
      <c r="J3632" s="8" t="n"/>
      <c r="K3632" s="8" t="n"/>
      <c r="L3632" s="8" t="n"/>
      <c r="M3632" s="9" t="n"/>
      <c r="O3632" s="10" t="n"/>
      <c r="P3632" s="8" t="n"/>
    </row>
    <row r="3633">
      <c r="A3633" s="7" t="n"/>
      <c r="C3633" s="7" t="n"/>
      <c r="F3633" s="7" t="n"/>
      <c r="H3633" s="7">
        <f>IF($G3633="","",IFERROR(INDEX(Listas!$B$2:$B$51,MATCH($G3633,Listas!$A$2:$A$51,0))&amp;"",""))</f>
        <v/>
      </c>
      <c r="J3633" s="8" t="n"/>
      <c r="K3633" s="8" t="n"/>
      <c r="L3633" s="8" t="n"/>
      <c r="M3633" s="9" t="n"/>
      <c r="O3633" s="10" t="n"/>
      <c r="P3633" s="8" t="n"/>
    </row>
    <row r="3634">
      <c r="A3634" s="7" t="n"/>
      <c r="C3634" s="7" t="n"/>
      <c r="F3634" s="7" t="n"/>
      <c r="H3634" s="7">
        <f>IF($G3634="","",IFERROR(INDEX(Listas!$B$2:$B$51,MATCH($G3634,Listas!$A$2:$A$51,0))&amp;"",""))</f>
        <v/>
      </c>
      <c r="J3634" s="8" t="n"/>
      <c r="K3634" s="8" t="n"/>
      <c r="L3634" s="8" t="n"/>
      <c r="M3634" s="9" t="n"/>
      <c r="O3634" s="10" t="n"/>
      <c r="P3634" s="8" t="n"/>
    </row>
    <row r="3635">
      <c r="A3635" s="7" t="n"/>
      <c r="C3635" s="7" t="n"/>
      <c r="F3635" s="7" t="n"/>
      <c r="H3635" s="7">
        <f>IF($G3635="","",IFERROR(INDEX(Listas!$B$2:$B$51,MATCH($G3635,Listas!$A$2:$A$51,0))&amp;"",""))</f>
        <v/>
      </c>
      <c r="J3635" s="8" t="n"/>
      <c r="K3635" s="8" t="n"/>
      <c r="L3635" s="8" t="n"/>
      <c r="M3635" s="9" t="n"/>
      <c r="O3635" s="10" t="n"/>
      <c r="P3635" s="8" t="n"/>
    </row>
    <row r="3636">
      <c r="A3636" s="7" t="n"/>
      <c r="C3636" s="7" t="n"/>
      <c r="F3636" s="7" t="n"/>
      <c r="H3636" s="7">
        <f>IF($G3636="","",IFERROR(INDEX(Listas!$B$2:$B$51,MATCH($G3636,Listas!$A$2:$A$51,0))&amp;"",""))</f>
        <v/>
      </c>
      <c r="J3636" s="8" t="n"/>
      <c r="K3636" s="8" t="n"/>
      <c r="L3636" s="8" t="n"/>
      <c r="M3636" s="9" t="n"/>
      <c r="O3636" s="10" t="n"/>
      <c r="P3636" s="8" t="n"/>
    </row>
    <row r="3637">
      <c r="A3637" s="7" t="n"/>
      <c r="C3637" s="7" t="n"/>
      <c r="F3637" s="7" t="n"/>
      <c r="H3637" s="7">
        <f>IF($G3637="","",IFERROR(INDEX(Listas!$B$2:$B$51,MATCH($G3637,Listas!$A$2:$A$51,0))&amp;"",""))</f>
        <v/>
      </c>
      <c r="J3637" s="8" t="n"/>
      <c r="K3637" s="8" t="n"/>
      <c r="L3637" s="8" t="n"/>
      <c r="M3637" s="9" t="n"/>
      <c r="O3637" s="10" t="n"/>
      <c r="P3637" s="8" t="n"/>
    </row>
    <row r="3638">
      <c r="A3638" s="7" t="n"/>
      <c r="C3638" s="7" t="n"/>
      <c r="F3638" s="7" t="n"/>
      <c r="H3638" s="7">
        <f>IF($G3638="","",IFERROR(INDEX(Listas!$B$2:$B$51,MATCH($G3638,Listas!$A$2:$A$51,0))&amp;"",""))</f>
        <v/>
      </c>
      <c r="J3638" s="8" t="n"/>
      <c r="K3638" s="8" t="n"/>
      <c r="L3638" s="8" t="n"/>
      <c r="M3638" s="9" t="n"/>
      <c r="O3638" s="10" t="n"/>
      <c r="P3638" s="8" t="n"/>
    </row>
    <row r="3639">
      <c r="A3639" s="7" t="n"/>
      <c r="C3639" s="7" t="n"/>
      <c r="F3639" s="7" t="n"/>
      <c r="H3639" s="7">
        <f>IF($G3639="","",IFERROR(INDEX(Listas!$B$2:$B$51,MATCH($G3639,Listas!$A$2:$A$51,0))&amp;"",""))</f>
        <v/>
      </c>
      <c r="J3639" s="8" t="n"/>
      <c r="K3639" s="8" t="n"/>
      <c r="L3639" s="8" t="n"/>
      <c r="M3639" s="9" t="n"/>
      <c r="O3639" s="10" t="n"/>
      <c r="P3639" s="8" t="n"/>
    </row>
    <row r="3640">
      <c r="A3640" s="7" t="n"/>
      <c r="C3640" s="7" t="n"/>
      <c r="F3640" s="7" t="n"/>
      <c r="H3640" s="7">
        <f>IF($G3640="","",IFERROR(INDEX(Listas!$B$2:$B$51,MATCH($G3640,Listas!$A$2:$A$51,0))&amp;"",""))</f>
        <v/>
      </c>
      <c r="J3640" s="8" t="n"/>
      <c r="K3640" s="8" t="n"/>
      <c r="L3640" s="8" t="n"/>
      <c r="M3640" s="9" t="n"/>
      <c r="O3640" s="10" t="n"/>
      <c r="P3640" s="8" t="n"/>
    </row>
    <row r="3641">
      <c r="A3641" s="7" t="n"/>
      <c r="C3641" s="7" t="n"/>
      <c r="F3641" s="7" t="n"/>
      <c r="H3641" s="7">
        <f>IF($G3641="","",IFERROR(INDEX(Listas!$B$2:$B$51,MATCH($G3641,Listas!$A$2:$A$51,0))&amp;"",""))</f>
        <v/>
      </c>
      <c r="J3641" s="8" t="n"/>
      <c r="K3641" s="8" t="n"/>
      <c r="L3641" s="8" t="n"/>
      <c r="M3641" s="9" t="n"/>
      <c r="O3641" s="10" t="n"/>
      <c r="P3641" s="8" t="n"/>
    </row>
    <row r="3642">
      <c r="A3642" s="7" t="n"/>
      <c r="C3642" s="7" t="n"/>
      <c r="F3642" s="7" t="n"/>
      <c r="H3642" s="7">
        <f>IF($G3642="","",IFERROR(INDEX(Listas!$B$2:$B$51,MATCH($G3642,Listas!$A$2:$A$51,0))&amp;"",""))</f>
        <v/>
      </c>
      <c r="J3642" s="8" t="n"/>
      <c r="K3642" s="8" t="n"/>
      <c r="L3642" s="8" t="n"/>
      <c r="M3642" s="9" t="n"/>
      <c r="O3642" s="10" t="n"/>
      <c r="P3642" s="8" t="n"/>
    </row>
    <row r="3643">
      <c r="A3643" s="7" t="n"/>
      <c r="C3643" s="7" t="n"/>
      <c r="F3643" s="7" t="n"/>
      <c r="H3643" s="7">
        <f>IF($G3643="","",IFERROR(INDEX(Listas!$B$2:$B$51,MATCH($G3643,Listas!$A$2:$A$51,0))&amp;"",""))</f>
        <v/>
      </c>
      <c r="J3643" s="8" t="n"/>
      <c r="K3643" s="8" t="n"/>
      <c r="L3643" s="8" t="n"/>
      <c r="M3643" s="9" t="n"/>
      <c r="O3643" s="10" t="n"/>
      <c r="P3643" s="8" t="n"/>
    </row>
    <row r="3644">
      <c r="A3644" s="7" t="n"/>
      <c r="C3644" s="7" t="n"/>
      <c r="F3644" s="7" t="n"/>
      <c r="H3644" s="7">
        <f>IF($G3644="","",IFERROR(INDEX(Listas!$B$2:$B$51,MATCH($G3644,Listas!$A$2:$A$51,0))&amp;"",""))</f>
        <v/>
      </c>
      <c r="J3644" s="8" t="n"/>
      <c r="K3644" s="8" t="n"/>
      <c r="L3644" s="8" t="n"/>
      <c r="M3644" s="9" t="n"/>
      <c r="O3644" s="10" t="n"/>
      <c r="P3644" s="8" t="n"/>
    </row>
    <row r="3645">
      <c r="A3645" s="7" t="n"/>
      <c r="C3645" s="7" t="n"/>
      <c r="F3645" s="7" t="n"/>
      <c r="H3645" s="7">
        <f>IF($G3645="","",IFERROR(INDEX(Listas!$B$2:$B$51,MATCH($G3645,Listas!$A$2:$A$51,0))&amp;"",""))</f>
        <v/>
      </c>
      <c r="J3645" s="8" t="n"/>
      <c r="K3645" s="8" t="n"/>
      <c r="L3645" s="8" t="n"/>
      <c r="M3645" s="9" t="n"/>
      <c r="O3645" s="10" t="n"/>
      <c r="P3645" s="8" t="n"/>
    </row>
    <row r="3646">
      <c r="A3646" s="7" t="n"/>
      <c r="C3646" s="7" t="n"/>
      <c r="F3646" s="7" t="n"/>
      <c r="H3646" s="7">
        <f>IF($G3646="","",IFERROR(INDEX(Listas!$B$2:$B$51,MATCH($G3646,Listas!$A$2:$A$51,0))&amp;"",""))</f>
        <v/>
      </c>
      <c r="J3646" s="8" t="n"/>
      <c r="K3646" s="8" t="n"/>
      <c r="L3646" s="8" t="n"/>
      <c r="M3646" s="9" t="n"/>
      <c r="O3646" s="10" t="n"/>
      <c r="P3646" s="8" t="n"/>
    </row>
    <row r="3647">
      <c r="A3647" s="7" t="n"/>
      <c r="C3647" s="7" t="n"/>
      <c r="F3647" s="7" t="n"/>
      <c r="H3647" s="7">
        <f>IF($G3647="","",IFERROR(INDEX(Listas!$B$2:$B$51,MATCH($G3647,Listas!$A$2:$A$51,0))&amp;"",""))</f>
        <v/>
      </c>
      <c r="J3647" s="8" t="n"/>
      <c r="K3647" s="8" t="n"/>
      <c r="L3647" s="8" t="n"/>
      <c r="M3647" s="9" t="n"/>
      <c r="O3647" s="10" t="n"/>
      <c r="P3647" s="8" t="n"/>
    </row>
    <row r="3648">
      <c r="A3648" s="7" t="n"/>
      <c r="C3648" s="7" t="n"/>
      <c r="F3648" s="7" t="n"/>
      <c r="H3648" s="7">
        <f>IF($G3648="","",IFERROR(INDEX(Listas!$B$2:$B$51,MATCH($G3648,Listas!$A$2:$A$51,0))&amp;"",""))</f>
        <v/>
      </c>
      <c r="J3648" s="8" t="n"/>
      <c r="K3648" s="8" t="n"/>
      <c r="L3648" s="8" t="n"/>
      <c r="M3648" s="9" t="n"/>
      <c r="O3648" s="10" t="n"/>
      <c r="P3648" s="8" t="n"/>
    </row>
    <row r="3649">
      <c r="A3649" s="7" t="n"/>
      <c r="C3649" s="7" t="n"/>
      <c r="F3649" s="7" t="n"/>
      <c r="H3649" s="7">
        <f>IF($G3649="","",IFERROR(INDEX(Listas!$B$2:$B$51,MATCH($G3649,Listas!$A$2:$A$51,0))&amp;"",""))</f>
        <v/>
      </c>
      <c r="J3649" s="8" t="n"/>
      <c r="K3649" s="8" t="n"/>
      <c r="L3649" s="8" t="n"/>
      <c r="M3649" s="9" t="n"/>
      <c r="O3649" s="10" t="n"/>
      <c r="P3649" s="8" t="n"/>
    </row>
    <row r="3650">
      <c r="A3650" s="7" t="n"/>
      <c r="C3650" s="7" t="n"/>
      <c r="F3650" s="7" t="n"/>
      <c r="H3650" s="7">
        <f>IF($G3650="","",IFERROR(INDEX(Listas!$B$2:$B$51,MATCH($G3650,Listas!$A$2:$A$51,0))&amp;"",""))</f>
        <v/>
      </c>
      <c r="J3650" s="8" t="n"/>
      <c r="K3650" s="8" t="n"/>
      <c r="L3650" s="8" t="n"/>
      <c r="M3650" s="9" t="n"/>
      <c r="O3650" s="10" t="n"/>
      <c r="P3650" s="8" t="n"/>
    </row>
    <row r="3651">
      <c r="A3651" s="7" t="n"/>
      <c r="C3651" s="7" t="n"/>
      <c r="F3651" s="7" t="n"/>
      <c r="H3651" s="7">
        <f>IF($G3651="","",IFERROR(INDEX(Listas!$B$2:$B$51,MATCH($G3651,Listas!$A$2:$A$51,0))&amp;"",""))</f>
        <v/>
      </c>
      <c r="J3651" s="8" t="n"/>
      <c r="K3651" s="8" t="n"/>
      <c r="L3651" s="8" t="n"/>
      <c r="M3651" s="9" t="n"/>
      <c r="O3651" s="10" t="n"/>
      <c r="P3651" s="8" t="n"/>
    </row>
    <row r="3652">
      <c r="A3652" s="7" t="n"/>
      <c r="C3652" s="7" t="n"/>
      <c r="F3652" s="7" t="n"/>
      <c r="H3652" s="7">
        <f>IF($G3652="","",IFERROR(INDEX(Listas!$B$2:$B$51,MATCH($G3652,Listas!$A$2:$A$51,0))&amp;"",""))</f>
        <v/>
      </c>
      <c r="J3652" s="8" t="n"/>
      <c r="K3652" s="8" t="n"/>
      <c r="L3652" s="8" t="n"/>
      <c r="M3652" s="9" t="n"/>
      <c r="O3652" s="10" t="n"/>
      <c r="P3652" s="8" t="n"/>
    </row>
    <row r="3653">
      <c r="A3653" s="7" t="n"/>
      <c r="C3653" s="7" t="n"/>
      <c r="F3653" s="7" t="n"/>
      <c r="H3653" s="7">
        <f>IF($G3653="","",IFERROR(INDEX(Listas!$B$2:$B$51,MATCH($G3653,Listas!$A$2:$A$51,0))&amp;"",""))</f>
        <v/>
      </c>
      <c r="J3653" s="8" t="n"/>
      <c r="K3653" s="8" t="n"/>
      <c r="L3653" s="8" t="n"/>
      <c r="M3653" s="9" t="n"/>
      <c r="O3653" s="10" t="n"/>
      <c r="P3653" s="8" t="n"/>
    </row>
    <row r="3654">
      <c r="A3654" s="7" t="n"/>
      <c r="C3654" s="7" t="n"/>
      <c r="F3654" s="7" t="n"/>
      <c r="H3654" s="7">
        <f>IF($G3654="","",IFERROR(INDEX(Listas!$B$2:$B$51,MATCH($G3654,Listas!$A$2:$A$51,0))&amp;"",""))</f>
        <v/>
      </c>
      <c r="J3654" s="8" t="n"/>
      <c r="K3654" s="8" t="n"/>
      <c r="L3654" s="8" t="n"/>
      <c r="M3654" s="9" t="n"/>
      <c r="O3654" s="10" t="n"/>
      <c r="P3654" s="8" t="n"/>
    </row>
    <row r="3655">
      <c r="A3655" s="7" t="n"/>
      <c r="C3655" s="7" t="n"/>
      <c r="F3655" s="7" t="n"/>
      <c r="H3655" s="7">
        <f>IF($G3655="","",IFERROR(INDEX(Listas!$B$2:$B$51,MATCH($G3655,Listas!$A$2:$A$51,0))&amp;"",""))</f>
        <v/>
      </c>
      <c r="J3655" s="8" t="n"/>
      <c r="K3655" s="8" t="n"/>
      <c r="L3655" s="8" t="n"/>
      <c r="M3655" s="9" t="n"/>
      <c r="O3655" s="10" t="n"/>
      <c r="P3655" s="8" t="n"/>
    </row>
    <row r="3656">
      <c r="A3656" s="7" t="n"/>
      <c r="C3656" s="7" t="n"/>
      <c r="F3656" s="7" t="n"/>
      <c r="H3656" s="7">
        <f>IF($G3656="","",IFERROR(INDEX(Listas!$B$2:$B$51,MATCH($G3656,Listas!$A$2:$A$51,0))&amp;"",""))</f>
        <v/>
      </c>
      <c r="J3656" s="8" t="n"/>
      <c r="K3656" s="8" t="n"/>
      <c r="L3656" s="8" t="n"/>
      <c r="M3656" s="9" t="n"/>
      <c r="O3656" s="10" t="n"/>
      <c r="P3656" s="8" t="n"/>
    </row>
    <row r="3657">
      <c r="A3657" s="7" t="n"/>
      <c r="C3657" s="7" t="n"/>
      <c r="F3657" s="7" t="n"/>
      <c r="H3657" s="7">
        <f>IF($G3657="","",IFERROR(INDEX(Listas!$B$2:$B$51,MATCH($G3657,Listas!$A$2:$A$51,0))&amp;"",""))</f>
        <v/>
      </c>
      <c r="J3657" s="8" t="n"/>
      <c r="K3657" s="8" t="n"/>
      <c r="L3657" s="8" t="n"/>
      <c r="M3657" s="9" t="n"/>
      <c r="O3657" s="10" t="n"/>
      <c r="P3657" s="8" t="n"/>
    </row>
    <row r="3658">
      <c r="A3658" s="7" t="n"/>
      <c r="C3658" s="7" t="n"/>
      <c r="F3658" s="7" t="n"/>
      <c r="H3658" s="7">
        <f>IF($G3658="","",IFERROR(INDEX(Listas!$B$2:$B$51,MATCH($G3658,Listas!$A$2:$A$51,0))&amp;"",""))</f>
        <v/>
      </c>
      <c r="J3658" s="8" t="n"/>
      <c r="K3658" s="8" t="n"/>
      <c r="L3658" s="8" t="n"/>
      <c r="M3658" s="9" t="n"/>
      <c r="O3658" s="10" t="n"/>
      <c r="P3658" s="8" t="n"/>
    </row>
    <row r="3659">
      <c r="A3659" s="7" t="n"/>
      <c r="C3659" s="7" t="n"/>
      <c r="F3659" s="7" t="n"/>
      <c r="H3659" s="7">
        <f>IF($G3659="","",IFERROR(INDEX(Listas!$B$2:$B$51,MATCH($G3659,Listas!$A$2:$A$51,0))&amp;"",""))</f>
        <v/>
      </c>
      <c r="J3659" s="8" t="n"/>
      <c r="K3659" s="8" t="n"/>
      <c r="L3659" s="8" t="n"/>
      <c r="M3659" s="9" t="n"/>
      <c r="O3659" s="10" t="n"/>
      <c r="P3659" s="8" t="n"/>
    </row>
    <row r="3660">
      <c r="A3660" s="7" t="n"/>
      <c r="C3660" s="7" t="n"/>
      <c r="F3660" s="7" t="n"/>
      <c r="H3660" s="7">
        <f>IF($G3660="","",IFERROR(INDEX(Listas!$B$2:$B$51,MATCH($G3660,Listas!$A$2:$A$51,0))&amp;"",""))</f>
        <v/>
      </c>
      <c r="J3660" s="8" t="n"/>
      <c r="K3660" s="8" t="n"/>
      <c r="L3660" s="8" t="n"/>
      <c r="M3660" s="9" t="n"/>
      <c r="O3660" s="10" t="n"/>
      <c r="P3660" s="8" t="n"/>
    </row>
    <row r="3661">
      <c r="A3661" s="7" t="n"/>
      <c r="C3661" s="7" t="n"/>
      <c r="F3661" s="7" t="n"/>
      <c r="H3661" s="7">
        <f>IF($G3661="","",IFERROR(INDEX(Listas!$B$2:$B$51,MATCH($G3661,Listas!$A$2:$A$51,0))&amp;"",""))</f>
        <v/>
      </c>
      <c r="J3661" s="8" t="n"/>
      <c r="K3661" s="8" t="n"/>
      <c r="L3661" s="8" t="n"/>
      <c r="M3661" s="9" t="n"/>
      <c r="O3661" s="10" t="n"/>
      <c r="P3661" s="8" t="n"/>
    </row>
    <row r="3662">
      <c r="A3662" s="7" t="n"/>
      <c r="C3662" s="7" t="n"/>
      <c r="F3662" s="7" t="n"/>
      <c r="H3662" s="7">
        <f>IF($G3662="","",IFERROR(INDEX(Listas!$B$2:$B$51,MATCH($G3662,Listas!$A$2:$A$51,0))&amp;"",""))</f>
        <v/>
      </c>
      <c r="J3662" s="8" t="n"/>
      <c r="K3662" s="8" t="n"/>
      <c r="L3662" s="8" t="n"/>
      <c r="M3662" s="9" t="n"/>
      <c r="O3662" s="10" t="n"/>
      <c r="P3662" s="8" t="n"/>
    </row>
    <row r="3663">
      <c r="A3663" s="7" t="n"/>
      <c r="C3663" s="7" t="n"/>
      <c r="F3663" s="7" t="n"/>
      <c r="H3663" s="7">
        <f>IF($G3663="","",IFERROR(INDEX(Listas!$B$2:$B$51,MATCH($G3663,Listas!$A$2:$A$51,0))&amp;"",""))</f>
        <v/>
      </c>
      <c r="J3663" s="8" t="n"/>
      <c r="K3663" s="8" t="n"/>
      <c r="L3663" s="8" t="n"/>
      <c r="M3663" s="9" t="n"/>
      <c r="O3663" s="10" t="n"/>
      <c r="P3663" s="8" t="n"/>
    </row>
    <row r="3664">
      <c r="A3664" s="7" t="n"/>
      <c r="C3664" s="7" t="n"/>
      <c r="F3664" s="7" t="n"/>
      <c r="H3664" s="7">
        <f>IF($G3664="","",IFERROR(INDEX(Listas!$B$2:$B$51,MATCH($G3664,Listas!$A$2:$A$51,0))&amp;"",""))</f>
        <v/>
      </c>
      <c r="J3664" s="8" t="n"/>
      <c r="K3664" s="8" t="n"/>
      <c r="L3664" s="8" t="n"/>
      <c r="M3664" s="9" t="n"/>
      <c r="O3664" s="10" t="n"/>
      <c r="P3664" s="8" t="n"/>
    </row>
    <row r="3665">
      <c r="A3665" s="7" t="n"/>
      <c r="C3665" s="7" t="n"/>
      <c r="F3665" s="7" t="n"/>
      <c r="H3665" s="7">
        <f>IF($G3665="","",IFERROR(INDEX(Listas!$B$2:$B$51,MATCH($G3665,Listas!$A$2:$A$51,0))&amp;"",""))</f>
        <v/>
      </c>
      <c r="J3665" s="8" t="n"/>
      <c r="K3665" s="8" t="n"/>
      <c r="L3665" s="8" t="n"/>
      <c r="M3665" s="9" t="n"/>
      <c r="O3665" s="10" t="n"/>
      <c r="P3665" s="8" t="n"/>
    </row>
    <row r="3666">
      <c r="A3666" s="7" t="n"/>
      <c r="C3666" s="7" t="n"/>
      <c r="F3666" s="7" t="n"/>
      <c r="H3666" s="7">
        <f>IF($G3666="","",IFERROR(INDEX(Listas!$B$2:$B$51,MATCH($G3666,Listas!$A$2:$A$51,0))&amp;"",""))</f>
        <v/>
      </c>
      <c r="J3666" s="8" t="n"/>
      <c r="K3666" s="8" t="n"/>
      <c r="L3666" s="8" t="n"/>
      <c r="M3666" s="9" t="n"/>
      <c r="O3666" s="10" t="n"/>
      <c r="P3666" s="8" t="n"/>
    </row>
    <row r="3667">
      <c r="A3667" s="7" t="n"/>
      <c r="C3667" s="7" t="n"/>
      <c r="F3667" s="7" t="n"/>
      <c r="H3667" s="7">
        <f>IF($G3667="","",IFERROR(INDEX(Listas!$B$2:$B$51,MATCH($G3667,Listas!$A$2:$A$51,0))&amp;"",""))</f>
        <v/>
      </c>
      <c r="J3667" s="8" t="n"/>
      <c r="K3667" s="8" t="n"/>
      <c r="L3667" s="8" t="n"/>
      <c r="M3667" s="9" t="n"/>
      <c r="O3667" s="10" t="n"/>
      <c r="P3667" s="8" t="n"/>
    </row>
    <row r="3668">
      <c r="A3668" s="7" t="n"/>
      <c r="C3668" s="7" t="n"/>
      <c r="F3668" s="7" t="n"/>
      <c r="H3668" s="7">
        <f>IF($G3668="","",IFERROR(INDEX(Listas!$B$2:$B$51,MATCH($G3668,Listas!$A$2:$A$51,0))&amp;"",""))</f>
        <v/>
      </c>
      <c r="J3668" s="8" t="n"/>
      <c r="K3668" s="8" t="n"/>
      <c r="L3668" s="8" t="n"/>
      <c r="M3668" s="9" t="n"/>
      <c r="O3668" s="10" t="n"/>
      <c r="P3668" s="8" t="n"/>
    </row>
    <row r="3669">
      <c r="A3669" s="7" t="n"/>
      <c r="C3669" s="7" t="n"/>
      <c r="F3669" s="7" t="n"/>
      <c r="H3669" s="7">
        <f>IF($G3669="","",IFERROR(INDEX(Listas!$B$2:$B$51,MATCH($G3669,Listas!$A$2:$A$51,0))&amp;"",""))</f>
        <v/>
      </c>
      <c r="J3669" s="8" t="n"/>
      <c r="K3669" s="8" t="n"/>
      <c r="L3669" s="8" t="n"/>
      <c r="M3669" s="9" t="n"/>
      <c r="O3669" s="10" t="n"/>
      <c r="P3669" s="8" t="n"/>
    </row>
    <row r="3670">
      <c r="A3670" s="7" t="n"/>
      <c r="C3670" s="7" t="n"/>
      <c r="F3670" s="7" t="n"/>
      <c r="H3670" s="7">
        <f>IF($G3670="","",IFERROR(INDEX(Listas!$B$2:$B$51,MATCH($G3670,Listas!$A$2:$A$51,0))&amp;"",""))</f>
        <v/>
      </c>
      <c r="J3670" s="8" t="n"/>
      <c r="K3670" s="8" t="n"/>
      <c r="L3670" s="8" t="n"/>
      <c r="M3670" s="9" t="n"/>
      <c r="O3670" s="10" t="n"/>
      <c r="P3670" s="8" t="n"/>
    </row>
    <row r="3671">
      <c r="A3671" s="7" t="n"/>
      <c r="C3671" s="7" t="n"/>
      <c r="F3671" s="7" t="n"/>
      <c r="H3671" s="7">
        <f>IF($G3671="","",IFERROR(INDEX(Listas!$B$2:$B$51,MATCH($G3671,Listas!$A$2:$A$51,0))&amp;"",""))</f>
        <v/>
      </c>
      <c r="J3671" s="8" t="n"/>
      <c r="K3671" s="8" t="n"/>
      <c r="L3671" s="8" t="n"/>
      <c r="M3671" s="9" t="n"/>
      <c r="O3671" s="10" t="n"/>
      <c r="P3671" s="8" t="n"/>
    </row>
    <row r="3672">
      <c r="A3672" s="7" t="n"/>
      <c r="C3672" s="7" t="n"/>
      <c r="F3672" s="7" t="n"/>
      <c r="H3672" s="7">
        <f>IF($G3672="","",IFERROR(INDEX(Listas!$B$2:$B$51,MATCH($G3672,Listas!$A$2:$A$51,0))&amp;"",""))</f>
        <v/>
      </c>
      <c r="J3672" s="8" t="n"/>
      <c r="K3672" s="8" t="n"/>
      <c r="L3672" s="8" t="n"/>
      <c r="M3672" s="9" t="n"/>
      <c r="O3672" s="10" t="n"/>
      <c r="P3672" s="8" t="n"/>
    </row>
    <row r="3673">
      <c r="A3673" s="7" t="n"/>
      <c r="C3673" s="7" t="n"/>
      <c r="F3673" s="7" t="n"/>
      <c r="H3673" s="7">
        <f>IF($G3673="","",IFERROR(INDEX(Listas!$B$2:$B$51,MATCH($G3673,Listas!$A$2:$A$51,0))&amp;"",""))</f>
        <v/>
      </c>
      <c r="J3673" s="8" t="n"/>
      <c r="K3673" s="8" t="n"/>
      <c r="L3673" s="8" t="n"/>
      <c r="M3673" s="9" t="n"/>
      <c r="O3673" s="10" t="n"/>
      <c r="P3673" s="8" t="n"/>
    </row>
    <row r="3674">
      <c r="A3674" s="7" t="n"/>
      <c r="C3674" s="7" t="n"/>
      <c r="F3674" s="7" t="n"/>
      <c r="H3674" s="7">
        <f>IF($G3674="","",IFERROR(INDEX(Listas!$B$2:$B$51,MATCH($G3674,Listas!$A$2:$A$51,0))&amp;"",""))</f>
        <v/>
      </c>
      <c r="J3674" s="8" t="n"/>
      <c r="K3674" s="8" t="n"/>
      <c r="L3674" s="8" t="n"/>
      <c r="M3674" s="9" t="n"/>
      <c r="O3674" s="10" t="n"/>
      <c r="P3674" s="8" t="n"/>
    </row>
    <row r="3675">
      <c r="A3675" s="7" t="n"/>
      <c r="C3675" s="7" t="n"/>
      <c r="F3675" s="7" t="n"/>
      <c r="H3675" s="7">
        <f>IF($G3675="","",IFERROR(INDEX(Listas!$B$2:$B$51,MATCH($G3675,Listas!$A$2:$A$51,0))&amp;"",""))</f>
        <v/>
      </c>
      <c r="J3675" s="8" t="n"/>
      <c r="K3675" s="8" t="n"/>
      <c r="L3675" s="8" t="n"/>
      <c r="M3675" s="9" t="n"/>
      <c r="O3675" s="10" t="n"/>
      <c r="P3675" s="8" t="n"/>
    </row>
    <row r="3676">
      <c r="A3676" s="7" t="n"/>
      <c r="C3676" s="7" t="n"/>
      <c r="F3676" s="7" t="n"/>
      <c r="H3676" s="7">
        <f>IF($G3676="","",IFERROR(INDEX(Listas!$B$2:$B$51,MATCH($G3676,Listas!$A$2:$A$51,0))&amp;"",""))</f>
        <v/>
      </c>
      <c r="J3676" s="8" t="n"/>
      <c r="K3676" s="8" t="n"/>
      <c r="L3676" s="8" t="n"/>
      <c r="M3676" s="9" t="n"/>
      <c r="O3676" s="10" t="n"/>
      <c r="P3676" s="8" t="n"/>
    </row>
    <row r="3677">
      <c r="A3677" s="7" t="n"/>
      <c r="C3677" s="7" t="n"/>
      <c r="F3677" s="7" t="n"/>
      <c r="H3677" s="7">
        <f>IF($G3677="","",IFERROR(INDEX(Listas!$B$2:$B$51,MATCH($G3677,Listas!$A$2:$A$51,0))&amp;"",""))</f>
        <v/>
      </c>
      <c r="J3677" s="8" t="n"/>
      <c r="K3677" s="8" t="n"/>
      <c r="L3677" s="8" t="n"/>
      <c r="M3677" s="9" t="n"/>
      <c r="O3677" s="10" t="n"/>
      <c r="P3677" s="8" t="n"/>
    </row>
    <row r="3678">
      <c r="A3678" s="7" t="n"/>
      <c r="C3678" s="7" t="n"/>
      <c r="F3678" s="7" t="n"/>
      <c r="H3678" s="7">
        <f>IF($G3678="","",IFERROR(INDEX(Listas!$B$2:$B$51,MATCH($G3678,Listas!$A$2:$A$51,0))&amp;"",""))</f>
        <v/>
      </c>
      <c r="J3678" s="8" t="n"/>
      <c r="K3678" s="8" t="n"/>
      <c r="L3678" s="8" t="n"/>
      <c r="M3678" s="9" t="n"/>
      <c r="O3678" s="10" t="n"/>
      <c r="P3678" s="8" t="n"/>
    </row>
    <row r="3679">
      <c r="A3679" s="7" t="n"/>
      <c r="C3679" s="7" t="n"/>
      <c r="F3679" s="7" t="n"/>
      <c r="H3679" s="7">
        <f>IF($G3679="","",IFERROR(INDEX(Listas!$B$2:$B$51,MATCH($G3679,Listas!$A$2:$A$51,0))&amp;"",""))</f>
        <v/>
      </c>
      <c r="J3679" s="8" t="n"/>
      <c r="K3679" s="8" t="n"/>
      <c r="L3679" s="8" t="n"/>
      <c r="M3679" s="9" t="n"/>
      <c r="O3679" s="10" t="n"/>
      <c r="P3679" s="8" t="n"/>
    </row>
    <row r="3680">
      <c r="A3680" s="7" t="n"/>
      <c r="C3680" s="7" t="n"/>
      <c r="F3680" s="7" t="n"/>
      <c r="H3680" s="7">
        <f>IF($G3680="","",IFERROR(INDEX(Listas!$B$2:$B$51,MATCH($G3680,Listas!$A$2:$A$51,0))&amp;"",""))</f>
        <v/>
      </c>
      <c r="J3680" s="8" t="n"/>
      <c r="K3680" s="8" t="n"/>
      <c r="L3680" s="8" t="n"/>
      <c r="M3680" s="9" t="n"/>
      <c r="O3680" s="10" t="n"/>
      <c r="P3680" s="8" t="n"/>
    </row>
    <row r="3681">
      <c r="A3681" s="7" t="n"/>
      <c r="C3681" s="7" t="n"/>
      <c r="F3681" s="7" t="n"/>
      <c r="H3681" s="7">
        <f>IF($G3681="","",IFERROR(INDEX(Listas!$B$2:$B$51,MATCH($G3681,Listas!$A$2:$A$51,0))&amp;"",""))</f>
        <v/>
      </c>
      <c r="J3681" s="8" t="n"/>
      <c r="K3681" s="8" t="n"/>
      <c r="L3681" s="8" t="n"/>
      <c r="M3681" s="9" t="n"/>
      <c r="O3681" s="10" t="n"/>
      <c r="P3681" s="8" t="n"/>
    </row>
    <row r="3682">
      <c r="A3682" s="7" t="n"/>
      <c r="C3682" s="7" t="n"/>
      <c r="F3682" s="7" t="n"/>
      <c r="H3682" s="7">
        <f>IF($G3682="","",IFERROR(INDEX(Listas!$B$2:$B$51,MATCH($G3682,Listas!$A$2:$A$51,0))&amp;"",""))</f>
        <v/>
      </c>
      <c r="J3682" s="8" t="n"/>
      <c r="K3682" s="8" t="n"/>
      <c r="L3682" s="8" t="n"/>
      <c r="M3682" s="9" t="n"/>
      <c r="O3682" s="10" t="n"/>
      <c r="P3682" s="8" t="n"/>
    </row>
    <row r="3683">
      <c r="A3683" s="7" t="n"/>
      <c r="C3683" s="7" t="n"/>
      <c r="F3683" s="7" t="n"/>
      <c r="H3683" s="7">
        <f>IF($G3683="","",IFERROR(INDEX(Listas!$B$2:$B$51,MATCH($G3683,Listas!$A$2:$A$51,0))&amp;"",""))</f>
        <v/>
      </c>
      <c r="J3683" s="8" t="n"/>
      <c r="K3683" s="8" t="n"/>
      <c r="L3683" s="8" t="n"/>
      <c r="M3683" s="9" t="n"/>
      <c r="O3683" s="10" t="n"/>
      <c r="P3683" s="8" t="n"/>
    </row>
    <row r="3684">
      <c r="A3684" s="7" t="n"/>
      <c r="C3684" s="7" t="n"/>
      <c r="F3684" s="7" t="n"/>
      <c r="H3684" s="7">
        <f>IF($G3684="","",IFERROR(INDEX(Listas!$B$2:$B$51,MATCH($G3684,Listas!$A$2:$A$51,0))&amp;"",""))</f>
        <v/>
      </c>
      <c r="J3684" s="8" t="n"/>
      <c r="K3684" s="8" t="n"/>
      <c r="L3684" s="8" t="n"/>
      <c r="M3684" s="9" t="n"/>
      <c r="O3684" s="10" t="n"/>
      <c r="P3684" s="8" t="n"/>
    </row>
    <row r="3685">
      <c r="A3685" s="7" t="n"/>
      <c r="C3685" s="7" t="n"/>
      <c r="F3685" s="7" t="n"/>
      <c r="H3685" s="7">
        <f>IF($G3685="","",IFERROR(INDEX(Listas!$B$2:$B$51,MATCH($G3685,Listas!$A$2:$A$51,0))&amp;"",""))</f>
        <v/>
      </c>
      <c r="J3685" s="8" t="n"/>
      <c r="K3685" s="8" t="n"/>
      <c r="L3685" s="8" t="n"/>
      <c r="M3685" s="9" t="n"/>
      <c r="O3685" s="10" t="n"/>
      <c r="P3685" s="8" t="n"/>
    </row>
    <row r="3686">
      <c r="A3686" s="7" t="n"/>
      <c r="C3686" s="7" t="n"/>
      <c r="F3686" s="7" t="n"/>
      <c r="H3686" s="7">
        <f>IF($G3686="","",IFERROR(INDEX(Listas!$B$2:$B$51,MATCH($G3686,Listas!$A$2:$A$51,0))&amp;"",""))</f>
        <v/>
      </c>
      <c r="J3686" s="8" t="n"/>
      <c r="K3686" s="8" t="n"/>
      <c r="L3686" s="8" t="n"/>
      <c r="M3686" s="9" t="n"/>
      <c r="O3686" s="10" t="n"/>
      <c r="P3686" s="8" t="n"/>
    </row>
    <row r="3687">
      <c r="A3687" s="7" t="n"/>
      <c r="C3687" s="7" t="n"/>
      <c r="F3687" s="7" t="n"/>
      <c r="H3687" s="7">
        <f>IF($G3687="","",IFERROR(INDEX(Listas!$B$2:$B$51,MATCH($G3687,Listas!$A$2:$A$51,0))&amp;"",""))</f>
        <v/>
      </c>
      <c r="J3687" s="8" t="n"/>
      <c r="K3687" s="8" t="n"/>
      <c r="L3687" s="8" t="n"/>
      <c r="M3687" s="9" t="n"/>
      <c r="O3687" s="10" t="n"/>
      <c r="P3687" s="8" t="n"/>
    </row>
    <row r="3688">
      <c r="A3688" s="7" t="n"/>
      <c r="C3688" s="7" t="n"/>
      <c r="F3688" s="7" t="n"/>
      <c r="H3688" s="7">
        <f>IF($G3688="","",IFERROR(INDEX(Listas!$B$2:$B$51,MATCH($G3688,Listas!$A$2:$A$51,0))&amp;"",""))</f>
        <v/>
      </c>
      <c r="J3688" s="8" t="n"/>
      <c r="K3688" s="8" t="n"/>
      <c r="L3688" s="8" t="n"/>
      <c r="M3688" s="9" t="n"/>
      <c r="O3688" s="10" t="n"/>
      <c r="P3688" s="8" t="n"/>
    </row>
    <row r="3689">
      <c r="A3689" s="7" t="n"/>
      <c r="C3689" s="7" t="n"/>
      <c r="F3689" s="7" t="n"/>
      <c r="H3689" s="7">
        <f>IF($G3689="","",IFERROR(INDEX(Listas!$B$2:$B$51,MATCH($G3689,Listas!$A$2:$A$51,0))&amp;"",""))</f>
        <v/>
      </c>
      <c r="J3689" s="8" t="n"/>
      <c r="K3689" s="8" t="n"/>
      <c r="L3689" s="8" t="n"/>
      <c r="M3689" s="9" t="n"/>
      <c r="O3689" s="10" t="n"/>
      <c r="P3689" s="8" t="n"/>
    </row>
    <row r="3690">
      <c r="A3690" s="7" t="n"/>
      <c r="C3690" s="7" t="n"/>
      <c r="F3690" s="7" t="n"/>
      <c r="H3690" s="7">
        <f>IF($G3690="","",IFERROR(INDEX(Listas!$B$2:$B$51,MATCH($G3690,Listas!$A$2:$A$51,0))&amp;"",""))</f>
        <v/>
      </c>
      <c r="J3690" s="8" t="n"/>
      <c r="K3690" s="8" t="n"/>
      <c r="L3690" s="8" t="n"/>
      <c r="M3690" s="9" t="n"/>
      <c r="O3690" s="10" t="n"/>
      <c r="P3690" s="8" t="n"/>
    </row>
    <row r="3691">
      <c r="A3691" s="7" t="n"/>
      <c r="C3691" s="7" t="n"/>
      <c r="F3691" s="7" t="n"/>
      <c r="H3691" s="7">
        <f>IF($G3691="","",IFERROR(INDEX(Listas!$B$2:$B$51,MATCH($G3691,Listas!$A$2:$A$51,0))&amp;"",""))</f>
        <v/>
      </c>
      <c r="J3691" s="8" t="n"/>
      <c r="K3691" s="8" t="n"/>
      <c r="L3691" s="8" t="n"/>
      <c r="M3691" s="9" t="n"/>
      <c r="O3691" s="10" t="n"/>
      <c r="P3691" s="8" t="n"/>
    </row>
    <row r="3692">
      <c r="A3692" s="7" t="n"/>
      <c r="C3692" s="7" t="n"/>
      <c r="F3692" s="7" t="n"/>
      <c r="H3692" s="7">
        <f>IF($G3692="","",IFERROR(INDEX(Listas!$B$2:$B$51,MATCH($G3692,Listas!$A$2:$A$51,0))&amp;"",""))</f>
        <v/>
      </c>
      <c r="J3692" s="8" t="n"/>
      <c r="K3692" s="8" t="n"/>
      <c r="L3692" s="8" t="n"/>
      <c r="M3692" s="9" t="n"/>
      <c r="O3692" s="10" t="n"/>
      <c r="P3692" s="8" t="n"/>
    </row>
    <row r="3693">
      <c r="A3693" s="7" t="n"/>
      <c r="C3693" s="7" t="n"/>
      <c r="F3693" s="7" t="n"/>
      <c r="H3693" s="7">
        <f>IF($G3693="","",IFERROR(INDEX(Listas!$B$2:$B$51,MATCH($G3693,Listas!$A$2:$A$51,0))&amp;"",""))</f>
        <v/>
      </c>
      <c r="J3693" s="8" t="n"/>
      <c r="K3693" s="8" t="n"/>
      <c r="L3693" s="8" t="n"/>
      <c r="M3693" s="9" t="n"/>
      <c r="O3693" s="10" t="n"/>
      <c r="P3693" s="8" t="n"/>
    </row>
    <row r="3694">
      <c r="A3694" s="7" t="n"/>
      <c r="C3694" s="7" t="n"/>
      <c r="F3694" s="7" t="n"/>
      <c r="H3694" s="7">
        <f>IF($G3694="","",IFERROR(INDEX(Listas!$B$2:$B$51,MATCH($G3694,Listas!$A$2:$A$51,0))&amp;"",""))</f>
        <v/>
      </c>
      <c r="J3694" s="8" t="n"/>
      <c r="K3694" s="8" t="n"/>
      <c r="L3694" s="8" t="n"/>
      <c r="M3694" s="9" t="n"/>
      <c r="O3694" s="10" t="n"/>
      <c r="P3694" s="8" t="n"/>
    </row>
    <row r="3695">
      <c r="A3695" s="7" t="n"/>
      <c r="C3695" s="7" t="n"/>
      <c r="F3695" s="7" t="n"/>
      <c r="H3695" s="7">
        <f>IF($G3695="","",IFERROR(INDEX(Listas!$B$2:$B$51,MATCH($G3695,Listas!$A$2:$A$51,0))&amp;"",""))</f>
        <v/>
      </c>
      <c r="J3695" s="8" t="n"/>
      <c r="K3695" s="8" t="n"/>
      <c r="L3695" s="8" t="n"/>
      <c r="M3695" s="9" t="n"/>
      <c r="O3695" s="10" t="n"/>
      <c r="P3695" s="8" t="n"/>
    </row>
    <row r="3696">
      <c r="A3696" s="7" t="n"/>
      <c r="C3696" s="7" t="n"/>
      <c r="F3696" s="7" t="n"/>
      <c r="H3696" s="7">
        <f>IF($G3696="","",IFERROR(INDEX(Listas!$B$2:$B$51,MATCH($G3696,Listas!$A$2:$A$51,0))&amp;"",""))</f>
        <v/>
      </c>
      <c r="J3696" s="8" t="n"/>
      <c r="K3696" s="8" t="n"/>
      <c r="L3696" s="8" t="n"/>
      <c r="M3696" s="9" t="n"/>
      <c r="O3696" s="10" t="n"/>
      <c r="P3696" s="8" t="n"/>
    </row>
    <row r="3697">
      <c r="A3697" s="7" t="n"/>
      <c r="C3697" s="7" t="n"/>
      <c r="F3697" s="7" t="n"/>
      <c r="H3697" s="7">
        <f>IF($G3697="","",IFERROR(INDEX(Listas!$B$2:$B$51,MATCH($G3697,Listas!$A$2:$A$51,0))&amp;"",""))</f>
        <v/>
      </c>
      <c r="J3697" s="8" t="n"/>
      <c r="K3697" s="8" t="n"/>
      <c r="L3697" s="8" t="n"/>
      <c r="M3697" s="9" t="n"/>
      <c r="O3697" s="10" t="n"/>
      <c r="P3697" s="8" t="n"/>
    </row>
    <row r="3698">
      <c r="A3698" s="7" t="n"/>
      <c r="C3698" s="7" t="n"/>
      <c r="F3698" s="7" t="n"/>
      <c r="H3698" s="7">
        <f>IF($G3698="","",IFERROR(INDEX(Listas!$B$2:$B$51,MATCH($G3698,Listas!$A$2:$A$51,0))&amp;"",""))</f>
        <v/>
      </c>
      <c r="J3698" s="8" t="n"/>
      <c r="K3698" s="8" t="n"/>
      <c r="L3698" s="8" t="n"/>
      <c r="M3698" s="9" t="n"/>
      <c r="O3698" s="10" t="n"/>
      <c r="P3698" s="8" t="n"/>
    </row>
    <row r="3699">
      <c r="A3699" s="7" t="n"/>
      <c r="C3699" s="7" t="n"/>
      <c r="F3699" s="7" t="n"/>
      <c r="H3699" s="7">
        <f>IF($G3699="","",IFERROR(INDEX(Listas!$B$2:$B$51,MATCH($G3699,Listas!$A$2:$A$51,0))&amp;"",""))</f>
        <v/>
      </c>
      <c r="J3699" s="8" t="n"/>
      <c r="K3699" s="8" t="n"/>
      <c r="L3699" s="8" t="n"/>
      <c r="M3699" s="9" t="n"/>
      <c r="O3699" s="10" t="n"/>
      <c r="P3699" s="8" t="n"/>
    </row>
    <row r="3700">
      <c r="A3700" s="7" t="n"/>
      <c r="C3700" s="7" t="n"/>
      <c r="F3700" s="7" t="n"/>
      <c r="H3700" s="7">
        <f>IF($G3700="","",IFERROR(INDEX(Listas!$B$2:$B$51,MATCH($G3700,Listas!$A$2:$A$51,0))&amp;"",""))</f>
        <v/>
      </c>
      <c r="J3700" s="8" t="n"/>
      <c r="K3700" s="8" t="n"/>
      <c r="L3700" s="8" t="n"/>
      <c r="M3700" s="9" t="n"/>
      <c r="O3700" s="10" t="n"/>
      <c r="P3700" s="8" t="n"/>
    </row>
    <row r="3701">
      <c r="A3701" s="7" t="n"/>
      <c r="C3701" s="7" t="n"/>
      <c r="F3701" s="7" t="n"/>
      <c r="H3701" s="7">
        <f>IF($G3701="","",IFERROR(INDEX(Listas!$B$2:$B$51,MATCH($G3701,Listas!$A$2:$A$51,0))&amp;"",""))</f>
        <v/>
      </c>
      <c r="J3701" s="8" t="n"/>
      <c r="K3701" s="8" t="n"/>
      <c r="L3701" s="8" t="n"/>
      <c r="M3701" s="9" t="n"/>
      <c r="O3701" s="10" t="n"/>
      <c r="P3701" s="8" t="n"/>
    </row>
    <row r="3702">
      <c r="A3702" s="7" t="n"/>
      <c r="C3702" s="7" t="n"/>
      <c r="F3702" s="7" t="n"/>
      <c r="H3702" s="7">
        <f>IF($G3702="","",IFERROR(INDEX(Listas!$B$2:$B$51,MATCH($G3702,Listas!$A$2:$A$51,0))&amp;"",""))</f>
        <v/>
      </c>
      <c r="J3702" s="8" t="n"/>
      <c r="K3702" s="8" t="n"/>
      <c r="L3702" s="8" t="n"/>
      <c r="M3702" s="9" t="n"/>
      <c r="O3702" s="10" t="n"/>
      <c r="P3702" s="8" t="n"/>
    </row>
    <row r="3703">
      <c r="A3703" s="7" t="n"/>
      <c r="C3703" s="7" t="n"/>
      <c r="F3703" s="7" t="n"/>
      <c r="H3703" s="7">
        <f>IF($G3703="","",IFERROR(INDEX(Listas!$B$2:$B$51,MATCH($G3703,Listas!$A$2:$A$51,0))&amp;"",""))</f>
        <v/>
      </c>
      <c r="J3703" s="8" t="n"/>
      <c r="K3703" s="8" t="n"/>
      <c r="L3703" s="8" t="n"/>
      <c r="M3703" s="9" t="n"/>
      <c r="O3703" s="10" t="n"/>
      <c r="P3703" s="8" t="n"/>
    </row>
    <row r="3704">
      <c r="A3704" s="7" t="n"/>
      <c r="C3704" s="7" t="n"/>
      <c r="F3704" s="7" t="n"/>
      <c r="H3704" s="7">
        <f>IF($G3704="","",IFERROR(INDEX(Listas!$B$2:$B$51,MATCH($G3704,Listas!$A$2:$A$51,0))&amp;"",""))</f>
        <v/>
      </c>
      <c r="J3704" s="8" t="n"/>
      <c r="K3704" s="8" t="n"/>
      <c r="L3704" s="8" t="n"/>
      <c r="M3704" s="9" t="n"/>
      <c r="O3704" s="10" t="n"/>
      <c r="P3704" s="8" t="n"/>
    </row>
    <row r="3705">
      <c r="A3705" s="7" t="n"/>
      <c r="C3705" s="7" t="n"/>
      <c r="F3705" s="7" t="n"/>
      <c r="H3705" s="7">
        <f>IF($G3705="","",IFERROR(INDEX(Listas!$B$2:$B$51,MATCH($G3705,Listas!$A$2:$A$51,0))&amp;"",""))</f>
        <v/>
      </c>
      <c r="J3705" s="8" t="n"/>
      <c r="K3705" s="8" t="n"/>
      <c r="L3705" s="8" t="n"/>
      <c r="M3705" s="9" t="n"/>
      <c r="O3705" s="10" t="n"/>
      <c r="P3705" s="8" t="n"/>
    </row>
    <row r="3706">
      <c r="A3706" s="7" t="n"/>
      <c r="C3706" s="7" t="n"/>
      <c r="F3706" s="7" t="n"/>
      <c r="H3706" s="7">
        <f>IF($G3706="","",IFERROR(INDEX(Listas!$B$2:$B$51,MATCH($G3706,Listas!$A$2:$A$51,0))&amp;"",""))</f>
        <v/>
      </c>
      <c r="J3706" s="8" t="n"/>
      <c r="K3706" s="8" t="n"/>
      <c r="L3706" s="8" t="n"/>
      <c r="M3706" s="9" t="n"/>
      <c r="O3706" s="10" t="n"/>
      <c r="P3706" s="8" t="n"/>
    </row>
    <row r="3707">
      <c r="A3707" s="7" t="n"/>
      <c r="C3707" s="7" t="n"/>
      <c r="F3707" s="7" t="n"/>
      <c r="H3707" s="7">
        <f>IF($G3707="","",IFERROR(INDEX(Listas!$B$2:$B$51,MATCH($G3707,Listas!$A$2:$A$51,0))&amp;"",""))</f>
        <v/>
      </c>
      <c r="J3707" s="8" t="n"/>
      <c r="K3707" s="8" t="n"/>
      <c r="L3707" s="8" t="n"/>
      <c r="M3707" s="9" t="n"/>
      <c r="O3707" s="10" t="n"/>
      <c r="P3707" s="8" t="n"/>
    </row>
    <row r="3708">
      <c r="A3708" s="7" t="n"/>
      <c r="C3708" s="7" t="n"/>
      <c r="F3708" s="7" t="n"/>
      <c r="H3708" s="7">
        <f>IF($G3708="","",IFERROR(INDEX(Listas!$B$2:$B$51,MATCH($G3708,Listas!$A$2:$A$51,0))&amp;"",""))</f>
        <v/>
      </c>
      <c r="J3708" s="8" t="n"/>
      <c r="K3708" s="8" t="n"/>
      <c r="L3708" s="8" t="n"/>
      <c r="M3708" s="9" t="n"/>
      <c r="O3708" s="10" t="n"/>
      <c r="P3708" s="8" t="n"/>
    </row>
    <row r="3709">
      <c r="A3709" s="7" t="n"/>
      <c r="C3709" s="7" t="n"/>
      <c r="F3709" s="7" t="n"/>
      <c r="H3709" s="7">
        <f>IF($G3709="","",IFERROR(INDEX(Listas!$B$2:$B$51,MATCH($G3709,Listas!$A$2:$A$51,0))&amp;"",""))</f>
        <v/>
      </c>
      <c r="J3709" s="8" t="n"/>
      <c r="K3709" s="8" t="n"/>
      <c r="L3709" s="8" t="n"/>
      <c r="M3709" s="9" t="n"/>
      <c r="O3709" s="10" t="n"/>
      <c r="P3709" s="8" t="n"/>
    </row>
    <row r="3710">
      <c r="A3710" s="7" t="n"/>
      <c r="C3710" s="7" t="n"/>
      <c r="F3710" s="7" t="n"/>
      <c r="H3710" s="7">
        <f>IF($G3710="","",IFERROR(INDEX(Listas!$B$2:$B$51,MATCH($G3710,Listas!$A$2:$A$51,0))&amp;"",""))</f>
        <v/>
      </c>
      <c r="J3710" s="8" t="n"/>
      <c r="K3710" s="8" t="n"/>
      <c r="L3710" s="8" t="n"/>
      <c r="M3710" s="9" t="n"/>
      <c r="O3710" s="10" t="n"/>
      <c r="P3710" s="8" t="n"/>
    </row>
    <row r="3711">
      <c r="A3711" s="7" t="n"/>
      <c r="C3711" s="7" t="n"/>
      <c r="F3711" s="7" t="n"/>
      <c r="H3711" s="7">
        <f>IF($G3711="","",IFERROR(INDEX(Listas!$B$2:$B$51,MATCH($G3711,Listas!$A$2:$A$51,0))&amp;"",""))</f>
        <v/>
      </c>
      <c r="J3711" s="8" t="n"/>
      <c r="K3711" s="8" t="n"/>
      <c r="L3711" s="8" t="n"/>
      <c r="M3711" s="9" t="n"/>
      <c r="O3711" s="10" t="n"/>
      <c r="P3711" s="8" t="n"/>
    </row>
    <row r="3712">
      <c r="A3712" s="7" t="n"/>
      <c r="C3712" s="7" t="n"/>
      <c r="F3712" s="7" t="n"/>
      <c r="H3712" s="7">
        <f>IF($G3712="","",IFERROR(INDEX(Listas!$B$2:$B$51,MATCH($G3712,Listas!$A$2:$A$51,0))&amp;"",""))</f>
        <v/>
      </c>
      <c r="J3712" s="8" t="n"/>
      <c r="K3712" s="8" t="n"/>
      <c r="L3712" s="8" t="n"/>
      <c r="M3712" s="9" t="n"/>
      <c r="O3712" s="10" t="n"/>
      <c r="P3712" s="8" t="n"/>
    </row>
    <row r="3713">
      <c r="A3713" s="7" t="n"/>
      <c r="C3713" s="7" t="n"/>
      <c r="F3713" s="7" t="n"/>
      <c r="H3713" s="7">
        <f>IF($G3713="","",IFERROR(INDEX(Listas!$B$2:$B$51,MATCH($G3713,Listas!$A$2:$A$51,0))&amp;"",""))</f>
        <v/>
      </c>
      <c r="J3713" s="8" t="n"/>
      <c r="K3713" s="8" t="n"/>
      <c r="L3713" s="8" t="n"/>
      <c r="M3713" s="9" t="n"/>
      <c r="O3713" s="10" t="n"/>
      <c r="P3713" s="8" t="n"/>
    </row>
    <row r="3714">
      <c r="A3714" s="7" t="n"/>
      <c r="C3714" s="7" t="n"/>
      <c r="F3714" s="7" t="n"/>
      <c r="H3714" s="7">
        <f>IF($G3714="","",IFERROR(INDEX(Listas!$B$2:$B$51,MATCH($G3714,Listas!$A$2:$A$51,0))&amp;"",""))</f>
        <v/>
      </c>
      <c r="J3714" s="8" t="n"/>
      <c r="K3714" s="8" t="n"/>
      <c r="L3714" s="8" t="n"/>
      <c r="M3714" s="9" t="n"/>
      <c r="O3714" s="10" t="n"/>
      <c r="P3714" s="8" t="n"/>
    </row>
    <row r="3715">
      <c r="A3715" s="7" t="n"/>
      <c r="C3715" s="7" t="n"/>
      <c r="F3715" s="7" t="n"/>
      <c r="H3715" s="7">
        <f>IF($G3715="","",IFERROR(INDEX(Listas!$B$2:$B$51,MATCH($G3715,Listas!$A$2:$A$51,0))&amp;"",""))</f>
        <v/>
      </c>
      <c r="J3715" s="8" t="n"/>
      <c r="K3715" s="8" t="n"/>
      <c r="L3715" s="8" t="n"/>
      <c r="M3715" s="9" t="n"/>
      <c r="O3715" s="10" t="n"/>
      <c r="P3715" s="8" t="n"/>
    </row>
    <row r="3716">
      <c r="A3716" s="7" t="n"/>
      <c r="C3716" s="7" t="n"/>
      <c r="F3716" s="7" t="n"/>
      <c r="H3716" s="7">
        <f>IF($G3716="","",IFERROR(INDEX(Listas!$B$2:$B$51,MATCH($G3716,Listas!$A$2:$A$51,0))&amp;"",""))</f>
        <v/>
      </c>
      <c r="J3716" s="8" t="n"/>
      <c r="K3716" s="8" t="n"/>
      <c r="L3716" s="8" t="n"/>
      <c r="M3716" s="9" t="n"/>
      <c r="O3716" s="10" t="n"/>
      <c r="P3716" s="8" t="n"/>
    </row>
    <row r="3717">
      <c r="A3717" s="7" t="n"/>
      <c r="C3717" s="7" t="n"/>
      <c r="F3717" s="7" t="n"/>
      <c r="H3717" s="7">
        <f>IF($G3717="","",IFERROR(INDEX(Listas!$B$2:$B$51,MATCH($G3717,Listas!$A$2:$A$51,0))&amp;"",""))</f>
        <v/>
      </c>
      <c r="J3717" s="8" t="n"/>
      <c r="K3717" s="8" t="n"/>
      <c r="L3717" s="8" t="n"/>
      <c r="M3717" s="9" t="n"/>
      <c r="O3717" s="10" t="n"/>
      <c r="P3717" s="8" t="n"/>
    </row>
    <row r="3718">
      <c r="A3718" s="7" t="n"/>
      <c r="C3718" s="7" t="n"/>
      <c r="F3718" s="7" t="n"/>
      <c r="H3718" s="7">
        <f>IF($G3718="","",IFERROR(INDEX(Listas!$B$2:$B$51,MATCH($G3718,Listas!$A$2:$A$51,0))&amp;"",""))</f>
        <v/>
      </c>
      <c r="J3718" s="8" t="n"/>
      <c r="K3718" s="8" t="n"/>
      <c r="L3718" s="8" t="n"/>
      <c r="M3718" s="9" t="n"/>
      <c r="O3718" s="10" t="n"/>
      <c r="P3718" s="8" t="n"/>
    </row>
    <row r="3719">
      <c r="A3719" s="7" t="n"/>
      <c r="C3719" s="7" t="n"/>
      <c r="F3719" s="7" t="n"/>
      <c r="H3719" s="7">
        <f>IF($G3719="","",IFERROR(INDEX(Listas!$B$2:$B$51,MATCH($G3719,Listas!$A$2:$A$51,0))&amp;"",""))</f>
        <v/>
      </c>
      <c r="J3719" s="8" t="n"/>
      <c r="K3719" s="8" t="n"/>
      <c r="L3719" s="8" t="n"/>
      <c r="M3719" s="9" t="n"/>
      <c r="O3719" s="10" t="n"/>
      <c r="P3719" s="8" t="n"/>
    </row>
    <row r="3720">
      <c r="A3720" s="7" t="n"/>
      <c r="C3720" s="7" t="n"/>
      <c r="F3720" s="7" t="n"/>
      <c r="H3720" s="7">
        <f>IF($G3720="","",IFERROR(INDEX(Listas!$B$2:$B$51,MATCH($G3720,Listas!$A$2:$A$51,0))&amp;"",""))</f>
        <v/>
      </c>
      <c r="J3720" s="8" t="n"/>
      <c r="K3720" s="8" t="n"/>
      <c r="L3720" s="8" t="n"/>
      <c r="M3720" s="9" t="n"/>
      <c r="O3720" s="10" t="n"/>
      <c r="P3720" s="8" t="n"/>
    </row>
    <row r="3721">
      <c r="A3721" s="7" t="n"/>
      <c r="C3721" s="7" t="n"/>
      <c r="F3721" s="7" t="n"/>
      <c r="H3721" s="7">
        <f>IF($G3721="","",IFERROR(INDEX(Listas!$B$2:$B$51,MATCH($G3721,Listas!$A$2:$A$51,0))&amp;"",""))</f>
        <v/>
      </c>
      <c r="J3721" s="8" t="n"/>
      <c r="K3721" s="8" t="n"/>
      <c r="L3721" s="8" t="n"/>
      <c r="M3721" s="9" t="n"/>
      <c r="O3721" s="10" t="n"/>
      <c r="P3721" s="8" t="n"/>
    </row>
    <row r="3722">
      <c r="A3722" s="7" t="n"/>
      <c r="C3722" s="7" t="n"/>
      <c r="F3722" s="7" t="n"/>
      <c r="H3722" s="7">
        <f>IF($G3722="","",IFERROR(INDEX(Listas!$B$2:$B$51,MATCH($G3722,Listas!$A$2:$A$51,0))&amp;"",""))</f>
        <v/>
      </c>
      <c r="J3722" s="8" t="n"/>
      <c r="K3722" s="8" t="n"/>
      <c r="L3722" s="8" t="n"/>
      <c r="M3722" s="9" t="n"/>
      <c r="O3722" s="10" t="n"/>
      <c r="P3722" s="8" t="n"/>
    </row>
    <row r="3723">
      <c r="A3723" s="7" t="n"/>
      <c r="C3723" s="7" t="n"/>
      <c r="F3723" s="7" t="n"/>
      <c r="H3723" s="7">
        <f>IF($G3723="","",IFERROR(INDEX(Listas!$B$2:$B$51,MATCH($G3723,Listas!$A$2:$A$51,0))&amp;"",""))</f>
        <v/>
      </c>
      <c r="J3723" s="8" t="n"/>
      <c r="K3723" s="8" t="n"/>
      <c r="L3723" s="8" t="n"/>
      <c r="M3723" s="9" t="n"/>
      <c r="O3723" s="10" t="n"/>
      <c r="P3723" s="8" t="n"/>
    </row>
    <row r="3724">
      <c r="A3724" s="7" t="n"/>
      <c r="C3724" s="7" t="n"/>
      <c r="F3724" s="7" t="n"/>
      <c r="H3724" s="7">
        <f>IF($G3724="","",IFERROR(INDEX(Listas!$B$2:$B$51,MATCH($G3724,Listas!$A$2:$A$51,0))&amp;"",""))</f>
        <v/>
      </c>
      <c r="J3724" s="8" t="n"/>
      <c r="K3724" s="8" t="n"/>
      <c r="L3724" s="8" t="n"/>
      <c r="M3724" s="9" t="n"/>
      <c r="O3724" s="10" t="n"/>
      <c r="P3724" s="8" t="n"/>
    </row>
    <row r="3725">
      <c r="A3725" s="7" t="n"/>
      <c r="C3725" s="7" t="n"/>
      <c r="F3725" s="7" t="n"/>
      <c r="H3725" s="7">
        <f>IF($G3725="","",IFERROR(INDEX(Listas!$B$2:$B$51,MATCH($G3725,Listas!$A$2:$A$51,0))&amp;"",""))</f>
        <v/>
      </c>
      <c r="J3725" s="8" t="n"/>
      <c r="K3725" s="8" t="n"/>
      <c r="L3725" s="8" t="n"/>
      <c r="M3725" s="9" t="n"/>
      <c r="O3725" s="10" t="n"/>
      <c r="P3725" s="8" t="n"/>
    </row>
    <row r="3726">
      <c r="A3726" s="7" t="n"/>
      <c r="C3726" s="7" t="n"/>
      <c r="F3726" s="7" t="n"/>
      <c r="H3726" s="7">
        <f>IF($G3726="","",IFERROR(INDEX(Listas!$B$2:$B$51,MATCH($G3726,Listas!$A$2:$A$51,0))&amp;"",""))</f>
        <v/>
      </c>
      <c r="J3726" s="8" t="n"/>
      <c r="K3726" s="8" t="n"/>
      <c r="L3726" s="8" t="n"/>
      <c r="M3726" s="9" t="n"/>
      <c r="O3726" s="10" t="n"/>
      <c r="P3726" s="8" t="n"/>
    </row>
    <row r="3727">
      <c r="A3727" s="7" t="n"/>
      <c r="C3727" s="7" t="n"/>
      <c r="F3727" s="7" t="n"/>
      <c r="H3727" s="7">
        <f>IF($G3727="","",IFERROR(INDEX(Listas!$B$2:$B$51,MATCH($G3727,Listas!$A$2:$A$51,0))&amp;"",""))</f>
        <v/>
      </c>
      <c r="J3727" s="8" t="n"/>
      <c r="K3727" s="8" t="n"/>
      <c r="L3727" s="8" t="n"/>
      <c r="M3727" s="9" t="n"/>
      <c r="O3727" s="10" t="n"/>
      <c r="P3727" s="8" t="n"/>
    </row>
    <row r="3728">
      <c r="A3728" s="7" t="n"/>
      <c r="C3728" s="7" t="n"/>
      <c r="F3728" s="7" t="n"/>
      <c r="H3728" s="7">
        <f>IF($G3728="","",IFERROR(INDEX(Listas!$B$2:$B$51,MATCH($G3728,Listas!$A$2:$A$51,0))&amp;"",""))</f>
        <v/>
      </c>
      <c r="J3728" s="8" t="n"/>
      <c r="K3728" s="8" t="n"/>
      <c r="L3728" s="8" t="n"/>
      <c r="M3728" s="9" t="n"/>
      <c r="O3728" s="10" t="n"/>
      <c r="P3728" s="8" t="n"/>
    </row>
    <row r="3729">
      <c r="A3729" s="7" t="n"/>
      <c r="C3729" s="7" t="n"/>
      <c r="F3729" s="7" t="n"/>
      <c r="H3729" s="7">
        <f>IF($G3729="","",IFERROR(INDEX(Listas!$B$2:$B$51,MATCH($G3729,Listas!$A$2:$A$51,0))&amp;"",""))</f>
        <v/>
      </c>
      <c r="J3729" s="8" t="n"/>
      <c r="K3729" s="8" t="n"/>
      <c r="L3729" s="8" t="n"/>
      <c r="M3729" s="9" t="n"/>
      <c r="O3729" s="10" t="n"/>
      <c r="P3729" s="8" t="n"/>
    </row>
    <row r="3730">
      <c r="A3730" s="7" t="n"/>
      <c r="C3730" s="7" t="n"/>
      <c r="F3730" s="7" t="n"/>
      <c r="H3730" s="7">
        <f>IF($G3730="","",IFERROR(INDEX(Listas!$B$2:$B$51,MATCH($G3730,Listas!$A$2:$A$51,0))&amp;"",""))</f>
        <v/>
      </c>
      <c r="J3730" s="8" t="n"/>
      <c r="K3730" s="8" t="n"/>
      <c r="L3730" s="8" t="n"/>
      <c r="M3730" s="9" t="n"/>
      <c r="O3730" s="10" t="n"/>
      <c r="P3730" s="8" t="n"/>
    </row>
    <row r="3731">
      <c r="A3731" s="7" t="n"/>
      <c r="C3731" s="7" t="n"/>
      <c r="F3731" s="7" t="n"/>
      <c r="H3731" s="7">
        <f>IF($G3731="","",IFERROR(INDEX(Listas!$B$2:$B$51,MATCH($G3731,Listas!$A$2:$A$51,0))&amp;"",""))</f>
        <v/>
      </c>
      <c r="J3731" s="8" t="n"/>
      <c r="K3731" s="8" t="n"/>
      <c r="L3731" s="8" t="n"/>
      <c r="M3731" s="9" t="n"/>
      <c r="O3731" s="10" t="n"/>
      <c r="P3731" s="8" t="n"/>
    </row>
    <row r="3732">
      <c r="A3732" s="7" t="n"/>
      <c r="C3732" s="7" t="n"/>
      <c r="F3732" s="7" t="n"/>
      <c r="H3732" s="7">
        <f>IF($G3732="","",IFERROR(INDEX(Listas!$B$2:$B$51,MATCH($G3732,Listas!$A$2:$A$51,0))&amp;"",""))</f>
        <v/>
      </c>
      <c r="J3732" s="8" t="n"/>
      <c r="K3732" s="8" t="n"/>
      <c r="L3732" s="8" t="n"/>
      <c r="M3732" s="9" t="n"/>
      <c r="O3732" s="10" t="n"/>
      <c r="P3732" s="8" t="n"/>
    </row>
    <row r="3733">
      <c r="A3733" s="7" t="n"/>
      <c r="C3733" s="7" t="n"/>
      <c r="F3733" s="7" t="n"/>
      <c r="H3733" s="7">
        <f>IF($G3733="","",IFERROR(INDEX(Listas!$B$2:$B$51,MATCH($G3733,Listas!$A$2:$A$51,0))&amp;"",""))</f>
        <v/>
      </c>
      <c r="J3733" s="8" t="n"/>
      <c r="K3733" s="8" t="n"/>
      <c r="L3733" s="8" t="n"/>
      <c r="M3733" s="9" t="n"/>
      <c r="O3733" s="10" t="n"/>
      <c r="P3733" s="8" t="n"/>
    </row>
    <row r="3734">
      <c r="A3734" s="7" t="n"/>
      <c r="C3734" s="7" t="n"/>
      <c r="F3734" s="7" t="n"/>
      <c r="H3734" s="7">
        <f>IF($G3734="","",IFERROR(INDEX(Listas!$B$2:$B$51,MATCH($G3734,Listas!$A$2:$A$51,0))&amp;"",""))</f>
        <v/>
      </c>
      <c r="J3734" s="8" t="n"/>
      <c r="K3734" s="8" t="n"/>
      <c r="L3734" s="8" t="n"/>
      <c r="M3734" s="9" t="n"/>
      <c r="O3734" s="10" t="n"/>
      <c r="P3734" s="8" t="n"/>
    </row>
    <row r="3735">
      <c r="A3735" s="7" t="n"/>
      <c r="C3735" s="7" t="n"/>
      <c r="F3735" s="7" t="n"/>
      <c r="H3735" s="7">
        <f>IF($G3735="","",IFERROR(INDEX(Listas!$B$2:$B$51,MATCH($G3735,Listas!$A$2:$A$51,0))&amp;"",""))</f>
        <v/>
      </c>
      <c r="J3735" s="8" t="n"/>
      <c r="K3735" s="8" t="n"/>
      <c r="L3735" s="8" t="n"/>
      <c r="M3735" s="9" t="n"/>
      <c r="O3735" s="10" t="n"/>
      <c r="P3735" s="8" t="n"/>
    </row>
    <row r="3736">
      <c r="A3736" s="7" t="n"/>
      <c r="C3736" s="7" t="n"/>
      <c r="F3736" s="7" t="n"/>
      <c r="H3736" s="7">
        <f>IF($G3736="","",IFERROR(INDEX(Listas!$B$2:$B$51,MATCH($G3736,Listas!$A$2:$A$51,0))&amp;"",""))</f>
        <v/>
      </c>
      <c r="J3736" s="8" t="n"/>
      <c r="K3736" s="8" t="n"/>
      <c r="L3736" s="8" t="n"/>
      <c r="M3736" s="9" t="n"/>
      <c r="O3736" s="10" t="n"/>
      <c r="P3736" s="8" t="n"/>
    </row>
    <row r="3737">
      <c r="A3737" s="7" t="n"/>
      <c r="C3737" s="7" t="n"/>
      <c r="F3737" s="7" t="n"/>
      <c r="H3737" s="7">
        <f>IF($G3737="","",IFERROR(INDEX(Listas!$B$2:$B$51,MATCH($G3737,Listas!$A$2:$A$51,0))&amp;"",""))</f>
        <v/>
      </c>
      <c r="J3737" s="8" t="n"/>
      <c r="K3737" s="8" t="n"/>
      <c r="L3737" s="8" t="n"/>
      <c r="M3737" s="9" t="n"/>
      <c r="O3737" s="10" t="n"/>
      <c r="P3737" s="8" t="n"/>
    </row>
    <row r="3738">
      <c r="A3738" s="7" t="n"/>
      <c r="C3738" s="7" t="n"/>
      <c r="F3738" s="7" t="n"/>
      <c r="H3738" s="7">
        <f>IF($G3738="","",IFERROR(INDEX(Listas!$B$2:$B$51,MATCH($G3738,Listas!$A$2:$A$51,0))&amp;"",""))</f>
        <v/>
      </c>
      <c r="J3738" s="8" t="n"/>
      <c r="K3738" s="8" t="n"/>
      <c r="L3738" s="8" t="n"/>
      <c r="M3738" s="9" t="n"/>
      <c r="O3738" s="10" t="n"/>
      <c r="P3738" s="8" t="n"/>
    </row>
    <row r="3739">
      <c r="A3739" s="7" t="n"/>
      <c r="C3739" s="7" t="n"/>
      <c r="F3739" s="7" t="n"/>
      <c r="H3739" s="7">
        <f>IF($G3739="","",IFERROR(INDEX(Listas!$B$2:$B$51,MATCH($G3739,Listas!$A$2:$A$51,0))&amp;"",""))</f>
        <v/>
      </c>
      <c r="J3739" s="8" t="n"/>
      <c r="K3739" s="8" t="n"/>
      <c r="L3739" s="8" t="n"/>
      <c r="M3739" s="9" t="n"/>
      <c r="O3739" s="10" t="n"/>
      <c r="P3739" s="8" t="n"/>
    </row>
    <row r="3740">
      <c r="A3740" s="7" t="n"/>
      <c r="C3740" s="7" t="n"/>
      <c r="F3740" s="7" t="n"/>
      <c r="H3740" s="7">
        <f>IF($G3740="","",IFERROR(INDEX(Listas!$B$2:$B$51,MATCH($G3740,Listas!$A$2:$A$51,0))&amp;"",""))</f>
        <v/>
      </c>
      <c r="J3740" s="8" t="n"/>
      <c r="K3740" s="8" t="n"/>
      <c r="L3740" s="8" t="n"/>
      <c r="M3740" s="9" t="n"/>
      <c r="O3740" s="10" t="n"/>
      <c r="P3740" s="8" t="n"/>
    </row>
    <row r="3741">
      <c r="A3741" s="7" t="n"/>
      <c r="C3741" s="7" t="n"/>
      <c r="F3741" s="7" t="n"/>
      <c r="H3741" s="7">
        <f>IF($G3741="","",IFERROR(INDEX(Listas!$B$2:$B$51,MATCH($G3741,Listas!$A$2:$A$51,0))&amp;"",""))</f>
        <v/>
      </c>
      <c r="J3741" s="8" t="n"/>
      <c r="K3741" s="8" t="n"/>
      <c r="L3741" s="8" t="n"/>
      <c r="M3741" s="9" t="n"/>
      <c r="O3741" s="10" t="n"/>
      <c r="P3741" s="8" t="n"/>
    </row>
    <row r="3742">
      <c r="A3742" s="7" t="n"/>
      <c r="C3742" s="7" t="n"/>
      <c r="F3742" s="7" t="n"/>
      <c r="H3742" s="7">
        <f>IF($G3742="","",IFERROR(INDEX(Listas!$B$2:$B$51,MATCH($G3742,Listas!$A$2:$A$51,0))&amp;"",""))</f>
        <v/>
      </c>
      <c r="J3742" s="8" t="n"/>
      <c r="K3742" s="8" t="n"/>
      <c r="L3742" s="8" t="n"/>
      <c r="M3742" s="9" t="n"/>
      <c r="O3742" s="10" t="n"/>
      <c r="P3742" s="8" t="n"/>
    </row>
    <row r="3743">
      <c r="A3743" s="7" t="n"/>
      <c r="C3743" s="7" t="n"/>
      <c r="F3743" s="7" t="n"/>
      <c r="H3743" s="7">
        <f>IF($G3743="","",IFERROR(INDEX(Listas!$B$2:$B$51,MATCH($G3743,Listas!$A$2:$A$51,0))&amp;"",""))</f>
        <v/>
      </c>
      <c r="J3743" s="8" t="n"/>
      <c r="K3743" s="8" t="n"/>
      <c r="L3743" s="8" t="n"/>
      <c r="M3743" s="9" t="n"/>
      <c r="O3743" s="10" t="n"/>
      <c r="P3743" s="8" t="n"/>
    </row>
    <row r="3744">
      <c r="A3744" s="7" t="n"/>
      <c r="C3744" s="7" t="n"/>
      <c r="F3744" s="7" t="n"/>
      <c r="H3744" s="7">
        <f>IF($G3744="","",IFERROR(INDEX(Listas!$B$2:$B$51,MATCH($G3744,Listas!$A$2:$A$51,0))&amp;"",""))</f>
        <v/>
      </c>
      <c r="J3744" s="8" t="n"/>
      <c r="K3744" s="8" t="n"/>
      <c r="L3744" s="8" t="n"/>
      <c r="M3744" s="9" t="n"/>
      <c r="O3744" s="10" t="n"/>
      <c r="P3744" s="8" t="n"/>
    </row>
    <row r="3745">
      <c r="A3745" s="7" t="n"/>
      <c r="C3745" s="7" t="n"/>
      <c r="F3745" s="7" t="n"/>
      <c r="H3745" s="7">
        <f>IF($G3745="","",IFERROR(INDEX(Listas!$B$2:$B$51,MATCH($G3745,Listas!$A$2:$A$51,0))&amp;"",""))</f>
        <v/>
      </c>
      <c r="J3745" s="8" t="n"/>
      <c r="K3745" s="8" t="n"/>
      <c r="L3745" s="8" t="n"/>
      <c r="M3745" s="9" t="n"/>
      <c r="O3745" s="10" t="n"/>
      <c r="P3745" s="8" t="n"/>
    </row>
    <row r="3746">
      <c r="A3746" s="7" t="n"/>
      <c r="C3746" s="7" t="n"/>
      <c r="F3746" s="7" t="n"/>
      <c r="H3746" s="7">
        <f>IF($G3746="","",IFERROR(INDEX(Listas!$B$2:$B$51,MATCH($G3746,Listas!$A$2:$A$51,0))&amp;"",""))</f>
        <v/>
      </c>
      <c r="J3746" s="8" t="n"/>
      <c r="K3746" s="8" t="n"/>
      <c r="L3746" s="8" t="n"/>
      <c r="M3746" s="9" t="n"/>
      <c r="O3746" s="10" t="n"/>
      <c r="P3746" s="8" t="n"/>
    </row>
    <row r="3747">
      <c r="A3747" s="7" t="n"/>
      <c r="C3747" s="7" t="n"/>
      <c r="F3747" s="7" t="n"/>
      <c r="H3747" s="7">
        <f>IF($G3747="","",IFERROR(INDEX(Listas!$B$2:$B$51,MATCH($G3747,Listas!$A$2:$A$51,0))&amp;"",""))</f>
        <v/>
      </c>
      <c r="J3747" s="8" t="n"/>
      <c r="K3747" s="8" t="n"/>
      <c r="L3747" s="8" t="n"/>
      <c r="M3747" s="9" t="n"/>
      <c r="O3747" s="10" t="n"/>
      <c r="P3747" s="8" t="n"/>
    </row>
    <row r="3748">
      <c r="A3748" s="7" t="n"/>
      <c r="C3748" s="7" t="n"/>
      <c r="F3748" s="7" t="n"/>
      <c r="H3748" s="7">
        <f>IF($G3748="","",IFERROR(INDEX(Listas!$B$2:$B$51,MATCH($G3748,Listas!$A$2:$A$51,0))&amp;"",""))</f>
        <v/>
      </c>
      <c r="J3748" s="8" t="n"/>
      <c r="K3748" s="8" t="n"/>
      <c r="L3748" s="8" t="n"/>
      <c r="M3748" s="9" t="n"/>
      <c r="O3748" s="10" t="n"/>
      <c r="P3748" s="8" t="n"/>
    </row>
    <row r="3749">
      <c r="A3749" s="7" t="n"/>
      <c r="C3749" s="7" t="n"/>
      <c r="F3749" s="7" t="n"/>
      <c r="H3749" s="7">
        <f>IF($G3749="","",IFERROR(INDEX(Listas!$B$2:$B$51,MATCH($G3749,Listas!$A$2:$A$51,0))&amp;"",""))</f>
        <v/>
      </c>
      <c r="J3749" s="8" t="n"/>
      <c r="K3749" s="8" t="n"/>
      <c r="L3749" s="8" t="n"/>
      <c r="M3749" s="9" t="n"/>
      <c r="O3749" s="10" t="n"/>
      <c r="P3749" s="8" t="n"/>
    </row>
    <row r="3750">
      <c r="A3750" s="7" t="n"/>
      <c r="C3750" s="7" t="n"/>
      <c r="F3750" s="7" t="n"/>
      <c r="H3750" s="7">
        <f>IF($G3750="","",IFERROR(INDEX(Listas!$B$2:$B$51,MATCH($G3750,Listas!$A$2:$A$51,0))&amp;"",""))</f>
        <v/>
      </c>
      <c r="J3750" s="8" t="n"/>
      <c r="K3750" s="8" t="n"/>
      <c r="L3750" s="8" t="n"/>
      <c r="M3750" s="9" t="n"/>
      <c r="O3750" s="10" t="n"/>
      <c r="P3750" s="8" t="n"/>
    </row>
    <row r="3751">
      <c r="A3751" s="7" t="n"/>
      <c r="C3751" s="7" t="n"/>
      <c r="F3751" s="7" t="n"/>
      <c r="H3751" s="7">
        <f>IF($G3751="","",IFERROR(INDEX(Listas!$B$2:$B$51,MATCH($G3751,Listas!$A$2:$A$51,0))&amp;"",""))</f>
        <v/>
      </c>
      <c r="J3751" s="8" t="n"/>
      <c r="K3751" s="8" t="n"/>
      <c r="L3751" s="8" t="n"/>
      <c r="M3751" s="9" t="n"/>
      <c r="O3751" s="10" t="n"/>
      <c r="P3751" s="8" t="n"/>
    </row>
    <row r="3752">
      <c r="A3752" s="7" t="n"/>
      <c r="C3752" s="7" t="n"/>
      <c r="F3752" s="7" t="n"/>
      <c r="H3752" s="7">
        <f>IF($G3752="","",IFERROR(INDEX(Listas!$B$2:$B$51,MATCH($G3752,Listas!$A$2:$A$51,0))&amp;"",""))</f>
        <v/>
      </c>
      <c r="J3752" s="8" t="n"/>
      <c r="K3752" s="8" t="n"/>
      <c r="L3752" s="8" t="n"/>
      <c r="M3752" s="9" t="n"/>
      <c r="O3752" s="10" t="n"/>
      <c r="P3752" s="8" t="n"/>
    </row>
    <row r="3753">
      <c r="A3753" s="7" t="n"/>
      <c r="C3753" s="7" t="n"/>
      <c r="F3753" s="7" t="n"/>
      <c r="H3753" s="7">
        <f>IF($G3753="","",IFERROR(INDEX(Listas!$B$2:$B$51,MATCH($G3753,Listas!$A$2:$A$51,0))&amp;"",""))</f>
        <v/>
      </c>
      <c r="J3753" s="8" t="n"/>
      <c r="K3753" s="8" t="n"/>
      <c r="L3753" s="8" t="n"/>
      <c r="M3753" s="9" t="n"/>
      <c r="O3753" s="10" t="n"/>
      <c r="P3753" s="8" t="n"/>
    </row>
    <row r="3754">
      <c r="A3754" s="7" t="n"/>
      <c r="C3754" s="7" t="n"/>
      <c r="F3754" s="7" t="n"/>
      <c r="H3754" s="7">
        <f>IF($G3754="","",IFERROR(INDEX(Listas!$B$2:$B$51,MATCH($G3754,Listas!$A$2:$A$51,0))&amp;"",""))</f>
        <v/>
      </c>
      <c r="J3754" s="8" t="n"/>
      <c r="K3754" s="8" t="n"/>
      <c r="L3754" s="8" t="n"/>
      <c r="M3754" s="9" t="n"/>
      <c r="O3754" s="10" t="n"/>
      <c r="P3754" s="8" t="n"/>
    </row>
    <row r="3755">
      <c r="A3755" s="7" t="n"/>
      <c r="C3755" s="7" t="n"/>
      <c r="F3755" s="7" t="n"/>
      <c r="H3755" s="7">
        <f>IF($G3755="","",IFERROR(INDEX(Listas!$B$2:$B$51,MATCH($G3755,Listas!$A$2:$A$51,0))&amp;"",""))</f>
        <v/>
      </c>
      <c r="J3755" s="8" t="n"/>
      <c r="K3755" s="8" t="n"/>
      <c r="L3755" s="8" t="n"/>
      <c r="M3755" s="9" t="n"/>
      <c r="O3755" s="10" t="n"/>
      <c r="P3755" s="8" t="n"/>
    </row>
    <row r="3756">
      <c r="A3756" s="7" t="n"/>
      <c r="C3756" s="7" t="n"/>
      <c r="F3756" s="7" t="n"/>
      <c r="H3756" s="7">
        <f>IF($G3756="","",IFERROR(INDEX(Listas!$B$2:$B$51,MATCH($G3756,Listas!$A$2:$A$51,0))&amp;"",""))</f>
        <v/>
      </c>
      <c r="J3756" s="8" t="n"/>
      <c r="K3756" s="8" t="n"/>
      <c r="L3756" s="8" t="n"/>
      <c r="M3756" s="9" t="n"/>
      <c r="O3756" s="10" t="n"/>
      <c r="P3756" s="8" t="n"/>
    </row>
    <row r="3757">
      <c r="A3757" s="7" t="n"/>
      <c r="C3757" s="7" t="n"/>
      <c r="F3757" s="7" t="n"/>
      <c r="H3757" s="7">
        <f>IF($G3757="","",IFERROR(INDEX(Listas!$B$2:$B$51,MATCH($G3757,Listas!$A$2:$A$51,0))&amp;"",""))</f>
        <v/>
      </c>
      <c r="J3757" s="8" t="n"/>
      <c r="K3757" s="8" t="n"/>
      <c r="L3757" s="8" t="n"/>
      <c r="M3757" s="9" t="n"/>
      <c r="O3757" s="10" t="n"/>
      <c r="P3757" s="8" t="n"/>
    </row>
    <row r="3758">
      <c r="A3758" s="7" t="n"/>
      <c r="C3758" s="7" t="n"/>
      <c r="F3758" s="7" t="n"/>
      <c r="H3758" s="7">
        <f>IF($G3758="","",IFERROR(INDEX(Listas!$B$2:$B$51,MATCH($G3758,Listas!$A$2:$A$51,0))&amp;"",""))</f>
        <v/>
      </c>
      <c r="J3758" s="8" t="n"/>
      <c r="K3758" s="8" t="n"/>
      <c r="L3758" s="8" t="n"/>
      <c r="M3758" s="9" t="n"/>
      <c r="O3758" s="10" t="n"/>
      <c r="P3758" s="8" t="n"/>
    </row>
    <row r="3759">
      <c r="A3759" s="7" t="n"/>
      <c r="C3759" s="7" t="n"/>
      <c r="F3759" s="7" t="n"/>
      <c r="H3759" s="7">
        <f>IF($G3759="","",IFERROR(INDEX(Listas!$B$2:$B$51,MATCH($G3759,Listas!$A$2:$A$51,0))&amp;"",""))</f>
        <v/>
      </c>
      <c r="J3759" s="8" t="n"/>
      <c r="K3759" s="8" t="n"/>
      <c r="L3759" s="8" t="n"/>
      <c r="M3759" s="9" t="n"/>
      <c r="O3759" s="10" t="n"/>
      <c r="P3759" s="8" t="n"/>
    </row>
    <row r="3760">
      <c r="A3760" s="7" t="n"/>
      <c r="C3760" s="7" t="n"/>
      <c r="F3760" s="7" t="n"/>
      <c r="H3760" s="7">
        <f>IF($G3760="","",IFERROR(INDEX(Listas!$B$2:$B$51,MATCH($G3760,Listas!$A$2:$A$51,0))&amp;"",""))</f>
        <v/>
      </c>
      <c r="J3760" s="8" t="n"/>
      <c r="K3760" s="8" t="n"/>
      <c r="L3760" s="8" t="n"/>
      <c r="M3760" s="9" t="n"/>
      <c r="O3760" s="10" t="n"/>
      <c r="P3760" s="8" t="n"/>
    </row>
    <row r="3761">
      <c r="A3761" s="7" t="n"/>
      <c r="C3761" s="7" t="n"/>
      <c r="F3761" s="7" t="n"/>
      <c r="H3761" s="7">
        <f>IF($G3761="","",IFERROR(INDEX(Listas!$B$2:$B$51,MATCH($G3761,Listas!$A$2:$A$51,0))&amp;"",""))</f>
        <v/>
      </c>
      <c r="J3761" s="8" t="n"/>
      <c r="K3761" s="8" t="n"/>
      <c r="L3761" s="8" t="n"/>
      <c r="M3761" s="9" t="n"/>
      <c r="O3761" s="10" t="n"/>
      <c r="P3761" s="8" t="n"/>
    </row>
    <row r="3762">
      <c r="A3762" s="7" t="n"/>
      <c r="C3762" s="7" t="n"/>
      <c r="F3762" s="7" t="n"/>
      <c r="H3762" s="7">
        <f>IF($G3762="","",IFERROR(INDEX(Listas!$B$2:$B$51,MATCH($G3762,Listas!$A$2:$A$51,0))&amp;"",""))</f>
        <v/>
      </c>
      <c r="J3762" s="8" t="n"/>
      <c r="K3762" s="8" t="n"/>
      <c r="L3762" s="8" t="n"/>
      <c r="M3762" s="9" t="n"/>
      <c r="O3762" s="10" t="n"/>
      <c r="P3762" s="8" t="n"/>
    </row>
    <row r="3763">
      <c r="A3763" s="7" t="n"/>
      <c r="C3763" s="7" t="n"/>
      <c r="F3763" s="7" t="n"/>
      <c r="H3763" s="7">
        <f>IF($G3763="","",IFERROR(INDEX(Listas!$B$2:$B$51,MATCH($G3763,Listas!$A$2:$A$51,0))&amp;"",""))</f>
        <v/>
      </c>
      <c r="J3763" s="8" t="n"/>
      <c r="K3763" s="8" t="n"/>
      <c r="L3763" s="8" t="n"/>
      <c r="M3763" s="9" t="n"/>
      <c r="O3763" s="10" t="n"/>
      <c r="P3763" s="8" t="n"/>
    </row>
    <row r="3764">
      <c r="A3764" s="7" t="n"/>
      <c r="C3764" s="7" t="n"/>
      <c r="F3764" s="7" t="n"/>
      <c r="H3764" s="7">
        <f>IF($G3764="","",IFERROR(INDEX(Listas!$B$2:$B$51,MATCH($G3764,Listas!$A$2:$A$51,0))&amp;"",""))</f>
        <v/>
      </c>
      <c r="J3764" s="8" t="n"/>
      <c r="K3764" s="8" t="n"/>
      <c r="L3764" s="8" t="n"/>
      <c r="M3764" s="9" t="n"/>
      <c r="O3764" s="10" t="n"/>
      <c r="P3764" s="8" t="n"/>
    </row>
    <row r="3765">
      <c r="A3765" s="7" t="n"/>
      <c r="C3765" s="7" t="n"/>
      <c r="F3765" s="7" t="n"/>
      <c r="H3765" s="7">
        <f>IF($G3765="","",IFERROR(INDEX(Listas!$B$2:$B$51,MATCH($G3765,Listas!$A$2:$A$51,0))&amp;"",""))</f>
        <v/>
      </c>
      <c r="J3765" s="8" t="n"/>
      <c r="K3765" s="8" t="n"/>
      <c r="L3765" s="8" t="n"/>
      <c r="M3765" s="9" t="n"/>
      <c r="O3765" s="10" t="n"/>
      <c r="P3765" s="8" t="n"/>
    </row>
    <row r="3766">
      <c r="A3766" s="7" t="n"/>
      <c r="C3766" s="7" t="n"/>
      <c r="F3766" s="7" t="n"/>
      <c r="H3766" s="7">
        <f>IF($G3766="","",IFERROR(INDEX(Listas!$B$2:$B$51,MATCH($G3766,Listas!$A$2:$A$51,0))&amp;"",""))</f>
        <v/>
      </c>
      <c r="J3766" s="8" t="n"/>
      <c r="K3766" s="8" t="n"/>
      <c r="L3766" s="8" t="n"/>
      <c r="M3766" s="9" t="n"/>
      <c r="O3766" s="10" t="n"/>
      <c r="P3766" s="8" t="n"/>
    </row>
    <row r="3767">
      <c r="A3767" s="7" t="n"/>
      <c r="C3767" s="7" t="n"/>
      <c r="F3767" s="7" t="n"/>
      <c r="H3767" s="7">
        <f>IF($G3767="","",IFERROR(INDEX(Listas!$B$2:$B$51,MATCH($G3767,Listas!$A$2:$A$51,0))&amp;"",""))</f>
        <v/>
      </c>
      <c r="J3767" s="8" t="n"/>
      <c r="K3767" s="8" t="n"/>
      <c r="L3767" s="8" t="n"/>
      <c r="M3767" s="9" t="n"/>
      <c r="O3767" s="10" t="n"/>
      <c r="P3767" s="8" t="n"/>
    </row>
    <row r="3768">
      <c r="A3768" s="7" t="n"/>
      <c r="C3768" s="7" t="n"/>
      <c r="F3768" s="7" t="n"/>
      <c r="H3768" s="7">
        <f>IF($G3768="","",IFERROR(INDEX(Listas!$B$2:$B$51,MATCH($G3768,Listas!$A$2:$A$51,0))&amp;"",""))</f>
        <v/>
      </c>
      <c r="J3768" s="8" t="n"/>
      <c r="K3768" s="8" t="n"/>
      <c r="L3768" s="8" t="n"/>
      <c r="M3768" s="9" t="n"/>
      <c r="O3768" s="10" t="n"/>
      <c r="P3768" s="8" t="n"/>
    </row>
    <row r="3769">
      <c r="A3769" s="7" t="n"/>
      <c r="C3769" s="7" t="n"/>
      <c r="F3769" s="7" t="n"/>
      <c r="H3769" s="7">
        <f>IF($G3769="","",IFERROR(INDEX(Listas!$B$2:$B$51,MATCH($G3769,Listas!$A$2:$A$51,0))&amp;"",""))</f>
        <v/>
      </c>
      <c r="J3769" s="8" t="n"/>
      <c r="K3769" s="8" t="n"/>
      <c r="L3769" s="8" t="n"/>
      <c r="M3769" s="9" t="n"/>
      <c r="O3769" s="10" t="n"/>
      <c r="P3769" s="8" t="n"/>
    </row>
    <row r="3770">
      <c r="A3770" s="7" t="n"/>
      <c r="C3770" s="7" t="n"/>
      <c r="F3770" s="7" t="n"/>
      <c r="H3770" s="7">
        <f>IF($G3770="","",IFERROR(INDEX(Listas!$B$2:$B$51,MATCH($G3770,Listas!$A$2:$A$51,0))&amp;"",""))</f>
        <v/>
      </c>
      <c r="J3770" s="8" t="n"/>
      <c r="K3770" s="8" t="n"/>
      <c r="L3770" s="8" t="n"/>
      <c r="M3770" s="9" t="n"/>
      <c r="O3770" s="10" t="n"/>
      <c r="P3770" s="8" t="n"/>
    </row>
    <row r="3771">
      <c r="A3771" s="7" t="n"/>
      <c r="C3771" s="7" t="n"/>
      <c r="F3771" s="7" t="n"/>
      <c r="H3771" s="7">
        <f>IF($G3771="","",IFERROR(INDEX(Listas!$B$2:$B$51,MATCH($G3771,Listas!$A$2:$A$51,0))&amp;"",""))</f>
        <v/>
      </c>
      <c r="J3771" s="8" t="n"/>
      <c r="K3771" s="8" t="n"/>
      <c r="L3771" s="8" t="n"/>
      <c r="M3771" s="9" t="n"/>
      <c r="O3771" s="10" t="n"/>
      <c r="P3771" s="8" t="n"/>
    </row>
    <row r="3772">
      <c r="A3772" s="7" t="n"/>
      <c r="C3772" s="7" t="n"/>
      <c r="F3772" s="7" t="n"/>
      <c r="H3772" s="7">
        <f>IF($G3772="","",IFERROR(INDEX(Listas!$B$2:$B$51,MATCH($G3772,Listas!$A$2:$A$51,0))&amp;"",""))</f>
        <v/>
      </c>
      <c r="J3772" s="8" t="n"/>
      <c r="K3772" s="8" t="n"/>
      <c r="L3772" s="8" t="n"/>
      <c r="M3772" s="9" t="n"/>
      <c r="O3772" s="10" t="n"/>
      <c r="P3772" s="8" t="n"/>
    </row>
    <row r="3773">
      <c r="A3773" s="7" t="n"/>
      <c r="C3773" s="7" t="n"/>
      <c r="F3773" s="7" t="n"/>
      <c r="H3773" s="7">
        <f>IF($G3773="","",IFERROR(INDEX(Listas!$B$2:$B$51,MATCH($G3773,Listas!$A$2:$A$51,0))&amp;"",""))</f>
        <v/>
      </c>
      <c r="J3773" s="8" t="n"/>
      <c r="K3773" s="8" t="n"/>
      <c r="L3773" s="8" t="n"/>
      <c r="M3773" s="9" t="n"/>
      <c r="O3773" s="10" t="n"/>
      <c r="P3773" s="8" t="n"/>
    </row>
    <row r="3774">
      <c r="A3774" s="7" t="n"/>
      <c r="C3774" s="7" t="n"/>
      <c r="F3774" s="7" t="n"/>
      <c r="H3774" s="7">
        <f>IF($G3774="","",IFERROR(INDEX(Listas!$B$2:$B$51,MATCH($G3774,Listas!$A$2:$A$51,0))&amp;"",""))</f>
        <v/>
      </c>
      <c r="J3774" s="8" t="n"/>
      <c r="K3774" s="8" t="n"/>
      <c r="L3774" s="8" t="n"/>
      <c r="M3774" s="9" t="n"/>
      <c r="O3774" s="10" t="n"/>
      <c r="P3774" s="8" t="n"/>
    </row>
    <row r="3775">
      <c r="A3775" s="7" t="n"/>
      <c r="C3775" s="7" t="n"/>
      <c r="F3775" s="7" t="n"/>
      <c r="H3775" s="7">
        <f>IF($G3775="","",IFERROR(INDEX(Listas!$B$2:$B$51,MATCH($G3775,Listas!$A$2:$A$51,0))&amp;"",""))</f>
        <v/>
      </c>
      <c r="J3775" s="8" t="n"/>
      <c r="K3775" s="8" t="n"/>
      <c r="L3775" s="8" t="n"/>
      <c r="M3775" s="9" t="n"/>
      <c r="O3775" s="10" t="n"/>
      <c r="P3775" s="8" t="n"/>
    </row>
    <row r="3776">
      <c r="A3776" s="7" t="n"/>
      <c r="C3776" s="7" t="n"/>
      <c r="F3776" s="7" t="n"/>
      <c r="H3776" s="7">
        <f>IF($G3776="","",IFERROR(INDEX(Listas!$B$2:$B$51,MATCH($G3776,Listas!$A$2:$A$51,0))&amp;"",""))</f>
        <v/>
      </c>
      <c r="J3776" s="8" t="n"/>
      <c r="K3776" s="8" t="n"/>
      <c r="L3776" s="8" t="n"/>
      <c r="M3776" s="9" t="n"/>
      <c r="O3776" s="10" t="n"/>
      <c r="P3776" s="8" t="n"/>
    </row>
    <row r="3777">
      <c r="A3777" s="7" t="n"/>
      <c r="C3777" s="7" t="n"/>
      <c r="F3777" s="7" t="n"/>
      <c r="H3777" s="7">
        <f>IF($G3777="","",IFERROR(INDEX(Listas!$B$2:$B$51,MATCH($G3777,Listas!$A$2:$A$51,0))&amp;"",""))</f>
        <v/>
      </c>
      <c r="J3777" s="8" t="n"/>
      <c r="K3777" s="8" t="n"/>
      <c r="L3777" s="8" t="n"/>
      <c r="M3777" s="9" t="n"/>
      <c r="O3777" s="10" t="n"/>
      <c r="P3777" s="8" t="n"/>
    </row>
    <row r="3778">
      <c r="A3778" s="7" t="n"/>
      <c r="C3778" s="7" t="n"/>
      <c r="F3778" s="7" t="n"/>
      <c r="H3778" s="7">
        <f>IF($G3778="","",IFERROR(INDEX(Listas!$B$2:$B$51,MATCH($G3778,Listas!$A$2:$A$51,0))&amp;"",""))</f>
        <v/>
      </c>
      <c r="J3778" s="8" t="n"/>
      <c r="K3778" s="8" t="n"/>
      <c r="L3778" s="8" t="n"/>
      <c r="M3778" s="9" t="n"/>
      <c r="O3778" s="10" t="n"/>
      <c r="P3778" s="8" t="n"/>
    </row>
    <row r="3779">
      <c r="A3779" s="7" t="n"/>
      <c r="C3779" s="7" t="n"/>
      <c r="F3779" s="7" t="n"/>
      <c r="H3779" s="7">
        <f>IF($G3779="","",IFERROR(INDEX(Listas!$B$2:$B$51,MATCH($G3779,Listas!$A$2:$A$51,0))&amp;"",""))</f>
        <v/>
      </c>
      <c r="J3779" s="8" t="n"/>
      <c r="K3779" s="8" t="n"/>
      <c r="L3779" s="8" t="n"/>
      <c r="M3779" s="9" t="n"/>
      <c r="O3779" s="10" t="n"/>
      <c r="P3779" s="8" t="n"/>
    </row>
    <row r="3780">
      <c r="A3780" s="7" t="n"/>
      <c r="C3780" s="7" t="n"/>
      <c r="F3780" s="7" t="n"/>
      <c r="H3780" s="7">
        <f>IF($G3780="","",IFERROR(INDEX(Listas!$B$2:$B$51,MATCH($G3780,Listas!$A$2:$A$51,0))&amp;"",""))</f>
        <v/>
      </c>
      <c r="J3780" s="8" t="n"/>
      <c r="K3780" s="8" t="n"/>
      <c r="L3780" s="8" t="n"/>
      <c r="M3780" s="9" t="n"/>
      <c r="O3780" s="10" t="n"/>
      <c r="P3780" s="8" t="n"/>
    </row>
    <row r="3781">
      <c r="A3781" s="7" t="n"/>
      <c r="C3781" s="7" t="n"/>
      <c r="F3781" s="7" t="n"/>
      <c r="H3781" s="7">
        <f>IF($G3781="","",IFERROR(INDEX(Listas!$B$2:$B$51,MATCH($G3781,Listas!$A$2:$A$51,0))&amp;"",""))</f>
        <v/>
      </c>
      <c r="J3781" s="8" t="n"/>
      <c r="K3781" s="8" t="n"/>
      <c r="L3781" s="8" t="n"/>
      <c r="M3781" s="9" t="n"/>
      <c r="O3781" s="10" t="n"/>
      <c r="P3781" s="8" t="n"/>
    </row>
    <row r="3782">
      <c r="A3782" s="7" t="n"/>
      <c r="C3782" s="7" t="n"/>
      <c r="F3782" s="7" t="n"/>
      <c r="H3782" s="7">
        <f>IF($G3782="","",IFERROR(INDEX(Listas!$B$2:$B$51,MATCH($G3782,Listas!$A$2:$A$51,0))&amp;"",""))</f>
        <v/>
      </c>
      <c r="J3782" s="8" t="n"/>
      <c r="K3782" s="8" t="n"/>
      <c r="L3782" s="8" t="n"/>
      <c r="M3782" s="9" t="n"/>
      <c r="O3782" s="10" t="n"/>
      <c r="P3782" s="8" t="n"/>
    </row>
    <row r="3783">
      <c r="A3783" s="7" t="n"/>
      <c r="C3783" s="7" t="n"/>
      <c r="F3783" s="7" t="n"/>
      <c r="H3783" s="7">
        <f>IF($G3783="","",IFERROR(INDEX(Listas!$B$2:$B$51,MATCH($G3783,Listas!$A$2:$A$51,0))&amp;"",""))</f>
        <v/>
      </c>
      <c r="J3783" s="8" t="n"/>
      <c r="K3783" s="8" t="n"/>
      <c r="L3783" s="8" t="n"/>
      <c r="M3783" s="9" t="n"/>
      <c r="O3783" s="10" t="n"/>
      <c r="P3783" s="8" t="n"/>
    </row>
    <row r="3784">
      <c r="A3784" s="7" t="n"/>
      <c r="C3784" s="7" t="n"/>
      <c r="F3784" s="7" t="n"/>
      <c r="H3784" s="7">
        <f>IF($G3784="","",IFERROR(INDEX(Listas!$B$2:$B$51,MATCH($G3784,Listas!$A$2:$A$51,0))&amp;"",""))</f>
        <v/>
      </c>
      <c r="J3784" s="8" t="n"/>
      <c r="K3784" s="8" t="n"/>
      <c r="L3784" s="8" t="n"/>
      <c r="M3784" s="9" t="n"/>
      <c r="O3784" s="10" t="n"/>
      <c r="P3784" s="8" t="n"/>
    </row>
    <row r="3785">
      <c r="A3785" s="7" t="n"/>
      <c r="C3785" s="7" t="n"/>
      <c r="F3785" s="7" t="n"/>
      <c r="H3785" s="7">
        <f>IF($G3785="","",IFERROR(INDEX(Listas!$B$2:$B$51,MATCH($G3785,Listas!$A$2:$A$51,0))&amp;"",""))</f>
        <v/>
      </c>
      <c r="J3785" s="8" t="n"/>
      <c r="K3785" s="8" t="n"/>
      <c r="L3785" s="8" t="n"/>
      <c r="M3785" s="9" t="n"/>
      <c r="O3785" s="10" t="n"/>
      <c r="P3785" s="8" t="n"/>
    </row>
    <row r="3786">
      <c r="A3786" s="7" t="n"/>
      <c r="C3786" s="7" t="n"/>
      <c r="F3786" s="7" t="n"/>
      <c r="H3786" s="7">
        <f>IF($G3786="","",IFERROR(INDEX(Listas!$B$2:$B$51,MATCH($G3786,Listas!$A$2:$A$51,0))&amp;"",""))</f>
        <v/>
      </c>
      <c r="J3786" s="8" t="n"/>
      <c r="K3786" s="8" t="n"/>
      <c r="L3786" s="8" t="n"/>
      <c r="M3786" s="9" t="n"/>
      <c r="O3786" s="10" t="n"/>
      <c r="P3786" s="8" t="n"/>
    </row>
    <row r="3787">
      <c r="A3787" s="7" t="n"/>
      <c r="C3787" s="7" t="n"/>
      <c r="F3787" s="7" t="n"/>
      <c r="H3787" s="7">
        <f>IF($G3787="","",IFERROR(INDEX(Listas!$B$2:$B$51,MATCH($G3787,Listas!$A$2:$A$51,0))&amp;"",""))</f>
        <v/>
      </c>
      <c r="J3787" s="8" t="n"/>
      <c r="K3787" s="8" t="n"/>
      <c r="L3787" s="8" t="n"/>
      <c r="M3787" s="9" t="n"/>
      <c r="O3787" s="10" t="n"/>
      <c r="P3787" s="8" t="n"/>
    </row>
    <row r="3788">
      <c r="A3788" s="7" t="n"/>
      <c r="C3788" s="7" t="n"/>
      <c r="F3788" s="7" t="n"/>
      <c r="H3788" s="7">
        <f>IF($G3788="","",IFERROR(INDEX(Listas!$B$2:$B$51,MATCH($G3788,Listas!$A$2:$A$51,0))&amp;"",""))</f>
        <v/>
      </c>
      <c r="J3788" s="8" t="n"/>
      <c r="K3788" s="8" t="n"/>
      <c r="L3788" s="8" t="n"/>
      <c r="M3788" s="9" t="n"/>
      <c r="O3788" s="10" t="n"/>
      <c r="P3788" s="8" t="n"/>
    </row>
    <row r="3789">
      <c r="A3789" s="7" t="n"/>
      <c r="C3789" s="7" t="n"/>
      <c r="F3789" s="7" t="n"/>
      <c r="H3789" s="7">
        <f>IF($G3789="","",IFERROR(INDEX(Listas!$B$2:$B$51,MATCH($G3789,Listas!$A$2:$A$51,0))&amp;"",""))</f>
        <v/>
      </c>
      <c r="J3789" s="8" t="n"/>
      <c r="K3789" s="8" t="n"/>
      <c r="L3789" s="8" t="n"/>
      <c r="M3789" s="9" t="n"/>
      <c r="O3789" s="10" t="n"/>
      <c r="P3789" s="8" t="n"/>
    </row>
    <row r="3790">
      <c r="A3790" s="7" t="n"/>
      <c r="C3790" s="7" t="n"/>
      <c r="F3790" s="7" t="n"/>
      <c r="H3790" s="7">
        <f>IF($G3790="","",IFERROR(INDEX(Listas!$B$2:$B$51,MATCH($G3790,Listas!$A$2:$A$51,0))&amp;"",""))</f>
        <v/>
      </c>
      <c r="J3790" s="8" t="n"/>
      <c r="K3790" s="8" t="n"/>
      <c r="L3790" s="8" t="n"/>
      <c r="M3790" s="9" t="n"/>
      <c r="O3790" s="10" t="n"/>
      <c r="P3790" s="8" t="n"/>
    </row>
    <row r="3791">
      <c r="A3791" s="7" t="n"/>
      <c r="C3791" s="7" t="n"/>
      <c r="F3791" s="7" t="n"/>
      <c r="H3791" s="7">
        <f>IF($G3791="","",IFERROR(INDEX(Listas!$B$2:$B$51,MATCH($G3791,Listas!$A$2:$A$51,0))&amp;"",""))</f>
        <v/>
      </c>
      <c r="J3791" s="8" t="n"/>
      <c r="K3791" s="8" t="n"/>
      <c r="L3791" s="8" t="n"/>
      <c r="M3791" s="9" t="n"/>
      <c r="O3791" s="10" t="n"/>
      <c r="P3791" s="8" t="n"/>
    </row>
    <row r="3792">
      <c r="A3792" s="7" t="n"/>
      <c r="C3792" s="7" t="n"/>
      <c r="F3792" s="7" t="n"/>
      <c r="H3792" s="7">
        <f>IF($G3792="","",IFERROR(INDEX(Listas!$B$2:$B$51,MATCH($G3792,Listas!$A$2:$A$51,0))&amp;"",""))</f>
        <v/>
      </c>
      <c r="J3792" s="8" t="n"/>
      <c r="K3792" s="8" t="n"/>
      <c r="L3792" s="8" t="n"/>
      <c r="M3792" s="9" t="n"/>
      <c r="O3792" s="10" t="n"/>
      <c r="P3792" s="8" t="n"/>
    </row>
    <row r="3793">
      <c r="A3793" s="7" t="n"/>
      <c r="C3793" s="7" t="n"/>
      <c r="F3793" s="7" t="n"/>
      <c r="H3793" s="7">
        <f>IF($G3793="","",IFERROR(INDEX(Listas!$B$2:$B$51,MATCH($G3793,Listas!$A$2:$A$51,0))&amp;"",""))</f>
        <v/>
      </c>
      <c r="J3793" s="8" t="n"/>
      <c r="K3793" s="8" t="n"/>
      <c r="L3793" s="8" t="n"/>
      <c r="M3793" s="9" t="n"/>
      <c r="O3793" s="10" t="n"/>
      <c r="P3793" s="8" t="n"/>
    </row>
    <row r="3794">
      <c r="A3794" s="7" t="n"/>
      <c r="C3794" s="7" t="n"/>
      <c r="F3794" s="7" t="n"/>
      <c r="H3794" s="7">
        <f>IF($G3794="","",IFERROR(INDEX(Listas!$B$2:$B$51,MATCH($G3794,Listas!$A$2:$A$51,0))&amp;"",""))</f>
        <v/>
      </c>
      <c r="J3794" s="8" t="n"/>
      <c r="K3794" s="8" t="n"/>
      <c r="L3794" s="8" t="n"/>
      <c r="M3794" s="9" t="n"/>
      <c r="O3794" s="10" t="n"/>
      <c r="P3794" s="8" t="n"/>
    </row>
    <row r="3795">
      <c r="A3795" s="7" t="n"/>
      <c r="C3795" s="7" t="n"/>
      <c r="F3795" s="7" t="n"/>
      <c r="H3795" s="7">
        <f>IF($G3795="","",IFERROR(INDEX(Listas!$B$2:$B$51,MATCH($G3795,Listas!$A$2:$A$51,0))&amp;"",""))</f>
        <v/>
      </c>
      <c r="J3795" s="8" t="n"/>
      <c r="K3795" s="8" t="n"/>
      <c r="L3795" s="8" t="n"/>
      <c r="M3795" s="9" t="n"/>
      <c r="O3795" s="10" t="n"/>
      <c r="P3795" s="8" t="n"/>
    </row>
    <row r="3796">
      <c r="A3796" s="7" t="n"/>
      <c r="C3796" s="7" t="n"/>
      <c r="F3796" s="7" t="n"/>
      <c r="H3796" s="7">
        <f>IF($G3796="","",IFERROR(INDEX(Listas!$B$2:$B$51,MATCH($G3796,Listas!$A$2:$A$51,0))&amp;"",""))</f>
        <v/>
      </c>
      <c r="J3796" s="8" t="n"/>
      <c r="K3796" s="8" t="n"/>
      <c r="L3796" s="8" t="n"/>
      <c r="M3796" s="9" t="n"/>
      <c r="O3796" s="10" t="n"/>
      <c r="P3796" s="8" t="n"/>
    </row>
    <row r="3797">
      <c r="A3797" s="7" t="n"/>
      <c r="C3797" s="7" t="n"/>
      <c r="F3797" s="7" t="n"/>
      <c r="H3797" s="7">
        <f>IF($G3797="","",IFERROR(INDEX(Listas!$B$2:$B$51,MATCH($G3797,Listas!$A$2:$A$51,0))&amp;"",""))</f>
        <v/>
      </c>
      <c r="J3797" s="8" t="n"/>
      <c r="K3797" s="8" t="n"/>
      <c r="L3797" s="8" t="n"/>
      <c r="M3797" s="9" t="n"/>
      <c r="O3797" s="10" t="n"/>
      <c r="P3797" s="8" t="n"/>
    </row>
    <row r="3798">
      <c r="A3798" s="7" t="n"/>
      <c r="C3798" s="7" t="n"/>
      <c r="F3798" s="7" t="n"/>
      <c r="H3798" s="7">
        <f>IF($G3798="","",IFERROR(INDEX(Listas!$B$2:$B$51,MATCH($G3798,Listas!$A$2:$A$51,0))&amp;"",""))</f>
        <v/>
      </c>
      <c r="J3798" s="8" t="n"/>
      <c r="K3798" s="8" t="n"/>
      <c r="L3798" s="8" t="n"/>
      <c r="M3798" s="9" t="n"/>
      <c r="O3798" s="10" t="n"/>
      <c r="P3798" s="8" t="n"/>
    </row>
    <row r="3799">
      <c r="A3799" s="7" t="n"/>
      <c r="C3799" s="7" t="n"/>
      <c r="F3799" s="7" t="n"/>
      <c r="H3799" s="7">
        <f>IF($G3799="","",IFERROR(INDEX(Listas!$B$2:$B$51,MATCH($G3799,Listas!$A$2:$A$51,0))&amp;"",""))</f>
        <v/>
      </c>
      <c r="J3799" s="8" t="n"/>
      <c r="K3799" s="8" t="n"/>
      <c r="L3799" s="8" t="n"/>
      <c r="M3799" s="9" t="n"/>
      <c r="O3799" s="10" t="n"/>
      <c r="P3799" s="8" t="n"/>
    </row>
    <row r="3800">
      <c r="A3800" s="7" t="n"/>
      <c r="C3800" s="7" t="n"/>
      <c r="F3800" s="7" t="n"/>
      <c r="H3800" s="7">
        <f>IF($G3800="","",IFERROR(INDEX(Listas!$B$2:$B$51,MATCH($G3800,Listas!$A$2:$A$51,0))&amp;"",""))</f>
        <v/>
      </c>
      <c r="J3800" s="8" t="n"/>
      <c r="K3800" s="8" t="n"/>
      <c r="L3800" s="8" t="n"/>
      <c r="M3800" s="9" t="n"/>
      <c r="O3800" s="10" t="n"/>
      <c r="P3800" s="8" t="n"/>
    </row>
    <row r="3801">
      <c r="A3801" s="7" t="n"/>
      <c r="C3801" s="7" t="n"/>
      <c r="F3801" s="7" t="n"/>
      <c r="H3801" s="7">
        <f>IF($G3801="","",IFERROR(INDEX(Listas!$B$2:$B$51,MATCH($G3801,Listas!$A$2:$A$51,0))&amp;"",""))</f>
        <v/>
      </c>
      <c r="J3801" s="8" t="n"/>
      <c r="K3801" s="8" t="n"/>
      <c r="L3801" s="8" t="n"/>
      <c r="M3801" s="9" t="n"/>
      <c r="O3801" s="10" t="n"/>
      <c r="P3801" s="8" t="n"/>
    </row>
    <row r="3802">
      <c r="A3802" s="7" t="n"/>
      <c r="C3802" s="7" t="n"/>
      <c r="F3802" s="7" t="n"/>
      <c r="H3802" s="7">
        <f>IF($G3802="","",IFERROR(INDEX(Listas!$B$2:$B$51,MATCH($G3802,Listas!$A$2:$A$51,0))&amp;"",""))</f>
        <v/>
      </c>
      <c r="J3802" s="8" t="n"/>
      <c r="K3802" s="8" t="n"/>
      <c r="L3802" s="8" t="n"/>
      <c r="M3802" s="9" t="n"/>
      <c r="O3802" s="10" t="n"/>
      <c r="P3802" s="8" t="n"/>
    </row>
    <row r="3803">
      <c r="A3803" s="7" t="n"/>
      <c r="C3803" s="7" t="n"/>
      <c r="F3803" s="7" t="n"/>
      <c r="H3803" s="7">
        <f>IF($G3803="","",IFERROR(INDEX(Listas!$B$2:$B$51,MATCH($G3803,Listas!$A$2:$A$51,0))&amp;"",""))</f>
        <v/>
      </c>
      <c r="J3803" s="8" t="n"/>
      <c r="K3803" s="8" t="n"/>
      <c r="L3803" s="8" t="n"/>
      <c r="M3803" s="9" t="n"/>
      <c r="O3803" s="10" t="n"/>
      <c r="P3803" s="8" t="n"/>
    </row>
    <row r="3804">
      <c r="A3804" s="7" t="n"/>
      <c r="C3804" s="7" t="n"/>
      <c r="F3804" s="7" t="n"/>
      <c r="H3804" s="7">
        <f>IF($G3804="","",IFERROR(INDEX(Listas!$B$2:$B$51,MATCH($G3804,Listas!$A$2:$A$51,0))&amp;"",""))</f>
        <v/>
      </c>
      <c r="J3804" s="8" t="n"/>
      <c r="K3804" s="8" t="n"/>
      <c r="L3804" s="8" t="n"/>
      <c r="M3804" s="9" t="n"/>
      <c r="O3804" s="10" t="n"/>
      <c r="P3804" s="8" t="n"/>
    </row>
    <row r="3805">
      <c r="A3805" s="7" t="n"/>
      <c r="C3805" s="7" t="n"/>
      <c r="F3805" s="7" t="n"/>
      <c r="H3805" s="7">
        <f>IF($G3805="","",IFERROR(INDEX(Listas!$B$2:$B$51,MATCH($G3805,Listas!$A$2:$A$51,0))&amp;"",""))</f>
        <v/>
      </c>
      <c r="J3805" s="8" t="n"/>
      <c r="K3805" s="8" t="n"/>
      <c r="L3805" s="8" t="n"/>
      <c r="M3805" s="9" t="n"/>
      <c r="O3805" s="10" t="n"/>
      <c r="P3805" s="8" t="n"/>
    </row>
    <row r="3806">
      <c r="A3806" s="7" t="n"/>
      <c r="C3806" s="7" t="n"/>
      <c r="F3806" s="7" t="n"/>
      <c r="H3806" s="7">
        <f>IF($G3806="","",IFERROR(INDEX(Listas!$B$2:$B$51,MATCH($G3806,Listas!$A$2:$A$51,0))&amp;"",""))</f>
        <v/>
      </c>
      <c r="J3806" s="8" t="n"/>
      <c r="K3806" s="8" t="n"/>
      <c r="L3806" s="8" t="n"/>
      <c r="M3806" s="9" t="n"/>
      <c r="O3806" s="10" t="n"/>
      <c r="P3806" s="8" t="n"/>
    </row>
    <row r="3807">
      <c r="A3807" s="7" t="n"/>
      <c r="C3807" s="7" t="n"/>
      <c r="F3807" s="7" t="n"/>
      <c r="H3807" s="7">
        <f>IF($G3807="","",IFERROR(INDEX(Listas!$B$2:$B$51,MATCH($G3807,Listas!$A$2:$A$51,0))&amp;"",""))</f>
        <v/>
      </c>
      <c r="J3807" s="8" t="n"/>
      <c r="K3807" s="8" t="n"/>
      <c r="L3807" s="8" t="n"/>
      <c r="M3807" s="9" t="n"/>
      <c r="O3807" s="10" t="n"/>
      <c r="P3807" s="8" t="n"/>
    </row>
    <row r="3808">
      <c r="A3808" s="7" t="n"/>
      <c r="C3808" s="7" t="n"/>
      <c r="F3808" s="7" t="n"/>
      <c r="H3808" s="7">
        <f>IF($G3808="","",IFERROR(INDEX(Listas!$B$2:$B$51,MATCH($G3808,Listas!$A$2:$A$51,0))&amp;"",""))</f>
        <v/>
      </c>
      <c r="J3808" s="8" t="n"/>
      <c r="K3808" s="8" t="n"/>
      <c r="L3808" s="8" t="n"/>
      <c r="M3808" s="9" t="n"/>
      <c r="O3808" s="10" t="n"/>
      <c r="P3808" s="8" t="n"/>
    </row>
    <row r="3809">
      <c r="A3809" s="7" t="n"/>
      <c r="C3809" s="7" t="n"/>
      <c r="F3809" s="7" t="n"/>
      <c r="H3809" s="7">
        <f>IF($G3809="","",IFERROR(INDEX(Listas!$B$2:$B$51,MATCH($G3809,Listas!$A$2:$A$51,0))&amp;"",""))</f>
        <v/>
      </c>
      <c r="J3809" s="8" t="n"/>
      <c r="K3809" s="8" t="n"/>
      <c r="L3809" s="8" t="n"/>
      <c r="M3809" s="9" t="n"/>
      <c r="O3809" s="10" t="n"/>
      <c r="P3809" s="8" t="n"/>
    </row>
    <row r="3810">
      <c r="A3810" s="7" t="n"/>
      <c r="C3810" s="7" t="n"/>
      <c r="F3810" s="7" t="n"/>
      <c r="H3810" s="7">
        <f>IF($G3810="","",IFERROR(INDEX(Listas!$B$2:$B$51,MATCH($G3810,Listas!$A$2:$A$51,0))&amp;"",""))</f>
        <v/>
      </c>
      <c r="J3810" s="8" t="n"/>
      <c r="K3810" s="8" t="n"/>
      <c r="L3810" s="8" t="n"/>
      <c r="M3810" s="9" t="n"/>
      <c r="O3810" s="10" t="n"/>
      <c r="P3810" s="8" t="n"/>
    </row>
    <row r="3811">
      <c r="A3811" s="7" t="n"/>
      <c r="C3811" s="7" t="n"/>
      <c r="F3811" s="7" t="n"/>
      <c r="H3811" s="7">
        <f>IF($G3811="","",IFERROR(INDEX(Listas!$B$2:$B$51,MATCH($G3811,Listas!$A$2:$A$51,0))&amp;"",""))</f>
        <v/>
      </c>
      <c r="J3811" s="8" t="n"/>
      <c r="K3811" s="8" t="n"/>
      <c r="L3811" s="8" t="n"/>
      <c r="M3811" s="9" t="n"/>
      <c r="O3811" s="10" t="n"/>
      <c r="P3811" s="8" t="n"/>
    </row>
    <row r="3812">
      <c r="A3812" s="7" t="n"/>
      <c r="C3812" s="7" t="n"/>
      <c r="F3812" s="7" t="n"/>
      <c r="H3812" s="7">
        <f>IF($G3812="","",IFERROR(INDEX(Listas!$B$2:$B$51,MATCH($G3812,Listas!$A$2:$A$51,0))&amp;"",""))</f>
        <v/>
      </c>
      <c r="J3812" s="8" t="n"/>
      <c r="K3812" s="8" t="n"/>
      <c r="L3812" s="8" t="n"/>
      <c r="M3812" s="9" t="n"/>
      <c r="O3812" s="10" t="n"/>
      <c r="P3812" s="8" t="n"/>
    </row>
    <row r="3813">
      <c r="A3813" s="7" t="n"/>
      <c r="C3813" s="7" t="n"/>
      <c r="F3813" s="7" t="n"/>
      <c r="H3813" s="7">
        <f>IF($G3813="","",IFERROR(INDEX(Listas!$B$2:$B$51,MATCH($G3813,Listas!$A$2:$A$51,0))&amp;"",""))</f>
        <v/>
      </c>
      <c r="J3813" s="8" t="n"/>
      <c r="K3813" s="8" t="n"/>
      <c r="L3813" s="8" t="n"/>
      <c r="M3813" s="9" t="n"/>
      <c r="O3813" s="10" t="n"/>
      <c r="P3813" s="8" t="n"/>
    </row>
    <row r="3814">
      <c r="A3814" s="7" t="n"/>
      <c r="C3814" s="7" t="n"/>
      <c r="F3814" s="7" t="n"/>
      <c r="H3814" s="7">
        <f>IF($G3814="","",IFERROR(INDEX(Listas!$B$2:$B$51,MATCH($G3814,Listas!$A$2:$A$51,0))&amp;"",""))</f>
        <v/>
      </c>
      <c r="J3814" s="8" t="n"/>
      <c r="K3814" s="8" t="n"/>
      <c r="L3814" s="8" t="n"/>
      <c r="M3814" s="9" t="n"/>
      <c r="O3814" s="10" t="n"/>
      <c r="P3814" s="8" t="n"/>
    </row>
    <row r="3815">
      <c r="A3815" s="7" t="n"/>
      <c r="C3815" s="7" t="n"/>
      <c r="F3815" s="7" t="n"/>
      <c r="H3815" s="7">
        <f>IF($G3815="","",IFERROR(INDEX(Listas!$B$2:$B$51,MATCH($G3815,Listas!$A$2:$A$51,0))&amp;"",""))</f>
        <v/>
      </c>
      <c r="J3815" s="8" t="n"/>
      <c r="K3815" s="8" t="n"/>
      <c r="L3815" s="8" t="n"/>
      <c r="M3815" s="9" t="n"/>
      <c r="O3815" s="10" t="n"/>
      <c r="P3815" s="8" t="n"/>
    </row>
    <row r="3816">
      <c r="A3816" s="7" t="n"/>
      <c r="C3816" s="7" t="n"/>
      <c r="F3816" s="7" t="n"/>
      <c r="H3816" s="7">
        <f>IF($G3816="","",IFERROR(INDEX(Listas!$B$2:$B$51,MATCH($G3816,Listas!$A$2:$A$51,0))&amp;"",""))</f>
        <v/>
      </c>
      <c r="J3816" s="8" t="n"/>
      <c r="K3816" s="8" t="n"/>
      <c r="L3816" s="8" t="n"/>
      <c r="M3816" s="9" t="n"/>
      <c r="O3816" s="10" t="n"/>
      <c r="P3816" s="8" t="n"/>
    </row>
    <row r="3817">
      <c r="A3817" s="7" t="n"/>
      <c r="C3817" s="7" t="n"/>
      <c r="F3817" s="7" t="n"/>
      <c r="H3817" s="7">
        <f>IF($G3817="","",IFERROR(INDEX(Listas!$B$2:$B$51,MATCH($G3817,Listas!$A$2:$A$51,0))&amp;"",""))</f>
        <v/>
      </c>
      <c r="J3817" s="8" t="n"/>
      <c r="K3817" s="8" t="n"/>
      <c r="L3817" s="8" t="n"/>
      <c r="M3817" s="9" t="n"/>
      <c r="O3817" s="10" t="n"/>
      <c r="P3817" s="8" t="n"/>
    </row>
    <row r="3818">
      <c r="A3818" s="7" t="n"/>
      <c r="C3818" s="7" t="n"/>
      <c r="F3818" s="7" t="n"/>
      <c r="H3818" s="7">
        <f>IF($G3818="","",IFERROR(INDEX(Listas!$B$2:$B$51,MATCH($G3818,Listas!$A$2:$A$51,0))&amp;"",""))</f>
        <v/>
      </c>
      <c r="J3818" s="8" t="n"/>
      <c r="K3818" s="8" t="n"/>
      <c r="L3818" s="8" t="n"/>
      <c r="M3818" s="9" t="n"/>
      <c r="O3818" s="10" t="n"/>
      <c r="P3818" s="8" t="n"/>
    </row>
    <row r="3819">
      <c r="A3819" s="7" t="n"/>
      <c r="C3819" s="7" t="n"/>
      <c r="F3819" s="7" t="n"/>
      <c r="H3819" s="7">
        <f>IF($G3819="","",IFERROR(INDEX(Listas!$B$2:$B$51,MATCH($G3819,Listas!$A$2:$A$51,0))&amp;"",""))</f>
        <v/>
      </c>
      <c r="J3819" s="8" t="n"/>
      <c r="K3819" s="8" t="n"/>
      <c r="L3819" s="8" t="n"/>
      <c r="M3819" s="9" t="n"/>
      <c r="O3819" s="10" t="n"/>
      <c r="P3819" s="8" t="n"/>
    </row>
    <row r="3820">
      <c r="A3820" s="7" t="n"/>
      <c r="C3820" s="7" t="n"/>
      <c r="F3820" s="7" t="n"/>
      <c r="H3820" s="7">
        <f>IF($G3820="","",IFERROR(INDEX(Listas!$B$2:$B$51,MATCH($G3820,Listas!$A$2:$A$51,0))&amp;"",""))</f>
        <v/>
      </c>
      <c r="J3820" s="8" t="n"/>
      <c r="K3820" s="8" t="n"/>
      <c r="L3820" s="8" t="n"/>
      <c r="M3820" s="9" t="n"/>
      <c r="O3820" s="10" t="n"/>
      <c r="P3820" s="8" t="n"/>
    </row>
    <row r="3821">
      <c r="A3821" s="7" t="n"/>
      <c r="C3821" s="7" t="n"/>
      <c r="F3821" s="7" t="n"/>
      <c r="H3821" s="7">
        <f>IF($G3821="","",IFERROR(INDEX(Listas!$B$2:$B$51,MATCH($G3821,Listas!$A$2:$A$51,0))&amp;"",""))</f>
        <v/>
      </c>
      <c r="J3821" s="8" t="n"/>
      <c r="K3821" s="8" t="n"/>
      <c r="L3821" s="8" t="n"/>
      <c r="M3821" s="9" t="n"/>
      <c r="O3821" s="10" t="n"/>
      <c r="P3821" s="8" t="n"/>
    </row>
    <row r="3822">
      <c r="A3822" s="7" t="n"/>
      <c r="C3822" s="7" t="n"/>
      <c r="F3822" s="7" t="n"/>
      <c r="H3822" s="7">
        <f>IF($G3822="","",IFERROR(INDEX(Listas!$B$2:$B$51,MATCH($G3822,Listas!$A$2:$A$51,0))&amp;"",""))</f>
        <v/>
      </c>
      <c r="J3822" s="8" t="n"/>
      <c r="K3822" s="8" t="n"/>
      <c r="L3822" s="8" t="n"/>
      <c r="M3822" s="9" t="n"/>
      <c r="O3822" s="10" t="n"/>
      <c r="P3822" s="8" t="n"/>
    </row>
    <row r="3823">
      <c r="A3823" s="7" t="n"/>
      <c r="C3823" s="7" t="n"/>
      <c r="F3823" s="7" t="n"/>
      <c r="H3823" s="7">
        <f>IF($G3823="","",IFERROR(INDEX(Listas!$B$2:$B$51,MATCH($G3823,Listas!$A$2:$A$51,0))&amp;"",""))</f>
        <v/>
      </c>
      <c r="J3823" s="8" t="n"/>
      <c r="K3823" s="8" t="n"/>
      <c r="L3823" s="8" t="n"/>
      <c r="M3823" s="9" t="n"/>
      <c r="O3823" s="10" t="n"/>
      <c r="P3823" s="8" t="n"/>
    </row>
    <row r="3824">
      <c r="A3824" s="7" t="n"/>
      <c r="C3824" s="7" t="n"/>
      <c r="F3824" s="7" t="n"/>
      <c r="H3824" s="7">
        <f>IF($G3824="","",IFERROR(INDEX(Listas!$B$2:$B$51,MATCH($G3824,Listas!$A$2:$A$51,0))&amp;"",""))</f>
        <v/>
      </c>
      <c r="J3824" s="8" t="n"/>
      <c r="K3824" s="8" t="n"/>
      <c r="L3824" s="8" t="n"/>
      <c r="M3824" s="9" t="n"/>
      <c r="O3824" s="10" t="n"/>
      <c r="P3824" s="8" t="n"/>
    </row>
    <row r="3825">
      <c r="A3825" s="7" t="n"/>
      <c r="C3825" s="7" t="n"/>
      <c r="F3825" s="7" t="n"/>
      <c r="H3825" s="7">
        <f>IF($G3825="","",IFERROR(INDEX(Listas!$B$2:$B$51,MATCH($G3825,Listas!$A$2:$A$51,0))&amp;"",""))</f>
        <v/>
      </c>
      <c r="J3825" s="8" t="n"/>
      <c r="K3825" s="8" t="n"/>
      <c r="L3825" s="8" t="n"/>
      <c r="M3825" s="9" t="n"/>
      <c r="O3825" s="10" t="n"/>
      <c r="P3825" s="8" t="n"/>
    </row>
    <row r="3826">
      <c r="A3826" s="7" t="n"/>
      <c r="C3826" s="7" t="n"/>
      <c r="F3826" s="7" t="n"/>
      <c r="H3826" s="7">
        <f>IF($G3826="","",IFERROR(INDEX(Listas!$B$2:$B$51,MATCH($G3826,Listas!$A$2:$A$51,0))&amp;"",""))</f>
        <v/>
      </c>
      <c r="J3826" s="8" t="n"/>
      <c r="K3826" s="8" t="n"/>
      <c r="L3826" s="8" t="n"/>
      <c r="M3826" s="9" t="n"/>
      <c r="O3826" s="10" t="n"/>
      <c r="P3826" s="8" t="n"/>
    </row>
    <row r="3827">
      <c r="A3827" s="7" t="n"/>
      <c r="C3827" s="7" t="n"/>
      <c r="F3827" s="7" t="n"/>
      <c r="H3827" s="7">
        <f>IF($G3827="","",IFERROR(INDEX(Listas!$B$2:$B$51,MATCH($G3827,Listas!$A$2:$A$51,0))&amp;"",""))</f>
        <v/>
      </c>
      <c r="J3827" s="8" t="n"/>
      <c r="K3827" s="8" t="n"/>
      <c r="L3827" s="8" t="n"/>
      <c r="M3827" s="9" t="n"/>
      <c r="O3827" s="10" t="n"/>
      <c r="P3827" s="8" t="n"/>
    </row>
    <row r="3828">
      <c r="A3828" s="7" t="n"/>
      <c r="C3828" s="7" t="n"/>
      <c r="F3828" s="7" t="n"/>
      <c r="H3828" s="7">
        <f>IF($G3828="","",IFERROR(INDEX(Listas!$B$2:$B$51,MATCH($G3828,Listas!$A$2:$A$51,0))&amp;"",""))</f>
        <v/>
      </c>
      <c r="J3828" s="8" t="n"/>
      <c r="K3828" s="8" t="n"/>
      <c r="L3828" s="8" t="n"/>
      <c r="M3828" s="9" t="n"/>
      <c r="O3828" s="10" t="n"/>
      <c r="P3828" s="8" t="n"/>
    </row>
    <row r="3829">
      <c r="A3829" s="7" t="n"/>
      <c r="C3829" s="7" t="n"/>
      <c r="F3829" s="7" t="n"/>
      <c r="H3829" s="7">
        <f>IF($G3829="","",IFERROR(INDEX(Listas!$B$2:$B$51,MATCH($G3829,Listas!$A$2:$A$51,0))&amp;"",""))</f>
        <v/>
      </c>
      <c r="J3829" s="8" t="n"/>
      <c r="K3829" s="8" t="n"/>
      <c r="L3829" s="8" t="n"/>
      <c r="M3829" s="9" t="n"/>
      <c r="O3829" s="10" t="n"/>
      <c r="P3829" s="8" t="n"/>
    </row>
    <row r="3830">
      <c r="A3830" s="7" t="n"/>
      <c r="C3830" s="7" t="n"/>
      <c r="F3830" s="7" t="n"/>
      <c r="H3830" s="7">
        <f>IF($G3830="","",IFERROR(INDEX(Listas!$B$2:$B$51,MATCH($G3830,Listas!$A$2:$A$51,0))&amp;"",""))</f>
        <v/>
      </c>
      <c r="J3830" s="8" t="n"/>
      <c r="K3830" s="8" t="n"/>
      <c r="L3830" s="8" t="n"/>
      <c r="M3830" s="9" t="n"/>
      <c r="O3830" s="10" t="n"/>
      <c r="P3830" s="8" t="n"/>
    </row>
    <row r="3831">
      <c r="A3831" s="7" t="n"/>
      <c r="C3831" s="7" t="n"/>
      <c r="F3831" s="7" t="n"/>
      <c r="H3831" s="7">
        <f>IF($G3831="","",IFERROR(INDEX(Listas!$B$2:$B$51,MATCH($G3831,Listas!$A$2:$A$51,0))&amp;"",""))</f>
        <v/>
      </c>
      <c r="J3831" s="8" t="n"/>
      <c r="K3831" s="8" t="n"/>
      <c r="L3831" s="8" t="n"/>
      <c r="M3831" s="9" t="n"/>
      <c r="O3831" s="10" t="n"/>
      <c r="P3831" s="8" t="n"/>
    </row>
    <row r="3832">
      <c r="A3832" s="7" t="n"/>
      <c r="C3832" s="7" t="n"/>
      <c r="F3832" s="7" t="n"/>
      <c r="H3832" s="7">
        <f>IF($G3832="","",IFERROR(INDEX(Listas!$B$2:$B$51,MATCH($G3832,Listas!$A$2:$A$51,0))&amp;"",""))</f>
        <v/>
      </c>
      <c r="J3832" s="8" t="n"/>
      <c r="K3832" s="8" t="n"/>
      <c r="L3832" s="8" t="n"/>
      <c r="M3832" s="9" t="n"/>
      <c r="O3832" s="10" t="n"/>
      <c r="P3832" s="8" t="n"/>
    </row>
    <row r="3833">
      <c r="A3833" s="7" t="n"/>
      <c r="C3833" s="7" t="n"/>
      <c r="F3833" s="7" t="n"/>
      <c r="H3833" s="7">
        <f>IF($G3833="","",IFERROR(INDEX(Listas!$B$2:$B$51,MATCH($G3833,Listas!$A$2:$A$51,0))&amp;"",""))</f>
        <v/>
      </c>
      <c r="J3833" s="8" t="n"/>
      <c r="K3833" s="8" t="n"/>
      <c r="L3833" s="8" t="n"/>
      <c r="M3833" s="9" t="n"/>
      <c r="O3833" s="10" t="n"/>
      <c r="P3833" s="8" t="n"/>
    </row>
    <row r="3834">
      <c r="A3834" s="7" t="n"/>
      <c r="C3834" s="7" t="n"/>
      <c r="F3834" s="7" t="n"/>
      <c r="H3834" s="7">
        <f>IF($G3834="","",IFERROR(INDEX(Listas!$B$2:$B$51,MATCH($G3834,Listas!$A$2:$A$51,0))&amp;"",""))</f>
        <v/>
      </c>
      <c r="J3834" s="8" t="n"/>
      <c r="K3834" s="8" t="n"/>
      <c r="L3834" s="8" t="n"/>
      <c r="M3834" s="9" t="n"/>
      <c r="O3834" s="10" t="n"/>
      <c r="P3834" s="8" t="n"/>
    </row>
    <row r="3835">
      <c r="A3835" s="7" t="n"/>
      <c r="C3835" s="7" t="n"/>
      <c r="F3835" s="7" t="n"/>
      <c r="H3835" s="7">
        <f>IF($G3835="","",IFERROR(INDEX(Listas!$B$2:$B$51,MATCH($G3835,Listas!$A$2:$A$51,0))&amp;"",""))</f>
        <v/>
      </c>
      <c r="J3835" s="8" t="n"/>
      <c r="K3835" s="8" t="n"/>
      <c r="L3835" s="8" t="n"/>
      <c r="M3835" s="9" t="n"/>
      <c r="O3835" s="10" t="n"/>
      <c r="P3835" s="8" t="n"/>
    </row>
    <row r="3836">
      <c r="A3836" s="7" t="n"/>
      <c r="C3836" s="7" t="n"/>
      <c r="F3836" s="7" t="n"/>
      <c r="H3836" s="7">
        <f>IF($G3836="","",IFERROR(INDEX(Listas!$B$2:$B$51,MATCH($G3836,Listas!$A$2:$A$51,0))&amp;"",""))</f>
        <v/>
      </c>
      <c r="J3836" s="8" t="n"/>
      <c r="K3836" s="8" t="n"/>
      <c r="L3836" s="8" t="n"/>
      <c r="M3836" s="9" t="n"/>
      <c r="O3836" s="10" t="n"/>
      <c r="P3836" s="8" t="n"/>
    </row>
    <row r="3837">
      <c r="A3837" s="7" t="n"/>
      <c r="C3837" s="7" t="n"/>
      <c r="F3837" s="7" t="n"/>
      <c r="H3837" s="7">
        <f>IF($G3837="","",IFERROR(INDEX(Listas!$B$2:$B$51,MATCH($G3837,Listas!$A$2:$A$51,0))&amp;"",""))</f>
        <v/>
      </c>
      <c r="J3837" s="8" t="n"/>
      <c r="K3837" s="8" t="n"/>
      <c r="L3837" s="8" t="n"/>
      <c r="M3837" s="9" t="n"/>
      <c r="O3837" s="10" t="n"/>
      <c r="P3837" s="8" t="n"/>
    </row>
    <row r="3838">
      <c r="A3838" s="7" t="n"/>
      <c r="C3838" s="7" t="n"/>
      <c r="F3838" s="7" t="n"/>
      <c r="H3838" s="7">
        <f>IF($G3838="","",IFERROR(INDEX(Listas!$B$2:$B$51,MATCH($G3838,Listas!$A$2:$A$51,0))&amp;"",""))</f>
        <v/>
      </c>
      <c r="J3838" s="8" t="n"/>
      <c r="K3838" s="8" t="n"/>
      <c r="L3838" s="8" t="n"/>
      <c r="M3838" s="9" t="n"/>
      <c r="O3838" s="10" t="n"/>
      <c r="P3838" s="8" t="n"/>
    </row>
    <row r="3839">
      <c r="A3839" s="7" t="n"/>
      <c r="C3839" s="7" t="n"/>
      <c r="F3839" s="7" t="n"/>
      <c r="H3839" s="7">
        <f>IF($G3839="","",IFERROR(INDEX(Listas!$B$2:$B$51,MATCH($G3839,Listas!$A$2:$A$51,0))&amp;"",""))</f>
        <v/>
      </c>
      <c r="J3839" s="8" t="n"/>
      <c r="K3839" s="8" t="n"/>
      <c r="L3839" s="8" t="n"/>
      <c r="M3839" s="9" t="n"/>
      <c r="O3839" s="10" t="n"/>
      <c r="P3839" s="8" t="n"/>
    </row>
    <row r="3840">
      <c r="A3840" s="7" t="n"/>
      <c r="C3840" s="7" t="n"/>
      <c r="F3840" s="7" t="n"/>
      <c r="H3840" s="7">
        <f>IF($G3840="","",IFERROR(INDEX(Listas!$B$2:$B$51,MATCH($G3840,Listas!$A$2:$A$51,0))&amp;"",""))</f>
        <v/>
      </c>
      <c r="J3840" s="8" t="n"/>
      <c r="K3840" s="8" t="n"/>
      <c r="L3840" s="8" t="n"/>
      <c r="M3840" s="9" t="n"/>
      <c r="O3840" s="10" t="n"/>
      <c r="P3840" s="8" t="n"/>
    </row>
    <row r="3841">
      <c r="A3841" s="7" t="n"/>
      <c r="C3841" s="7" t="n"/>
      <c r="F3841" s="7" t="n"/>
      <c r="H3841" s="7">
        <f>IF($G3841="","",IFERROR(INDEX(Listas!$B$2:$B$51,MATCH($G3841,Listas!$A$2:$A$51,0))&amp;"",""))</f>
        <v/>
      </c>
      <c r="J3841" s="8" t="n"/>
      <c r="K3841" s="8" t="n"/>
      <c r="L3841" s="8" t="n"/>
      <c r="M3841" s="9" t="n"/>
      <c r="O3841" s="10" t="n"/>
      <c r="P3841" s="8" t="n"/>
    </row>
    <row r="3842">
      <c r="A3842" s="7" t="n"/>
      <c r="C3842" s="7" t="n"/>
      <c r="F3842" s="7" t="n"/>
      <c r="H3842" s="7">
        <f>IF($G3842="","",IFERROR(INDEX(Listas!$B$2:$B$51,MATCH($G3842,Listas!$A$2:$A$51,0))&amp;"",""))</f>
        <v/>
      </c>
      <c r="J3842" s="8" t="n"/>
      <c r="K3842" s="8" t="n"/>
      <c r="L3842" s="8" t="n"/>
      <c r="M3842" s="9" t="n"/>
      <c r="O3842" s="10" t="n"/>
      <c r="P3842" s="8" t="n"/>
    </row>
    <row r="3843">
      <c r="A3843" s="7" t="n"/>
      <c r="C3843" s="7" t="n"/>
      <c r="F3843" s="7" t="n"/>
      <c r="H3843" s="7">
        <f>IF($G3843="","",IFERROR(INDEX(Listas!$B$2:$B$51,MATCH($G3843,Listas!$A$2:$A$51,0))&amp;"",""))</f>
        <v/>
      </c>
      <c r="J3843" s="8" t="n"/>
      <c r="K3843" s="8" t="n"/>
      <c r="L3843" s="8" t="n"/>
      <c r="M3843" s="9" t="n"/>
      <c r="O3843" s="10" t="n"/>
      <c r="P3843" s="8" t="n"/>
    </row>
    <row r="3844">
      <c r="A3844" s="7" t="n"/>
      <c r="C3844" s="7" t="n"/>
      <c r="F3844" s="7" t="n"/>
      <c r="H3844" s="7">
        <f>IF($G3844="","",IFERROR(INDEX(Listas!$B$2:$B$51,MATCH($G3844,Listas!$A$2:$A$51,0))&amp;"",""))</f>
        <v/>
      </c>
      <c r="J3844" s="8" t="n"/>
      <c r="K3844" s="8" t="n"/>
      <c r="L3844" s="8" t="n"/>
      <c r="M3844" s="9" t="n"/>
      <c r="O3844" s="10" t="n"/>
      <c r="P3844" s="8" t="n"/>
    </row>
    <row r="3845">
      <c r="A3845" s="7" t="n"/>
      <c r="C3845" s="7" t="n"/>
      <c r="F3845" s="7" t="n"/>
      <c r="H3845" s="7">
        <f>IF($G3845="","",IFERROR(INDEX(Listas!$B$2:$B$51,MATCH($G3845,Listas!$A$2:$A$51,0))&amp;"",""))</f>
        <v/>
      </c>
      <c r="J3845" s="8" t="n"/>
      <c r="K3845" s="8" t="n"/>
      <c r="L3845" s="8" t="n"/>
      <c r="M3845" s="9" t="n"/>
      <c r="O3845" s="10" t="n"/>
      <c r="P3845" s="8" t="n"/>
    </row>
    <row r="3846">
      <c r="A3846" s="7" t="n"/>
      <c r="C3846" s="7" t="n"/>
      <c r="F3846" s="7" t="n"/>
      <c r="H3846" s="7">
        <f>IF($G3846="","",IFERROR(INDEX(Listas!$B$2:$B$51,MATCH($G3846,Listas!$A$2:$A$51,0))&amp;"",""))</f>
        <v/>
      </c>
      <c r="J3846" s="8" t="n"/>
      <c r="K3846" s="8" t="n"/>
      <c r="L3846" s="8" t="n"/>
      <c r="M3846" s="9" t="n"/>
      <c r="O3846" s="10" t="n"/>
      <c r="P3846" s="8" t="n"/>
    </row>
    <row r="3847">
      <c r="A3847" s="7" t="n"/>
      <c r="C3847" s="7" t="n"/>
      <c r="F3847" s="7" t="n"/>
      <c r="H3847" s="7">
        <f>IF($G3847="","",IFERROR(INDEX(Listas!$B$2:$B$51,MATCH($G3847,Listas!$A$2:$A$51,0))&amp;"",""))</f>
        <v/>
      </c>
      <c r="J3847" s="8" t="n"/>
      <c r="K3847" s="8" t="n"/>
      <c r="L3847" s="8" t="n"/>
      <c r="M3847" s="9" t="n"/>
      <c r="O3847" s="10" t="n"/>
      <c r="P3847" s="8" t="n"/>
    </row>
    <row r="3848">
      <c r="A3848" s="7" t="n"/>
      <c r="C3848" s="7" t="n"/>
      <c r="F3848" s="7" t="n"/>
      <c r="H3848" s="7">
        <f>IF($G3848="","",IFERROR(INDEX(Listas!$B$2:$B$51,MATCH($G3848,Listas!$A$2:$A$51,0))&amp;"",""))</f>
        <v/>
      </c>
      <c r="J3848" s="8" t="n"/>
      <c r="K3848" s="8" t="n"/>
      <c r="L3848" s="8" t="n"/>
      <c r="M3848" s="9" t="n"/>
      <c r="O3848" s="10" t="n"/>
      <c r="P3848" s="8" t="n"/>
    </row>
    <row r="3849">
      <c r="A3849" s="7" t="n"/>
      <c r="C3849" s="7" t="n"/>
      <c r="F3849" s="7" t="n"/>
      <c r="H3849" s="7">
        <f>IF($G3849="","",IFERROR(INDEX(Listas!$B$2:$B$51,MATCH($G3849,Listas!$A$2:$A$51,0))&amp;"",""))</f>
        <v/>
      </c>
      <c r="J3849" s="8" t="n"/>
      <c r="K3849" s="8" t="n"/>
      <c r="L3849" s="8" t="n"/>
      <c r="M3849" s="9" t="n"/>
      <c r="O3849" s="10" t="n"/>
      <c r="P3849" s="8" t="n"/>
    </row>
    <row r="3850">
      <c r="A3850" s="7" t="n"/>
      <c r="C3850" s="7" t="n"/>
      <c r="F3850" s="7" t="n"/>
      <c r="H3850" s="7">
        <f>IF($G3850="","",IFERROR(INDEX(Listas!$B$2:$B$51,MATCH($G3850,Listas!$A$2:$A$51,0))&amp;"",""))</f>
        <v/>
      </c>
      <c r="J3850" s="8" t="n"/>
      <c r="K3850" s="8" t="n"/>
      <c r="L3850" s="8" t="n"/>
      <c r="M3850" s="9" t="n"/>
      <c r="O3850" s="10" t="n"/>
      <c r="P3850" s="8" t="n"/>
    </row>
    <row r="3851">
      <c r="A3851" s="7" t="n"/>
      <c r="C3851" s="7" t="n"/>
      <c r="F3851" s="7" t="n"/>
      <c r="H3851" s="7">
        <f>IF($G3851="","",IFERROR(INDEX(Listas!$B$2:$B$51,MATCH($G3851,Listas!$A$2:$A$51,0))&amp;"",""))</f>
        <v/>
      </c>
      <c r="J3851" s="8" t="n"/>
      <c r="K3851" s="8" t="n"/>
      <c r="L3851" s="8" t="n"/>
      <c r="M3851" s="9" t="n"/>
      <c r="O3851" s="10" t="n"/>
      <c r="P3851" s="8" t="n"/>
    </row>
    <row r="3852">
      <c r="A3852" s="7" t="n"/>
      <c r="C3852" s="7" t="n"/>
      <c r="F3852" s="7" t="n"/>
      <c r="H3852" s="7">
        <f>IF($G3852="","",IFERROR(INDEX(Listas!$B$2:$B$51,MATCH($G3852,Listas!$A$2:$A$51,0))&amp;"",""))</f>
        <v/>
      </c>
      <c r="J3852" s="8" t="n"/>
      <c r="K3852" s="8" t="n"/>
      <c r="L3852" s="8" t="n"/>
      <c r="M3852" s="9" t="n"/>
      <c r="O3852" s="10" t="n"/>
      <c r="P3852" s="8" t="n"/>
    </row>
    <row r="3853">
      <c r="A3853" s="7" t="n"/>
      <c r="C3853" s="7" t="n"/>
      <c r="F3853" s="7" t="n"/>
      <c r="H3853" s="7">
        <f>IF($G3853="","",IFERROR(INDEX(Listas!$B$2:$B$51,MATCH($G3853,Listas!$A$2:$A$51,0))&amp;"",""))</f>
        <v/>
      </c>
      <c r="J3853" s="8" t="n"/>
      <c r="K3853" s="8" t="n"/>
      <c r="L3853" s="8" t="n"/>
      <c r="M3853" s="9" t="n"/>
      <c r="O3853" s="10" t="n"/>
      <c r="P3853" s="8" t="n"/>
    </row>
    <row r="3854">
      <c r="A3854" s="7" t="n"/>
      <c r="C3854" s="7" t="n"/>
      <c r="F3854" s="7" t="n"/>
      <c r="H3854" s="7">
        <f>IF($G3854="","",IFERROR(INDEX(Listas!$B$2:$B$51,MATCH($G3854,Listas!$A$2:$A$51,0))&amp;"",""))</f>
        <v/>
      </c>
      <c r="J3854" s="8" t="n"/>
      <c r="K3854" s="8" t="n"/>
      <c r="L3854" s="8" t="n"/>
      <c r="M3854" s="9" t="n"/>
      <c r="O3854" s="10" t="n"/>
      <c r="P3854" s="8" t="n"/>
    </row>
    <row r="3855">
      <c r="A3855" s="7" t="n"/>
      <c r="C3855" s="7" t="n"/>
      <c r="F3855" s="7" t="n"/>
      <c r="H3855" s="7">
        <f>IF($G3855="","",IFERROR(INDEX(Listas!$B$2:$B$51,MATCH($G3855,Listas!$A$2:$A$51,0))&amp;"",""))</f>
        <v/>
      </c>
      <c r="J3855" s="8" t="n"/>
      <c r="K3855" s="8" t="n"/>
      <c r="L3855" s="8" t="n"/>
      <c r="M3855" s="9" t="n"/>
      <c r="O3855" s="10" t="n"/>
      <c r="P3855" s="8" t="n"/>
    </row>
    <row r="3856">
      <c r="A3856" s="7" t="n"/>
      <c r="C3856" s="7" t="n"/>
      <c r="F3856" s="7" t="n"/>
      <c r="H3856" s="7">
        <f>IF($G3856="","",IFERROR(INDEX(Listas!$B$2:$B$51,MATCH($G3856,Listas!$A$2:$A$51,0))&amp;"",""))</f>
        <v/>
      </c>
      <c r="J3856" s="8" t="n"/>
      <c r="K3856" s="8" t="n"/>
      <c r="L3856" s="8" t="n"/>
      <c r="M3856" s="9" t="n"/>
      <c r="O3856" s="10" t="n"/>
      <c r="P3856" s="8" t="n"/>
    </row>
    <row r="3857">
      <c r="A3857" s="7" t="n"/>
      <c r="C3857" s="7" t="n"/>
      <c r="F3857" s="7" t="n"/>
      <c r="H3857" s="7">
        <f>IF($G3857="","",IFERROR(INDEX(Listas!$B$2:$B$51,MATCH($G3857,Listas!$A$2:$A$51,0))&amp;"",""))</f>
        <v/>
      </c>
      <c r="J3857" s="8" t="n"/>
      <c r="K3857" s="8" t="n"/>
      <c r="L3857" s="8" t="n"/>
      <c r="M3857" s="9" t="n"/>
      <c r="O3857" s="10" t="n"/>
      <c r="P3857" s="8" t="n"/>
    </row>
    <row r="3858">
      <c r="A3858" s="7" t="n"/>
      <c r="C3858" s="7" t="n"/>
      <c r="F3858" s="7" t="n"/>
      <c r="H3858" s="7">
        <f>IF($G3858="","",IFERROR(INDEX(Listas!$B$2:$B$51,MATCH($G3858,Listas!$A$2:$A$51,0))&amp;"",""))</f>
        <v/>
      </c>
      <c r="J3858" s="8" t="n"/>
      <c r="K3858" s="8" t="n"/>
      <c r="L3858" s="8" t="n"/>
      <c r="M3858" s="9" t="n"/>
      <c r="O3858" s="10" t="n"/>
      <c r="P3858" s="8" t="n"/>
    </row>
    <row r="3859">
      <c r="A3859" s="7" t="n"/>
      <c r="C3859" s="7" t="n"/>
      <c r="F3859" s="7" t="n"/>
      <c r="H3859" s="7">
        <f>IF($G3859="","",IFERROR(INDEX(Listas!$B$2:$B$51,MATCH($G3859,Listas!$A$2:$A$51,0))&amp;"",""))</f>
        <v/>
      </c>
      <c r="J3859" s="8" t="n"/>
      <c r="K3859" s="8" t="n"/>
      <c r="L3859" s="8" t="n"/>
      <c r="M3859" s="9" t="n"/>
      <c r="O3859" s="10" t="n"/>
      <c r="P3859" s="8" t="n"/>
    </row>
    <row r="3860">
      <c r="A3860" s="7" t="n"/>
      <c r="C3860" s="7" t="n"/>
      <c r="F3860" s="7" t="n"/>
      <c r="H3860" s="7">
        <f>IF($G3860="","",IFERROR(INDEX(Listas!$B$2:$B$51,MATCH($G3860,Listas!$A$2:$A$51,0))&amp;"",""))</f>
        <v/>
      </c>
      <c r="J3860" s="8" t="n"/>
      <c r="K3860" s="8" t="n"/>
      <c r="L3860" s="8" t="n"/>
      <c r="M3860" s="9" t="n"/>
      <c r="O3860" s="10" t="n"/>
      <c r="P3860" s="8" t="n"/>
    </row>
    <row r="3861">
      <c r="A3861" s="7" t="n"/>
      <c r="C3861" s="7" t="n"/>
      <c r="F3861" s="7" t="n"/>
      <c r="H3861" s="7">
        <f>IF($G3861="","",IFERROR(INDEX(Listas!$B$2:$B$51,MATCH($G3861,Listas!$A$2:$A$51,0))&amp;"",""))</f>
        <v/>
      </c>
      <c r="J3861" s="8" t="n"/>
      <c r="K3861" s="8" t="n"/>
      <c r="L3861" s="8" t="n"/>
      <c r="M3861" s="9" t="n"/>
      <c r="O3861" s="10" t="n"/>
      <c r="P3861" s="8" t="n"/>
    </row>
    <row r="3862">
      <c r="A3862" s="7" t="n"/>
      <c r="C3862" s="7" t="n"/>
      <c r="F3862" s="7" t="n"/>
      <c r="H3862" s="7">
        <f>IF($G3862="","",IFERROR(INDEX(Listas!$B$2:$B$51,MATCH($G3862,Listas!$A$2:$A$51,0))&amp;"",""))</f>
        <v/>
      </c>
      <c r="J3862" s="8" t="n"/>
      <c r="K3862" s="8" t="n"/>
      <c r="L3862" s="8" t="n"/>
      <c r="M3862" s="9" t="n"/>
      <c r="O3862" s="10" t="n"/>
      <c r="P3862" s="8" t="n"/>
    </row>
    <row r="3863">
      <c r="A3863" s="7" t="n"/>
      <c r="C3863" s="7" t="n"/>
      <c r="F3863" s="7" t="n"/>
      <c r="H3863" s="7">
        <f>IF($G3863="","",IFERROR(INDEX(Listas!$B$2:$B$51,MATCH($G3863,Listas!$A$2:$A$51,0))&amp;"",""))</f>
        <v/>
      </c>
      <c r="J3863" s="8" t="n"/>
      <c r="K3863" s="8" t="n"/>
      <c r="L3863" s="8" t="n"/>
      <c r="M3863" s="9" t="n"/>
      <c r="O3863" s="10" t="n"/>
      <c r="P3863" s="8" t="n"/>
    </row>
    <row r="3864">
      <c r="A3864" s="7" t="n"/>
      <c r="C3864" s="7" t="n"/>
      <c r="F3864" s="7" t="n"/>
      <c r="H3864" s="7">
        <f>IF($G3864="","",IFERROR(INDEX(Listas!$B$2:$B$51,MATCH($G3864,Listas!$A$2:$A$51,0))&amp;"",""))</f>
        <v/>
      </c>
      <c r="J3864" s="8" t="n"/>
      <c r="K3864" s="8" t="n"/>
      <c r="L3864" s="8" t="n"/>
      <c r="M3864" s="9" t="n"/>
      <c r="O3864" s="10" t="n"/>
      <c r="P3864" s="8" t="n"/>
    </row>
    <row r="3865">
      <c r="A3865" s="7" t="n"/>
      <c r="C3865" s="7" t="n"/>
      <c r="F3865" s="7" t="n"/>
      <c r="H3865" s="7">
        <f>IF($G3865="","",IFERROR(INDEX(Listas!$B$2:$B$51,MATCH($G3865,Listas!$A$2:$A$51,0))&amp;"",""))</f>
        <v/>
      </c>
      <c r="J3865" s="8" t="n"/>
      <c r="K3865" s="8" t="n"/>
      <c r="L3865" s="8" t="n"/>
      <c r="M3865" s="9" t="n"/>
      <c r="O3865" s="10" t="n"/>
      <c r="P3865" s="8" t="n"/>
    </row>
    <row r="3866">
      <c r="A3866" s="7" t="n"/>
      <c r="C3866" s="7" t="n"/>
      <c r="F3866" s="7" t="n"/>
      <c r="H3866" s="7">
        <f>IF($G3866="","",IFERROR(INDEX(Listas!$B$2:$B$51,MATCH($G3866,Listas!$A$2:$A$51,0))&amp;"",""))</f>
        <v/>
      </c>
      <c r="J3866" s="8" t="n"/>
      <c r="K3866" s="8" t="n"/>
      <c r="L3866" s="8" t="n"/>
      <c r="M3866" s="9" t="n"/>
      <c r="O3866" s="10" t="n"/>
      <c r="P3866" s="8" t="n"/>
    </row>
    <row r="3867">
      <c r="A3867" s="7" t="n"/>
      <c r="C3867" s="7" t="n"/>
      <c r="F3867" s="7" t="n"/>
      <c r="H3867" s="7">
        <f>IF($G3867="","",IFERROR(INDEX(Listas!$B$2:$B$51,MATCH($G3867,Listas!$A$2:$A$51,0))&amp;"",""))</f>
        <v/>
      </c>
      <c r="J3867" s="8" t="n"/>
      <c r="K3867" s="8" t="n"/>
      <c r="L3867" s="8" t="n"/>
      <c r="M3867" s="9" t="n"/>
      <c r="O3867" s="10" t="n"/>
      <c r="P3867" s="8" t="n"/>
    </row>
    <row r="3868">
      <c r="A3868" s="7" t="n"/>
      <c r="C3868" s="7" t="n"/>
      <c r="F3868" s="7" t="n"/>
      <c r="H3868" s="7">
        <f>IF($G3868="","",IFERROR(INDEX(Listas!$B$2:$B$51,MATCH($G3868,Listas!$A$2:$A$51,0))&amp;"",""))</f>
        <v/>
      </c>
      <c r="J3868" s="8" t="n"/>
      <c r="K3868" s="8" t="n"/>
      <c r="L3868" s="8" t="n"/>
      <c r="M3868" s="9" t="n"/>
      <c r="O3868" s="10" t="n"/>
      <c r="P3868" s="8" t="n"/>
    </row>
    <row r="3869">
      <c r="A3869" s="7" t="n"/>
      <c r="C3869" s="7" t="n"/>
      <c r="F3869" s="7" t="n"/>
      <c r="H3869" s="7">
        <f>IF($G3869="","",IFERROR(INDEX(Listas!$B$2:$B$51,MATCH($G3869,Listas!$A$2:$A$51,0))&amp;"",""))</f>
        <v/>
      </c>
      <c r="J3869" s="8" t="n"/>
      <c r="K3869" s="8" t="n"/>
      <c r="L3869" s="8" t="n"/>
      <c r="M3869" s="9" t="n"/>
      <c r="O3869" s="10" t="n"/>
      <c r="P3869" s="8" t="n"/>
    </row>
    <row r="3870">
      <c r="A3870" s="7" t="n"/>
      <c r="C3870" s="7" t="n"/>
      <c r="F3870" s="7" t="n"/>
      <c r="H3870" s="7">
        <f>IF($G3870="","",IFERROR(INDEX(Listas!$B$2:$B$51,MATCH($G3870,Listas!$A$2:$A$51,0))&amp;"",""))</f>
        <v/>
      </c>
      <c r="J3870" s="8" t="n"/>
      <c r="K3870" s="8" t="n"/>
      <c r="L3870" s="8" t="n"/>
      <c r="M3870" s="9" t="n"/>
      <c r="O3870" s="10" t="n"/>
      <c r="P3870" s="8" t="n"/>
    </row>
    <row r="3871">
      <c r="A3871" s="7" t="n"/>
      <c r="C3871" s="7" t="n"/>
      <c r="F3871" s="7" t="n"/>
      <c r="H3871" s="7">
        <f>IF($G3871="","",IFERROR(INDEX(Listas!$B$2:$B$51,MATCH($G3871,Listas!$A$2:$A$51,0))&amp;"",""))</f>
        <v/>
      </c>
      <c r="J3871" s="8" t="n"/>
      <c r="K3871" s="8" t="n"/>
      <c r="L3871" s="8" t="n"/>
      <c r="M3871" s="9" t="n"/>
      <c r="O3871" s="10" t="n"/>
      <c r="P3871" s="8" t="n"/>
    </row>
    <row r="3872">
      <c r="A3872" s="7" t="n"/>
      <c r="C3872" s="7" t="n"/>
      <c r="F3872" s="7" t="n"/>
      <c r="H3872" s="7">
        <f>IF($G3872="","",IFERROR(INDEX(Listas!$B$2:$B$51,MATCH($G3872,Listas!$A$2:$A$51,0))&amp;"",""))</f>
        <v/>
      </c>
      <c r="J3872" s="8" t="n"/>
      <c r="K3872" s="8" t="n"/>
      <c r="L3872" s="8" t="n"/>
      <c r="M3872" s="9" t="n"/>
      <c r="O3872" s="10" t="n"/>
      <c r="P3872" s="8" t="n"/>
    </row>
    <row r="3873">
      <c r="A3873" s="7" t="n"/>
      <c r="C3873" s="7" t="n"/>
      <c r="F3873" s="7" t="n"/>
      <c r="H3873" s="7">
        <f>IF($G3873="","",IFERROR(INDEX(Listas!$B$2:$B$51,MATCH($G3873,Listas!$A$2:$A$51,0))&amp;"",""))</f>
        <v/>
      </c>
      <c r="J3873" s="8" t="n"/>
      <c r="K3873" s="8" t="n"/>
      <c r="L3873" s="8" t="n"/>
      <c r="M3873" s="9" t="n"/>
      <c r="O3873" s="10" t="n"/>
      <c r="P3873" s="8" t="n"/>
    </row>
    <row r="3874">
      <c r="A3874" s="7" t="n"/>
      <c r="C3874" s="7" t="n"/>
      <c r="F3874" s="7" t="n"/>
      <c r="H3874" s="7">
        <f>IF($G3874="","",IFERROR(INDEX(Listas!$B$2:$B$51,MATCH($G3874,Listas!$A$2:$A$51,0))&amp;"",""))</f>
        <v/>
      </c>
      <c r="J3874" s="8" t="n"/>
      <c r="K3874" s="8" t="n"/>
      <c r="L3874" s="8" t="n"/>
      <c r="M3874" s="9" t="n"/>
      <c r="O3874" s="10" t="n"/>
      <c r="P3874" s="8" t="n"/>
    </row>
    <row r="3875">
      <c r="A3875" s="7" t="n"/>
      <c r="C3875" s="7" t="n"/>
      <c r="F3875" s="7" t="n"/>
      <c r="H3875" s="7">
        <f>IF($G3875="","",IFERROR(INDEX(Listas!$B$2:$B$51,MATCH($G3875,Listas!$A$2:$A$51,0))&amp;"",""))</f>
        <v/>
      </c>
      <c r="J3875" s="8" t="n"/>
      <c r="K3875" s="8" t="n"/>
      <c r="L3875" s="8" t="n"/>
      <c r="M3875" s="9" t="n"/>
      <c r="O3875" s="10" t="n"/>
      <c r="P3875" s="8" t="n"/>
    </row>
    <row r="3876">
      <c r="A3876" s="7" t="n"/>
      <c r="C3876" s="7" t="n"/>
      <c r="F3876" s="7" t="n"/>
      <c r="H3876" s="7">
        <f>IF($G3876="","",IFERROR(INDEX(Listas!$B$2:$B$51,MATCH($G3876,Listas!$A$2:$A$51,0))&amp;"",""))</f>
        <v/>
      </c>
      <c r="J3876" s="8" t="n"/>
      <c r="K3876" s="8" t="n"/>
      <c r="L3876" s="8" t="n"/>
      <c r="M3876" s="9" t="n"/>
      <c r="O3876" s="10" t="n"/>
      <c r="P3876" s="8" t="n"/>
    </row>
    <row r="3877">
      <c r="A3877" s="7" t="n"/>
      <c r="C3877" s="7" t="n"/>
      <c r="F3877" s="7" t="n"/>
      <c r="H3877" s="7">
        <f>IF($G3877="","",IFERROR(INDEX(Listas!$B$2:$B$51,MATCH($G3877,Listas!$A$2:$A$51,0))&amp;"",""))</f>
        <v/>
      </c>
      <c r="J3877" s="8" t="n"/>
      <c r="K3877" s="8" t="n"/>
      <c r="L3877" s="8" t="n"/>
      <c r="M3877" s="9" t="n"/>
      <c r="O3877" s="10" t="n"/>
      <c r="P3877" s="8" t="n"/>
    </row>
    <row r="3878">
      <c r="A3878" s="7" t="n"/>
      <c r="C3878" s="7" t="n"/>
      <c r="F3878" s="7" t="n"/>
      <c r="H3878" s="7">
        <f>IF($G3878="","",IFERROR(INDEX(Listas!$B$2:$B$51,MATCH($G3878,Listas!$A$2:$A$51,0))&amp;"",""))</f>
        <v/>
      </c>
      <c r="J3878" s="8" t="n"/>
      <c r="K3878" s="8" t="n"/>
      <c r="L3878" s="8" t="n"/>
      <c r="M3878" s="9" t="n"/>
      <c r="O3878" s="10" t="n"/>
      <c r="P3878" s="8" t="n"/>
    </row>
    <row r="3879">
      <c r="A3879" s="7" t="n"/>
      <c r="C3879" s="7" t="n"/>
      <c r="F3879" s="7" t="n"/>
      <c r="H3879" s="7">
        <f>IF($G3879="","",IFERROR(INDEX(Listas!$B$2:$B$51,MATCH($G3879,Listas!$A$2:$A$51,0))&amp;"",""))</f>
        <v/>
      </c>
      <c r="J3879" s="8" t="n"/>
      <c r="K3879" s="8" t="n"/>
      <c r="L3879" s="8" t="n"/>
      <c r="M3879" s="9" t="n"/>
      <c r="O3879" s="10" t="n"/>
      <c r="P3879" s="8" t="n"/>
    </row>
    <row r="3880">
      <c r="A3880" s="7" t="n"/>
      <c r="C3880" s="7" t="n"/>
      <c r="F3880" s="7" t="n"/>
      <c r="H3880" s="7">
        <f>IF($G3880="","",IFERROR(INDEX(Listas!$B$2:$B$51,MATCH($G3880,Listas!$A$2:$A$51,0))&amp;"",""))</f>
        <v/>
      </c>
      <c r="J3880" s="8" t="n"/>
      <c r="K3880" s="8" t="n"/>
      <c r="L3880" s="8" t="n"/>
      <c r="M3880" s="9" t="n"/>
      <c r="O3880" s="10" t="n"/>
      <c r="P3880" s="8" t="n"/>
    </row>
    <row r="3881">
      <c r="A3881" s="7" t="n"/>
      <c r="C3881" s="7" t="n"/>
      <c r="F3881" s="7" t="n"/>
      <c r="H3881" s="7">
        <f>IF($G3881="","",IFERROR(INDEX(Listas!$B$2:$B$51,MATCH($G3881,Listas!$A$2:$A$51,0))&amp;"",""))</f>
        <v/>
      </c>
      <c r="J3881" s="8" t="n"/>
      <c r="K3881" s="8" t="n"/>
      <c r="L3881" s="8" t="n"/>
      <c r="M3881" s="9" t="n"/>
      <c r="O3881" s="10" t="n"/>
      <c r="P3881" s="8" t="n"/>
    </row>
    <row r="3882">
      <c r="A3882" s="7" t="n"/>
      <c r="C3882" s="7" t="n"/>
      <c r="F3882" s="7" t="n"/>
      <c r="H3882" s="7">
        <f>IF($G3882="","",IFERROR(INDEX(Listas!$B$2:$B$51,MATCH($G3882,Listas!$A$2:$A$51,0))&amp;"",""))</f>
        <v/>
      </c>
      <c r="J3882" s="8" t="n"/>
      <c r="K3882" s="8" t="n"/>
      <c r="L3882" s="8" t="n"/>
      <c r="M3882" s="9" t="n"/>
      <c r="O3882" s="10" t="n"/>
      <c r="P3882" s="8" t="n"/>
    </row>
    <row r="3883">
      <c r="A3883" s="7" t="n"/>
      <c r="C3883" s="7" t="n"/>
      <c r="F3883" s="7" t="n"/>
      <c r="H3883" s="7">
        <f>IF($G3883="","",IFERROR(INDEX(Listas!$B$2:$B$51,MATCH($G3883,Listas!$A$2:$A$51,0))&amp;"",""))</f>
        <v/>
      </c>
      <c r="J3883" s="8" t="n"/>
      <c r="K3883" s="8" t="n"/>
      <c r="L3883" s="8" t="n"/>
      <c r="M3883" s="9" t="n"/>
      <c r="O3883" s="10" t="n"/>
      <c r="P3883" s="8" t="n"/>
    </row>
    <row r="3884">
      <c r="A3884" s="7" t="n"/>
      <c r="C3884" s="7" t="n"/>
      <c r="F3884" s="7" t="n"/>
      <c r="H3884" s="7">
        <f>IF($G3884="","",IFERROR(INDEX(Listas!$B$2:$B$51,MATCH($G3884,Listas!$A$2:$A$51,0))&amp;"",""))</f>
        <v/>
      </c>
      <c r="J3884" s="8" t="n"/>
      <c r="K3884" s="8" t="n"/>
      <c r="L3884" s="8" t="n"/>
      <c r="M3884" s="9" t="n"/>
      <c r="O3884" s="10" t="n"/>
      <c r="P3884" s="8" t="n"/>
    </row>
    <row r="3885">
      <c r="A3885" s="7" t="n"/>
      <c r="C3885" s="7" t="n"/>
      <c r="F3885" s="7" t="n"/>
      <c r="H3885" s="7">
        <f>IF($G3885="","",IFERROR(INDEX(Listas!$B$2:$B$51,MATCH($G3885,Listas!$A$2:$A$51,0))&amp;"",""))</f>
        <v/>
      </c>
      <c r="J3885" s="8" t="n"/>
      <c r="K3885" s="8" t="n"/>
      <c r="L3885" s="8" t="n"/>
      <c r="M3885" s="9" t="n"/>
      <c r="O3885" s="10" t="n"/>
      <c r="P3885" s="8" t="n"/>
    </row>
    <row r="3886">
      <c r="A3886" s="7" t="n"/>
      <c r="C3886" s="7" t="n"/>
      <c r="F3886" s="7" t="n"/>
      <c r="H3886" s="7">
        <f>IF($G3886="","",IFERROR(INDEX(Listas!$B$2:$B$51,MATCH($G3886,Listas!$A$2:$A$51,0))&amp;"",""))</f>
        <v/>
      </c>
      <c r="J3886" s="8" t="n"/>
      <c r="K3886" s="8" t="n"/>
      <c r="L3886" s="8" t="n"/>
      <c r="M3886" s="9" t="n"/>
      <c r="O3886" s="10" t="n"/>
      <c r="P3886" s="8" t="n"/>
    </row>
    <row r="3887">
      <c r="A3887" s="7" t="n"/>
      <c r="C3887" s="7" t="n"/>
      <c r="F3887" s="7" t="n"/>
      <c r="H3887" s="7">
        <f>IF($G3887="","",IFERROR(INDEX(Listas!$B$2:$B$51,MATCH($G3887,Listas!$A$2:$A$51,0))&amp;"",""))</f>
        <v/>
      </c>
      <c r="J3887" s="8" t="n"/>
      <c r="K3887" s="8" t="n"/>
      <c r="L3887" s="8" t="n"/>
      <c r="M3887" s="9" t="n"/>
      <c r="O3887" s="10" t="n"/>
      <c r="P3887" s="8" t="n"/>
    </row>
    <row r="3888">
      <c r="A3888" s="7" t="n"/>
      <c r="C3888" s="7" t="n"/>
      <c r="F3888" s="7" t="n"/>
      <c r="H3888" s="7">
        <f>IF($G3888="","",IFERROR(INDEX(Listas!$B$2:$B$51,MATCH($G3888,Listas!$A$2:$A$51,0))&amp;"",""))</f>
        <v/>
      </c>
      <c r="J3888" s="8" t="n"/>
      <c r="K3888" s="8" t="n"/>
      <c r="L3888" s="8" t="n"/>
      <c r="M3888" s="9" t="n"/>
      <c r="O3888" s="10" t="n"/>
      <c r="P3888" s="8" t="n"/>
    </row>
    <row r="3889">
      <c r="A3889" s="7" t="n"/>
      <c r="C3889" s="7" t="n"/>
      <c r="F3889" s="7" t="n"/>
      <c r="H3889" s="7">
        <f>IF($G3889="","",IFERROR(INDEX(Listas!$B$2:$B$51,MATCH($G3889,Listas!$A$2:$A$51,0))&amp;"",""))</f>
        <v/>
      </c>
      <c r="J3889" s="8" t="n"/>
      <c r="K3889" s="8" t="n"/>
      <c r="L3889" s="8" t="n"/>
      <c r="M3889" s="9" t="n"/>
      <c r="O3889" s="10" t="n"/>
      <c r="P3889" s="8" t="n"/>
    </row>
    <row r="3890">
      <c r="A3890" s="7" t="n"/>
      <c r="C3890" s="7" t="n"/>
      <c r="F3890" s="7" t="n"/>
      <c r="H3890" s="7">
        <f>IF($G3890="","",IFERROR(INDEX(Listas!$B$2:$B$51,MATCH($G3890,Listas!$A$2:$A$51,0))&amp;"",""))</f>
        <v/>
      </c>
      <c r="J3890" s="8" t="n"/>
      <c r="K3890" s="8" t="n"/>
      <c r="L3890" s="8" t="n"/>
      <c r="M3890" s="9" t="n"/>
      <c r="O3890" s="10" t="n"/>
      <c r="P3890" s="8" t="n"/>
    </row>
    <row r="3891">
      <c r="A3891" s="7" t="n"/>
      <c r="C3891" s="7" t="n"/>
      <c r="F3891" s="7" t="n"/>
      <c r="H3891" s="7">
        <f>IF($G3891="","",IFERROR(INDEX(Listas!$B$2:$B$51,MATCH($G3891,Listas!$A$2:$A$51,0))&amp;"",""))</f>
        <v/>
      </c>
      <c r="J3891" s="8" t="n"/>
      <c r="K3891" s="8" t="n"/>
      <c r="L3891" s="8" t="n"/>
      <c r="M3891" s="9" t="n"/>
      <c r="O3891" s="10" t="n"/>
      <c r="P3891" s="8" t="n"/>
    </row>
    <row r="3892">
      <c r="A3892" s="7" t="n"/>
      <c r="C3892" s="7" t="n"/>
      <c r="F3892" s="7" t="n"/>
      <c r="H3892" s="7">
        <f>IF($G3892="","",IFERROR(INDEX(Listas!$B$2:$B$51,MATCH($G3892,Listas!$A$2:$A$51,0))&amp;"",""))</f>
        <v/>
      </c>
      <c r="J3892" s="8" t="n"/>
      <c r="K3892" s="8" t="n"/>
      <c r="L3892" s="8" t="n"/>
      <c r="M3892" s="9" t="n"/>
      <c r="O3892" s="10" t="n"/>
      <c r="P3892" s="8" t="n"/>
    </row>
    <row r="3893">
      <c r="A3893" s="7" t="n"/>
      <c r="C3893" s="7" t="n"/>
      <c r="F3893" s="7" t="n"/>
      <c r="H3893" s="7">
        <f>IF($G3893="","",IFERROR(INDEX(Listas!$B$2:$B$51,MATCH($G3893,Listas!$A$2:$A$51,0))&amp;"",""))</f>
        <v/>
      </c>
      <c r="J3893" s="8" t="n"/>
      <c r="K3893" s="8" t="n"/>
      <c r="L3893" s="8" t="n"/>
      <c r="M3893" s="9" t="n"/>
      <c r="O3893" s="10" t="n"/>
      <c r="P3893" s="8" t="n"/>
    </row>
    <row r="3894">
      <c r="A3894" s="7" t="n"/>
      <c r="C3894" s="7" t="n"/>
      <c r="F3894" s="7" t="n"/>
      <c r="H3894" s="7">
        <f>IF($G3894="","",IFERROR(INDEX(Listas!$B$2:$B$51,MATCH($G3894,Listas!$A$2:$A$51,0))&amp;"",""))</f>
        <v/>
      </c>
      <c r="J3894" s="8" t="n"/>
      <c r="K3894" s="8" t="n"/>
      <c r="L3894" s="8" t="n"/>
      <c r="M3894" s="9" t="n"/>
      <c r="O3894" s="10" t="n"/>
      <c r="P3894" s="8" t="n"/>
    </row>
    <row r="3895">
      <c r="A3895" s="7" t="n"/>
      <c r="C3895" s="7" t="n"/>
      <c r="F3895" s="7" t="n"/>
      <c r="H3895" s="7">
        <f>IF($G3895="","",IFERROR(INDEX(Listas!$B$2:$B$51,MATCH($G3895,Listas!$A$2:$A$51,0))&amp;"",""))</f>
        <v/>
      </c>
      <c r="J3895" s="8" t="n"/>
      <c r="K3895" s="8" t="n"/>
      <c r="L3895" s="8" t="n"/>
      <c r="M3895" s="9" t="n"/>
      <c r="O3895" s="10" t="n"/>
      <c r="P3895" s="8" t="n"/>
    </row>
    <row r="3896">
      <c r="A3896" s="7" t="n"/>
      <c r="C3896" s="7" t="n"/>
      <c r="F3896" s="7" t="n"/>
      <c r="H3896" s="7">
        <f>IF($G3896="","",IFERROR(INDEX(Listas!$B$2:$B$51,MATCH($G3896,Listas!$A$2:$A$51,0))&amp;"",""))</f>
        <v/>
      </c>
      <c r="J3896" s="8" t="n"/>
      <c r="K3896" s="8" t="n"/>
      <c r="L3896" s="8" t="n"/>
      <c r="M3896" s="9" t="n"/>
      <c r="O3896" s="10" t="n"/>
      <c r="P3896" s="8" t="n"/>
    </row>
    <row r="3897">
      <c r="A3897" s="7" t="n"/>
      <c r="C3897" s="7" t="n"/>
      <c r="F3897" s="7" t="n"/>
      <c r="H3897" s="7">
        <f>IF($G3897="","",IFERROR(INDEX(Listas!$B$2:$B$51,MATCH($G3897,Listas!$A$2:$A$51,0))&amp;"",""))</f>
        <v/>
      </c>
      <c r="J3897" s="8" t="n"/>
      <c r="K3897" s="8" t="n"/>
      <c r="L3897" s="8" t="n"/>
      <c r="M3897" s="9" t="n"/>
      <c r="O3897" s="10" t="n"/>
      <c r="P3897" s="8" t="n"/>
    </row>
    <row r="3898">
      <c r="A3898" s="7" t="n"/>
      <c r="C3898" s="7" t="n"/>
      <c r="F3898" s="7" t="n"/>
      <c r="H3898" s="7">
        <f>IF($G3898="","",IFERROR(INDEX(Listas!$B$2:$B$51,MATCH($G3898,Listas!$A$2:$A$51,0))&amp;"",""))</f>
        <v/>
      </c>
      <c r="J3898" s="8" t="n"/>
      <c r="K3898" s="8" t="n"/>
      <c r="L3898" s="8" t="n"/>
      <c r="M3898" s="9" t="n"/>
      <c r="O3898" s="10" t="n"/>
      <c r="P3898" s="8" t="n"/>
    </row>
    <row r="3899">
      <c r="A3899" s="7" t="n"/>
      <c r="C3899" s="7" t="n"/>
      <c r="F3899" s="7" t="n"/>
      <c r="H3899" s="7">
        <f>IF($G3899="","",IFERROR(INDEX(Listas!$B$2:$B$51,MATCH($G3899,Listas!$A$2:$A$51,0))&amp;"",""))</f>
        <v/>
      </c>
      <c r="J3899" s="8" t="n"/>
      <c r="K3899" s="8" t="n"/>
      <c r="L3899" s="8" t="n"/>
      <c r="M3899" s="9" t="n"/>
      <c r="O3899" s="10" t="n"/>
      <c r="P3899" s="8" t="n"/>
    </row>
    <row r="3900">
      <c r="A3900" s="7" t="n"/>
      <c r="C3900" s="7" t="n"/>
      <c r="F3900" s="7" t="n"/>
      <c r="H3900" s="7">
        <f>IF($G3900="","",IFERROR(INDEX(Listas!$B$2:$B$51,MATCH($G3900,Listas!$A$2:$A$51,0))&amp;"",""))</f>
        <v/>
      </c>
      <c r="J3900" s="8" t="n"/>
      <c r="K3900" s="8" t="n"/>
      <c r="L3900" s="8" t="n"/>
      <c r="M3900" s="9" t="n"/>
      <c r="O3900" s="10" t="n"/>
      <c r="P3900" s="8" t="n"/>
    </row>
    <row r="3901">
      <c r="A3901" s="7" t="n"/>
      <c r="C3901" s="7" t="n"/>
      <c r="F3901" s="7" t="n"/>
      <c r="H3901" s="7">
        <f>IF($G3901="","",IFERROR(INDEX(Listas!$B$2:$B$51,MATCH($G3901,Listas!$A$2:$A$51,0))&amp;"",""))</f>
        <v/>
      </c>
      <c r="J3901" s="8" t="n"/>
      <c r="K3901" s="8" t="n"/>
      <c r="L3901" s="8" t="n"/>
      <c r="M3901" s="9" t="n"/>
      <c r="O3901" s="10" t="n"/>
      <c r="P3901" s="8" t="n"/>
    </row>
    <row r="3902">
      <c r="A3902" s="7" t="n"/>
      <c r="C3902" s="7" t="n"/>
      <c r="F3902" s="7" t="n"/>
      <c r="H3902" s="7">
        <f>IF($G3902="","",IFERROR(INDEX(Listas!$B$2:$B$51,MATCH($G3902,Listas!$A$2:$A$51,0))&amp;"",""))</f>
        <v/>
      </c>
      <c r="J3902" s="8" t="n"/>
      <c r="K3902" s="8" t="n"/>
      <c r="L3902" s="8" t="n"/>
      <c r="M3902" s="9" t="n"/>
      <c r="O3902" s="10" t="n"/>
      <c r="P3902" s="8" t="n"/>
    </row>
    <row r="3903">
      <c r="A3903" s="7" t="n"/>
      <c r="C3903" s="7" t="n"/>
      <c r="F3903" s="7" t="n"/>
      <c r="H3903" s="7">
        <f>IF($G3903="","",IFERROR(INDEX(Listas!$B$2:$B$51,MATCH($G3903,Listas!$A$2:$A$51,0))&amp;"",""))</f>
        <v/>
      </c>
      <c r="J3903" s="8" t="n"/>
      <c r="K3903" s="8" t="n"/>
      <c r="L3903" s="8" t="n"/>
      <c r="M3903" s="9" t="n"/>
      <c r="O3903" s="10" t="n"/>
      <c r="P3903" s="8" t="n"/>
    </row>
    <row r="3904">
      <c r="A3904" s="7" t="n"/>
      <c r="C3904" s="7" t="n"/>
      <c r="F3904" s="7" t="n"/>
      <c r="H3904" s="7">
        <f>IF($G3904="","",IFERROR(INDEX(Listas!$B$2:$B$51,MATCH($G3904,Listas!$A$2:$A$51,0))&amp;"",""))</f>
        <v/>
      </c>
      <c r="J3904" s="8" t="n"/>
      <c r="K3904" s="8" t="n"/>
      <c r="L3904" s="8" t="n"/>
      <c r="M3904" s="9" t="n"/>
      <c r="O3904" s="10" t="n"/>
      <c r="P3904" s="8" t="n"/>
    </row>
    <row r="3905">
      <c r="A3905" s="7" t="n"/>
      <c r="C3905" s="7" t="n"/>
      <c r="F3905" s="7" t="n"/>
      <c r="H3905" s="7">
        <f>IF($G3905="","",IFERROR(INDEX(Listas!$B$2:$B$51,MATCH($G3905,Listas!$A$2:$A$51,0))&amp;"",""))</f>
        <v/>
      </c>
      <c r="J3905" s="8" t="n"/>
      <c r="K3905" s="8" t="n"/>
      <c r="L3905" s="8" t="n"/>
      <c r="M3905" s="9" t="n"/>
      <c r="O3905" s="10" t="n"/>
      <c r="P3905" s="8" t="n"/>
    </row>
    <row r="3906">
      <c r="A3906" s="7" t="n"/>
      <c r="C3906" s="7" t="n"/>
      <c r="F3906" s="7" t="n"/>
      <c r="H3906" s="7">
        <f>IF($G3906="","",IFERROR(INDEX(Listas!$B$2:$B$51,MATCH($G3906,Listas!$A$2:$A$51,0))&amp;"",""))</f>
        <v/>
      </c>
      <c r="J3906" s="8" t="n"/>
      <c r="K3906" s="8" t="n"/>
      <c r="L3906" s="8" t="n"/>
      <c r="M3906" s="9" t="n"/>
      <c r="O3906" s="10" t="n"/>
      <c r="P3906" s="8" t="n"/>
    </row>
    <row r="3907">
      <c r="A3907" s="7" t="n"/>
      <c r="C3907" s="7" t="n"/>
      <c r="F3907" s="7" t="n"/>
      <c r="H3907" s="7">
        <f>IF($G3907="","",IFERROR(INDEX(Listas!$B$2:$B$51,MATCH($G3907,Listas!$A$2:$A$51,0))&amp;"",""))</f>
        <v/>
      </c>
      <c r="J3907" s="8" t="n"/>
      <c r="K3907" s="8" t="n"/>
      <c r="L3907" s="8" t="n"/>
      <c r="M3907" s="9" t="n"/>
      <c r="O3907" s="10" t="n"/>
      <c r="P3907" s="8" t="n"/>
    </row>
    <row r="3908">
      <c r="A3908" s="7" t="n"/>
      <c r="C3908" s="7" t="n"/>
      <c r="F3908" s="7" t="n"/>
      <c r="H3908" s="7">
        <f>IF($G3908="","",IFERROR(INDEX(Listas!$B$2:$B$51,MATCH($G3908,Listas!$A$2:$A$51,0))&amp;"",""))</f>
        <v/>
      </c>
      <c r="J3908" s="8" t="n"/>
      <c r="K3908" s="8" t="n"/>
      <c r="L3908" s="8" t="n"/>
      <c r="M3908" s="9" t="n"/>
      <c r="O3908" s="10" t="n"/>
      <c r="P3908" s="8" t="n"/>
    </row>
    <row r="3909">
      <c r="A3909" s="7" t="n"/>
      <c r="C3909" s="7" t="n"/>
      <c r="F3909" s="7" t="n"/>
      <c r="H3909" s="7">
        <f>IF($G3909="","",IFERROR(INDEX(Listas!$B$2:$B$51,MATCH($G3909,Listas!$A$2:$A$51,0))&amp;"",""))</f>
        <v/>
      </c>
      <c r="J3909" s="8" t="n"/>
      <c r="K3909" s="8" t="n"/>
      <c r="L3909" s="8" t="n"/>
      <c r="M3909" s="9" t="n"/>
      <c r="O3909" s="10" t="n"/>
      <c r="P3909" s="8" t="n"/>
    </row>
    <row r="3910">
      <c r="A3910" s="7" t="n"/>
      <c r="C3910" s="7" t="n"/>
      <c r="F3910" s="7" t="n"/>
      <c r="H3910" s="7">
        <f>IF($G3910="","",IFERROR(INDEX(Listas!$B$2:$B$51,MATCH($G3910,Listas!$A$2:$A$51,0))&amp;"",""))</f>
        <v/>
      </c>
      <c r="J3910" s="8" t="n"/>
      <c r="K3910" s="8" t="n"/>
      <c r="L3910" s="8" t="n"/>
      <c r="M3910" s="9" t="n"/>
      <c r="O3910" s="10" t="n"/>
      <c r="P3910" s="8" t="n"/>
    </row>
    <row r="3911">
      <c r="A3911" s="7" t="n"/>
      <c r="C3911" s="7" t="n"/>
      <c r="F3911" s="7" t="n"/>
      <c r="H3911" s="7">
        <f>IF($G3911="","",IFERROR(INDEX(Listas!$B$2:$B$51,MATCH($G3911,Listas!$A$2:$A$51,0))&amp;"",""))</f>
        <v/>
      </c>
      <c r="J3911" s="8" t="n"/>
      <c r="K3911" s="8" t="n"/>
      <c r="L3911" s="8" t="n"/>
      <c r="M3911" s="9" t="n"/>
      <c r="O3911" s="10" t="n"/>
      <c r="P3911" s="8" t="n"/>
    </row>
    <row r="3912">
      <c r="A3912" s="7" t="n"/>
      <c r="C3912" s="7" t="n"/>
      <c r="F3912" s="7" t="n"/>
      <c r="H3912" s="7">
        <f>IF($G3912="","",IFERROR(INDEX(Listas!$B$2:$B$51,MATCH($G3912,Listas!$A$2:$A$51,0))&amp;"",""))</f>
        <v/>
      </c>
      <c r="J3912" s="8" t="n"/>
      <c r="K3912" s="8" t="n"/>
      <c r="L3912" s="8" t="n"/>
      <c r="M3912" s="9" t="n"/>
      <c r="O3912" s="10" t="n"/>
      <c r="P3912" s="8" t="n"/>
    </row>
    <row r="3913">
      <c r="A3913" s="7" t="n"/>
      <c r="C3913" s="7" t="n"/>
      <c r="F3913" s="7" t="n"/>
      <c r="H3913" s="7">
        <f>IF($G3913="","",IFERROR(INDEX(Listas!$B$2:$B$51,MATCH($G3913,Listas!$A$2:$A$51,0))&amp;"",""))</f>
        <v/>
      </c>
      <c r="J3913" s="8" t="n"/>
      <c r="K3913" s="8" t="n"/>
      <c r="L3913" s="8" t="n"/>
      <c r="M3913" s="9" t="n"/>
      <c r="O3913" s="10" t="n"/>
      <c r="P3913" s="8" t="n"/>
    </row>
    <row r="3914">
      <c r="A3914" s="7" t="n"/>
      <c r="C3914" s="7" t="n"/>
      <c r="F3914" s="7" t="n"/>
      <c r="H3914" s="7">
        <f>IF($G3914="","",IFERROR(INDEX(Listas!$B$2:$B$51,MATCH($G3914,Listas!$A$2:$A$51,0))&amp;"",""))</f>
        <v/>
      </c>
      <c r="J3914" s="8" t="n"/>
      <c r="K3914" s="8" t="n"/>
      <c r="L3914" s="8" t="n"/>
      <c r="M3914" s="9" t="n"/>
      <c r="O3914" s="10" t="n"/>
      <c r="P3914" s="8" t="n"/>
    </row>
    <row r="3915">
      <c r="A3915" s="7" t="n"/>
      <c r="C3915" s="7" t="n"/>
      <c r="F3915" s="7" t="n"/>
      <c r="H3915" s="7">
        <f>IF($G3915="","",IFERROR(INDEX(Listas!$B$2:$B$51,MATCH($G3915,Listas!$A$2:$A$51,0))&amp;"",""))</f>
        <v/>
      </c>
      <c r="J3915" s="8" t="n"/>
      <c r="K3915" s="8" t="n"/>
      <c r="L3915" s="8" t="n"/>
      <c r="M3915" s="9" t="n"/>
      <c r="O3915" s="10" t="n"/>
      <c r="P3915" s="8" t="n"/>
    </row>
    <row r="3916">
      <c r="A3916" s="7" t="n"/>
      <c r="C3916" s="7" t="n"/>
      <c r="F3916" s="7" t="n"/>
      <c r="H3916" s="7">
        <f>IF($G3916="","",IFERROR(INDEX(Listas!$B$2:$B$51,MATCH($G3916,Listas!$A$2:$A$51,0))&amp;"",""))</f>
        <v/>
      </c>
      <c r="J3916" s="8" t="n"/>
      <c r="K3916" s="8" t="n"/>
      <c r="L3916" s="8" t="n"/>
      <c r="M3916" s="9" t="n"/>
      <c r="O3916" s="10" t="n"/>
      <c r="P3916" s="8" t="n"/>
    </row>
    <row r="3917">
      <c r="A3917" s="7" t="n"/>
      <c r="C3917" s="7" t="n"/>
      <c r="F3917" s="7" t="n"/>
      <c r="H3917" s="7">
        <f>IF($G3917="","",IFERROR(INDEX(Listas!$B$2:$B$51,MATCH($G3917,Listas!$A$2:$A$51,0))&amp;"",""))</f>
        <v/>
      </c>
      <c r="J3917" s="8" t="n"/>
      <c r="K3917" s="8" t="n"/>
      <c r="L3917" s="8" t="n"/>
      <c r="M3917" s="9" t="n"/>
      <c r="O3917" s="10" t="n"/>
      <c r="P3917" s="8" t="n"/>
    </row>
    <row r="3918">
      <c r="A3918" s="7" t="n"/>
      <c r="C3918" s="7" t="n"/>
      <c r="F3918" s="7" t="n"/>
      <c r="H3918" s="7">
        <f>IF($G3918="","",IFERROR(INDEX(Listas!$B$2:$B$51,MATCH($G3918,Listas!$A$2:$A$51,0))&amp;"",""))</f>
        <v/>
      </c>
      <c r="J3918" s="8" t="n"/>
      <c r="K3918" s="8" t="n"/>
      <c r="L3918" s="8" t="n"/>
      <c r="M3918" s="9" t="n"/>
      <c r="O3918" s="10" t="n"/>
      <c r="P3918" s="8" t="n"/>
    </row>
    <row r="3919">
      <c r="A3919" s="7" t="n"/>
      <c r="C3919" s="7" t="n"/>
      <c r="F3919" s="7" t="n"/>
      <c r="H3919" s="7">
        <f>IF($G3919="","",IFERROR(INDEX(Listas!$B$2:$B$51,MATCH($G3919,Listas!$A$2:$A$51,0))&amp;"",""))</f>
        <v/>
      </c>
      <c r="J3919" s="8" t="n"/>
      <c r="K3919" s="8" t="n"/>
      <c r="L3919" s="8" t="n"/>
      <c r="M3919" s="9" t="n"/>
      <c r="O3919" s="10" t="n"/>
      <c r="P3919" s="8" t="n"/>
    </row>
    <row r="3920">
      <c r="A3920" s="7" t="n"/>
      <c r="C3920" s="7" t="n"/>
      <c r="F3920" s="7" t="n"/>
      <c r="H3920" s="7">
        <f>IF($G3920="","",IFERROR(INDEX(Listas!$B$2:$B$51,MATCH($G3920,Listas!$A$2:$A$51,0))&amp;"",""))</f>
        <v/>
      </c>
      <c r="J3920" s="8" t="n"/>
      <c r="K3920" s="8" t="n"/>
      <c r="L3920" s="8" t="n"/>
      <c r="M3920" s="9" t="n"/>
      <c r="O3920" s="10" t="n"/>
      <c r="P3920" s="8" t="n"/>
    </row>
    <row r="3921">
      <c r="A3921" s="7" t="n"/>
      <c r="C3921" s="7" t="n"/>
      <c r="F3921" s="7" t="n"/>
      <c r="H3921" s="7">
        <f>IF($G3921="","",IFERROR(INDEX(Listas!$B$2:$B$51,MATCH($G3921,Listas!$A$2:$A$51,0))&amp;"",""))</f>
        <v/>
      </c>
      <c r="J3921" s="8" t="n"/>
      <c r="K3921" s="8" t="n"/>
      <c r="L3921" s="8" t="n"/>
      <c r="M3921" s="9" t="n"/>
      <c r="O3921" s="10" t="n"/>
      <c r="P3921" s="8" t="n"/>
    </row>
    <row r="3922">
      <c r="A3922" s="7" t="n"/>
      <c r="C3922" s="7" t="n"/>
      <c r="F3922" s="7" t="n"/>
      <c r="H3922" s="7">
        <f>IF($G3922="","",IFERROR(INDEX(Listas!$B$2:$B$51,MATCH($G3922,Listas!$A$2:$A$51,0))&amp;"",""))</f>
        <v/>
      </c>
      <c r="J3922" s="8" t="n"/>
      <c r="K3922" s="8" t="n"/>
      <c r="L3922" s="8" t="n"/>
      <c r="M3922" s="9" t="n"/>
      <c r="O3922" s="10" t="n"/>
      <c r="P3922" s="8" t="n"/>
    </row>
    <row r="3923">
      <c r="A3923" s="7" t="n"/>
      <c r="C3923" s="7" t="n"/>
      <c r="F3923" s="7" t="n"/>
      <c r="H3923" s="7">
        <f>IF($G3923="","",IFERROR(INDEX(Listas!$B$2:$B$51,MATCH($G3923,Listas!$A$2:$A$51,0))&amp;"",""))</f>
        <v/>
      </c>
      <c r="J3923" s="8" t="n"/>
      <c r="K3923" s="8" t="n"/>
      <c r="L3923" s="8" t="n"/>
      <c r="M3923" s="9" t="n"/>
      <c r="O3923" s="10" t="n"/>
      <c r="P3923" s="8" t="n"/>
    </row>
    <row r="3924">
      <c r="A3924" s="7" t="n"/>
      <c r="C3924" s="7" t="n"/>
      <c r="F3924" s="7" t="n"/>
      <c r="H3924" s="7">
        <f>IF($G3924="","",IFERROR(INDEX(Listas!$B$2:$B$51,MATCH($G3924,Listas!$A$2:$A$51,0))&amp;"",""))</f>
        <v/>
      </c>
      <c r="J3924" s="8" t="n"/>
      <c r="K3924" s="8" t="n"/>
      <c r="L3924" s="8" t="n"/>
      <c r="M3924" s="9" t="n"/>
      <c r="O3924" s="10" t="n"/>
      <c r="P3924" s="8" t="n"/>
    </row>
    <row r="3925">
      <c r="A3925" s="7" t="n"/>
      <c r="C3925" s="7" t="n"/>
      <c r="F3925" s="7" t="n"/>
      <c r="H3925" s="7">
        <f>IF($G3925="","",IFERROR(INDEX(Listas!$B$2:$B$51,MATCH($G3925,Listas!$A$2:$A$51,0))&amp;"",""))</f>
        <v/>
      </c>
      <c r="J3925" s="8" t="n"/>
      <c r="K3925" s="8" t="n"/>
      <c r="L3925" s="8" t="n"/>
      <c r="M3925" s="9" t="n"/>
      <c r="O3925" s="10" t="n"/>
      <c r="P3925" s="8" t="n"/>
    </row>
    <row r="3926">
      <c r="A3926" s="7" t="n"/>
      <c r="C3926" s="7" t="n"/>
      <c r="F3926" s="7" t="n"/>
      <c r="H3926" s="7">
        <f>IF($G3926="","",IFERROR(INDEX(Listas!$B$2:$B$51,MATCH($G3926,Listas!$A$2:$A$51,0))&amp;"",""))</f>
        <v/>
      </c>
      <c r="J3926" s="8" t="n"/>
      <c r="K3926" s="8" t="n"/>
      <c r="L3926" s="8" t="n"/>
      <c r="M3926" s="9" t="n"/>
      <c r="O3926" s="10" t="n"/>
      <c r="P3926" s="8" t="n"/>
    </row>
    <row r="3927">
      <c r="A3927" s="7" t="n"/>
      <c r="C3927" s="7" t="n"/>
      <c r="F3927" s="7" t="n"/>
      <c r="H3927" s="7">
        <f>IF($G3927="","",IFERROR(INDEX(Listas!$B$2:$B$51,MATCH($G3927,Listas!$A$2:$A$51,0))&amp;"",""))</f>
        <v/>
      </c>
      <c r="J3927" s="8" t="n"/>
      <c r="K3927" s="8" t="n"/>
      <c r="L3927" s="8" t="n"/>
      <c r="M3927" s="9" t="n"/>
      <c r="O3927" s="10" t="n"/>
      <c r="P3927" s="8" t="n"/>
    </row>
    <row r="3928">
      <c r="A3928" s="7" t="n"/>
      <c r="C3928" s="7" t="n"/>
      <c r="F3928" s="7" t="n"/>
      <c r="H3928" s="7">
        <f>IF($G3928="","",IFERROR(INDEX(Listas!$B$2:$B$51,MATCH($G3928,Listas!$A$2:$A$51,0))&amp;"",""))</f>
        <v/>
      </c>
      <c r="J3928" s="8" t="n"/>
      <c r="K3928" s="8" t="n"/>
      <c r="L3928" s="8" t="n"/>
      <c r="M3928" s="9" t="n"/>
      <c r="O3928" s="10" t="n"/>
      <c r="P3928" s="8" t="n"/>
    </row>
    <row r="3929">
      <c r="A3929" s="7" t="n"/>
      <c r="C3929" s="7" t="n"/>
      <c r="F3929" s="7" t="n"/>
      <c r="H3929" s="7">
        <f>IF($G3929="","",IFERROR(INDEX(Listas!$B$2:$B$51,MATCH($G3929,Listas!$A$2:$A$51,0))&amp;"",""))</f>
        <v/>
      </c>
      <c r="J3929" s="8" t="n"/>
      <c r="K3929" s="8" t="n"/>
      <c r="L3929" s="8" t="n"/>
      <c r="M3929" s="9" t="n"/>
      <c r="O3929" s="10" t="n"/>
      <c r="P3929" s="8" t="n"/>
    </row>
    <row r="3930">
      <c r="A3930" s="7" t="n"/>
      <c r="C3930" s="7" t="n"/>
      <c r="F3930" s="7" t="n"/>
      <c r="H3930" s="7">
        <f>IF($G3930="","",IFERROR(INDEX(Listas!$B$2:$B$51,MATCH($G3930,Listas!$A$2:$A$51,0))&amp;"",""))</f>
        <v/>
      </c>
      <c r="J3930" s="8" t="n"/>
      <c r="K3930" s="8" t="n"/>
      <c r="L3930" s="8" t="n"/>
      <c r="M3930" s="9" t="n"/>
      <c r="O3930" s="10" t="n"/>
      <c r="P3930" s="8" t="n"/>
    </row>
    <row r="3931">
      <c r="A3931" s="7" t="n"/>
      <c r="C3931" s="7" t="n"/>
      <c r="F3931" s="7" t="n"/>
      <c r="H3931" s="7">
        <f>IF($G3931="","",IFERROR(INDEX(Listas!$B$2:$B$51,MATCH($G3931,Listas!$A$2:$A$51,0))&amp;"",""))</f>
        <v/>
      </c>
      <c r="J3931" s="8" t="n"/>
      <c r="K3931" s="8" t="n"/>
      <c r="L3931" s="8" t="n"/>
      <c r="M3931" s="9" t="n"/>
      <c r="O3931" s="10" t="n"/>
      <c r="P3931" s="8" t="n"/>
    </row>
    <row r="3932">
      <c r="A3932" s="7" t="n"/>
      <c r="C3932" s="7" t="n"/>
      <c r="F3932" s="7" t="n"/>
      <c r="H3932" s="7">
        <f>IF($G3932="","",IFERROR(INDEX(Listas!$B$2:$B$51,MATCH($G3932,Listas!$A$2:$A$51,0))&amp;"",""))</f>
        <v/>
      </c>
      <c r="J3932" s="8" t="n"/>
      <c r="K3932" s="8" t="n"/>
      <c r="L3932" s="8" t="n"/>
      <c r="M3932" s="9" t="n"/>
      <c r="O3932" s="10" t="n"/>
      <c r="P3932" s="8" t="n"/>
    </row>
    <row r="3933">
      <c r="A3933" s="7" t="n"/>
      <c r="C3933" s="7" t="n"/>
      <c r="F3933" s="7" t="n"/>
      <c r="H3933" s="7">
        <f>IF($G3933="","",IFERROR(INDEX(Listas!$B$2:$B$51,MATCH($G3933,Listas!$A$2:$A$51,0))&amp;"",""))</f>
        <v/>
      </c>
      <c r="J3933" s="8" t="n"/>
      <c r="K3933" s="8" t="n"/>
      <c r="L3933" s="8" t="n"/>
      <c r="M3933" s="9" t="n"/>
      <c r="O3933" s="10" t="n"/>
      <c r="P3933" s="8" t="n"/>
    </row>
    <row r="3934">
      <c r="A3934" s="7" t="n"/>
      <c r="C3934" s="7" t="n"/>
      <c r="F3934" s="7" t="n"/>
      <c r="H3934" s="7">
        <f>IF($G3934="","",IFERROR(INDEX(Listas!$B$2:$B$51,MATCH($G3934,Listas!$A$2:$A$51,0))&amp;"",""))</f>
        <v/>
      </c>
      <c r="J3934" s="8" t="n"/>
      <c r="K3934" s="8" t="n"/>
      <c r="L3934" s="8" t="n"/>
      <c r="M3934" s="9" t="n"/>
      <c r="O3934" s="10" t="n"/>
      <c r="P3934" s="8" t="n"/>
    </row>
    <row r="3935">
      <c r="A3935" s="7" t="n"/>
      <c r="C3935" s="7" t="n"/>
      <c r="F3935" s="7" t="n"/>
      <c r="H3935" s="7">
        <f>IF($G3935="","",IFERROR(INDEX(Listas!$B$2:$B$51,MATCH($G3935,Listas!$A$2:$A$51,0))&amp;"",""))</f>
        <v/>
      </c>
      <c r="J3935" s="8" t="n"/>
      <c r="K3935" s="8" t="n"/>
      <c r="L3935" s="8" t="n"/>
      <c r="M3935" s="9" t="n"/>
      <c r="O3935" s="10" t="n"/>
      <c r="P3935" s="8" t="n"/>
    </row>
    <row r="3936">
      <c r="A3936" s="7" t="n"/>
      <c r="C3936" s="7" t="n"/>
      <c r="F3936" s="7" t="n"/>
      <c r="H3936" s="7">
        <f>IF($G3936="","",IFERROR(INDEX(Listas!$B$2:$B$51,MATCH($G3936,Listas!$A$2:$A$51,0))&amp;"",""))</f>
        <v/>
      </c>
      <c r="J3936" s="8" t="n"/>
      <c r="K3936" s="8" t="n"/>
      <c r="L3936" s="8" t="n"/>
      <c r="M3936" s="9" t="n"/>
      <c r="O3936" s="10" t="n"/>
      <c r="P3936" s="8" t="n"/>
    </row>
    <row r="3937">
      <c r="A3937" s="7" t="n"/>
      <c r="C3937" s="7" t="n"/>
      <c r="F3937" s="7" t="n"/>
      <c r="H3937" s="7">
        <f>IF($G3937="","",IFERROR(INDEX(Listas!$B$2:$B$51,MATCH($G3937,Listas!$A$2:$A$51,0))&amp;"",""))</f>
        <v/>
      </c>
      <c r="J3937" s="8" t="n"/>
      <c r="K3937" s="8" t="n"/>
      <c r="L3937" s="8" t="n"/>
      <c r="M3937" s="9" t="n"/>
      <c r="O3937" s="10" t="n"/>
      <c r="P3937" s="8" t="n"/>
    </row>
    <row r="3938">
      <c r="A3938" s="7" t="n"/>
      <c r="C3938" s="7" t="n"/>
      <c r="F3938" s="7" t="n"/>
      <c r="H3938" s="7">
        <f>IF($G3938="","",IFERROR(INDEX(Listas!$B$2:$B$51,MATCH($G3938,Listas!$A$2:$A$51,0))&amp;"",""))</f>
        <v/>
      </c>
      <c r="J3938" s="8" t="n"/>
      <c r="K3938" s="8" t="n"/>
      <c r="L3938" s="8" t="n"/>
      <c r="M3938" s="9" t="n"/>
      <c r="O3938" s="10" t="n"/>
      <c r="P3938" s="8" t="n"/>
    </row>
    <row r="3939">
      <c r="A3939" s="7" t="n"/>
      <c r="C3939" s="7" t="n"/>
      <c r="F3939" s="7" t="n"/>
      <c r="H3939" s="7">
        <f>IF($G3939="","",IFERROR(INDEX(Listas!$B$2:$B$51,MATCH($G3939,Listas!$A$2:$A$51,0))&amp;"",""))</f>
        <v/>
      </c>
      <c r="J3939" s="8" t="n"/>
      <c r="K3939" s="8" t="n"/>
      <c r="L3939" s="8" t="n"/>
      <c r="M3939" s="9" t="n"/>
      <c r="O3939" s="10" t="n"/>
      <c r="P3939" s="8" t="n"/>
    </row>
    <row r="3940">
      <c r="A3940" s="7" t="n"/>
      <c r="C3940" s="7" t="n"/>
      <c r="F3940" s="7" t="n"/>
      <c r="H3940" s="7">
        <f>IF($G3940="","",IFERROR(INDEX(Listas!$B$2:$B$51,MATCH($G3940,Listas!$A$2:$A$51,0))&amp;"",""))</f>
        <v/>
      </c>
      <c r="J3940" s="8" t="n"/>
      <c r="K3940" s="8" t="n"/>
      <c r="L3940" s="8" t="n"/>
      <c r="M3940" s="9" t="n"/>
      <c r="O3940" s="10" t="n"/>
      <c r="P3940" s="8" t="n"/>
    </row>
    <row r="3941">
      <c r="A3941" s="7" t="n"/>
      <c r="C3941" s="7" t="n"/>
      <c r="F3941" s="7" t="n"/>
      <c r="H3941" s="7">
        <f>IF($G3941="","",IFERROR(INDEX(Listas!$B$2:$B$51,MATCH($G3941,Listas!$A$2:$A$51,0))&amp;"",""))</f>
        <v/>
      </c>
      <c r="J3941" s="8" t="n"/>
      <c r="K3941" s="8" t="n"/>
      <c r="L3941" s="8" t="n"/>
      <c r="M3941" s="9" t="n"/>
      <c r="O3941" s="10" t="n"/>
      <c r="P3941" s="8" t="n"/>
    </row>
    <row r="3942">
      <c r="A3942" s="7" t="n"/>
      <c r="C3942" s="7" t="n"/>
      <c r="F3942" s="7" t="n"/>
      <c r="H3942" s="7">
        <f>IF($G3942="","",IFERROR(INDEX(Listas!$B$2:$B$51,MATCH($G3942,Listas!$A$2:$A$51,0))&amp;"",""))</f>
        <v/>
      </c>
      <c r="J3942" s="8" t="n"/>
      <c r="K3942" s="8" t="n"/>
      <c r="L3942" s="8" t="n"/>
      <c r="M3942" s="9" t="n"/>
      <c r="O3942" s="10" t="n"/>
      <c r="P3942" s="8" t="n"/>
    </row>
    <row r="3943">
      <c r="A3943" s="7" t="n"/>
      <c r="C3943" s="7" t="n"/>
      <c r="F3943" s="7" t="n"/>
      <c r="H3943" s="7">
        <f>IF($G3943="","",IFERROR(INDEX(Listas!$B$2:$B$51,MATCH($G3943,Listas!$A$2:$A$51,0))&amp;"",""))</f>
        <v/>
      </c>
      <c r="J3943" s="8" t="n"/>
      <c r="K3943" s="8" t="n"/>
      <c r="L3943" s="8" t="n"/>
      <c r="M3943" s="9" t="n"/>
      <c r="O3943" s="10" t="n"/>
      <c r="P3943" s="8" t="n"/>
    </row>
    <row r="3944">
      <c r="A3944" s="7" t="n"/>
      <c r="C3944" s="7" t="n"/>
      <c r="F3944" s="7" t="n"/>
      <c r="H3944" s="7">
        <f>IF($G3944="","",IFERROR(INDEX(Listas!$B$2:$B$51,MATCH($G3944,Listas!$A$2:$A$51,0))&amp;"",""))</f>
        <v/>
      </c>
      <c r="J3944" s="8" t="n"/>
      <c r="K3944" s="8" t="n"/>
      <c r="L3944" s="8" t="n"/>
      <c r="M3944" s="9" t="n"/>
      <c r="O3944" s="10" t="n"/>
      <c r="P3944" s="8" t="n"/>
    </row>
    <row r="3945">
      <c r="A3945" s="7" t="n"/>
      <c r="C3945" s="7" t="n"/>
      <c r="F3945" s="7" t="n"/>
      <c r="H3945" s="7">
        <f>IF($G3945="","",IFERROR(INDEX(Listas!$B$2:$B$51,MATCH($G3945,Listas!$A$2:$A$51,0))&amp;"",""))</f>
        <v/>
      </c>
      <c r="J3945" s="8" t="n"/>
      <c r="K3945" s="8" t="n"/>
      <c r="L3945" s="8" t="n"/>
      <c r="M3945" s="9" t="n"/>
      <c r="O3945" s="10" t="n"/>
      <c r="P3945" s="8" t="n"/>
    </row>
    <row r="3946">
      <c r="A3946" s="7" t="n"/>
      <c r="C3946" s="7" t="n"/>
      <c r="F3946" s="7" t="n"/>
      <c r="H3946" s="7">
        <f>IF($G3946="","",IFERROR(INDEX(Listas!$B$2:$B$51,MATCH($G3946,Listas!$A$2:$A$51,0))&amp;"",""))</f>
        <v/>
      </c>
      <c r="J3946" s="8" t="n"/>
      <c r="K3946" s="8" t="n"/>
      <c r="L3946" s="8" t="n"/>
      <c r="M3946" s="9" t="n"/>
      <c r="O3946" s="10" t="n"/>
      <c r="P3946" s="8" t="n"/>
    </row>
    <row r="3947">
      <c r="A3947" s="7" t="n"/>
      <c r="C3947" s="7" t="n"/>
      <c r="F3947" s="7" t="n"/>
      <c r="H3947" s="7">
        <f>IF($G3947="","",IFERROR(INDEX(Listas!$B$2:$B$51,MATCH($G3947,Listas!$A$2:$A$51,0))&amp;"",""))</f>
        <v/>
      </c>
      <c r="J3947" s="8" t="n"/>
      <c r="K3947" s="8" t="n"/>
      <c r="L3947" s="8" t="n"/>
      <c r="M3947" s="9" t="n"/>
      <c r="O3947" s="10" t="n"/>
      <c r="P3947" s="8" t="n"/>
    </row>
    <row r="3948">
      <c r="A3948" s="7" t="n"/>
      <c r="C3948" s="7" t="n"/>
      <c r="F3948" s="7" t="n"/>
      <c r="H3948" s="7">
        <f>IF($G3948="","",IFERROR(INDEX(Listas!$B$2:$B$51,MATCH($G3948,Listas!$A$2:$A$51,0))&amp;"",""))</f>
        <v/>
      </c>
      <c r="J3948" s="8" t="n"/>
      <c r="K3948" s="8" t="n"/>
      <c r="L3948" s="8" t="n"/>
      <c r="M3948" s="9" t="n"/>
      <c r="O3948" s="10" t="n"/>
      <c r="P3948" s="8" t="n"/>
    </row>
    <row r="3949">
      <c r="A3949" s="7" t="n"/>
      <c r="C3949" s="7" t="n"/>
      <c r="F3949" s="7" t="n"/>
      <c r="H3949" s="7">
        <f>IF($G3949="","",IFERROR(INDEX(Listas!$B$2:$B$51,MATCH($G3949,Listas!$A$2:$A$51,0))&amp;"",""))</f>
        <v/>
      </c>
      <c r="J3949" s="8" t="n"/>
      <c r="K3949" s="8" t="n"/>
      <c r="L3949" s="8" t="n"/>
      <c r="M3949" s="9" t="n"/>
      <c r="O3949" s="10" t="n"/>
      <c r="P3949" s="8" t="n"/>
    </row>
    <row r="3950">
      <c r="A3950" s="7" t="n"/>
      <c r="C3950" s="7" t="n"/>
      <c r="F3950" s="7" t="n"/>
      <c r="H3950" s="7">
        <f>IF($G3950="","",IFERROR(INDEX(Listas!$B$2:$B$51,MATCH($G3950,Listas!$A$2:$A$51,0))&amp;"",""))</f>
        <v/>
      </c>
      <c r="J3950" s="8" t="n"/>
      <c r="K3950" s="8" t="n"/>
      <c r="L3950" s="8" t="n"/>
      <c r="M3950" s="9" t="n"/>
      <c r="O3950" s="10" t="n"/>
      <c r="P3950" s="8" t="n"/>
    </row>
    <row r="3951">
      <c r="A3951" s="7" t="n"/>
      <c r="C3951" s="7" t="n"/>
      <c r="F3951" s="7" t="n"/>
      <c r="H3951" s="7">
        <f>IF($G3951="","",IFERROR(INDEX(Listas!$B$2:$B$51,MATCH($G3951,Listas!$A$2:$A$51,0))&amp;"",""))</f>
        <v/>
      </c>
      <c r="J3951" s="8" t="n"/>
      <c r="K3951" s="8" t="n"/>
      <c r="L3951" s="8" t="n"/>
      <c r="M3951" s="9" t="n"/>
      <c r="O3951" s="10" t="n"/>
      <c r="P3951" s="8" t="n"/>
    </row>
    <row r="3952">
      <c r="A3952" s="7" t="n"/>
      <c r="C3952" s="7" t="n"/>
      <c r="F3952" s="7" t="n"/>
      <c r="H3952" s="7">
        <f>IF($G3952="","",IFERROR(INDEX(Listas!$B$2:$B$51,MATCH($G3952,Listas!$A$2:$A$51,0))&amp;"",""))</f>
        <v/>
      </c>
      <c r="J3952" s="8" t="n"/>
      <c r="K3952" s="8" t="n"/>
      <c r="L3952" s="8" t="n"/>
      <c r="M3952" s="9" t="n"/>
      <c r="O3952" s="10" t="n"/>
      <c r="P3952" s="8" t="n"/>
    </row>
    <row r="3953">
      <c r="A3953" s="7" t="n"/>
      <c r="C3953" s="7" t="n"/>
      <c r="F3953" s="7" t="n"/>
      <c r="H3953" s="7">
        <f>IF($G3953="","",IFERROR(INDEX(Listas!$B$2:$B$51,MATCH($G3953,Listas!$A$2:$A$51,0))&amp;"",""))</f>
        <v/>
      </c>
      <c r="J3953" s="8" t="n"/>
      <c r="K3953" s="8" t="n"/>
      <c r="L3953" s="8" t="n"/>
      <c r="M3953" s="9" t="n"/>
      <c r="O3953" s="10" t="n"/>
      <c r="P3953" s="8" t="n"/>
    </row>
    <row r="3954">
      <c r="A3954" s="7" t="n"/>
      <c r="C3954" s="7" t="n"/>
      <c r="F3954" s="7" t="n"/>
      <c r="H3954" s="7">
        <f>IF($G3954="","",IFERROR(INDEX(Listas!$B$2:$B$51,MATCH($G3954,Listas!$A$2:$A$51,0))&amp;"",""))</f>
        <v/>
      </c>
      <c r="J3954" s="8" t="n"/>
      <c r="K3954" s="8" t="n"/>
      <c r="L3954" s="8" t="n"/>
      <c r="M3954" s="9" t="n"/>
      <c r="O3954" s="10" t="n"/>
      <c r="P3954" s="8" t="n"/>
    </row>
    <row r="3955">
      <c r="A3955" s="7" t="n"/>
      <c r="C3955" s="7" t="n"/>
      <c r="F3955" s="7" t="n"/>
      <c r="H3955" s="7">
        <f>IF($G3955="","",IFERROR(INDEX(Listas!$B$2:$B$51,MATCH($G3955,Listas!$A$2:$A$51,0))&amp;"",""))</f>
        <v/>
      </c>
      <c r="J3955" s="8" t="n"/>
      <c r="K3955" s="8" t="n"/>
      <c r="L3955" s="8" t="n"/>
      <c r="M3955" s="9" t="n"/>
      <c r="O3955" s="10" t="n"/>
      <c r="P3955" s="8" t="n"/>
    </row>
    <row r="3956">
      <c r="A3956" s="7" t="n"/>
      <c r="C3956" s="7" t="n"/>
      <c r="F3956" s="7" t="n"/>
      <c r="H3956" s="7">
        <f>IF($G3956="","",IFERROR(INDEX(Listas!$B$2:$B$51,MATCH($G3956,Listas!$A$2:$A$51,0))&amp;"",""))</f>
        <v/>
      </c>
      <c r="J3956" s="8" t="n"/>
      <c r="K3956" s="8" t="n"/>
      <c r="L3956" s="8" t="n"/>
      <c r="M3956" s="9" t="n"/>
      <c r="O3956" s="10" t="n"/>
      <c r="P3956" s="8" t="n"/>
    </row>
    <row r="3957">
      <c r="A3957" s="7" t="n"/>
      <c r="C3957" s="7" t="n"/>
      <c r="F3957" s="7" t="n"/>
      <c r="H3957" s="7">
        <f>IF($G3957="","",IFERROR(INDEX(Listas!$B$2:$B$51,MATCH($G3957,Listas!$A$2:$A$51,0))&amp;"",""))</f>
        <v/>
      </c>
      <c r="J3957" s="8" t="n"/>
      <c r="K3957" s="8" t="n"/>
      <c r="L3957" s="8" t="n"/>
      <c r="M3957" s="9" t="n"/>
      <c r="O3957" s="10" t="n"/>
      <c r="P3957" s="8" t="n"/>
    </row>
    <row r="3958">
      <c r="A3958" s="7" t="n"/>
      <c r="C3958" s="7" t="n"/>
      <c r="F3958" s="7" t="n"/>
      <c r="H3958" s="7">
        <f>IF($G3958="","",IFERROR(INDEX(Listas!$B$2:$B$51,MATCH($G3958,Listas!$A$2:$A$51,0))&amp;"",""))</f>
        <v/>
      </c>
      <c r="J3958" s="8" t="n"/>
      <c r="K3958" s="8" t="n"/>
      <c r="L3958" s="8" t="n"/>
      <c r="M3958" s="9" t="n"/>
      <c r="O3958" s="10" t="n"/>
      <c r="P3958" s="8" t="n"/>
    </row>
    <row r="3959">
      <c r="A3959" s="7" t="n"/>
      <c r="C3959" s="7" t="n"/>
      <c r="F3959" s="7" t="n"/>
      <c r="H3959" s="7">
        <f>IF($G3959="","",IFERROR(INDEX(Listas!$B$2:$B$51,MATCH($G3959,Listas!$A$2:$A$51,0))&amp;"",""))</f>
        <v/>
      </c>
      <c r="J3959" s="8" t="n"/>
      <c r="K3959" s="8" t="n"/>
      <c r="L3959" s="8" t="n"/>
      <c r="M3959" s="9" t="n"/>
      <c r="O3959" s="10" t="n"/>
      <c r="P3959" s="8" t="n"/>
    </row>
    <row r="3960">
      <c r="A3960" s="7" t="n"/>
      <c r="C3960" s="7" t="n"/>
      <c r="F3960" s="7" t="n"/>
      <c r="H3960" s="7">
        <f>IF($G3960="","",IFERROR(INDEX(Listas!$B$2:$B$51,MATCH($G3960,Listas!$A$2:$A$51,0))&amp;"",""))</f>
        <v/>
      </c>
      <c r="J3960" s="8" t="n"/>
      <c r="K3960" s="8" t="n"/>
      <c r="L3960" s="8" t="n"/>
      <c r="M3960" s="9" t="n"/>
      <c r="O3960" s="10" t="n"/>
      <c r="P3960" s="8" t="n"/>
    </row>
    <row r="3961">
      <c r="A3961" s="7" t="n"/>
      <c r="C3961" s="7" t="n"/>
      <c r="F3961" s="7" t="n"/>
      <c r="H3961" s="7">
        <f>IF($G3961="","",IFERROR(INDEX(Listas!$B$2:$B$51,MATCH($G3961,Listas!$A$2:$A$51,0))&amp;"",""))</f>
        <v/>
      </c>
      <c r="J3961" s="8" t="n"/>
      <c r="K3961" s="8" t="n"/>
      <c r="L3961" s="8" t="n"/>
      <c r="M3961" s="9" t="n"/>
      <c r="O3961" s="10" t="n"/>
      <c r="P3961" s="8" t="n"/>
    </row>
    <row r="3962">
      <c r="A3962" s="7" t="n"/>
      <c r="C3962" s="7" t="n"/>
      <c r="F3962" s="7" t="n"/>
      <c r="H3962" s="7">
        <f>IF($G3962="","",IFERROR(INDEX(Listas!$B$2:$B$51,MATCH($G3962,Listas!$A$2:$A$51,0))&amp;"",""))</f>
        <v/>
      </c>
      <c r="J3962" s="8" t="n"/>
      <c r="K3962" s="8" t="n"/>
      <c r="L3962" s="8" t="n"/>
      <c r="M3962" s="9" t="n"/>
      <c r="O3962" s="10" t="n"/>
      <c r="P3962" s="8" t="n"/>
    </row>
    <row r="3963">
      <c r="A3963" s="7" t="n"/>
      <c r="C3963" s="7" t="n"/>
      <c r="F3963" s="7" t="n"/>
      <c r="H3963" s="7">
        <f>IF($G3963="","",IFERROR(INDEX(Listas!$B$2:$B$51,MATCH($G3963,Listas!$A$2:$A$51,0))&amp;"",""))</f>
        <v/>
      </c>
      <c r="J3963" s="8" t="n"/>
      <c r="K3963" s="8" t="n"/>
      <c r="L3963" s="8" t="n"/>
      <c r="M3963" s="9" t="n"/>
      <c r="O3963" s="10" t="n"/>
      <c r="P3963" s="8" t="n"/>
    </row>
    <row r="3964">
      <c r="A3964" s="7" t="n"/>
      <c r="C3964" s="7" t="n"/>
      <c r="F3964" s="7" t="n"/>
      <c r="H3964" s="7">
        <f>IF($G3964="","",IFERROR(INDEX(Listas!$B$2:$B$51,MATCH($G3964,Listas!$A$2:$A$51,0))&amp;"",""))</f>
        <v/>
      </c>
      <c r="J3964" s="8" t="n"/>
      <c r="K3964" s="8" t="n"/>
      <c r="L3964" s="8" t="n"/>
      <c r="M3964" s="9" t="n"/>
      <c r="O3964" s="10" t="n"/>
      <c r="P3964" s="8" t="n"/>
    </row>
    <row r="3965">
      <c r="A3965" s="7" t="n"/>
      <c r="C3965" s="7" t="n"/>
      <c r="F3965" s="7" t="n"/>
      <c r="H3965" s="7">
        <f>IF($G3965="","",IFERROR(INDEX(Listas!$B$2:$B$51,MATCH($G3965,Listas!$A$2:$A$51,0))&amp;"",""))</f>
        <v/>
      </c>
      <c r="J3965" s="8" t="n"/>
      <c r="K3965" s="8" t="n"/>
      <c r="L3965" s="8" t="n"/>
      <c r="M3965" s="9" t="n"/>
      <c r="O3965" s="10" t="n"/>
      <c r="P3965" s="8" t="n"/>
    </row>
    <row r="3966">
      <c r="A3966" s="7" t="n"/>
      <c r="C3966" s="7" t="n"/>
      <c r="F3966" s="7" t="n"/>
      <c r="H3966" s="7">
        <f>IF($G3966="","",IFERROR(INDEX(Listas!$B$2:$B$51,MATCH($G3966,Listas!$A$2:$A$51,0))&amp;"",""))</f>
        <v/>
      </c>
      <c r="J3966" s="8" t="n"/>
      <c r="K3966" s="8" t="n"/>
      <c r="L3966" s="8" t="n"/>
      <c r="M3966" s="9" t="n"/>
      <c r="O3966" s="10" t="n"/>
      <c r="P3966" s="8" t="n"/>
    </row>
    <row r="3967">
      <c r="A3967" s="7" t="n"/>
      <c r="C3967" s="7" t="n"/>
      <c r="F3967" s="7" t="n"/>
      <c r="H3967" s="7">
        <f>IF($G3967="","",IFERROR(INDEX(Listas!$B$2:$B$51,MATCH($G3967,Listas!$A$2:$A$51,0))&amp;"",""))</f>
        <v/>
      </c>
      <c r="J3967" s="8" t="n"/>
      <c r="K3967" s="8" t="n"/>
      <c r="L3967" s="8" t="n"/>
      <c r="M3967" s="9" t="n"/>
      <c r="O3967" s="10" t="n"/>
      <c r="P3967" s="8" t="n"/>
    </row>
    <row r="3968">
      <c r="A3968" s="7" t="n"/>
      <c r="C3968" s="7" t="n"/>
      <c r="F3968" s="7" t="n"/>
      <c r="H3968" s="7">
        <f>IF($G3968="","",IFERROR(INDEX(Listas!$B$2:$B$51,MATCH($G3968,Listas!$A$2:$A$51,0))&amp;"",""))</f>
        <v/>
      </c>
      <c r="J3968" s="8" t="n"/>
      <c r="K3968" s="8" t="n"/>
      <c r="L3968" s="8" t="n"/>
      <c r="M3968" s="9" t="n"/>
      <c r="O3968" s="10" t="n"/>
      <c r="P3968" s="8" t="n"/>
    </row>
    <row r="3969">
      <c r="A3969" s="7" t="n"/>
      <c r="C3969" s="7" t="n"/>
      <c r="F3969" s="7" t="n"/>
      <c r="H3969" s="7">
        <f>IF($G3969="","",IFERROR(INDEX(Listas!$B$2:$B$51,MATCH($G3969,Listas!$A$2:$A$51,0))&amp;"",""))</f>
        <v/>
      </c>
      <c r="J3969" s="8" t="n"/>
      <c r="K3969" s="8" t="n"/>
      <c r="L3969" s="8" t="n"/>
      <c r="M3969" s="9" t="n"/>
      <c r="O3969" s="10" t="n"/>
      <c r="P3969" s="8" t="n"/>
    </row>
    <row r="3970">
      <c r="A3970" s="7" t="n"/>
      <c r="C3970" s="7" t="n"/>
      <c r="F3970" s="7" t="n"/>
      <c r="H3970" s="7">
        <f>IF($G3970="","",IFERROR(INDEX(Listas!$B$2:$B$51,MATCH($G3970,Listas!$A$2:$A$51,0))&amp;"",""))</f>
        <v/>
      </c>
      <c r="J3970" s="8" t="n"/>
      <c r="K3970" s="8" t="n"/>
      <c r="L3970" s="8" t="n"/>
      <c r="M3970" s="9" t="n"/>
      <c r="O3970" s="10" t="n"/>
      <c r="P3970" s="8" t="n"/>
    </row>
    <row r="3971">
      <c r="A3971" s="7" t="n"/>
      <c r="C3971" s="7" t="n"/>
      <c r="F3971" s="7" t="n"/>
      <c r="H3971" s="7">
        <f>IF($G3971="","",IFERROR(INDEX(Listas!$B$2:$B$51,MATCH($G3971,Listas!$A$2:$A$51,0))&amp;"",""))</f>
        <v/>
      </c>
      <c r="J3971" s="8" t="n"/>
      <c r="K3971" s="8" t="n"/>
      <c r="L3971" s="8" t="n"/>
      <c r="M3971" s="9" t="n"/>
      <c r="O3971" s="10" t="n"/>
      <c r="P3971" s="8" t="n"/>
    </row>
    <row r="3972">
      <c r="A3972" s="7" t="n"/>
      <c r="C3972" s="7" t="n"/>
      <c r="F3972" s="7" t="n"/>
      <c r="H3972" s="7">
        <f>IF($G3972="","",IFERROR(INDEX(Listas!$B$2:$B$51,MATCH($G3972,Listas!$A$2:$A$51,0))&amp;"",""))</f>
        <v/>
      </c>
      <c r="J3972" s="8" t="n"/>
      <c r="K3972" s="8" t="n"/>
      <c r="L3972" s="8" t="n"/>
      <c r="M3972" s="9" t="n"/>
      <c r="O3972" s="10" t="n"/>
      <c r="P3972" s="8" t="n"/>
    </row>
    <row r="3973">
      <c r="A3973" s="7" t="n"/>
      <c r="C3973" s="7" t="n"/>
      <c r="F3973" s="7" t="n"/>
      <c r="H3973" s="7">
        <f>IF($G3973="","",IFERROR(INDEX(Listas!$B$2:$B$51,MATCH($G3973,Listas!$A$2:$A$51,0))&amp;"",""))</f>
        <v/>
      </c>
      <c r="J3973" s="8" t="n"/>
      <c r="K3973" s="8" t="n"/>
      <c r="L3973" s="8" t="n"/>
      <c r="M3973" s="9" t="n"/>
      <c r="O3973" s="10" t="n"/>
      <c r="P3973" s="8" t="n"/>
    </row>
    <row r="3974">
      <c r="A3974" s="7" t="n"/>
      <c r="C3974" s="7" t="n"/>
      <c r="F3974" s="7" t="n"/>
      <c r="H3974" s="7">
        <f>IF($G3974="","",IFERROR(INDEX(Listas!$B$2:$B$51,MATCH($G3974,Listas!$A$2:$A$51,0))&amp;"",""))</f>
        <v/>
      </c>
      <c r="J3974" s="8" t="n"/>
      <c r="K3974" s="8" t="n"/>
      <c r="L3974" s="8" t="n"/>
      <c r="M3974" s="9" t="n"/>
      <c r="O3974" s="10" t="n"/>
      <c r="P3974" s="8" t="n"/>
    </row>
    <row r="3975">
      <c r="A3975" s="7" t="n"/>
      <c r="C3975" s="7" t="n"/>
      <c r="F3975" s="7" t="n"/>
      <c r="H3975" s="7">
        <f>IF($G3975="","",IFERROR(INDEX(Listas!$B$2:$B$51,MATCH($G3975,Listas!$A$2:$A$51,0))&amp;"",""))</f>
        <v/>
      </c>
      <c r="J3975" s="8" t="n"/>
      <c r="K3975" s="8" t="n"/>
      <c r="L3975" s="8" t="n"/>
      <c r="M3975" s="9" t="n"/>
      <c r="O3975" s="10" t="n"/>
      <c r="P3975" s="8" t="n"/>
    </row>
    <row r="3976">
      <c r="A3976" s="7" t="n"/>
      <c r="C3976" s="7" t="n"/>
      <c r="F3976" s="7" t="n"/>
      <c r="H3976" s="7">
        <f>IF($G3976="","",IFERROR(INDEX(Listas!$B$2:$B$51,MATCH($G3976,Listas!$A$2:$A$51,0))&amp;"",""))</f>
        <v/>
      </c>
      <c r="J3976" s="8" t="n"/>
      <c r="K3976" s="8" t="n"/>
      <c r="L3976" s="8" t="n"/>
      <c r="M3976" s="9" t="n"/>
      <c r="O3976" s="10" t="n"/>
      <c r="P3976" s="8" t="n"/>
    </row>
    <row r="3977">
      <c r="A3977" s="7" t="n"/>
      <c r="C3977" s="7" t="n"/>
      <c r="F3977" s="7" t="n"/>
      <c r="H3977" s="7">
        <f>IF($G3977="","",IFERROR(INDEX(Listas!$B$2:$B$51,MATCH($G3977,Listas!$A$2:$A$51,0))&amp;"",""))</f>
        <v/>
      </c>
      <c r="J3977" s="8" t="n"/>
      <c r="K3977" s="8" t="n"/>
      <c r="L3977" s="8" t="n"/>
      <c r="M3977" s="9" t="n"/>
      <c r="O3977" s="10" t="n"/>
      <c r="P3977" s="8" t="n"/>
    </row>
    <row r="3978">
      <c r="A3978" s="7" t="n"/>
      <c r="C3978" s="7" t="n"/>
      <c r="F3978" s="7" t="n"/>
      <c r="H3978" s="7">
        <f>IF($G3978="","",IFERROR(INDEX(Listas!$B$2:$B$51,MATCH($G3978,Listas!$A$2:$A$51,0))&amp;"",""))</f>
        <v/>
      </c>
      <c r="J3978" s="8" t="n"/>
      <c r="K3978" s="8" t="n"/>
      <c r="L3978" s="8" t="n"/>
      <c r="M3978" s="9" t="n"/>
      <c r="O3978" s="10" t="n"/>
      <c r="P3978" s="8" t="n"/>
    </row>
    <row r="3979">
      <c r="A3979" s="7" t="n"/>
      <c r="C3979" s="7" t="n"/>
      <c r="F3979" s="7" t="n"/>
      <c r="H3979" s="7">
        <f>IF($G3979="","",IFERROR(INDEX(Listas!$B$2:$B$51,MATCH($G3979,Listas!$A$2:$A$51,0))&amp;"",""))</f>
        <v/>
      </c>
      <c r="J3979" s="8" t="n"/>
      <c r="K3979" s="8" t="n"/>
      <c r="L3979" s="8" t="n"/>
      <c r="M3979" s="9" t="n"/>
      <c r="O3979" s="10" t="n"/>
      <c r="P3979" s="8" t="n"/>
    </row>
    <row r="3980">
      <c r="A3980" s="7" t="n"/>
      <c r="C3980" s="7" t="n"/>
      <c r="F3980" s="7" t="n"/>
      <c r="H3980" s="7">
        <f>IF($G3980="","",IFERROR(INDEX(Listas!$B$2:$B$51,MATCH($G3980,Listas!$A$2:$A$51,0))&amp;"",""))</f>
        <v/>
      </c>
      <c r="J3980" s="8" t="n"/>
      <c r="K3980" s="8" t="n"/>
      <c r="L3980" s="8" t="n"/>
      <c r="M3980" s="9" t="n"/>
      <c r="O3980" s="10" t="n"/>
      <c r="P3980" s="8" t="n"/>
    </row>
    <row r="3981">
      <c r="A3981" s="7" t="n"/>
      <c r="C3981" s="7" t="n"/>
      <c r="F3981" s="7" t="n"/>
      <c r="H3981" s="7">
        <f>IF($G3981="","",IFERROR(INDEX(Listas!$B$2:$B$51,MATCH($G3981,Listas!$A$2:$A$51,0))&amp;"",""))</f>
        <v/>
      </c>
      <c r="J3981" s="8" t="n"/>
      <c r="K3981" s="8" t="n"/>
      <c r="L3981" s="8" t="n"/>
      <c r="M3981" s="9" t="n"/>
      <c r="O3981" s="10" t="n"/>
      <c r="P3981" s="8" t="n"/>
    </row>
    <row r="3982">
      <c r="A3982" s="7" t="n"/>
      <c r="C3982" s="7" t="n"/>
      <c r="F3982" s="7" t="n"/>
      <c r="H3982" s="7">
        <f>IF($G3982="","",IFERROR(INDEX(Listas!$B$2:$B$51,MATCH($G3982,Listas!$A$2:$A$51,0))&amp;"",""))</f>
        <v/>
      </c>
      <c r="J3982" s="8" t="n"/>
      <c r="K3982" s="8" t="n"/>
      <c r="L3982" s="8" t="n"/>
      <c r="M3982" s="9" t="n"/>
      <c r="O3982" s="10" t="n"/>
      <c r="P3982" s="8" t="n"/>
    </row>
    <row r="3983">
      <c r="A3983" s="7" t="n"/>
      <c r="C3983" s="7" t="n"/>
      <c r="F3983" s="7" t="n"/>
      <c r="H3983" s="7">
        <f>IF($G3983="","",IFERROR(INDEX(Listas!$B$2:$B$51,MATCH($G3983,Listas!$A$2:$A$51,0))&amp;"",""))</f>
        <v/>
      </c>
      <c r="J3983" s="8" t="n"/>
      <c r="K3983" s="8" t="n"/>
      <c r="L3983" s="8" t="n"/>
      <c r="M3983" s="9" t="n"/>
      <c r="O3983" s="10" t="n"/>
      <c r="P3983" s="8" t="n"/>
    </row>
    <row r="3984">
      <c r="A3984" s="7" t="n"/>
      <c r="C3984" s="7" t="n"/>
      <c r="F3984" s="7" t="n"/>
      <c r="H3984" s="7">
        <f>IF($G3984="","",IFERROR(INDEX(Listas!$B$2:$B$51,MATCH($G3984,Listas!$A$2:$A$51,0))&amp;"",""))</f>
        <v/>
      </c>
      <c r="J3984" s="8" t="n"/>
      <c r="K3984" s="8" t="n"/>
      <c r="L3984" s="8" t="n"/>
      <c r="M3984" s="9" t="n"/>
      <c r="O3984" s="10" t="n"/>
      <c r="P3984" s="8" t="n"/>
    </row>
    <row r="3985">
      <c r="A3985" s="7" t="n"/>
      <c r="C3985" s="7" t="n"/>
      <c r="F3985" s="7" t="n"/>
      <c r="H3985" s="7">
        <f>IF($G3985="","",IFERROR(INDEX(Listas!$B$2:$B$51,MATCH($G3985,Listas!$A$2:$A$51,0))&amp;"",""))</f>
        <v/>
      </c>
      <c r="J3985" s="8" t="n"/>
      <c r="K3985" s="8" t="n"/>
      <c r="L3985" s="8" t="n"/>
      <c r="M3985" s="9" t="n"/>
      <c r="O3985" s="10" t="n"/>
      <c r="P3985" s="8" t="n"/>
    </row>
    <row r="3986">
      <c r="A3986" s="7" t="n"/>
      <c r="C3986" s="7" t="n"/>
      <c r="F3986" s="7" t="n"/>
      <c r="H3986" s="7">
        <f>IF($G3986="","",IFERROR(INDEX(Listas!$B$2:$B$51,MATCH($G3986,Listas!$A$2:$A$51,0))&amp;"",""))</f>
        <v/>
      </c>
      <c r="J3986" s="8" t="n"/>
      <c r="K3986" s="8" t="n"/>
      <c r="L3986" s="8" t="n"/>
      <c r="M3986" s="9" t="n"/>
      <c r="O3986" s="10" t="n"/>
      <c r="P3986" s="8" t="n"/>
    </row>
    <row r="3987">
      <c r="A3987" s="7" t="n"/>
      <c r="C3987" s="7" t="n"/>
      <c r="F3987" s="7" t="n"/>
      <c r="H3987" s="7">
        <f>IF($G3987="","",IFERROR(INDEX(Listas!$B$2:$B$51,MATCH($G3987,Listas!$A$2:$A$51,0))&amp;"",""))</f>
        <v/>
      </c>
      <c r="J3987" s="8" t="n"/>
      <c r="K3987" s="8" t="n"/>
      <c r="L3987" s="8" t="n"/>
      <c r="M3987" s="9" t="n"/>
      <c r="O3987" s="10" t="n"/>
      <c r="P3987" s="8" t="n"/>
    </row>
    <row r="3988">
      <c r="A3988" s="7" t="n"/>
      <c r="C3988" s="7" t="n"/>
      <c r="F3988" s="7" t="n"/>
      <c r="H3988" s="7">
        <f>IF($G3988="","",IFERROR(INDEX(Listas!$B$2:$B$51,MATCH($G3988,Listas!$A$2:$A$51,0))&amp;"",""))</f>
        <v/>
      </c>
      <c r="J3988" s="8" t="n"/>
      <c r="K3988" s="8" t="n"/>
      <c r="L3988" s="8" t="n"/>
      <c r="M3988" s="9" t="n"/>
      <c r="O3988" s="10" t="n"/>
      <c r="P3988" s="8" t="n"/>
    </row>
    <row r="3989">
      <c r="A3989" s="7" t="n"/>
      <c r="C3989" s="7" t="n"/>
      <c r="F3989" s="7" t="n"/>
      <c r="H3989" s="7">
        <f>IF($G3989="","",IFERROR(INDEX(Listas!$B$2:$B$51,MATCH($G3989,Listas!$A$2:$A$51,0))&amp;"",""))</f>
        <v/>
      </c>
      <c r="J3989" s="8" t="n"/>
      <c r="K3989" s="8" t="n"/>
      <c r="L3989" s="8" t="n"/>
      <c r="M3989" s="9" t="n"/>
      <c r="O3989" s="10" t="n"/>
      <c r="P3989" s="8" t="n"/>
    </row>
    <row r="3990">
      <c r="A3990" s="7" t="n"/>
      <c r="C3990" s="7" t="n"/>
      <c r="F3990" s="7" t="n"/>
      <c r="H3990" s="7">
        <f>IF($G3990="","",IFERROR(INDEX(Listas!$B$2:$B$51,MATCH($G3990,Listas!$A$2:$A$51,0))&amp;"",""))</f>
        <v/>
      </c>
      <c r="J3990" s="8" t="n"/>
      <c r="K3990" s="8" t="n"/>
      <c r="L3990" s="8" t="n"/>
      <c r="M3990" s="9" t="n"/>
      <c r="O3990" s="10" t="n"/>
      <c r="P3990" s="8" t="n"/>
    </row>
    <row r="3991">
      <c r="A3991" s="7" t="n"/>
      <c r="C3991" s="7" t="n"/>
      <c r="F3991" s="7" t="n"/>
      <c r="H3991" s="7">
        <f>IF($G3991="","",IFERROR(INDEX(Listas!$B$2:$B$51,MATCH($G3991,Listas!$A$2:$A$51,0))&amp;"",""))</f>
        <v/>
      </c>
      <c r="J3991" s="8" t="n"/>
      <c r="K3991" s="8" t="n"/>
      <c r="L3991" s="8" t="n"/>
      <c r="M3991" s="9" t="n"/>
      <c r="O3991" s="10" t="n"/>
      <c r="P3991" s="8" t="n"/>
    </row>
    <row r="3992">
      <c r="A3992" s="7" t="n"/>
      <c r="C3992" s="7" t="n"/>
      <c r="F3992" s="7" t="n"/>
      <c r="H3992" s="7">
        <f>IF($G3992="","",IFERROR(INDEX(Listas!$B$2:$B$51,MATCH($G3992,Listas!$A$2:$A$51,0))&amp;"",""))</f>
        <v/>
      </c>
      <c r="J3992" s="8" t="n"/>
      <c r="K3992" s="8" t="n"/>
      <c r="L3992" s="8" t="n"/>
      <c r="M3992" s="9" t="n"/>
      <c r="O3992" s="10" t="n"/>
      <c r="P3992" s="8" t="n"/>
    </row>
    <row r="3993">
      <c r="A3993" s="7" t="n"/>
      <c r="C3993" s="7" t="n"/>
      <c r="F3993" s="7" t="n"/>
      <c r="H3993" s="7">
        <f>IF($G3993="","",IFERROR(INDEX(Listas!$B$2:$B$51,MATCH($G3993,Listas!$A$2:$A$51,0))&amp;"",""))</f>
        <v/>
      </c>
      <c r="J3993" s="8" t="n"/>
      <c r="K3993" s="8" t="n"/>
      <c r="L3993" s="8" t="n"/>
      <c r="M3993" s="9" t="n"/>
      <c r="O3993" s="10" t="n"/>
      <c r="P3993" s="8" t="n"/>
    </row>
    <row r="3994">
      <c r="A3994" s="7" t="n"/>
      <c r="C3994" s="7" t="n"/>
      <c r="F3994" s="7" t="n"/>
      <c r="H3994" s="7">
        <f>IF($G3994="","",IFERROR(INDEX(Listas!$B$2:$B$51,MATCH($G3994,Listas!$A$2:$A$51,0))&amp;"",""))</f>
        <v/>
      </c>
      <c r="J3994" s="8" t="n"/>
      <c r="K3994" s="8" t="n"/>
      <c r="L3994" s="8" t="n"/>
      <c r="M3994" s="9" t="n"/>
      <c r="O3994" s="10" t="n"/>
      <c r="P3994" s="8" t="n"/>
    </row>
    <row r="3995">
      <c r="A3995" s="7" t="n"/>
      <c r="C3995" s="7" t="n"/>
      <c r="F3995" s="7" t="n"/>
      <c r="H3995" s="7">
        <f>IF($G3995="","",IFERROR(INDEX(Listas!$B$2:$B$51,MATCH($G3995,Listas!$A$2:$A$51,0))&amp;"",""))</f>
        <v/>
      </c>
      <c r="J3995" s="8" t="n"/>
      <c r="K3995" s="8" t="n"/>
      <c r="L3995" s="8" t="n"/>
      <c r="M3995" s="9" t="n"/>
      <c r="O3995" s="10" t="n"/>
      <c r="P3995" s="8" t="n"/>
    </row>
    <row r="3996">
      <c r="A3996" s="7" t="n"/>
      <c r="C3996" s="7" t="n"/>
      <c r="F3996" s="7" t="n"/>
      <c r="H3996" s="7">
        <f>IF($G3996="","",IFERROR(INDEX(Listas!$B$2:$B$51,MATCH($G3996,Listas!$A$2:$A$51,0))&amp;"",""))</f>
        <v/>
      </c>
      <c r="J3996" s="8" t="n"/>
      <c r="K3996" s="8" t="n"/>
      <c r="L3996" s="8" t="n"/>
      <c r="M3996" s="9" t="n"/>
      <c r="O3996" s="10" t="n"/>
      <c r="P3996" s="8" t="n"/>
    </row>
    <row r="3997">
      <c r="A3997" s="7" t="n"/>
      <c r="C3997" s="7" t="n"/>
      <c r="F3997" s="7" t="n"/>
      <c r="H3997" s="7">
        <f>IF($G3997="","",IFERROR(INDEX(Listas!$B$2:$B$51,MATCH($G3997,Listas!$A$2:$A$51,0))&amp;"",""))</f>
        <v/>
      </c>
      <c r="J3997" s="8" t="n"/>
      <c r="K3997" s="8" t="n"/>
      <c r="L3997" s="8" t="n"/>
      <c r="M3997" s="9" t="n"/>
      <c r="O3997" s="10" t="n"/>
      <c r="P3997" s="8" t="n"/>
    </row>
    <row r="3998">
      <c r="A3998" s="7" t="n"/>
      <c r="C3998" s="7" t="n"/>
      <c r="F3998" s="7" t="n"/>
      <c r="H3998" s="7">
        <f>IF($G3998="","",IFERROR(INDEX(Listas!$B$2:$B$51,MATCH($G3998,Listas!$A$2:$A$51,0))&amp;"",""))</f>
        <v/>
      </c>
      <c r="J3998" s="8" t="n"/>
      <c r="K3998" s="8" t="n"/>
      <c r="L3998" s="8" t="n"/>
      <c r="M3998" s="9" t="n"/>
      <c r="O3998" s="10" t="n"/>
      <c r="P3998" s="8" t="n"/>
    </row>
    <row r="3999">
      <c r="A3999" s="7" t="n"/>
      <c r="C3999" s="7" t="n"/>
      <c r="F3999" s="7" t="n"/>
      <c r="H3999" s="7">
        <f>IF($G3999="","",IFERROR(INDEX(Listas!$B$2:$B$51,MATCH($G3999,Listas!$A$2:$A$51,0))&amp;"",""))</f>
        <v/>
      </c>
      <c r="J3999" s="8" t="n"/>
      <c r="K3999" s="8" t="n"/>
      <c r="L3999" s="8" t="n"/>
      <c r="M3999" s="9" t="n"/>
      <c r="O3999" s="10" t="n"/>
      <c r="P3999" s="8" t="n"/>
    </row>
    <row r="4000">
      <c r="A4000" s="7" t="n"/>
      <c r="C4000" s="7" t="n"/>
      <c r="F4000" s="7" t="n"/>
      <c r="H4000" s="7">
        <f>IF($G4000="","",IFERROR(INDEX(Listas!$B$2:$B$51,MATCH($G4000,Listas!$A$2:$A$51,0))&amp;"",""))</f>
        <v/>
      </c>
      <c r="J4000" s="8" t="n"/>
      <c r="K4000" s="8" t="n"/>
      <c r="L4000" s="8" t="n"/>
      <c r="M4000" s="9" t="n"/>
      <c r="O4000" s="10" t="n"/>
      <c r="P4000" s="8" t="n"/>
    </row>
    <row r="4001">
      <c r="A4001" s="7" t="n"/>
      <c r="C4001" s="7" t="n"/>
      <c r="F4001" s="7" t="n"/>
      <c r="H4001" s="7">
        <f>IF($G4001="","",IFERROR(INDEX(Listas!$B$2:$B$51,MATCH($G4001,Listas!$A$2:$A$51,0))&amp;"",""))</f>
        <v/>
      </c>
      <c r="J4001" s="8" t="n"/>
      <c r="K4001" s="8" t="n"/>
      <c r="L4001" s="8" t="n"/>
      <c r="M4001" s="9" t="n"/>
      <c r="O4001" s="10" t="n"/>
      <c r="P4001" s="8" t="n"/>
    </row>
    <row r="4002">
      <c r="A4002" s="7" t="n"/>
      <c r="C4002" s="7" t="n"/>
      <c r="F4002" s="7" t="n"/>
      <c r="H4002" s="7">
        <f>IF($G4002="","",IFERROR(INDEX(Listas!$B$2:$B$51,MATCH($G4002,Listas!$A$2:$A$51,0))&amp;"",""))</f>
        <v/>
      </c>
      <c r="J4002" s="8" t="n"/>
      <c r="K4002" s="8" t="n"/>
      <c r="L4002" s="8" t="n"/>
      <c r="M4002" s="9" t="n"/>
      <c r="O4002" s="10" t="n"/>
      <c r="P4002" s="8" t="n"/>
    </row>
    <row r="4003">
      <c r="A4003" s="7" t="n"/>
      <c r="C4003" s="7" t="n"/>
      <c r="F4003" s="7" t="n"/>
      <c r="H4003" s="7">
        <f>IF($G4003="","",IFERROR(INDEX(Listas!$B$2:$B$51,MATCH($G4003,Listas!$A$2:$A$51,0))&amp;"",""))</f>
        <v/>
      </c>
      <c r="J4003" s="8" t="n"/>
      <c r="K4003" s="8" t="n"/>
      <c r="L4003" s="8" t="n"/>
      <c r="M4003" s="9" t="n"/>
      <c r="O4003" s="10" t="n"/>
      <c r="P4003" s="8" t="n"/>
    </row>
    <row r="4004">
      <c r="A4004" s="7" t="n"/>
      <c r="C4004" s="7" t="n"/>
      <c r="F4004" s="7" t="n"/>
      <c r="H4004" s="7">
        <f>IF($G4004="","",IFERROR(INDEX(Listas!$B$2:$B$51,MATCH($G4004,Listas!$A$2:$A$51,0))&amp;"",""))</f>
        <v/>
      </c>
      <c r="J4004" s="8" t="n"/>
      <c r="K4004" s="8" t="n"/>
      <c r="L4004" s="8" t="n"/>
      <c r="M4004" s="9" t="n"/>
      <c r="O4004" s="10" t="n"/>
      <c r="P4004" s="8" t="n"/>
    </row>
    <row r="4005">
      <c r="A4005" s="7" t="n"/>
      <c r="C4005" s="7" t="n"/>
      <c r="F4005" s="7" t="n"/>
      <c r="H4005" s="7">
        <f>IF($G4005="","",IFERROR(INDEX(Listas!$B$2:$B$51,MATCH($G4005,Listas!$A$2:$A$51,0))&amp;"",""))</f>
        <v/>
      </c>
      <c r="J4005" s="8" t="n"/>
      <c r="K4005" s="8" t="n"/>
      <c r="L4005" s="8" t="n"/>
      <c r="M4005" s="9" t="n"/>
      <c r="O4005" s="10" t="n"/>
      <c r="P4005" s="8" t="n"/>
    </row>
    <row r="4006">
      <c r="A4006" s="7" t="n"/>
      <c r="C4006" s="7" t="n"/>
      <c r="F4006" s="7" t="n"/>
      <c r="H4006" s="7">
        <f>IF($G4006="","",IFERROR(INDEX(Listas!$B$2:$B$51,MATCH($G4006,Listas!$A$2:$A$51,0))&amp;"",""))</f>
        <v/>
      </c>
      <c r="J4006" s="8" t="n"/>
      <c r="K4006" s="8" t="n"/>
      <c r="L4006" s="8" t="n"/>
      <c r="M4006" s="9" t="n"/>
      <c r="O4006" s="10" t="n"/>
      <c r="P4006" s="8" t="n"/>
    </row>
    <row r="4007">
      <c r="A4007" s="7" t="n"/>
      <c r="C4007" s="7" t="n"/>
      <c r="F4007" s="7" t="n"/>
      <c r="H4007" s="7">
        <f>IF($G4007="","",IFERROR(INDEX(Listas!$B$2:$B$51,MATCH($G4007,Listas!$A$2:$A$51,0))&amp;"",""))</f>
        <v/>
      </c>
      <c r="J4007" s="8" t="n"/>
      <c r="K4007" s="8" t="n"/>
      <c r="L4007" s="8" t="n"/>
      <c r="M4007" s="9" t="n"/>
      <c r="O4007" s="10" t="n"/>
      <c r="P4007" s="8" t="n"/>
    </row>
    <row r="4008">
      <c r="A4008" s="7" t="n"/>
      <c r="C4008" s="7" t="n"/>
      <c r="F4008" s="7" t="n"/>
      <c r="H4008" s="7">
        <f>IF($G4008="","",IFERROR(INDEX(Listas!$B$2:$B$51,MATCH($G4008,Listas!$A$2:$A$51,0))&amp;"",""))</f>
        <v/>
      </c>
      <c r="J4008" s="8" t="n"/>
      <c r="K4008" s="8" t="n"/>
      <c r="L4008" s="8" t="n"/>
      <c r="M4008" s="9" t="n"/>
      <c r="O4008" s="10" t="n"/>
      <c r="P4008" s="8" t="n"/>
    </row>
    <row r="4009">
      <c r="A4009" s="7" t="n"/>
      <c r="C4009" s="7" t="n"/>
      <c r="F4009" s="7" t="n"/>
      <c r="H4009" s="7">
        <f>IF($G4009="","",IFERROR(INDEX(Listas!$B$2:$B$51,MATCH($G4009,Listas!$A$2:$A$51,0))&amp;"",""))</f>
        <v/>
      </c>
      <c r="J4009" s="8" t="n"/>
      <c r="K4009" s="8" t="n"/>
      <c r="L4009" s="8" t="n"/>
      <c r="M4009" s="9" t="n"/>
      <c r="O4009" s="10" t="n"/>
      <c r="P4009" s="8" t="n"/>
    </row>
    <row r="4010">
      <c r="A4010" s="7" t="n"/>
      <c r="C4010" s="7" t="n"/>
      <c r="F4010" s="7" t="n"/>
      <c r="H4010" s="7">
        <f>IF($G4010="","",IFERROR(INDEX(Listas!$B$2:$B$51,MATCH($G4010,Listas!$A$2:$A$51,0))&amp;"",""))</f>
        <v/>
      </c>
      <c r="J4010" s="8" t="n"/>
      <c r="K4010" s="8" t="n"/>
      <c r="L4010" s="8" t="n"/>
      <c r="M4010" s="9" t="n"/>
      <c r="O4010" s="10" t="n"/>
      <c r="P4010" s="8" t="n"/>
    </row>
    <row r="4011">
      <c r="A4011" s="7" t="n"/>
      <c r="C4011" s="7" t="n"/>
      <c r="F4011" s="7" t="n"/>
      <c r="H4011" s="7">
        <f>IF($G4011="","",IFERROR(INDEX(Listas!$B$2:$B$51,MATCH($G4011,Listas!$A$2:$A$51,0))&amp;"",""))</f>
        <v/>
      </c>
      <c r="J4011" s="8" t="n"/>
      <c r="K4011" s="8" t="n"/>
      <c r="L4011" s="8" t="n"/>
      <c r="M4011" s="9" t="n"/>
      <c r="O4011" s="10" t="n"/>
      <c r="P4011" s="8" t="n"/>
    </row>
    <row r="4012">
      <c r="A4012" s="7" t="n"/>
      <c r="C4012" s="7" t="n"/>
      <c r="F4012" s="7" t="n"/>
      <c r="H4012" s="7">
        <f>IF($G4012="","",IFERROR(INDEX(Listas!$B$2:$B$51,MATCH($G4012,Listas!$A$2:$A$51,0))&amp;"",""))</f>
        <v/>
      </c>
      <c r="J4012" s="8" t="n"/>
      <c r="K4012" s="8" t="n"/>
      <c r="L4012" s="8" t="n"/>
      <c r="M4012" s="9" t="n"/>
      <c r="O4012" s="10" t="n"/>
      <c r="P4012" s="8" t="n"/>
    </row>
    <row r="4013">
      <c r="A4013" s="7" t="n"/>
      <c r="C4013" s="7" t="n"/>
      <c r="F4013" s="7" t="n"/>
      <c r="H4013" s="7">
        <f>IF($G4013="","",IFERROR(INDEX(Listas!$B$2:$B$51,MATCH($G4013,Listas!$A$2:$A$51,0))&amp;"",""))</f>
        <v/>
      </c>
      <c r="J4013" s="8" t="n"/>
      <c r="K4013" s="8" t="n"/>
      <c r="L4013" s="8" t="n"/>
      <c r="M4013" s="9" t="n"/>
      <c r="O4013" s="10" t="n"/>
      <c r="P4013" s="8" t="n"/>
    </row>
    <row r="4014">
      <c r="A4014" s="7" t="n"/>
      <c r="C4014" s="7" t="n"/>
      <c r="F4014" s="7" t="n"/>
      <c r="H4014" s="7">
        <f>IF($G4014="","",IFERROR(INDEX(Listas!$B$2:$B$51,MATCH($G4014,Listas!$A$2:$A$51,0))&amp;"",""))</f>
        <v/>
      </c>
      <c r="J4014" s="8" t="n"/>
      <c r="K4014" s="8" t="n"/>
      <c r="L4014" s="8" t="n"/>
      <c r="M4014" s="9" t="n"/>
      <c r="O4014" s="10" t="n"/>
      <c r="P4014" s="8" t="n"/>
    </row>
    <row r="4015">
      <c r="A4015" s="7" t="n"/>
      <c r="C4015" s="7" t="n"/>
      <c r="F4015" s="7" t="n"/>
      <c r="H4015" s="7">
        <f>IF($G4015="","",IFERROR(INDEX(Listas!$B$2:$B$51,MATCH($G4015,Listas!$A$2:$A$51,0))&amp;"",""))</f>
        <v/>
      </c>
      <c r="J4015" s="8" t="n"/>
      <c r="K4015" s="8" t="n"/>
      <c r="L4015" s="8" t="n"/>
      <c r="M4015" s="9" t="n"/>
      <c r="O4015" s="10" t="n"/>
      <c r="P4015" s="8" t="n"/>
    </row>
    <row r="4016">
      <c r="A4016" s="7" t="n"/>
      <c r="C4016" s="7" t="n"/>
      <c r="F4016" s="7" t="n"/>
      <c r="H4016" s="7">
        <f>IF($G4016="","",IFERROR(INDEX(Listas!$B$2:$B$51,MATCH($G4016,Listas!$A$2:$A$51,0))&amp;"",""))</f>
        <v/>
      </c>
      <c r="J4016" s="8" t="n"/>
      <c r="K4016" s="8" t="n"/>
      <c r="L4016" s="8" t="n"/>
      <c r="M4016" s="9" t="n"/>
      <c r="O4016" s="10" t="n"/>
      <c r="P4016" s="8" t="n"/>
    </row>
    <row r="4017">
      <c r="A4017" s="7" t="n"/>
      <c r="C4017" s="7" t="n"/>
      <c r="F4017" s="7" t="n"/>
      <c r="H4017" s="7">
        <f>IF($G4017="","",IFERROR(INDEX(Listas!$B$2:$B$51,MATCH($G4017,Listas!$A$2:$A$51,0))&amp;"",""))</f>
        <v/>
      </c>
      <c r="J4017" s="8" t="n"/>
      <c r="K4017" s="8" t="n"/>
      <c r="L4017" s="8" t="n"/>
      <c r="M4017" s="9" t="n"/>
      <c r="O4017" s="10" t="n"/>
      <c r="P4017" s="8" t="n"/>
    </row>
    <row r="4018">
      <c r="A4018" s="7" t="n"/>
      <c r="C4018" s="7" t="n"/>
      <c r="F4018" s="7" t="n"/>
      <c r="H4018" s="7">
        <f>IF($G4018="","",IFERROR(INDEX(Listas!$B$2:$B$51,MATCH($G4018,Listas!$A$2:$A$51,0))&amp;"",""))</f>
        <v/>
      </c>
      <c r="J4018" s="8" t="n"/>
      <c r="K4018" s="8" t="n"/>
      <c r="L4018" s="8" t="n"/>
      <c r="M4018" s="9" t="n"/>
      <c r="O4018" s="10" t="n"/>
      <c r="P4018" s="8" t="n"/>
    </row>
    <row r="4019">
      <c r="A4019" s="7" t="n"/>
      <c r="C4019" s="7" t="n"/>
      <c r="F4019" s="7" t="n"/>
      <c r="H4019" s="7">
        <f>IF($G4019="","",IFERROR(INDEX(Listas!$B$2:$B$51,MATCH($G4019,Listas!$A$2:$A$51,0))&amp;"",""))</f>
        <v/>
      </c>
      <c r="J4019" s="8" t="n"/>
      <c r="K4019" s="8" t="n"/>
      <c r="L4019" s="8" t="n"/>
      <c r="M4019" s="9" t="n"/>
      <c r="O4019" s="10" t="n"/>
      <c r="P4019" s="8" t="n"/>
    </row>
    <row r="4020">
      <c r="A4020" s="7" t="n"/>
      <c r="C4020" s="7" t="n"/>
      <c r="F4020" s="7" t="n"/>
      <c r="H4020" s="7">
        <f>IF($G4020="","",IFERROR(INDEX(Listas!$B$2:$B$51,MATCH($G4020,Listas!$A$2:$A$51,0))&amp;"",""))</f>
        <v/>
      </c>
      <c r="J4020" s="8" t="n"/>
      <c r="K4020" s="8" t="n"/>
      <c r="L4020" s="8" t="n"/>
      <c r="M4020" s="9" t="n"/>
      <c r="O4020" s="10" t="n"/>
      <c r="P4020" s="8" t="n"/>
    </row>
    <row r="4021">
      <c r="A4021" s="7" t="n"/>
      <c r="C4021" s="7" t="n"/>
      <c r="F4021" s="7" t="n"/>
      <c r="H4021" s="7">
        <f>IF($G4021="","",IFERROR(INDEX(Listas!$B$2:$B$51,MATCH($G4021,Listas!$A$2:$A$51,0))&amp;"",""))</f>
        <v/>
      </c>
      <c r="J4021" s="8" t="n"/>
      <c r="K4021" s="8" t="n"/>
      <c r="L4021" s="8" t="n"/>
      <c r="M4021" s="9" t="n"/>
      <c r="O4021" s="10" t="n"/>
      <c r="P4021" s="8" t="n"/>
    </row>
    <row r="4022">
      <c r="A4022" s="7" t="n"/>
      <c r="C4022" s="7" t="n"/>
      <c r="F4022" s="7" t="n"/>
      <c r="H4022" s="7">
        <f>IF($G4022="","",IFERROR(INDEX(Listas!$B$2:$B$51,MATCH($G4022,Listas!$A$2:$A$51,0))&amp;"",""))</f>
        <v/>
      </c>
      <c r="J4022" s="8" t="n"/>
      <c r="K4022" s="8" t="n"/>
      <c r="L4022" s="8" t="n"/>
      <c r="M4022" s="9" t="n"/>
      <c r="O4022" s="10" t="n"/>
      <c r="P4022" s="8" t="n"/>
    </row>
    <row r="4023">
      <c r="A4023" s="7" t="n"/>
      <c r="C4023" s="7" t="n"/>
      <c r="F4023" s="7" t="n"/>
      <c r="H4023" s="7">
        <f>IF($G4023="","",IFERROR(INDEX(Listas!$B$2:$B$51,MATCH($G4023,Listas!$A$2:$A$51,0))&amp;"",""))</f>
        <v/>
      </c>
      <c r="J4023" s="8" t="n"/>
      <c r="K4023" s="8" t="n"/>
      <c r="L4023" s="8" t="n"/>
      <c r="M4023" s="9" t="n"/>
      <c r="O4023" s="10" t="n"/>
      <c r="P4023" s="8" t="n"/>
    </row>
    <row r="4024">
      <c r="A4024" s="7" t="n"/>
      <c r="C4024" s="7" t="n"/>
      <c r="F4024" s="7" t="n"/>
      <c r="H4024" s="7">
        <f>IF($G4024="","",IFERROR(INDEX(Listas!$B$2:$B$51,MATCH($G4024,Listas!$A$2:$A$51,0))&amp;"",""))</f>
        <v/>
      </c>
      <c r="J4024" s="8" t="n"/>
      <c r="K4024" s="8" t="n"/>
      <c r="L4024" s="8" t="n"/>
      <c r="M4024" s="9" t="n"/>
      <c r="O4024" s="10" t="n"/>
      <c r="P4024" s="8" t="n"/>
    </row>
    <row r="4025">
      <c r="A4025" s="7" t="n"/>
      <c r="C4025" s="7" t="n"/>
      <c r="F4025" s="7" t="n"/>
      <c r="H4025" s="7">
        <f>IF($G4025="","",IFERROR(INDEX(Listas!$B$2:$B$51,MATCH($G4025,Listas!$A$2:$A$51,0))&amp;"",""))</f>
        <v/>
      </c>
      <c r="J4025" s="8" t="n"/>
      <c r="K4025" s="8" t="n"/>
      <c r="L4025" s="8" t="n"/>
      <c r="M4025" s="9" t="n"/>
      <c r="O4025" s="10" t="n"/>
      <c r="P4025" s="8" t="n"/>
    </row>
    <row r="4026">
      <c r="A4026" s="7" t="n"/>
      <c r="C4026" s="7" t="n"/>
      <c r="F4026" s="7" t="n"/>
      <c r="H4026" s="7">
        <f>IF($G4026="","",IFERROR(INDEX(Listas!$B$2:$B$51,MATCH($G4026,Listas!$A$2:$A$51,0))&amp;"",""))</f>
        <v/>
      </c>
      <c r="J4026" s="8" t="n"/>
      <c r="K4026" s="8" t="n"/>
      <c r="L4026" s="8" t="n"/>
      <c r="M4026" s="9" t="n"/>
      <c r="O4026" s="10" t="n"/>
      <c r="P4026" s="8" t="n"/>
    </row>
    <row r="4027">
      <c r="A4027" s="7" t="n"/>
      <c r="C4027" s="7" t="n"/>
      <c r="F4027" s="7" t="n"/>
      <c r="H4027" s="7">
        <f>IF($G4027="","",IFERROR(INDEX(Listas!$B$2:$B$51,MATCH($G4027,Listas!$A$2:$A$51,0))&amp;"",""))</f>
        <v/>
      </c>
      <c r="J4027" s="8" t="n"/>
      <c r="K4027" s="8" t="n"/>
      <c r="L4027" s="8" t="n"/>
      <c r="M4027" s="9" t="n"/>
      <c r="O4027" s="10" t="n"/>
      <c r="P4027" s="8" t="n"/>
    </row>
    <row r="4028">
      <c r="A4028" s="7" t="n"/>
      <c r="C4028" s="7" t="n"/>
      <c r="F4028" s="7" t="n"/>
      <c r="H4028" s="7">
        <f>IF($G4028="","",IFERROR(INDEX(Listas!$B$2:$B$51,MATCH($G4028,Listas!$A$2:$A$51,0))&amp;"",""))</f>
        <v/>
      </c>
      <c r="J4028" s="8" t="n"/>
      <c r="K4028" s="8" t="n"/>
      <c r="L4028" s="8" t="n"/>
      <c r="M4028" s="9" t="n"/>
      <c r="O4028" s="10" t="n"/>
      <c r="P4028" s="8" t="n"/>
    </row>
    <row r="4029">
      <c r="A4029" s="7" t="n"/>
      <c r="C4029" s="7" t="n"/>
      <c r="F4029" s="7" t="n"/>
      <c r="H4029" s="7">
        <f>IF($G4029="","",IFERROR(INDEX(Listas!$B$2:$B$51,MATCH($G4029,Listas!$A$2:$A$51,0))&amp;"",""))</f>
        <v/>
      </c>
      <c r="J4029" s="8" t="n"/>
      <c r="K4029" s="8" t="n"/>
      <c r="L4029" s="8" t="n"/>
      <c r="M4029" s="9" t="n"/>
      <c r="O4029" s="10" t="n"/>
      <c r="P4029" s="8" t="n"/>
    </row>
    <row r="4030">
      <c r="A4030" s="7" t="n"/>
      <c r="C4030" s="7" t="n"/>
      <c r="F4030" s="7" t="n"/>
      <c r="H4030" s="7">
        <f>IF($G4030="","",IFERROR(INDEX(Listas!$B$2:$B$51,MATCH($G4030,Listas!$A$2:$A$51,0))&amp;"",""))</f>
        <v/>
      </c>
      <c r="J4030" s="8" t="n"/>
      <c r="K4030" s="8" t="n"/>
      <c r="L4030" s="8" t="n"/>
      <c r="M4030" s="9" t="n"/>
      <c r="O4030" s="10" t="n"/>
      <c r="P4030" s="8" t="n"/>
    </row>
    <row r="4031">
      <c r="A4031" s="7" t="n"/>
      <c r="C4031" s="7" t="n"/>
      <c r="F4031" s="7" t="n"/>
      <c r="H4031" s="7">
        <f>IF($G4031="","",IFERROR(INDEX(Listas!$B$2:$B$51,MATCH($G4031,Listas!$A$2:$A$51,0))&amp;"",""))</f>
        <v/>
      </c>
      <c r="J4031" s="8" t="n"/>
      <c r="K4031" s="8" t="n"/>
      <c r="L4031" s="8" t="n"/>
      <c r="M4031" s="9" t="n"/>
      <c r="O4031" s="10" t="n"/>
      <c r="P4031" s="8" t="n"/>
    </row>
    <row r="4032">
      <c r="A4032" s="7" t="n"/>
      <c r="C4032" s="7" t="n"/>
      <c r="F4032" s="7" t="n"/>
      <c r="H4032" s="7">
        <f>IF($G4032="","",IFERROR(INDEX(Listas!$B$2:$B$51,MATCH($G4032,Listas!$A$2:$A$51,0))&amp;"",""))</f>
        <v/>
      </c>
      <c r="J4032" s="8" t="n"/>
      <c r="K4032" s="8" t="n"/>
      <c r="L4032" s="8" t="n"/>
      <c r="M4032" s="9" t="n"/>
      <c r="O4032" s="10" t="n"/>
      <c r="P4032" s="8" t="n"/>
    </row>
    <row r="4033">
      <c r="A4033" s="7" t="n"/>
      <c r="C4033" s="7" t="n"/>
      <c r="F4033" s="7" t="n"/>
      <c r="H4033" s="7">
        <f>IF($G4033="","",IFERROR(INDEX(Listas!$B$2:$B$51,MATCH($G4033,Listas!$A$2:$A$51,0))&amp;"",""))</f>
        <v/>
      </c>
      <c r="J4033" s="8" t="n"/>
      <c r="K4033" s="8" t="n"/>
      <c r="L4033" s="8" t="n"/>
      <c r="M4033" s="9" t="n"/>
      <c r="O4033" s="10" t="n"/>
      <c r="P4033" s="8" t="n"/>
    </row>
    <row r="4034">
      <c r="A4034" s="7" t="n"/>
      <c r="C4034" s="7" t="n"/>
      <c r="F4034" s="7" t="n"/>
      <c r="H4034" s="7">
        <f>IF($G4034="","",IFERROR(INDEX(Listas!$B$2:$B$51,MATCH($G4034,Listas!$A$2:$A$51,0))&amp;"",""))</f>
        <v/>
      </c>
      <c r="J4034" s="8" t="n"/>
      <c r="K4034" s="8" t="n"/>
      <c r="L4034" s="8" t="n"/>
      <c r="M4034" s="9" t="n"/>
      <c r="O4034" s="10" t="n"/>
      <c r="P4034" s="8" t="n"/>
    </row>
    <row r="4035">
      <c r="A4035" s="7" t="n"/>
      <c r="C4035" s="7" t="n"/>
      <c r="F4035" s="7" t="n"/>
      <c r="H4035" s="7">
        <f>IF($G4035="","",IFERROR(INDEX(Listas!$B$2:$B$51,MATCH($G4035,Listas!$A$2:$A$51,0))&amp;"",""))</f>
        <v/>
      </c>
      <c r="J4035" s="8" t="n"/>
      <c r="K4035" s="8" t="n"/>
      <c r="L4035" s="8" t="n"/>
      <c r="M4035" s="9" t="n"/>
      <c r="O4035" s="10" t="n"/>
      <c r="P4035" s="8" t="n"/>
    </row>
    <row r="4036">
      <c r="A4036" s="7" t="n"/>
      <c r="C4036" s="7" t="n"/>
      <c r="F4036" s="7" t="n"/>
      <c r="H4036" s="7">
        <f>IF($G4036="","",IFERROR(INDEX(Listas!$B$2:$B$51,MATCH($G4036,Listas!$A$2:$A$51,0))&amp;"",""))</f>
        <v/>
      </c>
      <c r="J4036" s="8" t="n"/>
      <c r="K4036" s="8" t="n"/>
      <c r="L4036" s="8" t="n"/>
      <c r="M4036" s="9" t="n"/>
      <c r="O4036" s="10" t="n"/>
      <c r="P4036" s="8" t="n"/>
    </row>
    <row r="4037">
      <c r="A4037" s="7" t="n"/>
      <c r="C4037" s="7" t="n"/>
      <c r="F4037" s="7" t="n"/>
      <c r="H4037" s="7">
        <f>IF($G4037="","",IFERROR(INDEX(Listas!$B$2:$B$51,MATCH($G4037,Listas!$A$2:$A$51,0))&amp;"",""))</f>
        <v/>
      </c>
      <c r="J4037" s="8" t="n"/>
      <c r="K4037" s="8" t="n"/>
      <c r="L4037" s="8" t="n"/>
      <c r="M4037" s="9" t="n"/>
      <c r="O4037" s="10" t="n"/>
      <c r="P4037" s="8" t="n"/>
    </row>
    <row r="4038">
      <c r="A4038" s="7" t="n"/>
      <c r="C4038" s="7" t="n"/>
      <c r="F4038" s="7" t="n"/>
      <c r="H4038" s="7">
        <f>IF($G4038="","",IFERROR(INDEX(Listas!$B$2:$B$51,MATCH($G4038,Listas!$A$2:$A$51,0))&amp;"",""))</f>
        <v/>
      </c>
      <c r="J4038" s="8" t="n"/>
      <c r="K4038" s="8" t="n"/>
      <c r="L4038" s="8" t="n"/>
      <c r="M4038" s="9" t="n"/>
      <c r="O4038" s="10" t="n"/>
      <c r="P4038" s="8" t="n"/>
    </row>
    <row r="4039">
      <c r="A4039" s="7" t="n"/>
      <c r="C4039" s="7" t="n"/>
      <c r="F4039" s="7" t="n"/>
      <c r="H4039" s="7">
        <f>IF($G4039="","",IFERROR(INDEX(Listas!$B$2:$B$51,MATCH($G4039,Listas!$A$2:$A$51,0))&amp;"",""))</f>
        <v/>
      </c>
      <c r="J4039" s="8" t="n"/>
      <c r="K4039" s="8" t="n"/>
      <c r="L4039" s="8" t="n"/>
      <c r="M4039" s="9" t="n"/>
      <c r="O4039" s="10" t="n"/>
      <c r="P4039" s="8" t="n"/>
    </row>
    <row r="4040">
      <c r="A4040" s="7" t="n"/>
      <c r="C4040" s="7" t="n"/>
      <c r="F4040" s="7" t="n"/>
      <c r="H4040" s="7">
        <f>IF($G4040="","",IFERROR(INDEX(Listas!$B$2:$B$51,MATCH($G4040,Listas!$A$2:$A$51,0))&amp;"",""))</f>
        <v/>
      </c>
      <c r="J4040" s="8" t="n"/>
      <c r="K4040" s="8" t="n"/>
      <c r="L4040" s="8" t="n"/>
      <c r="M4040" s="9" t="n"/>
      <c r="O4040" s="10" t="n"/>
      <c r="P4040" s="8" t="n"/>
    </row>
    <row r="4041">
      <c r="A4041" s="7" t="n"/>
      <c r="C4041" s="7" t="n"/>
      <c r="F4041" s="7" t="n"/>
      <c r="H4041" s="7">
        <f>IF($G4041="","",IFERROR(INDEX(Listas!$B$2:$B$51,MATCH($G4041,Listas!$A$2:$A$51,0))&amp;"",""))</f>
        <v/>
      </c>
      <c r="J4041" s="8" t="n"/>
      <c r="K4041" s="8" t="n"/>
      <c r="L4041" s="8" t="n"/>
      <c r="M4041" s="9" t="n"/>
      <c r="O4041" s="10" t="n"/>
      <c r="P4041" s="8" t="n"/>
    </row>
    <row r="4042">
      <c r="A4042" s="7" t="n"/>
      <c r="C4042" s="7" t="n"/>
      <c r="F4042" s="7" t="n"/>
      <c r="H4042" s="7">
        <f>IF($G4042="","",IFERROR(INDEX(Listas!$B$2:$B$51,MATCH($G4042,Listas!$A$2:$A$51,0))&amp;"",""))</f>
        <v/>
      </c>
      <c r="J4042" s="8" t="n"/>
      <c r="K4042" s="8" t="n"/>
      <c r="L4042" s="8" t="n"/>
      <c r="M4042" s="9" t="n"/>
      <c r="O4042" s="10" t="n"/>
      <c r="P4042" s="8" t="n"/>
    </row>
    <row r="4043">
      <c r="A4043" s="7" t="n"/>
      <c r="C4043" s="7" t="n"/>
      <c r="F4043" s="7" t="n"/>
      <c r="H4043" s="7">
        <f>IF($G4043="","",IFERROR(INDEX(Listas!$B$2:$B$51,MATCH($G4043,Listas!$A$2:$A$51,0))&amp;"",""))</f>
        <v/>
      </c>
      <c r="J4043" s="8" t="n"/>
      <c r="K4043" s="8" t="n"/>
      <c r="L4043" s="8" t="n"/>
      <c r="M4043" s="9" t="n"/>
      <c r="O4043" s="10" t="n"/>
      <c r="P4043" s="8" t="n"/>
    </row>
    <row r="4044">
      <c r="A4044" s="7" t="n"/>
      <c r="C4044" s="7" t="n"/>
      <c r="F4044" s="7" t="n"/>
      <c r="H4044" s="7">
        <f>IF($G4044="","",IFERROR(INDEX(Listas!$B$2:$B$51,MATCH($G4044,Listas!$A$2:$A$51,0))&amp;"",""))</f>
        <v/>
      </c>
      <c r="J4044" s="8" t="n"/>
      <c r="K4044" s="8" t="n"/>
      <c r="L4044" s="8" t="n"/>
      <c r="M4044" s="9" t="n"/>
      <c r="O4044" s="10" t="n"/>
      <c r="P4044" s="8" t="n"/>
    </row>
    <row r="4045">
      <c r="A4045" s="7" t="n"/>
      <c r="C4045" s="7" t="n"/>
      <c r="F4045" s="7" t="n"/>
      <c r="H4045" s="7">
        <f>IF($G4045="","",IFERROR(INDEX(Listas!$B$2:$B$51,MATCH($G4045,Listas!$A$2:$A$51,0))&amp;"",""))</f>
        <v/>
      </c>
      <c r="J4045" s="8" t="n"/>
      <c r="K4045" s="8" t="n"/>
      <c r="L4045" s="8" t="n"/>
      <c r="M4045" s="9" t="n"/>
      <c r="O4045" s="10" t="n"/>
      <c r="P4045" s="8" t="n"/>
    </row>
    <row r="4046">
      <c r="A4046" s="7" t="n"/>
      <c r="C4046" s="7" t="n"/>
      <c r="F4046" s="7" t="n"/>
      <c r="H4046" s="7">
        <f>IF($G4046="","",IFERROR(INDEX(Listas!$B$2:$B$51,MATCH($G4046,Listas!$A$2:$A$51,0))&amp;"",""))</f>
        <v/>
      </c>
      <c r="J4046" s="8" t="n"/>
      <c r="K4046" s="8" t="n"/>
      <c r="L4046" s="8" t="n"/>
      <c r="M4046" s="9" t="n"/>
      <c r="O4046" s="10" t="n"/>
      <c r="P4046" s="8" t="n"/>
    </row>
    <row r="4047">
      <c r="A4047" s="7" t="n"/>
      <c r="C4047" s="7" t="n"/>
      <c r="F4047" s="7" t="n"/>
      <c r="H4047" s="7">
        <f>IF($G4047="","",IFERROR(INDEX(Listas!$B$2:$B$51,MATCH($G4047,Listas!$A$2:$A$51,0))&amp;"",""))</f>
        <v/>
      </c>
      <c r="J4047" s="8" t="n"/>
      <c r="K4047" s="8" t="n"/>
      <c r="L4047" s="8" t="n"/>
      <c r="M4047" s="9" t="n"/>
      <c r="O4047" s="10" t="n"/>
      <c r="P4047" s="8" t="n"/>
    </row>
    <row r="4048">
      <c r="A4048" s="7" t="n"/>
      <c r="C4048" s="7" t="n"/>
      <c r="F4048" s="7" t="n"/>
      <c r="H4048" s="7">
        <f>IF($G4048="","",IFERROR(INDEX(Listas!$B$2:$B$51,MATCH($G4048,Listas!$A$2:$A$51,0))&amp;"",""))</f>
        <v/>
      </c>
      <c r="J4048" s="8" t="n"/>
      <c r="K4048" s="8" t="n"/>
      <c r="L4048" s="8" t="n"/>
      <c r="M4048" s="9" t="n"/>
      <c r="O4048" s="10" t="n"/>
      <c r="P4048" s="8" t="n"/>
    </row>
    <row r="4049">
      <c r="A4049" s="7" t="n"/>
      <c r="C4049" s="7" t="n"/>
      <c r="F4049" s="7" t="n"/>
      <c r="H4049" s="7">
        <f>IF($G4049="","",IFERROR(INDEX(Listas!$B$2:$B$51,MATCH($G4049,Listas!$A$2:$A$51,0))&amp;"",""))</f>
        <v/>
      </c>
      <c r="J4049" s="8" t="n"/>
      <c r="K4049" s="8" t="n"/>
      <c r="L4049" s="8" t="n"/>
      <c r="M4049" s="9" t="n"/>
      <c r="O4049" s="10" t="n"/>
      <c r="P4049" s="8" t="n"/>
    </row>
    <row r="4050">
      <c r="A4050" s="7" t="n"/>
      <c r="C4050" s="7" t="n"/>
      <c r="F4050" s="7" t="n"/>
      <c r="H4050" s="7">
        <f>IF($G4050="","",IFERROR(INDEX(Listas!$B$2:$B$51,MATCH($G4050,Listas!$A$2:$A$51,0))&amp;"",""))</f>
        <v/>
      </c>
      <c r="J4050" s="8" t="n"/>
      <c r="K4050" s="8" t="n"/>
      <c r="L4050" s="8" t="n"/>
      <c r="M4050" s="9" t="n"/>
      <c r="O4050" s="10" t="n"/>
      <c r="P4050" s="8" t="n"/>
    </row>
    <row r="4051">
      <c r="A4051" s="7" t="n"/>
      <c r="C4051" s="7" t="n"/>
      <c r="F4051" s="7" t="n"/>
      <c r="H4051" s="7">
        <f>IF($G4051="","",IFERROR(INDEX(Listas!$B$2:$B$51,MATCH($G4051,Listas!$A$2:$A$51,0))&amp;"",""))</f>
        <v/>
      </c>
      <c r="J4051" s="8" t="n"/>
      <c r="K4051" s="8" t="n"/>
      <c r="L4051" s="8" t="n"/>
      <c r="M4051" s="9" t="n"/>
      <c r="O4051" s="10" t="n"/>
      <c r="P4051" s="8" t="n"/>
    </row>
    <row r="4052">
      <c r="A4052" s="7" t="n"/>
      <c r="C4052" s="7" t="n"/>
      <c r="F4052" s="7" t="n"/>
      <c r="H4052" s="7">
        <f>IF($G4052="","",IFERROR(INDEX(Listas!$B$2:$B$51,MATCH($G4052,Listas!$A$2:$A$51,0))&amp;"",""))</f>
        <v/>
      </c>
      <c r="J4052" s="8" t="n"/>
      <c r="K4052" s="8" t="n"/>
      <c r="L4052" s="8" t="n"/>
      <c r="M4052" s="9" t="n"/>
      <c r="O4052" s="10" t="n"/>
      <c r="P4052" s="8" t="n"/>
    </row>
    <row r="4053">
      <c r="A4053" s="7" t="n"/>
      <c r="C4053" s="7" t="n"/>
      <c r="F4053" s="7" t="n"/>
      <c r="H4053" s="7">
        <f>IF($G4053="","",IFERROR(INDEX(Listas!$B$2:$B$51,MATCH($G4053,Listas!$A$2:$A$51,0))&amp;"",""))</f>
        <v/>
      </c>
      <c r="J4053" s="8" t="n"/>
      <c r="K4053" s="8" t="n"/>
      <c r="L4053" s="8" t="n"/>
      <c r="M4053" s="9" t="n"/>
      <c r="O4053" s="10" t="n"/>
      <c r="P4053" s="8" t="n"/>
    </row>
    <row r="4054">
      <c r="A4054" s="7" t="n"/>
      <c r="C4054" s="7" t="n"/>
      <c r="F4054" s="7" t="n"/>
      <c r="H4054" s="7">
        <f>IF($G4054="","",IFERROR(INDEX(Listas!$B$2:$B$51,MATCH($G4054,Listas!$A$2:$A$51,0))&amp;"",""))</f>
        <v/>
      </c>
      <c r="J4054" s="8" t="n"/>
      <c r="K4054" s="8" t="n"/>
      <c r="L4054" s="8" t="n"/>
      <c r="M4054" s="9" t="n"/>
      <c r="O4054" s="10" t="n"/>
      <c r="P4054" s="8" t="n"/>
    </row>
    <row r="4055">
      <c r="A4055" s="7" t="n"/>
      <c r="C4055" s="7" t="n"/>
      <c r="F4055" s="7" t="n"/>
      <c r="H4055" s="7">
        <f>IF($G4055="","",IFERROR(INDEX(Listas!$B$2:$B$51,MATCH($G4055,Listas!$A$2:$A$51,0))&amp;"",""))</f>
        <v/>
      </c>
      <c r="J4055" s="8" t="n"/>
      <c r="K4055" s="8" t="n"/>
      <c r="L4055" s="8" t="n"/>
      <c r="M4055" s="9" t="n"/>
      <c r="O4055" s="10" t="n"/>
      <c r="P4055" s="8" t="n"/>
    </row>
    <row r="4056">
      <c r="A4056" s="7" t="n"/>
      <c r="C4056" s="7" t="n"/>
      <c r="F4056" s="7" t="n"/>
      <c r="H4056" s="7">
        <f>IF($G4056="","",IFERROR(INDEX(Listas!$B$2:$B$51,MATCH($G4056,Listas!$A$2:$A$51,0))&amp;"",""))</f>
        <v/>
      </c>
      <c r="J4056" s="8" t="n"/>
      <c r="K4056" s="8" t="n"/>
      <c r="L4056" s="8" t="n"/>
      <c r="M4056" s="9" t="n"/>
      <c r="O4056" s="10" t="n"/>
      <c r="P4056" s="8" t="n"/>
    </row>
    <row r="4057">
      <c r="A4057" s="7" t="n"/>
      <c r="C4057" s="7" t="n"/>
      <c r="F4057" s="7" t="n"/>
      <c r="H4057" s="7">
        <f>IF($G4057="","",IFERROR(INDEX(Listas!$B$2:$B$51,MATCH($G4057,Listas!$A$2:$A$51,0))&amp;"",""))</f>
        <v/>
      </c>
      <c r="J4057" s="8" t="n"/>
      <c r="K4057" s="8" t="n"/>
      <c r="L4057" s="8" t="n"/>
      <c r="M4057" s="9" t="n"/>
      <c r="O4057" s="10" t="n"/>
      <c r="P4057" s="8" t="n"/>
    </row>
    <row r="4058">
      <c r="A4058" s="7" t="n"/>
      <c r="C4058" s="7" t="n"/>
      <c r="F4058" s="7" t="n"/>
      <c r="H4058" s="7">
        <f>IF($G4058="","",IFERROR(INDEX(Listas!$B$2:$B$51,MATCH($G4058,Listas!$A$2:$A$51,0))&amp;"",""))</f>
        <v/>
      </c>
      <c r="J4058" s="8" t="n"/>
      <c r="K4058" s="8" t="n"/>
      <c r="L4058" s="8" t="n"/>
      <c r="M4058" s="9" t="n"/>
      <c r="O4058" s="10" t="n"/>
      <c r="P4058" s="8" t="n"/>
    </row>
    <row r="4059">
      <c r="A4059" s="7" t="n"/>
      <c r="C4059" s="7" t="n"/>
      <c r="F4059" s="7" t="n"/>
      <c r="H4059" s="7">
        <f>IF($G4059="","",IFERROR(INDEX(Listas!$B$2:$B$51,MATCH($G4059,Listas!$A$2:$A$51,0))&amp;"",""))</f>
        <v/>
      </c>
      <c r="J4059" s="8" t="n"/>
      <c r="K4059" s="8" t="n"/>
      <c r="L4059" s="8" t="n"/>
      <c r="M4059" s="9" t="n"/>
      <c r="O4059" s="10" t="n"/>
      <c r="P4059" s="8" t="n"/>
    </row>
    <row r="4060">
      <c r="A4060" s="7" t="n"/>
      <c r="C4060" s="7" t="n"/>
      <c r="F4060" s="7" t="n"/>
      <c r="H4060" s="7">
        <f>IF($G4060="","",IFERROR(INDEX(Listas!$B$2:$B$51,MATCH($G4060,Listas!$A$2:$A$51,0))&amp;"",""))</f>
        <v/>
      </c>
      <c r="J4060" s="8" t="n"/>
      <c r="K4060" s="8" t="n"/>
      <c r="L4060" s="8" t="n"/>
      <c r="M4060" s="9" t="n"/>
      <c r="O4060" s="10" t="n"/>
      <c r="P4060" s="8" t="n"/>
    </row>
    <row r="4061">
      <c r="A4061" s="7" t="n"/>
      <c r="C4061" s="7" t="n"/>
      <c r="F4061" s="7" t="n"/>
      <c r="H4061" s="7">
        <f>IF($G4061="","",IFERROR(INDEX(Listas!$B$2:$B$51,MATCH($G4061,Listas!$A$2:$A$51,0))&amp;"",""))</f>
        <v/>
      </c>
      <c r="J4061" s="8" t="n"/>
      <c r="K4061" s="8" t="n"/>
      <c r="L4061" s="8" t="n"/>
      <c r="M4061" s="9" t="n"/>
      <c r="O4061" s="10" t="n"/>
      <c r="P4061" s="8" t="n"/>
    </row>
    <row r="4062">
      <c r="A4062" s="7" t="n"/>
      <c r="C4062" s="7" t="n"/>
      <c r="F4062" s="7" t="n"/>
      <c r="H4062" s="7">
        <f>IF($G4062="","",IFERROR(INDEX(Listas!$B$2:$B$51,MATCH($G4062,Listas!$A$2:$A$51,0))&amp;"",""))</f>
        <v/>
      </c>
      <c r="J4062" s="8" t="n"/>
      <c r="K4062" s="8" t="n"/>
      <c r="L4062" s="8" t="n"/>
      <c r="M4062" s="9" t="n"/>
      <c r="O4062" s="10" t="n"/>
      <c r="P4062" s="8" t="n"/>
    </row>
    <row r="4063">
      <c r="A4063" s="7" t="n"/>
      <c r="C4063" s="7" t="n"/>
      <c r="F4063" s="7" t="n"/>
      <c r="H4063" s="7">
        <f>IF($G4063="","",IFERROR(INDEX(Listas!$B$2:$B$51,MATCH($G4063,Listas!$A$2:$A$51,0))&amp;"",""))</f>
        <v/>
      </c>
      <c r="J4063" s="8" t="n"/>
      <c r="K4063" s="8" t="n"/>
      <c r="L4063" s="8" t="n"/>
      <c r="M4063" s="9" t="n"/>
      <c r="O4063" s="10" t="n"/>
      <c r="P4063" s="8" t="n"/>
    </row>
    <row r="4064">
      <c r="A4064" s="7" t="n"/>
      <c r="C4064" s="7" t="n"/>
      <c r="F4064" s="7" t="n"/>
      <c r="H4064" s="7">
        <f>IF($G4064="","",IFERROR(INDEX(Listas!$B$2:$B$51,MATCH($G4064,Listas!$A$2:$A$51,0))&amp;"",""))</f>
        <v/>
      </c>
      <c r="J4064" s="8" t="n"/>
      <c r="K4064" s="8" t="n"/>
      <c r="L4064" s="8" t="n"/>
      <c r="M4064" s="9" t="n"/>
      <c r="O4064" s="10" t="n"/>
      <c r="P4064" s="8" t="n"/>
    </row>
    <row r="4065">
      <c r="A4065" s="7" t="n"/>
      <c r="C4065" s="7" t="n"/>
      <c r="F4065" s="7" t="n"/>
      <c r="H4065" s="7">
        <f>IF($G4065="","",IFERROR(INDEX(Listas!$B$2:$B$51,MATCH($G4065,Listas!$A$2:$A$51,0))&amp;"",""))</f>
        <v/>
      </c>
      <c r="J4065" s="8" t="n"/>
      <c r="K4065" s="8" t="n"/>
      <c r="L4065" s="8" t="n"/>
      <c r="M4065" s="9" t="n"/>
      <c r="O4065" s="10" t="n"/>
      <c r="P4065" s="8" t="n"/>
    </row>
    <row r="4066">
      <c r="A4066" s="7" t="n"/>
      <c r="C4066" s="7" t="n"/>
      <c r="F4066" s="7" t="n"/>
      <c r="H4066" s="7">
        <f>IF($G4066="","",IFERROR(INDEX(Listas!$B$2:$B$51,MATCH($G4066,Listas!$A$2:$A$51,0))&amp;"",""))</f>
        <v/>
      </c>
      <c r="J4066" s="8" t="n"/>
      <c r="K4066" s="8" t="n"/>
      <c r="L4066" s="8" t="n"/>
      <c r="M4066" s="9" t="n"/>
      <c r="O4066" s="10" t="n"/>
      <c r="P4066" s="8" t="n"/>
    </row>
    <row r="4067">
      <c r="A4067" s="7" t="n"/>
      <c r="C4067" s="7" t="n"/>
      <c r="F4067" s="7" t="n"/>
      <c r="H4067" s="7">
        <f>IF($G4067="","",IFERROR(INDEX(Listas!$B$2:$B$51,MATCH($G4067,Listas!$A$2:$A$51,0))&amp;"",""))</f>
        <v/>
      </c>
      <c r="J4067" s="8" t="n"/>
      <c r="K4067" s="8" t="n"/>
      <c r="L4067" s="8" t="n"/>
      <c r="M4067" s="9" t="n"/>
      <c r="O4067" s="10" t="n"/>
      <c r="P4067" s="8" t="n"/>
    </row>
    <row r="4068">
      <c r="A4068" s="7" t="n"/>
      <c r="C4068" s="7" t="n"/>
      <c r="F4068" s="7" t="n"/>
      <c r="H4068" s="7">
        <f>IF($G4068="","",IFERROR(INDEX(Listas!$B$2:$B$51,MATCH($G4068,Listas!$A$2:$A$51,0))&amp;"",""))</f>
        <v/>
      </c>
      <c r="J4068" s="8" t="n"/>
      <c r="K4068" s="8" t="n"/>
      <c r="L4068" s="8" t="n"/>
      <c r="M4068" s="9" t="n"/>
      <c r="O4068" s="10" t="n"/>
      <c r="P4068" s="8" t="n"/>
    </row>
    <row r="4069">
      <c r="A4069" s="7" t="n"/>
      <c r="C4069" s="7" t="n"/>
      <c r="F4069" s="7" t="n"/>
      <c r="H4069" s="7">
        <f>IF($G4069="","",IFERROR(INDEX(Listas!$B$2:$B$51,MATCH($G4069,Listas!$A$2:$A$51,0))&amp;"",""))</f>
        <v/>
      </c>
      <c r="J4069" s="8" t="n"/>
      <c r="K4069" s="8" t="n"/>
      <c r="L4069" s="8" t="n"/>
      <c r="M4069" s="9" t="n"/>
      <c r="O4069" s="10" t="n"/>
      <c r="P4069" s="8" t="n"/>
    </row>
    <row r="4070">
      <c r="A4070" s="7" t="n"/>
      <c r="C4070" s="7" t="n"/>
      <c r="F4070" s="7" t="n"/>
      <c r="H4070" s="7">
        <f>IF($G4070="","",IFERROR(INDEX(Listas!$B$2:$B$51,MATCH($G4070,Listas!$A$2:$A$51,0))&amp;"",""))</f>
        <v/>
      </c>
      <c r="J4070" s="8" t="n"/>
      <c r="K4070" s="8" t="n"/>
      <c r="L4070" s="8" t="n"/>
      <c r="M4070" s="9" t="n"/>
      <c r="O4070" s="10" t="n"/>
      <c r="P4070" s="8" t="n"/>
    </row>
    <row r="4071">
      <c r="A4071" s="7" t="n"/>
      <c r="C4071" s="7" t="n"/>
      <c r="F4071" s="7" t="n"/>
      <c r="H4071" s="7">
        <f>IF($G4071="","",IFERROR(INDEX(Listas!$B$2:$B$51,MATCH($G4071,Listas!$A$2:$A$51,0))&amp;"",""))</f>
        <v/>
      </c>
      <c r="J4071" s="8" t="n"/>
      <c r="K4071" s="8" t="n"/>
      <c r="L4071" s="8" t="n"/>
      <c r="M4071" s="9" t="n"/>
      <c r="O4071" s="10" t="n"/>
      <c r="P4071" s="8" t="n"/>
    </row>
    <row r="4072">
      <c r="A4072" s="7" t="n"/>
      <c r="C4072" s="7" t="n"/>
      <c r="F4072" s="7" t="n"/>
      <c r="H4072" s="7">
        <f>IF($G4072="","",IFERROR(INDEX(Listas!$B$2:$B$51,MATCH($G4072,Listas!$A$2:$A$51,0))&amp;"",""))</f>
        <v/>
      </c>
      <c r="J4072" s="8" t="n"/>
      <c r="K4072" s="8" t="n"/>
      <c r="L4072" s="8" t="n"/>
      <c r="M4072" s="9" t="n"/>
      <c r="O4072" s="10" t="n"/>
      <c r="P4072" s="8" t="n"/>
    </row>
    <row r="4073">
      <c r="A4073" s="7" t="n"/>
      <c r="C4073" s="7" t="n"/>
      <c r="F4073" s="7" t="n"/>
      <c r="H4073" s="7">
        <f>IF($G4073="","",IFERROR(INDEX(Listas!$B$2:$B$51,MATCH($G4073,Listas!$A$2:$A$51,0))&amp;"",""))</f>
        <v/>
      </c>
      <c r="J4073" s="8" t="n"/>
      <c r="K4073" s="8" t="n"/>
      <c r="L4073" s="8" t="n"/>
      <c r="M4073" s="9" t="n"/>
      <c r="O4073" s="10" t="n"/>
      <c r="P4073" s="8" t="n"/>
    </row>
    <row r="4074">
      <c r="A4074" s="7" t="n"/>
      <c r="C4074" s="7" t="n"/>
      <c r="F4074" s="7" t="n"/>
      <c r="H4074" s="7">
        <f>IF($G4074="","",IFERROR(INDEX(Listas!$B$2:$B$51,MATCH($G4074,Listas!$A$2:$A$51,0))&amp;"",""))</f>
        <v/>
      </c>
      <c r="J4074" s="8" t="n"/>
      <c r="K4074" s="8" t="n"/>
      <c r="L4074" s="8" t="n"/>
      <c r="M4074" s="9" t="n"/>
      <c r="O4074" s="10" t="n"/>
      <c r="P4074" s="8" t="n"/>
    </row>
    <row r="4075">
      <c r="A4075" s="7" t="n"/>
      <c r="C4075" s="7" t="n"/>
      <c r="F4075" s="7" t="n"/>
      <c r="H4075" s="7">
        <f>IF($G4075="","",IFERROR(INDEX(Listas!$B$2:$B$51,MATCH($G4075,Listas!$A$2:$A$51,0))&amp;"",""))</f>
        <v/>
      </c>
      <c r="J4075" s="8" t="n"/>
      <c r="K4075" s="8" t="n"/>
      <c r="L4075" s="8" t="n"/>
      <c r="M4075" s="9" t="n"/>
      <c r="O4075" s="10" t="n"/>
      <c r="P4075" s="8" t="n"/>
    </row>
    <row r="4076">
      <c r="A4076" s="7" t="n"/>
      <c r="C4076" s="7" t="n"/>
      <c r="F4076" s="7" t="n"/>
      <c r="H4076" s="7">
        <f>IF($G4076="","",IFERROR(INDEX(Listas!$B$2:$B$51,MATCH($G4076,Listas!$A$2:$A$51,0))&amp;"",""))</f>
        <v/>
      </c>
      <c r="J4076" s="8" t="n"/>
      <c r="K4076" s="8" t="n"/>
      <c r="L4076" s="8" t="n"/>
      <c r="M4076" s="9" t="n"/>
      <c r="O4076" s="10" t="n"/>
      <c r="P4076" s="8" t="n"/>
    </row>
    <row r="4077">
      <c r="A4077" s="7" t="n"/>
      <c r="C4077" s="7" t="n"/>
      <c r="F4077" s="7" t="n"/>
      <c r="H4077" s="7">
        <f>IF($G4077="","",IFERROR(INDEX(Listas!$B$2:$B$51,MATCH($G4077,Listas!$A$2:$A$51,0))&amp;"",""))</f>
        <v/>
      </c>
      <c r="J4077" s="8" t="n"/>
      <c r="K4077" s="8" t="n"/>
      <c r="L4077" s="8" t="n"/>
      <c r="M4077" s="9" t="n"/>
      <c r="O4077" s="10" t="n"/>
      <c r="P4077" s="8" t="n"/>
    </row>
    <row r="4078">
      <c r="A4078" s="7" t="n"/>
      <c r="C4078" s="7" t="n"/>
      <c r="F4078" s="7" t="n"/>
      <c r="H4078" s="7">
        <f>IF($G4078="","",IFERROR(INDEX(Listas!$B$2:$B$51,MATCH($G4078,Listas!$A$2:$A$51,0))&amp;"",""))</f>
        <v/>
      </c>
      <c r="J4078" s="8" t="n"/>
      <c r="K4078" s="8" t="n"/>
      <c r="L4078" s="8" t="n"/>
      <c r="M4078" s="9" t="n"/>
      <c r="O4078" s="10" t="n"/>
      <c r="P4078" s="8" t="n"/>
    </row>
    <row r="4079">
      <c r="A4079" s="7" t="n"/>
      <c r="C4079" s="7" t="n"/>
      <c r="F4079" s="7" t="n"/>
      <c r="H4079" s="7">
        <f>IF($G4079="","",IFERROR(INDEX(Listas!$B$2:$B$51,MATCH($G4079,Listas!$A$2:$A$51,0))&amp;"",""))</f>
        <v/>
      </c>
      <c r="J4079" s="8" t="n"/>
      <c r="K4079" s="8" t="n"/>
      <c r="L4079" s="8" t="n"/>
      <c r="M4079" s="9" t="n"/>
      <c r="O4079" s="10" t="n"/>
      <c r="P4079" s="8" t="n"/>
    </row>
    <row r="4080">
      <c r="A4080" s="7" t="n"/>
      <c r="C4080" s="7" t="n"/>
      <c r="F4080" s="7" t="n"/>
      <c r="H4080" s="7">
        <f>IF($G4080="","",IFERROR(INDEX(Listas!$B$2:$B$51,MATCH($G4080,Listas!$A$2:$A$51,0))&amp;"",""))</f>
        <v/>
      </c>
      <c r="J4080" s="8" t="n"/>
      <c r="K4080" s="8" t="n"/>
      <c r="L4080" s="8" t="n"/>
      <c r="M4080" s="9" t="n"/>
      <c r="O4080" s="10" t="n"/>
      <c r="P4080" s="8" t="n"/>
    </row>
    <row r="4081">
      <c r="A4081" s="7" t="n"/>
      <c r="C4081" s="7" t="n"/>
      <c r="F4081" s="7" t="n"/>
      <c r="H4081" s="7">
        <f>IF($G4081="","",IFERROR(INDEX(Listas!$B$2:$B$51,MATCH($G4081,Listas!$A$2:$A$51,0))&amp;"",""))</f>
        <v/>
      </c>
      <c r="J4081" s="8" t="n"/>
      <c r="K4081" s="8" t="n"/>
      <c r="L4081" s="8" t="n"/>
      <c r="M4081" s="9" t="n"/>
      <c r="O4081" s="10" t="n"/>
      <c r="P4081" s="8" t="n"/>
    </row>
    <row r="4082">
      <c r="A4082" s="7" t="n"/>
      <c r="C4082" s="7" t="n"/>
      <c r="F4082" s="7" t="n"/>
      <c r="H4082" s="7">
        <f>IF($G4082="","",IFERROR(INDEX(Listas!$B$2:$B$51,MATCH($G4082,Listas!$A$2:$A$51,0))&amp;"",""))</f>
        <v/>
      </c>
      <c r="J4082" s="8" t="n"/>
      <c r="K4082" s="8" t="n"/>
      <c r="L4082" s="8" t="n"/>
      <c r="M4082" s="9" t="n"/>
      <c r="O4082" s="10" t="n"/>
      <c r="P4082" s="8" t="n"/>
    </row>
    <row r="4083">
      <c r="A4083" s="7" t="n"/>
      <c r="C4083" s="7" t="n"/>
      <c r="F4083" s="7" t="n"/>
      <c r="H4083" s="7">
        <f>IF($G4083="","",IFERROR(INDEX(Listas!$B$2:$B$51,MATCH($G4083,Listas!$A$2:$A$51,0))&amp;"",""))</f>
        <v/>
      </c>
      <c r="J4083" s="8" t="n"/>
      <c r="K4083" s="8" t="n"/>
      <c r="L4083" s="8" t="n"/>
      <c r="M4083" s="9" t="n"/>
      <c r="O4083" s="10" t="n"/>
      <c r="P4083" s="8" t="n"/>
    </row>
    <row r="4084">
      <c r="A4084" s="7" t="n"/>
      <c r="C4084" s="7" t="n"/>
      <c r="F4084" s="7" t="n"/>
      <c r="H4084" s="7">
        <f>IF($G4084="","",IFERROR(INDEX(Listas!$B$2:$B$51,MATCH($G4084,Listas!$A$2:$A$51,0))&amp;"",""))</f>
        <v/>
      </c>
      <c r="J4084" s="8" t="n"/>
      <c r="K4084" s="8" t="n"/>
      <c r="L4084" s="8" t="n"/>
      <c r="M4084" s="9" t="n"/>
      <c r="O4084" s="10" t="n"/>
      <c r="P4084" s="8" t="n"/>
    </row>
    <row r="4085">
      <c r="A4085" s="7" t="n"/>
      <c r="C4085" s="7" t="n"/>
      <c r="F4085" s="7" t="n"/>
      <c r="H4085" s="7">
        <f>IF($G4085="","",IFERROR(INDEX(Listas!$B$2:$B$51,MATCH($G4085,Listas!$A$2:$A$51,0))&amp;"",""))</f>
        <v/>
      </c>
      <c r="J4085" s="8" t="n"/>
      <c r="K4085" s="8" t="n"/>
      <c r="L4085" s="8" t="n"/>
      <c r="M4085" s="9" t="n"/>
      <c r="O4085" s="10" t="n"/>
      <c r="P4085" s="8" t="n"/>
    </row>
    <row r="4086">
      <c r="A4086" s="7" t="n"/>
      <c r="C4086" s="7" t="n"/>
      <c r="F4086" s="7" t="n"/>
      <c r="H4086" s="7">
        <f>IF($G4086="","",IFERROR(INDEX(Listas!$B$2:$B$51,MATCH($G4086,Listas!$A$2:$A$51,0))&amp;"",""))</f>
        <v/>
      </c>
      <c r="J4086" s="8" t="n"/>
      <c r="K4086" s="8" t="n"/>
      <c r="L4086" s="8" t="n"/>
      <c r="M4086" s="9" t="n"/>
      <c r="O4086" s="10" t="n"/>
      <c r="P4086" s="8" t="n"/>
    </row>
    <row r="4087">
      <c r="A4087" s="7" t="n"/>
      <c r="C4087" s="7" t="n"/>
      <c r="F4087" s="7" t="n"/>
      <c r="H4087" s="7">
        <f>IF($G4087="","",IFERROR(INDEX(Listas!$B$2:$B$51,MATCH($G4087,Listas!$A$2:$A$51,0))&amp;"",""))</f>
        <v/>
      </c>
      <c r="J4087" s="8" t="n"/>
      <c r="K4087" s="8" t="n"/>
      <c r="L4087" s="8" t="n"/>
      <c r="M4087" s="9" t="n"/>
      <c r="O4087" s="10" t="n"/>
      <c r="P4087" s="8" t="n"/>
    </row>
    <row r="4088">
      <c r="A4088" s="7" t="n"/>
      <c r="C4088" s="7" t="n"/>
      <c r="F4088" s="7" t="n"/>
      <c r="H4088" s="7">
        <f>IF($G4088="","",IFERROR(INDEX(Listas!$B$2:$B$51,MATCH($G4088,Listas!$A$2:$A$51,0))&amp;"",""))</f>
        <v/>
      </c>
      <c r="J4088" s="8" t="n"/>
      <c r="K4088" s="8" t="n"/>
      <c r="L4088" s="8" t="n"/>
      <c r="M4088" s="9" t="n"/>
      <c r="O4088" s="10" t="n"/>
      <c r="P4088" s="8" t="n"/>
    </row>
    <row r="4089">
      <c r="A4089" s="7" t="n"/>
      <c r="C4089" s="7" t="n"/>
      <c r="F4089" s="7" t="n"/>
      <c r="H4089" s="7">
        <f>IF($G4089="","",IFERROR(INDEX(Listas!$B$2:$B$51,MATCH($G4089,Listas!$A$2:$A$51,0))&amp;"",""))</f>
        <v/>
      </c>
      <c r="J4089" s="8" t="n"/>
      <c r="K4089" s="8" t="n"/>
      <c r="L4089" s="8" t="n"/>
      <c r="M4089" s="9" t="n"/>
      <c r="O4089" s="10" t="n"/>
      <c r="P4089" s="8" t="n"/>
    </row>
    <row r="4090">
      <c r="A4090" s="7" t="n"/>
      <c r="C4090" s="7" t="n"/>
      <c r="F4090" s="7" t="n"/>
      <c r="H4090" s="7">
        <f>IF($G4090="","",IFERROR(INDEX(Listas!$B$2:$B$51,MATCH($G4090,Listas!$A$2:$A$51,0))&amp;"",""))</f>
        <v/>
      </c>
      <c r="J4090" s="8" t="n"/>
      <c r="K4090" s="8" t="n"/>
      <c r="L4090" s="8" t="n"/>
      <c r="M4090" s="9" t="n"/>
      <c r="O4090" s="10" t="n"/>
      <c r="P4090" s="8" t="n"/>
    </row>
    <row r="4091">
      <c r="A4091" s="7" t="n"/>
      <c r="C4091" s="7" t="n"/>
      <c r="F4091" s="7" t="n"/>
      <c r="H4091" s="7">
        <f>IF($G4091="","",IFERROR(INDEX(Listas!$B$2:$B$51,MATCH($G4091,Listas!$A$2:$A$51,0))&amp;"",""))</f>
        <v/>
      </c>
      <c r="J4091" s="8" t="n"/>
      <c r="K4091" s="8" t="n"/>
      <c r="L4091" s="8" t="n"/>
      <c r="M4091" s="9" t="n"/>
      <c r="O4091" s="10" t="n"/>
      <c r="P4091" s="8" t="n"/>
    </row>
    <row r="4092">
      <c r="A4092" s="7" t="n"/>
      <c r="C4092" s="7" t="n"/>
      <c r="F4092" s="7" t="n"/>
      <c r="H4092" s="7">
        <f>IF($G4092="","",IFERROR(INDEX(Listas!$B$2:$B$51,MATCH($G4092,Listas!$A$2:$A$51,0))&amp;"",""))</f>
        <v/>
      </c>
      <c r="J4092" s="8" t="n"/>
      <c r="K4092" s="8" t="n"/>
      <c r="L4092" s="8" t="n"/>
      <c r="M4092" s="9" t="n"/>
      <c r="O4092" s="10" t="n"/>
      <c r="P4092" s="8" t="n"/>
    </row>
    <row r="4093">
      <c r="A4093" s="7" t="n"/>
      <c r="C4093" s="7" t="n"/>
      <c r="F4093" s="7" t="n"/>
      <c r="H4093" s="7">
        <f>IF($G4093="","",IFERROR(INDEX(Listas!$B$2:$B$51,MATCH($G4093,Listas!$A$2:$A$51,0))&amp;"",""))</f>
        <v/>
      </c>
      <c r="J4093" s="8" t="n"/>
      <c r="K4093" s="8" t="n"/>
      <c r="L4093" s="8" t="n"/>
      <c r="M4093" s="9" t="n"/>
      <c r="O4093" s="10" t="n"/>
      <c r="P4093" s="8" t="n"/>
    </row>
    <row r="4094">
      <c r="A4094" s="7" t="n"/>
      <c r="C4094" s="7" t="n"/>
      <c r="F4094" s="7" t="n"/>
      <c r="H4094" s="7">
        <f>IF($G4094="","",IFERROR(INDEX(Listas!$B$2:$B$51,MATCH($G4094,Listas!$A$2:$A$51,0))&amp;"",""))</f>
        <v/>
      </c>
      <c r="J4094" s="8" t="n"/>
      <c r="K4094" s="8" t="n"/>
      <c r="L4094" s="8" t="n"/>
      <c r="M4094" s="9" t="n"/>
      <c r="O4094" s="10" t="n"/>
      <c r="P4094" s="8" t="n"/>
    </row>
    <row r="4095">
      <c r="A4095" s="7" t="n"/>
      <c r="C4095" s="7" t="n"/>
      <c r="F4095" s="7" t="n"/>
      <c r="H4095" s="7">
        <f>IF($G4095="","",IFERROR(INDEX(Listas!$B$2:$B$51,MATCH($G4095,Listas!$A$2:$A$51,0))&amp;"",""))</f>
        <v/>
      </c>
      <c r="J4095" s="8" t="n"/>
      <c r="K4095" s="8" t="n"/>
      <c r="L4095" s="8" t="n"/>
      <c r="M4095" s="9" t="n"/>
      <c r="O4095" s="10" t="n"/>
      <c r="P4095" s="8" t="n"/>
    </row>
    <row r="4096">
      <c r="A4096" s="7" t="n"/>
      <c r="C4096" s="7" t="n"/>
      <c r="F4096" s="7" t="n"/>
      <c r="H4096" s="7">
        <f>IF($G4096="","",IFERROR(INDEX(Listas!$B$2:$B$51,MATCH($G4096,Listas!$A$2:$A$51,0))&amp;"",""))</f>
        <v/>
      </c>
      <c r="J4096" s="8" t="n"/>
      <c r="K4096" s="8" t="n"/>
      <c r="L4096" s="8" t="n"/>
      <c r="M4096" s="9" t="n"/>
      <c r="O4096" s="10" t="n"/>
      <c r="P4096" s="8" t="n"/>
    </row>
    <row r="4097">
      <c r="A4097" s="7" t="n"/>
      <c r="C4097" s="7" t="n"/>
      <c r="F4097" s="7" t="n"/>
      <c r="H4097" s="7">
        <f>IF($G4097="","",IFERROR(INDEX(Listas!$B$2:$B$51,MATCH($G4097,Listas!$A$2:$A$51,0))&amp;"",""))</f>
        <v/>
      </c>
      <c r="J4097" s="8" t="n"/>
      <c r="K4097" s="8" t="n"/>
      <c r="L4097" s="8" t="n"/>
      <c r="M4097" s="9" t="n"/>
      <c r="O4097" s="10" t="n"/>
      <c r="P4097" s="8" t="n"/>
    </row>
    <row r="4098">
      <c r="A4098" s="7" t="n"/>
      <c r="C4098" s="7" t="n"/>
      <c r="F4098" s="7" t="n"/>
      <c r="H4098" s="7">
        <f>IF($G4098="","",IFERROR(INDEX(Listas!$B$2:$B$51,MATCH($G4098,Listas!$A$2:$A$51,0))&amp;"",""))</f>
        <v/>
      </c>
      <c r="J4098" s="8" t="n"/>
      <c r="K4098" s="8" t="n"/>
      <c r="L4098" s="8" t="n"/>
      <c r="M4098" s="9" t="n"/>
      <c r="O4098" s="10" t="n"/>
      <c r="P4098" s="8" t="n"/>
    </row>
    <row r="4099">
      <c r="A4099" s="7" t="n"/>
      <c r="C4099" s="7" t="n"/>
      <c r="F4099" s="7" t="n"/>
      <c r="H4099" s="7">
        <f>IF($G4099="","",IFERROR(INDEX(Listas!$B$2:$B$51,MATCH($G4099,Listas!$A$2:$A$51,0))&amp;"",""))</f>
        <v/>
      </c>
      <c r="J4099" s="8" t="n"/>
      <c r="K4099" s="8" t="n"/>
      <c r="L4099" s="8" t="n"/>
      <c r="M4099" s="9" t="n"/>
      <c r="O4099" s="10" t="n"/>
      <c r="P4099" s="8" t="n"/>
    </row>
    <row r="4100">
      <c r="A4100" s="7" t="n"/>
      <c r="C4100" s="7" t="n"/>
      <c r="F4100" s="7" t="n"/>
      <c r="H4100" s="7">
        <f>IF($G4100="","",IFERROR(INDEX(Listas!$B$2:$B$51,MATCH($G4100,Listas!$A$2:$A$51,0))&amp;"",""))</f>
        <v/>
      </c>
      <c r="J4100" s="8" t="n"/>
      <c r="K4100" s="8" t="n"/>
      <c r="L4100" s="8" t="n"/>
      <c r="M4100" s="9" t="n"/>
      <c r="O4100" s="10" t="n"/>
      <c r="P4100" s="8" t="n"/>
    </row>
    <row r="4101">
      <c r="A4101" s="7" t="n"/>
      <c r="C4101" s="7" t="n"/>
      <c r="F4101" s="7" t="n"/>
      <c r="H4101" s="7">
        <f>IF($G4101="","",IFERROR(INDEX(Listas!$B$2:$B$51,MATCH($G4101,Listas!$A$2:$A$51,0))&amp;"",""))</f>
        <v/>
      </c>
      <c r="J4101" s="8" t="n"/>
      <c r="K4101" s="8" t="n"/>
      <c r="L4101" s="8" t="n"/>
      <c r="M4101" s="9" t="n"/>
      <c r="O4101" s="10" t="n"/>
      <c r="P4101" s="8" t="n"/>
    </row>
    <row r="4102">
      <c r="A4102" s="7" t="n"/>
      <c r="C4102" s="7" t="n"/>
      <c r="F4102" s="7" t="n"/>
      <c r="H4102" s="7">
        <f>IF($G4102="","",IFERROR(INDEX(Listas!$B$2:$B$51,MATCH($G4102,Listas!$A$2:$A$51,0))&amp;"",""))</f>
        <v/>
      </c>
      <c r="J4102" s="8" t="n"/>
      <c r="K4102" s="8" t="n"/>
      <c r="L4102" s="8" t="n"/>
      <c r="M4102" s="9" t="n"/>
      <c r="O4102" s="10" t="n"/>
      <c r="P4102" s="8" t="n"/>
    </row>
    <row r="4103">
      <c r="A4103" s="7" t="n"/>
      <c r="C4103" s="7" t="n"/>
      <c r="F4103" s="7" t="n"/>
      <c r="H4103" s="7">
        <f>IF($G4103="","",IFERROR(INDEX(Listas!$B$2:$B$51,MATCH($G4103,Listas!$A$2:$A$51,0))&amp;"",""))</f>
        <v/>
      </c>
      <c r="J4103" s="8" t="n"/>
      <c r="K4103" s="8" t="n"/>
      <c r="L4103" s="8" t="n"/>
      <c r="M4103" s="9" t="n"/>
      <c r="O4103" s="10" t="n"/>
      <c r="P4103" s="8" t="n"/>
    </row>
    <row r="4104">
      <c r="A4104" s="7" t="n"/>
      <c r="C4104" s="7" t="n"/>
      <c r="F4104" s="7" t="n"/>
      <c r="H4104" s="7">
        <f>IF($G4104="","",IFERROR(INDEX(Listas!$B$2:$B$51,MATCH($G4104,Listas!$A$2:$A$51,0))&amp;"",""))</f>
        <v/>
      </c>
      <c r="J4104" s="8" t="n"/>
      <c r="K4104" s="8" t="n"/>
      <c r="L4104" s="8" t="n"/>
      <c r="M4104" s="9" t="n"/>
      <c r="O4104" s="10" t="n"/>
      <c r="P4104" s="8" t="n"/>
    </row>
    <row r="4105">
      <c r="A4105" s="7" t="n"/>
      <c r="C4105" s="7" t="n"/>
      <c r="F4105" s="7" t="n"/>
      <c r="H4105" s="7">
        <f>IF($G4105="","",IFERROR(INDEX(Listas!$B$2:$B$51,MATCH($G4105,Listas!$A$2:$A$51,0))&amp;"",""))</f>
        <v/>
      </c>
      <c r="J4105" s="8" t="n"/>
      <c r="K4105" s="8" t="n"/>
      <c r="L4105" s="8" t="n"/>
      <c r="M4105" s="9" t="n"/>
      <c r="O4105" s="10" t="n"/>
      <c r="P4105" s="8" t="n"/>
    </row>
    <row r="4106">
      <c r="A4106" s="7" t="n"/>
      <c r="C4106" s="7" t="n"/>
      <c r="F4106" s="7" t="n"/>
      <c r="H4106" s="7">
        <f>IF($G4106="","",IFERROR(INDEX(Listas!$B$2:$B$51,MATCH($G4106,Listas!$A$2:$A$51,0))&amp;"",""))</f>
        <v/>
      </c>
      <c r="J4106" s="8" t="n"/>
      <c r="K4106" s="8" t="n"/>
      <c r="L4106" s="8" t="n"/>
      <c r="M4106" s="9" t="n"/>
      <c r="O4106" s="10" t="n"/>
      <c r="P4106" s="8" t="n"/>
    </row>
    <row r="4107">
      <c r="A4107" s="7" t="n"/>
      <c r="C4107" s="7" t="n"/>
      <c r="F4107" s="7" t="n"/>
      <c r="H4107" s="7">
        <f>IF($G4107="","",IFERROR(INDEX(Listas!$B$2:$B$51,MATCH($G4107,Listas!$A$2:$A$51,0))&amp;"",""))</f>
        <v/>
      </c>
      <c r="J4107" s="8" t="n"/>
      <c r="K4107" s="8" t="n"/>
      <c r="L4107" s="8" t="n"/>
      <c r="M4107" s="9" t="n"/>
      <c r="O4107" s="10" t="n"/>
      <c r="P4107" s="8" t="n"/>
    </row>
    <row r="4108">
      <c r="A4108" s="7" t="n"/>
      <c r="C4108" s="7" t="n"/>
      <c r="F4108" s="7" t="n"/>
      <c r="H4108" s="7">
        <f>IF($G4108="","",IFERROR(INDEX(Listas!$B$2:$B$51,MATCH($G4108,Listas!$A$2:$A$51,0))&amp;"",""))</f>
        <v/>
      </c>
      <c r="J4108" s="8" t="n"/>
      <c r="K4108" s="8" t="n"/>
      <c r="L4108" s="8" t="n"/>
      <c r="M4108" s="9" t="n"/>
      <c r="O4108" s="10" t="n"/>
      <c r="P4108" s="8" t="n"/>
    </row>
    <row r="4109">
      <c r="A4109" s="7" t="n"/>
      <c r="C4109" s="7" t="n"/>
      <c r="F4109" s="7" t="n"/>
      <c r="H4109" s="7">
        <f>IF($G4109="","",IFERROR(INDEX(Listas!$B$2:$B$51,MATCH($G4109,Listas!$A$2:$A$51,0))&amp;"",""))</f>
        <v/>
      </c>
      <c r="J4109" s="8" t="n"/>
      <c r="K4109" s="8" t="n"/>
      <c r="L4109" s="8" t="n"/>
      <c r="M4109" s="9" t="n"/>
      <c r="O4109" s="10" t="n"/>
      <c r="P4109" s="8" t="n"/>
    </row>
    <row r="4110">
      <c r="A4110" s="7" t="n"/>
      <c r="C4110" s="7" t="n"/>
      <c r="F4110" s="7" t="n"/>
      <c r="H4110" s="7">
        <f>IF($G4110="","",IFERROR(INDEX(Listas!$B$2:$B$51,MATCH($G4110,Listas!$A$2:$A$51,0))&amp;"",""))</f>
        <v/>
      </c>
      <c r="J4110" s="8" t="n"/>
      <c r="K4110" s="8" t="n"/>
      <c r="L4110" s="8" t="n"/>
      <c r="M4110" s="9" t="n"/>
      <c r="O4110" s="10" t="n"/>
      <c r="P4110" s="8" t="n"/>
    </row>
    <row r="4111">
      <c r="A4111" s="7" t="n"/>
      <c r="C4111" s="7" t="n"/>
      <c r="F4111" s="7" t="n"/>
      <c r="H4111" s="7">
        <f>IF($G4111="","",IFERROR(INDEX(Listas!$B$2:$B$51,MATCH($G4111,Listas!$A$2:$A$51,0))&amp;"",""))</f>
        <v/>
      </c>
      <c r="J4111" s="8" t="n"/>
      <c r="K4111" s="8" t="n"/>
      <c r="L4111" s="8" t="n"/>
      <c r="M4111" s="9" t="n"/>
      <c r="O4111" s="10" t="n"/>
      <c r="P4111" s="8" t="n"/>
    </row>
    <row r="4112">
      <c r="A4112" s="7" t="n"/>
      <c r="C4112" s="7" t="n"/>
      <c r="F4112" s="7" t="n"/>
      <c r="H4112" s="7">
        <f>IF($G4112="","",IFERROR(INDEX(Listas!$B$2:$B$51,MATCH($G4112,Listas!$A$2:$A$51,0))&amp;"",""))</f>
        <v/>
      </c>
      <c r="J4112" s="8" t="n"/>
      <c r="K4112" s="8" t="n"/>
      <c r="L4112" s="8" t="n"/>
      <c r="M4112" s="9" t="n"/>
      <c r="O4112" s="10" t="n"/>
      <c r="P4112" s="8" t="n"/>
    </row>
    <row r="4113">
      <c r="A4113" s="7" t="n"/>
      <c r="C4113" s="7" t="n"/>
      <c r="F4113" s="7" t="n"/>
      <c r="H4113" s="7">
        <f>IF($G4113="","",IFERROR(INDEX(Listas!$B$2:$B$51,MATCH($G4113,Listas!$A$2:$A$51,0))&amp;"",""))</f>
        <v/>
      </c>
      <c r="J4113" s="8" t="n"/>
      <c r="K4113" s="8" t="n"/>
      <c r="L4113" s="8" t="n"/>
      <c r="M4113" s="9" t="n"/>
      <c r="O4113" s="10" t="n"/>
      <c r="P4113" s="8" t="n"/>
    </row>
    <row r="4114">
      <c r="A4114" s="7" t="n"/>
      <c r="C4114" s="7" t="n"/>
      <c r="F4114" s="7" t="n"/>
      <c r="H4114" s="7">
        <f>IF($G4114="","",IFERROR(INDEX(Listas!$B$2:$B$51,MATCH($G4114,Listas!$A$2:$A$51,0))&amp;"",""))</f>
        <v/>
      </c>
      <c r="J4114" s="8" t="n"/>
      <c r="K4114" s="8" t="n"/>
      <c r="L4114" s="8" t="n"/>
      <c r="M4114" s="9" t="n"/>
      <c r="O4114" s="10" t="n"/>
      <c r="P4114" s="8" t="n"/>
    </row>
    <row r="4115">
      <c r="A4115" s="7" t="n"/>
      <c r="C4115" s="7" t="n"/>
      <c r="F4115" s="7" t="n"/>
      <c r="H4115" s="7">
        <f>IF($G4115="","",IFERROR(INDEX(Listas!$B$2:$B$51,MATCH($G4115,Listas!$A$2:$A$51,0))&amp;"",""))</f>
        <v/>
      </c>
      <c r="J4115" s="8" t="n"/>
      <c r="K4115" s="8" t="n"/>
      <c r="L4115" s="8" t="n"/>
      <c r="M4115" s="9" t="n"/>
      <c r="O4115" s="10" t="n"/>
      <c r="P4115" s="8" t="n"/>
    </row>
    <row r="4116">
      <c r="A4116" s="7" t="n"/>
      <c r="C4116" s="7" t="n"/>
      <c r="F4116" s="7" t="n"/>
      <c r="H4116" s="7">
        <f>IF($G4116="","",IFERROR(INDEX(Listas!$B$2:$B$51,MATCH($G4116,Listas!$A$2:$A$51,0))&amp;"",""))</f>
        <v/>
      </c>
      <c r="J4116" s="8" t="n"/>
      <c r="K4116" s="8" t="n"/>
      <c r="L4116" s="8" t="n"/>
      <c r="M4116" s="9" t="n"/>
      <c r="O4116" s="10" t="n"/>
      <c r="P4116" s="8" t="n"/>
    </row>
    <row r="4117">
      <c r="A4117" s="7" t="n"/>
      <c r="C4117" s="7" t="n"/>
      <c r="F4117" s="7" t="n"/>
      <c r="H4117" s="7">
        <f>IF($G4117="","",IFERROR(INDEX(Listas!$B$2:$B$51,MATCH($G4117,Listas!$A$2:$A$51,0))&amp;"",""))</f>
        <v/>
      </c>
      <c r="J4117" s="8" t="n"/>
      <c r="K4117" s="8" t="n"/>
      <c r="L4117" s="8" t="n"/>
      <c r="M4117" s="9" t="n"/>
      <c r="O4117" s="10" t="n"/>
      <c r="P4117" s="8" t="n"/>
    </row>
    <row r="4118">
      <c r="A4118" s="7" t="n"/>
      <c r="C4118" s="7" t="n"/>
      <c r="F4118" s="7" t="n"/>
      <c r="H4118" s="7">
        <f>IF($G4118="","",IFERROR(INDEX(Listas!$B$2:$B$51,MATCH($G4118,Listas!$A$2:$A$51,0))&amp;"",""))</f>
        <v/>
      </c>
      <c r="J4118" s="8" t="n"/>
      <c r="K4118" s="8" t="n"/>
      <c r="L4118" s="8" t="n"/>
      <c r="M4118" s="9" t="n"/>
      <c r="O4118" s="10" t="n"/>
      <c r="P4118" s="8" t="n"/>
    </row>
    <row r="4119">
      <c r="A4119" s="7" t="n"/>
      <c r="C4119" s="7" t="n"/>
      <c r="F4119" s="7" t="n"/>
      <c r="H4119" s="7">
        <f>IF($G4119="","",IFERROR(INDEX(Listas!$B$2:$B$51,MATCH($G4119,Listas!$A$2:$A$51,0))&amp;"",""))</f>
        <v/>
      </c>
      <c r="J4119" s="8" t="n"/>
      <c r="K4119" s="8" t="n"/>
      <c r="L4119" s="8" t="n"/>
      <c r="M4119" s="9" t="n"/>
      <c r="O4119" s="10" t="n"/>
      <c r="P4119" s="8" t="n"/>
    </row>
    <row r="4120">
      <c r="A4120" s="7" t="n"/>
      <c r="C4120" s="7" t="n"/>
      <c r="F4120" s="7" t="n"/>
      <c r="H4120" s="7">
        <f>IF($G4120="","",IFERROR(INDEX(Listas!$B$2:$B$51,MATCH($G4120,Listas!$A$2:$A$51,0))&amp;"",""))</f>
        <v/>
      </c>
      <c r="J4120" s="8" t="n"/>
      <c r="K4120" s="8" t="n"/>
      <c r="L4120" s="8" t="n"/>
      <c r="M4120" s="9" t="n"/>
      <c r="O4120" s="10" t="n"/>
      <c r="P4120" s="8" t="n"/>
    </row>
    <row r="4121">
      <c r="A4121" s="7" t="n"/>
      <c r="C4121" s="7" t="n"/>
      <c r="F4121" s="7" t="n"/>
      <c r="H4121" s="7">
        <f>IF($G4121="","",IFERROR(INDEX(Listas!$B$2:$B$51,MATCH($G4121,Listas!$A$2:$A$51,0))&amp;"",""))</f>
        <v/>
      </c>
      <c r="J4121" s="8" t="n"/>
      <c r="K4121" s="8" t="n"/>
      <c r="L4121" s="8" t="n"/>
      <c r="M4121" s="9" t="n"/>
      <c r="O4121" s="10" t="n"/>
      <c r="P4121" s="8" t="n"/>
    </row>
    <row r="4122">
      <c r="A4122" s="7" t="n"/>
      <c r="C4122" s="7" t="n"/>
      <c r="F4122" s="7" t="n"/>
      <c r="H4122" s="7">
        <f>IF($G4122="","",IFERROR(INDEX(Listas!$B$2:$B$51,MATCH($G4122,Listas!$A$2:$A$51,0))&amp;"",""))</f>
        <v/>
      </c>
      <c r="J4122" s="8" t="n"/>
      <c r="K4122" s="8" t="n"/>
      <c r="L4122" s="8" t="n"/>
      <c r="M4122" s="9" t="n"/>
      <c r="O4122" s="10" t="n"/>
      <c r="P4122" s="8" t="n"/>
    </row>
    <row r="4123">
      <c r="A4123" s="7" t="n"/>
      <c r="C4123" s="7" t="n"/>
      <c r="F4123" s="7" t="n"/>
      <c r="H4123" s="7">
        <f>IF($G4123="","",IFERROR(INDEX(Listas!$B$2:$B$51,MATCH($G4123,Listas!$A$2:$A$51,0))&amp;"",""))</f>
        <v/>
      </c>
      <c r="J4123" s="8" t="n"/>
      <c r="K4123" s="8" t="n"/>
      <c r="L4123" s="8" t="n"/>
      <c r="M4123" s="9" t="n"/>
      <c r="O4123" s="10" t="n"/>
      <c r="P4123" s="8" t="n"/>
    </row>
    <row r="4124">
      <c r="A4124" s="7" t="n"/>
      <c r="C4124" s="7" t="n"/>
      <c r="F4124" s="7" t="n"/>
      <c r="H4124" s="7">
        <f>IF($G4124="","",IFERROR(INDEX(Listas!$B$2:$B$51,MATCH($G4124,Listas!$A$2:$A$51,0))&amp;"",""))</f>
        <v/>
      </c>
      <c r="J4124" s="8" t="n"/>
      <c r="K4124" s="8" t="n"/>
      <c r="L4124" s="8" t="n"/>
      <c r="M4124" s="9" t="n"/>
      <c r="O4124" s="10" t="n"/>
      <c r="P4124" s="8" t="n"/>
    </row>
    <row r="4125">
      <c r="A4125" s="7" t="n"/>
      <c r="C4125" s="7" t="n"/>
      <c r="F4125" s="7" t="n"/>
      <c r="H4125" s="7">
        <f>IF($G4125="","",IFERROR(INDEX(Listas!$B$2:$B$51,MATCH($G4125,Listas!$A$2:$A$51,0))&amp;"",""))</f>
        <v/>
      </c>
      <c r="J4125" s="8" t="n"/>
      <c r="K4125" s="8" t="n"/>
      <c r="L4125" s="8" t="n"/>
      <c r="M4125" s="9" t="n"/>
      <c r="O4125" s="10" t="n"/>
      <c r="P4125" s="8" t="n"/>
    </row>
    <row r="4126">
      <c r="A4126" s="7" t="n"/>
      <c r="C4126" s="7" t="n"/>
      <c r="F4126" s="7" t="n"/>
      <c r="H4126" s="7">
        <f>IF($G4126="","",IFERROR(INDEX(Listas!$B$2:$B$51,MATCH($G4126,Listas!$A$2:$A$51,0))&amp;"",""))</f>
        <v/>
      </c>
      <c r="J4126" s="8" t="n"/>
      <c r="K4126" s="8" t="n"/>
      <c r="L4126" s="8" t="n"/>
      <c r="M4126" s="9" t="n"/>
      <c r="O4126" s="10" t="n"/>
      <c r="P4126" s="8" t="n"/>
    </row>
    <row r="4127">
      <c r="A4127" s="7" t="n"/>
      <c r="C4127" s="7" t="n"/>
      <c r="F4127" s="7" t="n"/>
      <c r="H4127" s="7">
        <f>IF($G4127="","",IFERROR(INDEX(Listas!$B$2:$B$51,MATCH($G4127,Listas!$A$2:$A$51,0))&amp;"",""))</f>
        <v/>
      </c>
      <c r="J4127" s="8" t="n"/>
      <c r="K4127" s="8" t="n"/>
      <c r="L4127" s="8" t="n"/>
      <c r="M4127" s="9" t="n"/>
      <c r="O4127" s="10" t="n"/>
      <c r="P4127" s="8" t="n"/>
    </row>
    <row r="4128">
      <c r="A4128" s="7" t="n"/>
      <c r="C4128" s="7" t="n"/>
      <c r="F4128" s="7" t="n"/>
      <c r="H4128" s="7">
        <f>IF($G4128="","",IFERROR(INDEX(Listas!$B$2:$B$51,MATCH($G4128,Listas!$A$2:$A$51,0))&amp;"",""))</f>
        <v/>
      </c>
      <c r="J4128" s="8" t="n"/>
      <c r="K4128" s="8" t="n"/>
      <c r="L4128" s="8" t="n"/>
      <c r="M4128" s="9" t="n"/>
      <c r="O4128" s="10" t="n"/>
      <c r="P4128" s="8" t="n"/>
    </row>
    <row r="4129">
      <c r="A4129" s="7" t="n"/>
      <c r="C4129" s="7" t="n"/>
      <c r="F4129" s="7" t="n"/>
      <c r="H4129" s="7">
        <f>IF($G4129="","",IFERROR(INDEX(Listas!$B$2:$B$51,MATCH($G4129,Listas!$A$2:$A$51,0))&amp;"",""))</f>
        <v/>
      </c>
      <c r="J4129" s="8" t="n"/>
      <c r="K4129" s="8" t="n"/>
      <c r="L4129" s="8" t="n"/>
      <c r="M4129" s="9" t="n"/>
      <c r="O4129" s="10" t="n"/>
      <c r="P4129" s="8" t="n"/>
    </row>
    <row r="4130">
      <c r="A4130" s="7" t="n"/>
      <c r="C4130" s="7" t="n"/>
      <c r="F4130" s="7" t="n"/>
      <c r="H4130" s="7">
        <f>IF($G4130="","",IFERROR(INDEX(Listas!$B$2:$B$51,MATCH($G4130,Listas!$A$2:$A$51,0))&amp;"",""))</f>
        <v/>
      </c>
      <c r="J4130" s="8" t="n"/>
      <c r="K4130" s="8" t="n"/>
      <c r="L4130" s="8" t="n"/>
      <c r="M4130" s="9" t="n"/>
      <c r="O4130" s="10" t="n"/>
      <c r="P4130" s="8" t="n"/>
    </row>
    <row r="4131">
      <c r="A4131" s="7" t="n"/>
      <c r="C4131" s="7" t="n"/>
      <c r="F4131" s="7" t="n"/>
      <c r="H4131" s="7">
        <f>IF($G4131="","",IFERROR(INDEX(Listas!$B$2:$B$51,MATCH($G4131,Listas!$A$2:$A$51,0))&amp;"",""))</f>
        <v/>
      </c>
      <c r="J4131" s="8" t="n"/>
      <c r="K4131" s="8" t="n"/>
      <c r="L4131" s="8" t="n"/>
      <c r="M4131" s="9" t="n"/>
      <c r="O4131" s="10" t="n"/>
      <c r="P4131" s="8" t="n"/>
    </row>
    <row r="4132">
      <c r="A4132" s="7" t="n"/>
      <c r="C4132" s="7" t="n"/>
      <c r="F4132" s="7" t="n"/>
      <c r="H4132" s="7">
        <f>IF($G4132="","",IFERROR(INDEX(Listas!$B$2:$B$51,MATCH($G4132,Listas!$A$2:$A$51,0))&amp;"",""))</f>
        <v/>
      </c>
      <c r="J4132" s="8" t="n"/>
      <c r="K4132" s="8" t="n"/>
      <c r="L4132" s="8" t="n"/>
      <c r="M4132" s="9" t="n"/>
      <c r="O4132" s="10" t="n"/>
      <c r="P4132" s="8" t="n"/>
    </row>
    <row r="4133">
      <c r="A4133" s="7" t="n"/>
      <c r="C4133" s="7" t="n"/>
      <c r="F4133" s="7" t="n"/>
      <c r="H4133" s="7">
        <f>IF($G4133="","",IFERROR(INDEX(Listas!$B$2:$B$51,MATCH($G4133,Listas!$A$2:$A$51,0))&amp;"",""))</f>
        <v/>
      </c>
      <c r="J4133" s="8" t="n"/>
      <c r="K4133" s="8" t="n"/>
      <c r="L4133" s="8" t="n"/>
      <c r="M4133" s="9" t="n"/>
      <c r="O4133" s="10" t="n"/>
      <c r="P4133" s="8" t="n"/>
    </row>
    <row r="4134">
      <c r="A4134" s="7" t="n"/>
      <c r="C4134" s="7" t="n"/>
      <c r="F4134" s="7" t="n"/>
      <c r="H4134" s="7">
        <f>IF($G4134="","",IFERROR(INDEX(Listas!$B$2:$B$51,MATCH($G4134,Listas!$A$2:$A$51,0))&amp;"",""))</f>
        <v/>
      </c>
      <c r="J4134" s="8" t="n"/>
      <c r="K4134" s="8" t="n"/>
      <c r="L4134" s="8" t="n"/>
      <c r="M4134" s="9" t="n"/>
      <c r="O4134" s="10" t="n"/>
      <c r="P4134" s="8" t="n"/>
    </row>
    <row r="4135">
      <c r="A4135" s="7" t="n"/>
      <c r="C4135" s="7" t="n"/>
      <c r="F4135" s="7" t="n"/>
      <c r="H4135" s="7">
        <f>IF($G4135="","",IFERROR(INDEX(Listas!$B$2:$B$51,MATCH($G4135,Listas!$A$2:$A$51,0))&amp;"",""))</f>
        <v/>
      </c>
      <c r="J4135" s="8" t="n"/>
      <c r="K4135" s="8" t="n"/>
      <c r="L4135" s="8" t="n"/>
      <c r="M4135" s="9" t="n"/>
      <c r="O4135" s="10" t="n"/>
      <c r="P4135" s="8" t="n"/>
    </row>
    <row r="4136">
      <c r="A4136" s="7" t="n"/>
      <c r="C4136" s="7" t="n"/>
      <c r="F4136" s="7" t="n"/>
      <c r="H4136" s="7">
        <f>IF($G4136="","",IFERROR(INDEX(Listas!$B$2:$B$51,MATCH($G4136,Listas!$A$2:$A$51,0))&amp;"",""))</f>
        <v/>
      </c>
      <c r="J4136" s="8" t="n"/>
      <c r="K4136" s="8" t="n"/>
      <c r="L4136" s="8" t="n"/>
      <c r="M4136" s="9" t="n"/>
      <c r="O4136" s="10" t="n"/>
      <c r="P4136" s="8" t="n"/>
    </row>
    <row r="4137">
      <c r="A4137" s="7" t="n"/>
      <c r="C4137" s="7" t="n"/>
      <c r="F4137" s="7" t="n"/>
      <c r="H4137" s="7">
        <f>IF($G4137="","",IFERROR(INDEX(Listas!$B$2:$B$51,MATCH($G4137,Listas!$A$2:$A$51,0))&amp;"",""))</f>
        <v/>
      </c>
      <c r="J4137" s="8" t="n"/>
      <c r="K4137" s="8" t="n"/>
      <c r="L4137" s="8" t="n"/>
      <c r="M4137" s="9" t="n"/>
      <c r="O4137" s="10" t="n"/>
      <c r="P4137" s="8" t="n"/>
    </row>
    <row r="4138">
      <c r="A4138" s="7" t="n"/>
      <c r="C4138" s="7" t="n"/>
      <c r="F4138" s="7" t="n"/>
      <c r="H4138" s="7">
        <f>IF($G4138="","",IFERROR(INDEX(Listas!$B$2:$B$51,MATCH($G4138,Listas!$A$2:$A$51,0))&amp;"",""))</f>
        <v/>
      </c>
      <c r="J4138" s="8" t="n"/>
      <c r="K4138" s="8" t="n"/>
      <c r="L4138" s="8" t="n"/>
      <c r="M4138" s="9" t="n"/>
      <c r="O4138" s="10" t="n"/>
      <c r="P4138" s="8" t="n"/>
    </row>
    <row r="4139">
      <c r="A4139" s="7" t="n"/>
      <c r="C4139" s="7" t="n"/>
      <c r="F4139" s="7" t="n"/>
      <c r="H4139" s="7">
        <f>IF($G4139="","",IFERROR(INDEX(Listas!$B$2:$B$51,MATCH($G4139,Listas!$A$2:$A$51,0))&amp;"",""))</f>
        <v/>
      </c>
      <c r="J4139" s="8" t="n"/>
      <c r="K4139" s="8" t="n"/>
      <c r="L4139" s="8" t="n"/>
      <c r="M4139" s="9" t="n"/>
      <c r="O4139" s="10" t="n"/>
      <c r="P4139" s="8" t="n"/>
    </row>
    <row r="4140">
      <c r="A4140" s="7" t="n"/>
      <c r="C4140" s="7" t="n"/>
      <c r="F4140" s="7" t="n"/>
      <c r="H4140" s="7">
        <f>IF($G4140="","",IFERROR(INDEX(Listas!$B$2:$B$51,MATCH($G4140,Listas!$A$2:$A$51,0))&amp;"",""))</f>
        <v/>
      </c>
      <c r="J4140" s="8" t="n"/>
      <c r="K4140" s="8" t="n"/>
      <c r="L4140" s="8" t="n"/>
      <c r="M4140" s="9" t="n"/>
      <c r="O4140" s="10" t="n"/>
      <c r="P4140" s="8" t="n"/>
    </row>
    <row r="4141">
      <c r="A4141" s="7" t="n"/>
      <c r="C4141" s="7" t="n"/>
      <c r="F4141" s="7" t="n"/>
      <c r="H4141" s="7">
        <f>IF($G4141="","",IFERROR(INDEX(Listas!$B$2:$B$51,MATCH($G4141,Listas!$A$2:$A$51,0))&amp;"",""))</f>
        <v/>
      </c>
      <c r="J4141" s="8" t="n"/>
      <c r="K4141" s="8" t="n"/>
      <c r="L4141" s="8" t="n"/>
      <c r="M4141" s="9" t="n"/>
      <c r="O4141" s="10" t="n"/>
      <c r="P4141" s="8" t="n"/>
    </row>
    <row r="4142">
      <c r="A4142" s="7" t="n"/>
      <c r="C4142" s="7" t="n"/>
      <c r="F4142" s="7" t="n"/>
      <c r="H4142" s="7">
        <f>IF($G4142="","",IFERROR(INDEX(Listas!$B$2:$B$51,MATCH($G4142,Listas!$A$2:$A$51,0))&amp;"",""))</f>
        <v/>
      </c>
      <c r="J4142" s="8" t="n"/>
      <c r="K4142" s="8" t="n"/>
      <c r="L4142" s="8" t="n"/>
      <c r="M4142" s="9" t="n"/>
      <c r="O4142" s="10" t="n"/>
      <c r="P4142" s="8" t="n"/>
    </row>
    <row r="4143">
      <c r="A4143" s="7" t="n"/>
      <c r="C4143" s="7" t="n"/>
      <c r="F4143" s="7" t="n"/>
      <c r="H4143" s="7">
        <f>IF($G4143="","",IFERROR(INDEX(Listas!$B$2:$B$51,MATCH($G4143,Listas!$A$2:$A$51,0))&amp;"",""))</f>
        <v/>
      </c>
      <c r="J4143" s="8" t="n"/>
      <c r="K4143" s="8" t="n"/>
      <c r="L4143" s="8" t="n"/>
      <c r="M4143" s="9" t="n"/>
      <c r="O4143" s="10" t="n"/>
      <c r="P4143" s="8" t="n"/>
    </row>
    <row r="4144">
      <c r="A4144" s="7" t="n"/>
      <c r="C4144" s="7" t="n"/>
      <c r="F4144" s="7" t="n"/>
      <c r="H4144" s="7">
        <f>IF($G4144="","",IFERROR(INDEX(Listas!$B$2:$B$51,MATCH($G4144,Listas!$A$2:$A$51,0))&amp;"",""))</f>
        <v/>
      </c>
      <c r="J4144" s="8" t="n"/>
      <c r="K4144" s="8" t="n"/>
      <c r="L4144" s="8" t="n"/>
      <c r="M4144" s="9" t="n"/>
      <c r="O4144" s="10" t="n"/>
      <c r="P4144" s="8" t="n"/>
    </row>
    <row r="4145">
      <c r="A4145" s="7" t="n"/>
      <c r="C4145" s="7" t="n"/>
      <c r="F4145" s="7" t="n"/>
      <c r="H4145" s="7">
        <f>IF($G4145="","",IFERROR(INDEX(Listas!$B$2:$B$51,MATCH($G4145,Listas!$A$2:$A$51,0))&amp;"",""))</f>
        <v/>
      </c>
      <c r="J4145" s="8" t="n"/>
      <c r="K4145" s="8" t="n"/>
      <c r="L4145" s="8" t="n"/>
      <c r="M4145" s="9" t="n"/>
      <c r="O4145" s="10" t="n"/>
      <c r="P4145" s="8" t="n"/>
    </row>
    <row r="4146">
      <c r="A4146" s="7" t="n"/>
      <c r="C4146" s="7" t="n"/>
      <c r="F4146" s="7" t="n"/>
      <c r="H4146" s="7">
        <f>IF($G4146="","",IFERROR(INDEX(Listas!$B$2:$B$51,MATCH($G4146,Listas!$A$2:$A$51,0))&amp;"",""))</f>
        <v/>
      </c>
      <c r="J4146" s="8" t="n"/>
      <c r="K4146" s="8" t="n"/>
      <c r="L4146" s="8" t="n"/>
      <c r="M4146" s="9" t="n"/>
      <c r="O4146" s="10" t="n"/>
      <c r="P4146" s="8" t="n"/>
    </row>
    <row r="4147">
      <c r="A4147" s="7" t="n"/>
      <c r="C4147" s="7" t="n"/>
      <c r="F4147" s="7" t="n"/>
      <c r="H4147" s="7">
        <f>IF($G4147="","",IFERROR(INDEX(Listas!$B$2:$B$51,MATCH($G4147,Listas!$A$2:$A$51,0))&amp;"",""))</f>
        <v/>
      </c>
      <c r="J4147" s="8" t="n"/>
      <c r="K4147" s="8" t="n"/>
      <c r="L4147" s="8" t="n"/>
      <c r="M4147" s="9" t="n"/>
      <c r="O4147" s="10" t="n"/>
      <c r="P4147" s="8" t="n"/>
    </row>
    <row r="4148">
      <c r="A4148" s="7" t="n"/>
      <c r="C4148" s="7" t="n"/>
      <c r="F4148" s="7" t="n"/>
      <c r="H4148" s="7">
        <f>IF($G4148="","",IFERROR(INDEX(Listas!$B$2:$B$51,MATCH($G4148,Listas!$A$2:$A$51,0))&amp;"",""))</f>
        <v/>
      </c>
      <c r="J4148" s="8" t="n"/>
      <c r="K4148" s="8" t="n"/>
      <c r="L4148" s="8" t="n"/>
      <c r="M4148" s="9" t="n"/>
      <c r="O4148" s="10" t="n"/>
      <c r="P4148" s="8" t="n"/>
    </row>
    <row r="4149">
      <c r="A4149" s="7" t="n"/>
      <c r="C4149" s="7" t="n"/>
      <c r="F4149" s="7" t="n"/>
      <c r="H4149" s="7">
        <f>IF($G4149="","",IFERROR(INDEX(Listas!$B$2:$B$51,MATCH($G4149,Listas!$A$2:$A$51,0))&amp;"",""))</f>
        <v/>
      </c>
      <c r="J4149" s="8" t="n"/>
      <c r="K4149" s="8" t="n"/>
      <c r="L4149" s="8" t="n"/>
      <c r="M4149" s="9" t="n"/>
      <c r="O4149" s="10" t="n"/>
      <c r="P4149" s="8" t="n"/>
    </row>
    <row r="4150">
      <c r="A4150" s="7" t="n"/>
      <c r="C4150" s="7" t="n"/>
      <c r="F4150" s="7" t="n"/>
      <c r="H4150" s="7">
        <f>IF($G4150="","",IFERROR(INDEX(Listas!$B$2:$B$51,MATCH($G4150,Listas!$A$2:$A$51,0))&amp;"",""))</f>
        <v/>
      </c>
      <c r="J4150" s="8" t="n"/>
      <c r="K4150" s="8" t="n"/>
      <c r="L4150" s="8" t="n"/>
      <c r="M4150" s="9" t="n"/>
      <c r="O4150" s="10" t="n"/>
      <c r="P4150" s="8" t="n"/>
    </row>
    <row r="4151">
      <c r="A4151" s="7" t="n"/>
      <c r="C4151" s="7" t="n"/>
      <c r="F4151" s="7" t="n"/>
      <c r="H4151" s="7">
        <f>IF($G4151="","",IFERROR(INDEX(Listas!$B$2:$B$51,MATCH($G4151,Listas!$A$2:$A$51,0))&amp;"",""))</f>
        <v/>
      </c>
      <c r="J4151" s="8" t="n"/>
      <c r="K4151" s="8" t="n"/>
      <c r="L4151" s="8" t="n"/>
      <c r="M4151" s="9" t="n"/>
      <c r="O4151" s="10" t="n"/>
      <c r="P4151" s="8" t="n"/>
    </row>
    <row r="4152">
      <c r="A4152" s="7" t="n"/>
      <c r="C4152" s="7" t="n"/>
      <c r="F4152" s="7" t="n"/>
      <c r="H4152" s="7">
        <f>IF($G4152="","",IFERROR(INDEX(Listas!$B$2:$B$51,MATCH($G4152,Listas!$A$2:$A$51,0))&amp;"",""))</f>
        <v/>
      </c>
      <c r="J4152" s="8" t="n"/>
      <c r="K4152" s="8" t="n"/>
      <c r="L4152" s="8" t="n"/>
      <c r="M4152" s="9" t="n"/>
      <c r="O4152" s="10" t="n"/>
      <c r="P4152" s="8" t="n"/>
    </row>
    <row r="4153">
      <c r="A4153" s="7" t="n"/>
      <c r="C4153" s="7" t="n"/>
      <c r="F4153" s="7" t="n"/>
      <c r="H4153" s="7">
        <f>IF($G4153="","",IFERROR(INDEX(Listas!$B$2:$B$51,MATCH($G4153,Listas!$A$2:$A$51,0))&amp;"",""))</f>
        <v/>
      </c>
      <c r="J4153" s="8" t="n"/>
      <c r="K4153" s="8" t="n"/>
      <c r="L4153" s="8" t="n"/>
      <c r="M4153" s="9" t="n"/>
      <c r="O4153" s="10" t="n"/>
      <c r="P4153" s="8" t="n"/>
    </row>
    <row r="4154">
      <c r="A4154" s="7" t="n"/>
      <c r="C4154" s="7" t="n"/>
      <c r="F4154" s="7" t="n"/>
      <c r="H4154" s="7">
        <f>IF($G4154="","",IFERROR(INDEX(Listas!$B$2:$B$51,MATCH($G4154,Listas!$A$2:$A$51,0))&amp;"",""))</f>
        <v/>
      </c>
      <c r="J4154" s="8" t="n"/>
      <c r="K4154" s="8" t="n"/>
      <c r="L4154" s="8" t="n"/>
      <c r="M4154" s="9" t="n"/>
      <c r="O4154" s="10" t="n"/>
      <c r="P4154" s="8" t="n"/>
    </row>
    <row r="4155">
      <c r="A4155" s="7" t="n"/>
      <c r="C4155" s="7" t="n"/>
      <c r="F4155" s="7" t="n"/>
      <c r="H4155" s="7">
        <f>IF($G4155="","",IFERROR(INDEX(Listas!$B$2:$B$51,MATCH($G4155,Listas!$A$2:$A$51,0))&amp;"",""))</f>
        <v/>
      </c>
      <c r="J4155" s="8" t="n"/>
      <c r="K4155" s="8" t="n"/>
      <c r="L4155" s="8" t="n"/>
      <c r="M4155" s="9" t="n"/>
      <c r="O4155" s="10" t="n"/>
      <c r="P4155" s="8" t="n"/>
    </row>
    <row r="4156">
      <c r="A4156" s="7" t="n"/>
      <c r="C4156" s="7" t="n"/>
      <c r="F4156" s="7" t="n"/>
      <c r="H4156" s="7">
        <f>IF($G4156="","",IFERROR(INDEX(Listas!$B$2:$B$51,MATCH($G4156,Listas!$A$2:$A$51,0))&amp;"",""))</f>
        <v/>
      </c>
      <c r="J4156" s="8" t="n"/>
      <c r="K4156" s="8" t="n"/>
      <c r="L4156" s="8" t="n"/>
      <c r="M4156" s="9" t="n"/>
      <c r="O4156" s="10" t="n"/>
      <c r="P4156" s="8" t="n"/>
    </row>
    <row r="4157">
      <c r="A4157" s="7" t="n"/>
      <c r="C4157" s="7" t="n"/>
      <c r="F4157" s="7" t="n"/>
      <c r="H4157" s="7">
        <f>IF($G4157="","",IFERROR(INDEX(Listas!$B$2:$B$51,MATCH($G4157,Listas!$A$2:$A$51,0))&amp;"",""))</f>
        <v/>
      </c>
      <c r="J4157" s="8" t="n"/>
      <c r="K4157" s="8" t="n"/>
      <c r="L4157" s="8" t="n"/>
      <c r="M4157" s="9" t="n"/>
      <c r="O4157" s="10" t="n"/>
      <c r="P4157" s="8" t="n"/>
    </row>
    <row r="4158">
      <c r="A4158" s="7" t="n"/>
      <c r="C4158" s="7" t="n"/>
      <c r="F4158" s="7" t="n"/>
      <c r="H4158" s="7">
        <f>IF($G4158="","",IFERROR(INDEX(Listas!$B$2:$B$51,MATCH($G4158,Listas!$A$2:$A$51,0))&amp;"",""))</f>
        <v/>
      </c>
      <c r="J4158" s="8" t="n"/>
      <c r="K4158" s="8" t="n"/>
      <c r="L4158" s="8" t="n"/>
      <c r="M4158" s="9" t="n"/>
      <c r="O4158" s="10" t="n"/>
      <c r="P4158" s="8" t="n"/>
    </row>
    <row r="4159">
      <c r="A4159" s="7" t="n"/>
      <c r="C4159" s="7" t="n"/>
      <c r="F4159" s="7" t="n"/>
      <c r="H4159" s="7">
        <f>IF($G4159="","",IFERROR(INDEX(Listas!$B$2:$B$51,MATCH($G4159,Listas!$A$2:$A$51,0))&amp;"",""))</f>
        <v/>
      </c>
      <c r="J4159" s="8" t="n"/>
      <c r="K4159" s="8" t="n"/>
      <c r="L4159" s="8" t="n"/>
      <c r="M4159" s="9" t="n"/>
      <c r="O4159" s="10" t="n"/>
      <c r="P4159" s="8" t="n"/>
    </row>
    <row r="4160">
      <c r="A4160" s="7" t="n"/>
      <c r="C4160" s="7" t="n"/>
      <c r="F4160" s="7" t="n"/>
      <c r="H4160" s="7">
        <f>IF($G4160="","",IFERROR(INDEX(Listas!$B$2:$B$51,MATCH($G4160,Listas!$A$2:$A$51,0))&amp;"",""))</f>
        <v/>
      </c>
      <c r="J4160" s="8" t="n"/>
      <c r="K4160" s="8" t="n"/>
      <c r="L4160" s="8" t="n"/>
      <c r="M4160" s="9" t="n"/>
      <c r="O4160" s="10" t="n"/>
      <c r="P4160" s="8" t="n"/>
    </row>
    <row r="4161">
      <c r="A4161" s="7" t="n"/>
      <c r="C4161" s="7" t="n"/>
      <c r="F4161" s="7" t="n"/>
      <c r="H4161" s="7">
        <f>IF($G4161="","",IFERROR(INDEX(Listas!$B$2:$B$51,MATCH($G4161,Listas!$A$2:$A$51,0))&amp;"",""))</f>
        <v/>
      </c>
      <c r="J4161" s="8" t="n"/>
      <c r="K4161" s="8" t="n"/>
      <c r="L4161" s="8" t="n"/>
      <c r="M4161" s="9" t="n"/>
      <c r="O4161" s="10" t="n"/>
      <c r="P4161" s="8" t="n"/>
    </row>
    <row r="4162">
      <c r="A4162" s="7" t="n"/>
      <c r="C4162" s="7" t="n"/>
      <c r="F4162" s="7" t="n"/>
      <c r="H4162" s="7">
        <f>IF($G4162="","",IFERROR(INDEX(Listas!$B$2:$B$51,MATCH($G4162,Listas!$A$2:$A$51,0))&amp;"",""))</f>
        <v/>
      </c>
      <c r="J4162" s="8" t="n"/>
      <c r="K4162" s="8" t="n"/>
      <c r="L4162" s="8" t="n"/>
      <c r="M4162" s="9" t="n"/>
      <c r="O4162" s="10" t="n"/>
      <c r="P4162" s="8" t="n"/>
    </row>
    <row r="4163">
      <c r="A4163" s="7" t="n"/>
      <c r="C4163" s="7" t="n"/>
      <c r="F4163" s="7" t="n"/>
      <c r="H4163" s="7">
        <f>IF($G4163="","",IFERROR(INDEX(Listas!$B$2:$B$51,MATCH($G4163,Listas!$A$2:$A$51,0))&amp;"",""))</f>
        <v/>
      </c>
      <c r="J4163" s="8" t="n"/>
      <c r="K4163" s="8" t="n"/>
      <c r="L4163" s="8" t="n"/>
      <c r="M4163" s="9" t="n"/>
      <c r="O4163" s="10" t="n"/>
      <c r="P4163" s="8" t="n"/>
    </row>
    <row r="4164">
      <c r="A4164" s="7" t="n"/>
      <c r="C4164" s="7" t="n"/>
      <c r="F4164" s="7" t="n"/>
      <c r="H4164" s="7">
        <f>IF($G4164="","",IFERROR(INDEX(Listas!$B$2:$B$51,MATCH($G4164,Listas!$A$2:$A$51,0))&amp;"",""))</f>
        <v/>
      </c>
      <c r="J4164" s="8" t="n"/>
      <c r="K4164" s="8" t="n"/>
      <c r="L4164" s="8" t="n"/>
      <c r="M4164" s="9" t="n"/>
      <c r="O4164" s="10" t="n"/>
      <c r="P4164" s="8" t="n"/>
    </row>
    <row r="4165">
      <c r="A4165" s="7" t="n"/>
      <c r="C4165" s="7" t="n"/>
      <c r="F4165" s="7" t="n"/>
      <c r="H4165" s="7">
        <f>IF($G4165="","",IFERROR(INDEX(Listas!$B$2:$B$51,MATCH($G4165,Listas!$A$2:$A$51,0))&amp;"",""))</f>
        <v/>
      </c>
      <c r="J4165" s="8" t="n"/>
      <c r="K4165" s="8" t="n"/>
      <c r="L4165" s="8" t="n"/>
      <c r="M4165" s="9" t="n"/>
      <c r="O4165" s="10" t="n"/>
      <c r="P4165" s="8" t="n"/>
    </row>
    <row r="4166">
      <c r="A4166" s="7" t="n"/>
      <c r="C4166" s="7" t="n"/>
      <c r="F4166" s="7" t="n"/>
      <c r="H4166" s="7">
        <f>IF($G4166="","",IFERROR(INDEX(Listas!$B$2:$B$51,MATCH($G4166,Listas!$A$2:$A$51,0))&amp;"",""))</f>
        <v/>
      </c>
      <c r="J4166" s="8" t="n"/>
      <c r="K4166" s="8" t="n"/>
      <c r="L4166" s="8" t="n"/>
      <c r="M4166" s="9" t="n"/>
      <c r="O4166" s="10" t="n"/>
      <c r="P4166" s="8" t="n"/>
    </row>
    <row r="4167">
      <c r="A4167" s="7" t="n"/>
      <c r="C4167" s="7" t="n"/>
      <c r="F4167" s="7" t="n"/>
      <c r="H4167" s="7">
        <f>IF($G4167="","",IFERROR(INDEX(Listas!$B$2:$B$51,MATCH($G4167,Listas!$A$2:$A$51,0))&amp;"",""))</f>
        <v/>
      </c>
      <c r="J4167" s="8" t="n"/>
      <c r="K4167" s="8" t="n"/>
      <c r="L4167" s="8" t="n"/>
      <c r="M4167" s="9" t="n"/>
      <c r="O4167" s="10" t="n"/>
      <c r="P4167" s="8" t="n"/>
    </row>
    <row r="4168">
      <c r="A4168" s="7" t="n"/>
      <c r="C4168" s="7" t="n"/>
      <c r="F4168" s="7" t="n"/>
      <c r="H4168" s="7">
        <f>IF($G4168="","",IFERROR(INDEX(Listas!$B$2:$B$51,MATCH($G4168,Listas!$A$2:$A$51,0))&amp;"",""))</f>
        <v/>
      </c>
      <c r="J4168" s="8" t="n"/>
      <c r="K4168" s="8" t="n"/>
      <c r="L4168" s="8" t="n"/>
      <c r="M4168" s="9" t="n"/>
      <c r="O4168" s="10" t="n"/>
      <c r="P4168" s="8" t="n"/>
    </row>
    <row r="4169">
      <c r="A4169" s="7" t="n"/>
      <c r="C4169" s="7" t="n"/>
      <c r="F4169" s="7" t="n"/>
      <c r="H4169" s="7">
        <f>IF($G4169="","",IFERROR(INDEX(Listas!$B$2:$B$51,MATCH($G4169,Listas!$A$2:$A$51,0))&amp;"",""))</f>
        <v/>
      </c>
      <c r="J4169" s="8" t="n"/>
      <c r="K4169" s="8" t="n"/>
      <c r="L4169" s="8" t="n"/>
      <c r="M4169" s="9" t="n"/>
      <c r="O4169" s="10" t="n"/>
      <c r="P4169" s="8" t="n"/>
    </row>
    <row r="4170">
      <c r="A4170" s="7" t="n"/>
      <c r="C4170" s="7" t="n"/>
      <c r="F4170" s="7" t="n"/>
      <c r="H4170" s="7">
        <f>IF($G4170="","",IFERROR(INDEX(Listas!$B$2:$B$51,MATCH($G4170,Listas!$A$2:$A$51,0))&amp;"",""))</f>
        <v/>
      </c>
      <c r="J4170" s="8" t="n"/>
      <c r="K4170" s="8" t="n"/>
      <c r="L4170" s="8" t="n"/>
      <c r="M4170" s="9" t="n"/>
      <c r="O4170" s="10" t="n"/>
      <c r="P4170" s="8" t="n"/>
    </row>
    <row r="4171">
      <c r="A4171" s="7" t="n"/>
      <c r="C4171" s="7" t="n"/>
      <c r="F4171" s="7" t="n"/>
      <c r="H4171" s="7">
        <f>IF($G4171="","",IFERROR(INDEX(Listas!$B$2:$B$51,MATCH($G4171,Listas!$A$2:$A$51,0))&amp;"",""))</f>
        <v/>
      </c>
      <c r="J4171" s="8" t="n"/>
      <c r="K4171" s="8" t="n"/>
      <c r="L4171" s="8" t="n"/>
      <c r="M4171" s="9" t="n"/>
      <c r="O4171" s="10" t="n"/>
      <c r="P4171" s="8" t="n"/>
    </row>
    <row r="4172">
      <c r="A4172" s="7" t="n"/>
      <c r="C4172" s="7" t="n"/>
      <c r="F4172" s="7" t="n"/>
      <c r="H4172" s="7">
        <f>IF($G4172="","",IFERROR(INDEX(Listas!$B$2:$B$51,MATCH($G4172,Listas!$A$2:$A$51,0))&amp;"",""))</f>
        <v/>
      </c>
      <c r="J4172" s="8" t="n"/>
      <c r="K4172" s="8" t="n"/>
      <c r="L4172" s="8" t="n"/>
      <c r="M4172" s="9" t="n"/>
      <c r="O4172" s="10" t="n"/>
      <c r="P4172" s="8" t="n"/>
    </row>
    <row r="4173">
      <c r="A4173" s="7" t="n"/>
      <c r="C4173" s="7" t="n"/>
      <c r="F4173" s="7" t="n"/>
      <c r="H4173" s="7">
        <f>IF($G4173="","",IFERROR(INDEX(Listas!$B$2:$B$51,MATCH($G4173,Listas!$A$2:$A$51,0))&amp;"",""))</f>
        <v/>
      </c>
      <c r="J4173" s="8" t="n"/>
      <c r="K4173" s="8" t="n"/>
      <c r="L4173" s="8" t="n"/>
      <c r="M4173" s="9" t="n"/>
      <c r="O4173" s="10" t="n"/>
      <c r="P4173" s="8" t="n"/>
    </row>
    <row r="4174">
      <c r="A4174" s="7" t="n"/>
      <c r="C4174" s="7" t="n"/>
      <c r="F4174" s="7" t="n"/>
      <c r="H4174" s="7">
        <f>IF($G4174="","",IFERROR(INDEX(Listas!$B$2:$B$51,MATCH($G4174,Listas!$A$2:$A$51,0))&amp;"",""))</f>
        <v/>
      </c>
      <c r="J4174" s="8" t="n"/>
      <c r="K4174" s="8" t="n"/>
      <c r="L4174" s="8" t="n"/>
      <c r="M4174" s="9" t="n"/>
      <c r="O4174" s="10" t="n"/>
      <c r="P4174" s="8" t="n"/>
    </row>
    <row r="4175">
      <c r="A4175" s="7" t="n"/>
      <c r="C4175" s="7" t="n"/>
      <c r="F4175" s="7" t="n"/>
      <c r="H4175" s="7">
        <f>IF($G4175="","",IFERROR(INDEX(Listas!$B$2:$B$51,MATCH($G4175,Listas!$A$2:$A$51,0))&amp;"",""))</f>
        <v/>
      </c>
      <c r="J4175" s="8" t="n"/>
      <c r="K4175" s="8" t="n"/>
      <c r="L4175" s="8" t="n"/>
      <c r="M4175" s="9" t="n"/>
      <c r="O4175" s="10" t="n"/>
      <c r="P4175" s="8" t="n"/>
    </row>
    <row r="4176">
      <c r="A4176" s="7" t="n"/>
      <c r="C4176" s="7" t="n"/>
      <c r="F4176" s="7" t="n"/>
      <c r="H4176" s="7">
        <f>IF($G4176="","",IFERROR(INDEX(Listas!$B$2:$B$51,MATCH($G4176,Listas!$A$2:$A$51,0))&amp;"",""))</f>
        <v/>
      </c>
      <c r="J4176" s="8" t="n"/>
      <c r="K4176" s="8" t="n"/>
      <c r="L4176" s="8" t="n"/>
      <c r="M4176" s="9" t="n"/>
      <c r="O4176" s="10" t="n"/>
      <c r="P4176" s="8" t="n"/>
    </row>
    <row r="4177">
      <c r="A4177" s="7" t="n"/>
      <c r="C4177" s="7" t="n"/>
      <c r="F4177" s="7" t="n"/>
      <c r="H4177" s="7">
        <f>IF($G4177="","",IFERROR(INDEX(Listas!$B$2:$B$51,MATCH($G4177,Listas!$A$2:$A$51,0))&amp;"",""))</f>
        <v/>
      </c>
      <c r="J4177" s="8" t="n"/>
      <c r="K4177" s="8" t="n"/>
      <c r="L4177" s="8" t="n"/>
      <c r="M4177" s="9" t="n"/>
      <c r="O4177" s="10" t="n"/>
      <c r="P4177" s="8" t="n"/>
    </row>
    <row r="4178">
      <c r="A4178" s="7" t="n"/>
      <c r="C4178" s="7" t="n"/>
      <c r="F4178" s="7" t="n"/>
      <c r="H4178" s="7">
        <f>IF($G4178="","",IFERROR(INDEX(Listas!$B$2:$B$51,MATCH($G4178,Listas!$A$2:$A$51,0))&amp;"",""))</f>
        <v/>
      </c>
      <c r="J4178" s="8" t="n"/>
      <c r="K4178" s="8" t="n"/>
      <c r="L4178" s="8" t="n"/>
      <c r="M4178" s="9" t="n"/>
      <c r="O4178" s="10" t="n"/>
      <c r="P4178" s="8" t="n"/>
    </row>
    <row r="4179">
      <c r="A4179" s="7" t="n"/>
      <c r="C4179" s="7" t="n"/>
      <c r="F4179" s="7" t="n"/>
      <c r="H4179" s="7">
        <f>IF($G4179="","",IFERROR(INDEX(Listas!$B$2:$B$51,MATCH($G4179,Listas!$A$2:$A$51,0))&amp;"",""))</f>
        <v/>
      </c>
      <c r="J4179" s="8" t="n"/>
      <c r="K4179" s="8" t="n"/>
      <c r="L4179" s="8" t="n"/>
      <c r="M4179" s="9" t="n"/>
      <c r="O4179" s="10" t="n"/>
      <c r="P4179" s="8" t="n"/>
    </row>
    <row r="4180">
      <c r="A4180" s="7" t="n"/>
      <c r="C4180" s="7" t="n"/>
      <c r="F4180" s="7" t="n"/>
      <c r="H4180" s="7">
        <f>IF($G4180="","",IFERROR(INDEX(Listas!$B$2:$B$51,MATCH($G4180,Listas!$A$2:$A$51,0))&amp;"",""))</f>
        <v/>
      </c>
      <c r="J4180" s="8" t="n"/>
      <c r="K4180" s="8" t="n"/>
      <c r="L4180" s="8" t="n"/>
      <c r="M4180" s="9" t="n"/>
      <c r="O4180" s="10" t="n"/>
      <c r="P4180" s="8" t="n"/>
    </row>
    <row r="4181">
      <c r="A4181" s="7" t="n"/>
      <c r="C4181" s="7" t="n"/>
      <c r="F4181" s="7" t="n"/>
      <c r="H4181" s="7">
        <f>IF($G4181="","",IFERROR(INDEX(Listas!$B$2:$B$51,MATCH($G4181,Listas!$A$2:$A$51,0))&amp;"",""))</f>
        <v/>
      </c>
      <c r="J4181" s="8" t="n"/>
      <c r="K4181" s="8" t="n"/>
      <c r="L4181" s="8" t="n"/>
      <c r="M4181" s="9" t="n"/>
      <c r="O4181" s="10" t="n"/>
      <c r="P4181" s="8" t="n"/>
    </row>
    <row r="4182">
      <c r="A4182" s="7" t="n"/>
      <c r="C4182" s="7" t="n"/>
      <c r="F4182" s="7" t="n"/>
      <c r="H4182" s="7">
        <f>IF($G4182="","",IFERROR(INDEX(Listas!$B$2:$B$51,MATCH($G4182,Listas!$A$2:$A$51,0))&amp;"",""))</f>
        <v/>
      </c>
      <c r="J4182" s="8" t="n"/>
      <c r="K4182" s="8" t="n"/>
      <c r="L4182" s="8" t="n"/>
      <c r="M4182" s="9" t="n"/>
      <c r="O4182" s="10" t="n"/>
      <c r="P4182" s="8" t="n"/>
    </row>
    <row r="4183">
      <c r="A4183" s="7" t="n"/>
      <c r="C4183" s="7" t="n"/>
      <c r="F4183" s="7" t="n"/>
      <c r="H4183" s="7">
        <f>IF($G4183="","",IFERROR(INDEX(Listas!$B$2:$B$51,MATCH($G4183,Listas!$A$2:$A$51,0))&amp;"",""))</f>
        <v/>
      </c>
      <c r="J4183" s="8" t="n"/>
      <c r="K4183" s="8" t="n"/>
      <c r="L4183" s="8" t="n"/>
      <c r="M4183" s="9" t="n"/>
      <c r="O4183" s="10" t="n"/>
      <c r="P4183" s="8" t="n"/>
    </row>
    <row r="4184">
      <c r="A4184" s="7" t="n"/>
      <c r="C4184" s="7" t="n"/>
      <c r="F4184" s="7" t="n"/>
      <c r="H4184" s="7">
        <f>IF($G4184="","",IFERROR(INDEX(Listas!$B$2:$B$51,MATCH($G4184,Listas!$A$2:$A$51,0))&amp;"",""))</f>
        <v/>
      </c>
      <c r="J4184" s="8" t="n"/>
      <c r="K4184" s="8" t="n"/>
      <c r="L4184" s="8" t="n"/>
      <c r="M4184" s="9" t="n"/>
      <c r="O4184" s="10" t="n"/>
      <c r="P4184" s="8" t="n"/>
    </row>
    <row r="4185">
      <c r="A4185" s="7" t="n"/>
      <c r="C4185" s="7" t="n"/>
      <c r="F4185" s="7" t="n"/>
      <c r="H4185" s="7">
        <f>IF($G4185="","",IFERROR(INDEX(Listas!$B$2:$B$51,MATCH($G4185,Listas!$A$2:$A$51,0))&amp;"",""))</f>
        <v/>
      </c>
      <c r="J4185" s="8" t="n"/>
      <c r="K4185" s="8" t="n"/>
      <c r="L4185" s="8" t="n"/>
      <c r="M4185" s="9" t="n"/>
      <c r="O4185" s="10" t="n"/>
      <c r="P4185" s="8" t="n"/>
    </row>
    <row r="4186">
      <c r="A4186" s="7" t="n"/>
      <c r="C4186" s="7" t="n"/>
      <c r="F4186" s="7" t="n"/>
      <c r="H4186" s="7">
        <f>IF($G4186="","",IFERROR(INDEX(Listas!$B$2:$B$51,MATCH($G4186,Listas!$A$2:$A$51,0))&amp;"",""))</f>
        <v/>
      </c>
      <c r="J4186" s="8" t="n"/>
      <c r="K4186" s="8" t="n"/>
      <c r="L4186" s="8" t="n"/>
      <c r="M4186" s="9" t="n"/>
      <c r="O4186" s="10" t="n"/>
      <c r="P4186" s="8" t="n"/>
    </row>
    <row r="4187">
      <c r="A4187" s="7" t="n"/>
      <c r="C4187" s="7" t="n"/>
      <c r="F4187" s="7" t="n"/>
      <c r="H4187" s="7">
        <f>IF($G4187="","",IFERROR(INDEX(Listas!$B$2:$B$51,MATCH($G4187,Listas!$A$2:$A$51,0))&amp;"",""))</f>
        <v/>
      </c>
      <c r="J4187" s="8" t="n"/>
      <c r="K4187" s="8" t="n"/>
      <c r="L4187" s="8" t="n"/>
      <c r="M4187" s="9" t="n"/>
      <c r="O4187" s="10" t="n"/>
      <c r="P4187" s="8" t="n"/>
    </row>
    <row r="4188">
      <c r="A4188" s="7" t="n"/>
      <c r="C4188" s="7" t="n"/>
      <c r="F4188" s="7" t="n"/>
      <c r="H4188" s="7">
        <f>IF($G4188="","",IFERROR(INDEX(Listas!$B$2:$B$51,MATCH($G4188,Listas!$A$2:$A$51,0))&amp;"",""))</f>
        <v/>
      </c>
      <c r="J4188" s="8" t="n"/>
      <c r="K4188" s="8" t="n"/>
      <c r="L4188" s="8" t="n"/>
      <c r="M4188" s="9" t="n"/>
      <c r="O4188" s="10" t="n"/>
      <c r="P4188" s="8" t="n"/>
    </row>
    <row r="4189">
      <c r="A4189" s="7" t="n"/>
      <c r="C4189" s="7" t="n"/>
      <c r="F4189" s="7" t="n"/>
      <c r="H4189" s="7">
        <f>IF($G4189="","",IFERROR(INDEX(Listas!$B$2:$B$51,MATCH($G4189,Listas!$A$2:$A$51,0))&amp;"",""))</f>
        <v/>
      </c>
      <c r="J4189" s="8" t="n"/>
      <c r="K4189" s="8" t="n"/>
      <c r="L4189" s="8" t="n"/>
      <c r="M4189" s="9" t="n"/>
      <c r="O4189" s="10" t="n"/>
      <c r="P4189" s="8" t="n"/>
    </row>
    <row r="4190">
      <c r="A4190" s="7" t="n"/>
      <c r="C4190" s="7" t="n"/>
      <c r="F4190" s="7" t="n"/>
      <c r="H4190" s="7">
        <f>IF($G4190="","",IFERROR(INDEX(Listas!$B$2:$B$51,MATCH($G4190,Listas!$A$2:$A$51,0))&amp;"",""))</f>
        <v/>
      </c>
      <c r="J4190" s="8" t="n"/>
      <c r="K4190" s="8" t="n"/>
      <c r="L4190" s="8" t="n"/>
      <c r="M4190" s="9" t="n"/>
      <c r="O4190" s="10" t="n"/>
      <c r="P4190" s="8" t="n"/>
    </row>
    <row r="4191">
      <c r="A4191" s="7" t="n"/>
      <c r="C4191" s="7" t="n"/>
      <c r="F4191" s="7" t="n"/>
      <c r="H4191" s="7">
        <f>IF($G4191="","",IFERROR(INDEX(Listas!$B$2:$B$51,MATCH($G4191,Listas!$A$2:$A$51,0))&amp;"",""))</f>
        <v/>
      </c>
      <c r="J4191" s="8" t="n"/>
      <c r="K4191" s="8" t="n"/>
      <c r="L4191" s="8" t="n"/>
      <c r="M4191" s="9" t="n"/>
      <c r="O4191" s="10" t="n"/>
      <c r="P4191" s="8" t="n"/>
    </row>
    <row r="4192">
      <c r="A4192" s="7" t="n"/>
      <c r="C4192" s="7" t="n"/>
      <c r="F4192" s="7" t="n"/>
      <c r="H4192" s="7">
        <f>IF($G4192="","",IFERROR(INDEX(Listas!$B$2:$B$51,MATCH($G4192,Listas!$A$2:$A$51,0))&amp;"",""))</f>
        <v/>
      </c>
      <c r="J4192" s="8" t="n"/>
      <c r="K4192" s="8" t="n"/>
      <c r="L4192" s="8" t="n"/>
      <c r="M4192" s="9" t="n"/>
      <c r="O4192" s="10" t="n"/>
      <c r="P4192" s="8" t="n"/>
    </row>
    <row r="4193">
      <c r="A4193" s="7" t="n"/>
      <c r="C4193" s="7" t="n"/>
      <c r="F4193" s="7" t="n"/>
      <c r="H4193" s="7">
        <f>IF($G4193="","",IFERROR(INDEX(Listas!$B$2:$B$51,MATCH($G4193,Listas!$A$2:$A$51,0))&amp;"",""))</f>
        <v/>
      </c>
      <c r="J4193" s="8" t="n"/>
      <c r="K4193" s="8" t="n"/>
      <c r="L4193" s="8" t="n"/>
      <c r="M4193" s="9" t="n"/>
      <c r="O4193" s="10" t="n"/>
      <c r="P4193" s="8" t="n"/>
    </row>
    <row r="4194">
      <c r="A4194" s="7" t="n"/>
      <c r="C4194" s="7" t="n"/>
      <c r="F4194" s="7" t="n"/>
      <c r="H4194" s="7">
        <f>IF($G4194="","",IFERROR(INDEX(Listas!$B$2:$B$51,MATCH($G4194,Listas!$A$2:$A$51,0))&amp;"",""))</f>
        <v/>
      </c>
      <c r="J4194" s="8" t="n"/>
      <c r="K4194" s="8" t="n"/>
      <c r="L4194" s="8" t="n"/>
      <c r="M4194" s="9" t="n"/>
      <c r="O4194" s="10" t="n"/>
      <c r="P4194" s="8" t="n"/>
    </row>
    <row r="4195">
      <c r="A4195" s="7" t="n"/>
      <c r="C4195" s="7" t="n"/>
      <c r="F4195" s="7" t="n"/>
      <c r="H4195" s="7">
        <f>IF($G4195="","",IFERROR(INDEX(Listas!$B$2:$B$51,MATCH($G4195,Listas!$A$2:$A$51,0))&amp;"",""))</f>
        <v/>
      </c>
      <c r="J4195" s="8" t="n"/>
      <c r="K4195" s="8" t="n"/>
      <c r="L4195" s="8" t="n"/>
      <c r="M4195" s="9" t="n"/>
      <c r="O4195" s="10" t="n"/>
      <c r="P4195" s="8" t="n"/>
    </row>
    <row r="4196">
      <c r="A4196" s="7" t="n"/>
      <c r="C4196" s="7" t="n"/>
      <c r="F4196" s="7" t="n"/>
      <c r="H4196" s="7">
        <f>IF($G4196="","",IFERROR(INDEX(Listas!$B$2:$B$51,MATCH($G4196,Listas!$A$2:$A$51,0))&amp;"",""))</f>
        <v/>
      </c>
      <c r="J4196" s="8" t="n"/>
      <c r="K4196" s="8" t="n"/>
      <c r="L4196" s="8" t="n"/>
      <c r="M4196" s="9" t="n"/>
      <c r="O4196" s="10" t="n"/>
      <c r="P4196" s="8" t="n"/>
    </row>
    <row r="4197">
      <c r="A4197" s="7" t="n"/>
      <c r="C4197" s="7" t="n"/>
      <c r="F4197" s="7" t="n"/>
      <c r="H4197" s="7">
        <f>IF($G4197="","",IFERROR(INDEX(Listas!$B$2:$B$51,MATCH($G4197,Listas!$A$2:$A$51,0))&amp;"",""))</f>
        <v/>
      </c>
      <c r="J4197" s="8" t="n"/>
      <c r="K4197" s="8" t="n"/>
      <c r="L4197" s="8" t="n"/>
      <c r="M4197" s="9" t="n"/>
      <c r="O4197" s="10" t="n"/>
      <c r="P4197" s="8" t="n"/>
    </row>
    <row r="4198">
      <c r="A4198" s="7" t="n"/>
      <c r="C4198" s="7" t="n"/>
      <c r="F4198" s="7" t="n"/>
      <c r="H4198" s="7">
        <f>IF($G4198="","",IFERROR(INDEX(Listas!$B$2:$B$51,MATCH($G4198,Listas!$A$2:$A$51,0))&amp;"",""))</f>
        <v/>
      </c>
      <c r="J4198" s="8" t="n"/>
      <c r="K4198" s="8" t="n"/>
      <c r="L4198" s="8" t="n"/>
      <c r="M4198" s="9" t="n"/>
      <c r="O4198" s="10" t="n"/>
      <c r="P4198" s="8" t="n"/>
    </row>
    <row r="4199">
      <c r="A4199" s="7" t="n"/>
      <c r="C4199" s="7" t="n"/>
      <c r="F4199" s="7" t="n"/>
      <c r="H4199" s="7">
        <f>IF($G4199="","",IFERROR(INDEX(Listas!$B$2:$B$51,MATCH($G4199,Listas!$A$2:$A$51,0))&amp;"",""))</f>
        <v/>
      </c>
      <c r="J4199" s="8" t="n"/>
      <c r="K4199" s="8" t="n"/>
      <c r="L4199" s="8" t="n"/>
      <c r="M4199" s="9" t="n"/>
      <c r="O4199" s="10" t="n"/>
      <c r="P4199" s="8" t="n"/>
    </row>
    <row r="4200">
      <c r="A4200" s="7" t="n"/>
      <c r="C4200" s="7" t="n"/>
      <c r="F4200" s="7" t="n"/>
      <c r="H4200" s="7">
        <f>IF($G4200="","",IFERROR(INDEX(Listas!$B$2:$B$51,MATCH($G4200,Listas!$A$2:$A$51,0))&amp;"",""))</f>
        <v/>
      </c>
      <c r="J4200" s="8" t="n"/>
      <c r="K4200" s="8" t="n"/>
      <c r="L4200" s="8" t="n"/>
      <c r="M4200" s="9" t="n"/>
      <c r="O4200" s="10" t="n"/>
      <c r="P4200" s="8" t="n"/>
    </row>
    <row r="4201">
      <c r="A4201" s="7" t="n"/>
      <c r="C4201" s="7" t="n"/>
      <c r="F4201" s="7" t="n"/>
      <c r="H4201" s="7">
        <f>IF($G4201="","",IFERROR(INDEX(Listas!$B$2:$B$51,MATCH($G4201,Listas!$A$2:$A$51,0))&amp;"",""))</f>
        <v/>
      </c>
      <c r="J4201" s="8" t="n"/>
      <c r="K4201" s="8" t="n"/>
      <c r="L4201" s="8" t="n"/>
      <c r="M4201" s="9" t="n"/>
      <c r="O4201" s="10" t="n"/>
      <c r="P4201" s="8" t="n"/>
    </row>
    <row r="4202">
      <c r="A4202" s="7" t="n"/>
      <c r="C4202" s="7" t="n"/>
      <c r="F4202" s="7" t="n"/>
      <c r="H4202" s="7">
        <f>IF($G4202="","",IFERROR(INDEX(Listas!$B$2:$B$51,MATCH($G4202,Listas!$A$2:$A$51,0))&amp;"",""))</f>
        <v/>
      </c>
      <c r="J4202" s="8" t="n"/>
      <c r="K4202" s="8" t="n"/>
      <c r="L4202" s="8" t="n"/>
      <c r="M4202" s="9" t="n"/>
      <c r="O4202" s="10" t="n"/>
      <c r="P4202" s="8" t="n"/>
    </row>
    <row r="4203">
      <c r="A4203" s="7" t="n"/>
      <c r="C4203" s="7" t="n"/>
      <c r="F4203" s="7" t="n"/>
      <c r="H4203" s="7">
        <f>IF($G4203="","",IFERROR(INDEX(Listas!$B$2:$B$51,MATCH($G4203,Listas!$A$2:$A$51,0))&amp;"",""))</f>
        <v/>
      </c>
      <c r="J4203" s="8" t="n"/>
      <c r="K4203" s="8" t="n"/>
      <c r="L4203" s="8" t="n"/>
      <c r="M4203" s="9" t="n"/>
      <c r="O4203" s="10" t="n"/>
      <c r="P4203" s="8" t="n"/>
    </row>
    <row r="4204">
      <c r="A4204" s="7" t="n"/>
      <c r="C4204" s="7" t="n"/>
      <c r="F4204" s="7" t="n"/>
      <c r="H4204" s="7">
        <f>IF($G4204="","",IFERROR(INDEX(Listas!$B$2:$B$51,MATCH($G4204,Listas!$A$2:$A$51,0))&amp;"",""))</f>
        <v/>
      </c>
      <c r="J4204" s="8" t="n"/>
      <c r="K4204" s="8" t="n"/>
      <c r="L4204" s="8" t="n"/>
      <c r="M4204" s="9" t="n"/>
      <c r="O4204" s="10" t="n"/>
      <c r="P4204" s="8" t="n"/>
    </row>
    <row r="4205">
      <c r="A4205" s="7" t="n"/>
      <c r="C4205" s="7" t="n"/>
      <c r="F4205" s="7" t="n"/>
      <c r="H4205" s="7">
        <f>IF($G4205="","",IFERROR(INDEX(Listas!$B$2:$B$51,MATCH($G4205,Listas!$A$2:$A$51,0))&amp;"",""))</f>
        <v/>
      </c>
      <c r="J4205" s="8" t="n"/>
      <c r="K4205" s="8" t="n"/>
      <c r="L4205" s="8" t="n"/>
      <c r="M4205" s="9" t="n"/>
      <c r="O4205" s="10" t="n"/>
      <c r="P4205" s="8" t="n"/>
    </row>
    <row r="4206">
      <c r="A4206" s="7" t="n"/>
      <c r="C4206" s="7" t="n"/>
      <c r="F4206" s="7" t="n"/>
      <c r="H4206" s="7">
        <f>IF($G4206="","",IFERROR(INDEX(Listas!$B$2:$B$51,MATCH($G4206,Listas!$A$2:$A$51,0))&amp;"",""))</f>
        <v/>
      </c>
      <c r="J4206" s="8" t="n"/>
      <c r="K4206" s="8" t="n"/>
      <c r="L4206" s="8" t="n"/>
      <c r="M4206" s="9" t="n"/>
      <c r="O4206" s="10" t="n"/>
      <c r="P4206" s="8" t="n"/>
    </row>
    <row r="4207">
      <c r="A4207" s="7" t="n"/>
      <c r="C4207" s="7" t="n"/>
      <c r="F4207" s="7" t="n"/>
      <c r="H4207" s="7">
        <f>IF($G4207="","",IFERROR(INDEX(Listas!$B$2:$B$51,MATCH($G4207,Listas!$A$2:$A$51,0))&amp;"",""))</f>
        <v/>
      </c>
      <c r="J4207" s="8" t="n"/>
      <c r="K4207" s="8" t="n"/>
      <c r="L4207" s="8" t="n"/>
      <c r="M4207" s="9" t="n"/>
      <c r="O4207" s="10" t="n"/>
      <c r="P4207" s="8" t="n"/>
    </row>
    <row r="4208">
      <c r="A4208" s="7" t="n"/>
      <c r="C4208" s="7" t="n"/>
      <c r="F4208" s="7" t="n"/>
      <c r="H4208" s="7">
        <f>IF($G4208="","",IFERROR(INDEX(Listas!$B$2:$B$51,MATCH($G4208,Listas!$A$2:$A$51,0))&amp;"",""))</f>
        <v/>
      </c>
      <c r="J4208" s="8" t="n"/>
      <c r="K4208" s="8" t="n"/>
      <c r="L4208" s="8" t="n"/>
      <c r="M4208" s="9" t="n"/>
      <c r="O4208" s="10" t="n"/>
      <c r="P4208" s="8" t="n"/>
    </row>
    <row r="4209">
      <c r="A4209" s="7" t="n"/>
      <c r="C4209" s="7" t="n"/>
      <c r="F4209" s="7" t="n"/>
      <c r="H4209" s="7">
        <f>IF($G4209="","",IFERROR(INDEX(Listas!$B$2:$B$51,MATCH($G4209,Listas!$A$2:$A$51,0))&amp;"",""))</f>
        <v/>
      </c>
      <c r="J4209" s="8" t="n"/>
      <c r="K4209" s="8" t="n"/>
      <c r="L4209" s="8" t="n"/>
      <c r="M4209" s="9" t="n"/>
      <c r="O4209" s="10" t="n"/>
      <c r="P4209" s="8" t="n"/>
    </row>
    <row r="4210">
      <c r="A4210" s="7" t="n"/>
      <c r="C4210" s="7" t="n"/>
      <c r="F4210" s="7" t="n"/>
      <c r="H4210" s="7">
        <f>IF($G4210="","",IFERROR(INDEX(Listas!$B$2:$B$51,MATCH($G4210,Listas!$A$2:$A$51,0))&amp;"",""))</f>
        <v/>
      </c>
      <c r="J4210" s="8" t="n"/>
      <c r="K4210" s="8" t="n"/>
      <c r="L4210" s="8" t="n"/>
      <c r="M4210" s="9" t="n"/>
      <c r="O4210" s="10" t="n"/>
      <c r="P4210" s="8" t="n"/>
    </row>
    <row r="4211">
      <c r="A4211" s="7" t="n"/>
      <c r="C4211" s="7" t="n"/>
      <c r="F4211" s="7" t="n"/>
      <c r="H4211" s="7">
        <f>IF($G4211="","",IFERROR(INDEX(Listas!$B$2:$B$51,MATCH($G4211,Listas!$A$2:$A$51,0))&amp;"",""))</f>
        <v/>
      </c>
      <c r="J4211" s="8" t="n"/>
      <c r="K4211" s="8" t="n"/>
      <c r="L4211" s="8" t="n"/>
      <c r="M4211" s="9" t="n"/>
      <c r="O4211" s="10" t="n"/>
      <c r="P4211" s="8" t="n"/>
    </row>
    <row r="4212">
      <c r="A4212" s="7" t="n"/>
      <c r="C4212" s="7" t="n"/>
      <c r="F4212" s="7" t="n"/>
      <c r="H4212" s="7">
        <f>IF($G4212="","",IFERROR(INDEX(Listas!$B$2:$B$51,MATCH($G4212,Listas!$A$2:$A$51,0))&amp;"",""))</f>
        <v/>
      </c>
      <c r="J4212" s="8" t="n"/>
      <c r="K4212" s="8" t="n"/>
      <c r="L4212" s="8" t="n"/>
      <c r="M4212" s="9" t="n"/>
      <c r="O4212" s="10" t="n"/>
      <c r="P4212" s="8" t="n"/>
    </row>
    <row r="4213">
      <c r="A4213" s="7" t="n"/>
      <c r="C4213" s="7" t="n"/>
      <c r="F4213" s="7" t="n"/>
      <c r="H4213" s="7">
        <f>IF($G4213="","",IFERROR(INDEX(Listas!$B$2:$B$51,MATCH($G4213,Listas!$A$2:$A$51,0))&amp;"",""))</f>
        <v/>
      </c>
      <c r="J4213" s="8" t="n"/>
      <c r="K4213" s="8" t="n"/>
      <c r="L4213" s="8" t="n"/>
      <c r="M4213" s="9" t="n"/>
      <c r="O4213" s="10" t="n"/>
      <c r="P4213" s="8" t="n"/>
    </row>
    <row r="4214">
      <c r="A4214" s="7" t="n"/>
      <c r="C4214" s="7" t="n"/>
      <c r="F4214" s="7" t="n"/>
      <c r="H4214" s="7">
        <f>IF($G4214="","",IFERROR(INDEX(Listas!$B$2:$B$51,MATCH($G4214,Listas!$A$2:$A$51,0))&amp;"",""))</f>
        <v/>
      </c>
      <c r="J4214" s="8" t="n"/>
      <c r="K4214" s="8" t="n"/>
      <c r="L4214" s="8" t="n"/>
      <c r="M4214" s="9" t="n"/>
      <c r="O4214" s="10" t="n"/>
      <c r="P4214" s="8" t="n"/>
    </row>
    <row r="4215">
      <c r="A4215" s="7" t="n"/>
      <c r="C4215" s="7" t="n"/>
      <c r="F4215" s="7" t="n"/>
      <c r="H4215" s="7">
        <f>IF($G4215="","",IFERROR(INDEX(Listas!$B$2:$B$51,MATCH($G4215,Listas!$A$2:$A$51,0))&amp;"",""))</f>
        <v/>
      </c>
      <c r="J4215" s="8" t="n"/>
      <c r="K4215" s="8" t="n"/>
      <c r="L4215" s="8" t="n"/>
      <c r="M4215" s="9" t="n"/>
      <c r="O4215" s="10" t="n"/>
      <c r="P4215" s="8" t="n"/>
    </row>
    <row r="4216">
      <c r="A4216" s="7" t="n"/>
      <c r="C4216" s="7" t="n"/>
      <c r="F4216" s="7" t="n"/>
      <c r="H4216" s="7">
        <f>IF($G4216="","",IFERROR(INDEX(Listas!$B$2:$B$51,MATCH($G4216,Listas!$A$2:$A$51,0))&amp;"",""))</f>
        <v/>
      </c>
      <c r="J4216" s="8" t="n"/>
      <c r="K4216" s="8" t="n"/>
      <c r="L4216" s="8" t="n"/>
      <c r="M4216" s="9" t="n"/>
      <c r="O4216" s="10" t="n"/>
      <c r="P4216" s="8" t="n"/>
    </row>
    <row r="4217">
      <c r="A4217" s="7" t="n"/>
      <c r="C4217" s="7" t="n"/>
      <c r="F4217" s="7" t="n"/>
      <c r="H4217" s="7">
        <f>IF($G4217="","",IFERROR(INDEX(Listas!$B$2:$B$51,MATCH($G4217,Listas!$A$2:$A$51,0))&amp;"",""))</f>
        <v/>
      </c>
      <c r="J4217" s="8" t="n"/>
      <c r="K4217" s="8" t="n"/>
      <c r="L4217" s="8" t="n"/>
      <c r="M4217" s="9" t="n"/>
      <c r="O4217" s="10" t="n"/>
      <c r="P4217" s="8" t="n"/>
    </row>
    <row r="4218">
      <c r="A4218" s="7" t="n"/>
      <c r="C4218" s="7" t="n"/>
      <c r="F4218" s="7" t="n"/>
      <c r="H4218" s="7">
        <f>IF($G4218="","",IFERROR(INDEX(Listas!$B$2:$B$51,MATCH($G4218,Listas!$A$2:$A$51,0))&amp;"",""))</f>
        <v/>
      </c>
      <c r="J4218" s="8" t="n"/>
      <c r="K4218" s="8" t="n"/>
      <c r="L4218" s="8" t="n"/>
      <c r="M4218" s="9" t="n"/>
      <c r="O4218" s="10" t="n"/>
      <c r="P4218" s="8" t="n"/>
    </row>
    <row r="4219">
      <c r="A4219" s="7" t="n"/>
      <c r="C4219" s="7" t="n"/>
      <c r="F4219" s="7" t="n"/>
      <c r="H4219" s="7">
        <f>IF($G4219="","",IFERROR(INDEX(Listas!$B$2:$B$51,MATCH($G4219,Listas!$A$2:$A$51,0))&amp;"",""))</f>
        <v/>
      </c>
      <c r="J4219" s="8" t="n"/>
      <c r="K4219" s="8" t="n"/>
      <c r="L4219" s="8" t="n"/>
      <c r="M4219" s="9" t="n"/>
      <c r="O4219" s="10" t="n"/>
      <c r="P4219" s="8" t="n"/>
    </row>
    <row r="4220">
      <c r="A4220" s="7" t="n"/>
      <c r="C4220" s="7" t="n"/>
      <c r="F4220" s="7" t="n"/>
      <c r="H4220" s="7">
        <f>IF($G4220="","",IFERROR(INDEX(Listas!$B$2:$B$51,MATCH($G4220,Listas!$A$2:$A$51,0))&amp;"",""))</f>
        <v/>
      </c>
      <c r="J4220" s="8" t="n"/>
      <c r="K4220" s="8" t="n"/>
      <c r="L4220" s="8" t="n"/>
      <c r="M4220" s="9" t="n"/>
      <c r="O4220" s="10" t="n"/>
      <c r="P4220" s="8" t="n"/>
    </row>
    <row r="4221">
      <c r="A4221" s="7" t="n"/>
      <c r="C4221" s="7" t="n"/>
      <c r="F4221" s="7" t="n"/>
      <c r="H4221" s="7">
        <f>IF($G4221="","",IFERROR(INDEX(Listas!$B$2:$B$51,MATCH($G4221,Listas!$A$2:$A$51,0))&amp;"",""))</f>
        <v/>
      </c>
      <c r="J4221" s="8" t="n"/>
      <c r="K4221" s="8" t="n"/>
      <c r="L4221" s="8" t="n"/>
      <c r="M4221" s="9" t="n"/>
      <c r="O4221" s="10" t="n"/>
      <c r="P4221" s="8" t="n"/>
    </row>
    <row r="4222">
      <c r="A4222" s="7" t="n"/>
      <c r="C4222" s="7" t="n"/>
      <c r="F4222" s="7" t="n"/>
      <c r="H4222" s="7">
        <f>IF($G4222="","",IFERROR(INDEX(Listas!$B$2:$B$51,MATCH($G4222,Listas!$A$2:$A$51,0))&amp;"",""))</f>
        <v/>
      </c>
      <c r="J4222" s="8" t="n"/>
      <c r="K4222" s="8" t="n"/>
      <c r="L4222" s="8" t="n"/>
      <c r="M4222" s="9" t="n"/>
      <c r="O4222" s="10" t="n"/>
      <c r="P4222" s="8" t="n"/>
    </row>
    <row r="4223">
      <c r="A4223" s="7" t="n"/>
      <c r="C4223" s="7" t="n"/>
      <c r="F4223" s="7" t="n"/>
      <c r="H4223" s="7">
        <f>IF($G4223="","",IFERROR(INDEX(Listas!$B$2:$B$51,MATCH($G4223,Listas!$A$2:$A$51,0))&amp;"",""))</f>
        <v/>
      </c>
      <c r="J4223" s="8" t="n"/>
      <c r="K4223" s="8" t="n"/>
      <c r="L4223" s="8" t="n"/>
      <c r="M4223" s="9" t="n"/>
      <c r="O4223" s="10" t="n"/>
      <c r="P4223" s="8" t="n"/>
    </row>
    <row r="4224">
      <c r="A4224" s="7" t="n"/>
      <c r="C4224" s="7" t="n"/>
      <c r="F4224" s="7" t="n"/>
      <c r="H4224" s="7">
        <f>IF($G4224="","",IFERROR(INDEX(Listas!$B$2:$B$51,MATCH($G4224,Listas!$A$2:$A$51,0))&amp;"",""))</f>
        <v/>
      </c>
      <c r="J4224" s="8" t="n"/>
      <c r="K4224" s="8" t="n"/>
      <c r="L4224" s="8" t="n"/>
      <c r="M4224" s="9" t="n"/>
      <c r="O4224" s="10" t="n"/>
      <c r="P4224" s="8" t="n"/>
    </row>
    <row r="4225">
      <c r="A4225" s="7" t="n"/>
      <c r="C4225" s="7" t="n"/>
      <c r="F4225" s="7" t="n"/>
      <c r="H4225" s="7">
        <f>IF($G4225="","",IFERROR(INDEX(Listas!$B$2:$B$51,MATCH($G4225,Listas!$A$2:$A$51,0))&amp;"",""))</f>
        <v/>
      </c>
      <c r="J4225" s="8" t="n"/>
      <c r="K4225" s="8" t="n"/>
      <c r="L4225" s="8" t="n"/>
      <c r="M4225" s="9" t="n"/>
      <c r="O4225" s="10" t="n"/>
      <c r="P4225" s="8" t="n"/>
    </row>
    <row r="4226">
      <c r="A4226" s="7" t="n"/>
      <c r="C4226" s="7" t="n"/>
      <c r="F4226" s="7" t="n"/>
      <c r="H4226" s="7">
        <f>IF($G4226="","",IFERROR(INDEX(Listas!$B$2:$B$51,MATCH($G4226,Listas!$A$2:$A$51,0))&amp;"",""))</f>
        <v/>
      </c>
      <c r="J4226" s="8" t="n"/>
      <c r="K4226" s="8" t="n"/>
      <c r="L4226" s="8" t="n"/>
      <c r="M4226" s="9" t="n"/>
      <c r="O4226" s="10" t="n"/>
      <c r="P4226" s="8" t="n"/>
    </row>
    <row r="4227">
      <c r="A4227" s="7" t="n"/>
      <c r="C4227" s="7" t="n"/>
      <c r="F4227" s="7" t="n"/>
      <c r="H4227" s="7">
        <f>IF($G4227="","",IFERROR(INDEX(Listas!$B$2:$B$51,MATCH($G4227,Listas!$A$2:$A$51,0))&amp;"",""))</f>
        <v/>
      </c>
      <c r="J4227" s="8" t="n"/>
      <c r="K4227" s="8" t="n"/>
      <c r="L4227" s="8" t="n"/>
      <c r="M4227" s="9" t="n"/>
      <c r="O4227" s="10" t="n"/>
      <c r="P4227" s="8" t="n"/>
    </row>
    <row r="4228">
      <c r="A4228" s="7" t="n"/>
      <c r="C4228" s="7" t="n"/>
      <c r="F4228" s="7" t="n"/>
      <c r="H4228" s="7">
        <f>IF($G4228="","",IFERROR(INDEX(Listas!$B$2:$B$51,MATCH($G4228,Listas!$A$2:$A$51,0))&amp;"",""))</f>
        <v/>
      </c>
      <c r="J4228" s="8" t="n"/>
      <c r="K4228" s="8" t="n"/>
      <c r="L4228" s="8" t="n"/>
      <c r="M4228" s="9" t="n"/>
      <c r="O4228" s="10" t="n"/>
      <c r="P4228" s="8" t="n"/>
    </row>
    <row r="4229">
      <c r="A4229" s="7" t="n"/>
      <c r="C4229" s="7" t="n"/>
      <c r="F4229" s="7" t="n"/>
      <c r="H4229" s="7">
        <f>IF($G4229="","",IFERROR(INDEX(Listas!$B$2:$B$51,MATCH($G4229,Listas!$A$2:$A$51,0))&amp;"",""))</f>
        <v/>
      </c>
      <c r="J4229" s="8" t="n"/>
      <c r="K4229" s="8" t="n"/>
      <c r="L4229" s="8" t="n"/>
      <c r="M4229" s="9" t="n"/>
      <c r="O4229" s="10" t="n"/>
      <c r="P4229" s="8" t="n"/>
    </row>
    <row r="4230">
      <c r="A4230" s="7" t="n"/>
      <c r="C4230" s="7" t="n"/>
      <c r="F4230" s="7" t="n"/>
      <c r="H4230" s="7">
        <f>IF($G4230="","",IFERROR(INDEX(Listas!$B$2:$B$51,MATCH($G4230,Listas!$A$2:$A$51,0))&amp;"",""))</f>
        <v/>
      </c>
      <c r="J4230" s="8" t="n"/>
      <c r="K4230" s="8" t="n"/>
      <c r="L4230" s="8" t="n"/>
      <c r="M4230" s="9" t="n"/>
      <c r="O4230" s="10" t="n"/>
      <c r="P4230" s="8" t="n"/>
    </row>
    <row r="4231">
      <c r="A4231" s="7" t="n"/>
      <c r="C4231" s="7" t="n"/>
      <c r="F4231" s="7" t="n"/>
      <c r="H4231" s="7">
        <f>IF($G4231="","",IFERROR(INDEX(Listas!$B$2:$B$51,MATCH($G4231,Listas!$A$2:$A$51,0))&amp;"",""))</f>
        <v/>
      </c>
      <c r="J4231" s="8" t="n"/>
      <c r="K4231" s="8" t="n"/>
      <c r="L4231" s="8" t="n"/>
      <c r="M4231" s="9" t="n"/>
      <c r="O4231" s="10" t="n"/>
      <c r="P4231" s="8" t="n"/>
    </row>
    <row r="4232">
      <c r="A4232" s="7" t="n"/>
      <c r="C4232" s="7" t="n"/>
      <c r="F4232" s="7" t="n"/>
      <c r="H4232" s="7">
        <f>IF($G4232="","",IFERROR(INDEX(Listas!$B$2:$B$51,MATCH($G4232,Listas!$A$2:$A$51,0))&amp;"",""))</f>
        <v/>
      </c>
      <c r="J4232" s="8" t="n"/>
      <c r="K4232" s="8" t="n"/>
      <c r="L4232" s="8" t="n"/>
      <c r="M4232" s="9" t="n"/>
      <c r="O4232" s="10" t="n"/>
      <c r="P4232" s="8" t="n"/>
    </row>
    <row r="4233">
      <c r="A4233" s="7" t="n"/>
      <c r="C4233" s="7" t="n"/>
      <c r="F4233" s="7" t="n"/>
      <c r="H4233" s="7">
        <f>IF($G4233="","",IFERROR(INDEX(Listas!$B$2:$B$51,MATCH($G4233,Listas!$A$2:$A$51,0))&amp;"",""))</f>
        <v/>
      </c>
      <c r="J4233" s="8" t="n"/>
      <c r="K4233" s="8" t="n"/>
      <c r="L4233" s="8" t="n"/>
      <c r="M4233" s="9" t="n"/>
      <c r="O4233" s="10" t="n"/>
      <c r="P4233" s="8" t="n"/>
    </row>
    <row r="4234">
      <c r="A4234" s="7" t="n"/>
      <c r="C4234" s="7" t="n"/>
      <c r="F4234" s="7" t="n"/>
      <c r="H4234" s="7">
        <f>IF($G4234="","",IFERROR(INDEX(Listas!$B$2:$B$51,MATCH($G4234,Listas!$A$2:$A$51,0))&amp;"",""))</f>
        <v/>
      </c>
      <c r="J4234" s="8" t="n"/>
      <c r="K4234" s="8" t="n"/>
      <c r="L4234" s="8" t="n"/>
      <c r="M4234" s="9" t="n"/>
      <c r="O4234" s="10" t="n"/>
      <c r="P4234" s="8" t="n"/>
    </row>
    <row r="4235">
      <c r="A4235" s="7" t="n"/>
      <c r="C4235" s="7" t="n"/>
      <c r="F4235" s="7" t="n"/>
      <c r="H4235" s="7">
        <f>IF($G4235="","",IFERROR(INDEX(Listas!$B$2:$B$51,MATCH($G4235,Listas!$A$2:$A$51,0))&amp;"",""))</f>
        <v/>
      </c>
      <c r="J4235" s="8" t="n"/>
      <c r="K4235" s="8" t="n"/>
      <c r="L4235" s="8" t="n"/>
      <c r="M4235" s="9" t="n"/>
      <c r="O4235" s="10" t="n"/>
      <c r="P4235" s="8" t="n"/>
    </row>
    <row r="4236">
      <c r="A4236" s="7" t="n"/>
      <c r="C4236" s="7" t="n"/>
      <c r="F4236" s="7" t="n"/>
      <c r="H4236" s="7">
        <f>IF($G4236="","",IFERROR(INDEX(Listas!$B$2:$B$51,MATCH($G4236,Listas!$A$2:$A$51,0))&amp;"",""))</f>
        <v/>
      </c>
      <c r="J4236" s="8" t="n"/>
      <c r="K4236" s="8" t="n"/>
      <c r="L4236" s="8" t="n"/>
      <c r="M4236" s="9" t="n"/>
      <c r="O4236" s="10" t="n"/>
      <c r="P4236" s="8" t="n"/>
    </row>
    <row r="4237">
      <c r="A4237" s="7" t="n"/>
      <c r="C4237" s="7" t="n"/>
      <c r="F4237" s="7" t="n"/>
      <c r="H4237" s="7">
        <f>IF($G4237="","",IFERROR(INDEX(Listas!$B$2:$B$51,MATCH($G4237,Listas!$A$2:$A$51,0))&amp;"",""))</f>
        <v/>
      </c>
      <c r="J4237" s="8" t="n"/>
      <c r="K4237" s="8" t="n"/>
      <c r="L4237" s="8" t="n"/>
      <c r="M4237" s="9" t="n"/>
      <c r="O4237" s="10" t="n"/>
      <c r="P4237" s="8" t="n"/>
    </row>
    <row r="4238">
      <c r="A4238" s="7" t="n"/>
      <c r="C4238" s="7" t="n"/>
      <c r="F4238" s="7" t="n"/>
      <c r="H4238" s="7">
        <f>IF($G4238="","",IFERROR(INDEX(Listas!$B$2:$B$51,MATCH($G4238,Listas!$A$2:$A$51,0))&amp;"",""))</f>
        <v/>
      </c>
      <c r="J4238" s="8" t="n"/>
      <c r="K4238" s="8" t="n"/>
      <c r="L4238" s="8" t="n"/>
      <c r="M4238" s="9" t="n"/>
      <c r="O4238" s="10" t="n"/>
      <c r="P4238" s="8" t="n"/>
    </row>
    <row r="4239">
      <c r="A4239" s="7" t="n"/>
      <c r="C4239" s="7" t="n"/>
      <c r="F4239" s="7" t="n"/>
      <c r="H4239" s="7">
        <f>IF($G4239="","",IFERROR(INDEX(Listas!$B$2:$B$51,MATCH($G4239,Listas!$A$2:$A$51,0))&amp;"",""))</f>
        <v/>
      </c>
      <c r="J4239" s="8" t="n"/>
      <c r="K4239" s="8" t="n"/>
      <c r="L4239" s="8" t="n"/>
      <c r="M4239" s="9" t="n"/>
      <c r="O4239" s="10" t="n"/>
      <c r="P4239" s="8" t="n"/>
    </row>
    <row r="4240">
      <c r="A4240" s="7" t="n"/>
      <c r="C4240" s="7" t="n"/>
      <c r="F4240" s="7" t="n"/>
      <c r="H4240" s="7">
        <f>IF($G4240="","",IFERROR(INDEX(Listas!$B$2:$B$51,MATCH($G4240,Listas!$A$2:$A$51,0))&amp;"",""))</f>
        <v/>
      </c>
      <c r="J4240" s="8" t="n"/>
      <c r="K4240" s="8" t="n"/>
      <c r="L4240" s="8" t="n"/>
      <c r="M4240" s="9" t="n"/>
      <c r="O4240" s="10" t="n"/>
      <c r="P4240" s="8" t="n"/>
    </row>
    <row r="4241">
      <c r="A4241" s="7" t="n"/>
      <c r="C4241" s="7" t="n"/>
      <c r="F4241" s="7" t="n"/>
      <c r="H4241" s="7">
        <f>IF($G4241="","",IFERROR(INDEX(Listas!$B$2:$B$51,MATCH($G4241,Listas!$A$2:$A$51,0))&amp;"",""))</f>
        <v/>
      </c>
      <c r="J4241" s="8" t="n"/>
      <c r="K4241" s="8" t="n"/>
      <c r="L4241" s="8" t="n"/>
      <c r="M4241" s="9" t="n"/>
      <c r="O4241" s="10" t="n"/>
      <c r="P4241" s="8" t="n"/>
    </row>
    <row r="4242">
      <c r="A4242" s="7" t="n"/>
      <c r="C4242" s="7" t="n"/>
      <c r="F4242" s="7" t="n"/>
      <c r="H4242" s="7">
        <f>IF($G4242="","",IFERROR(INDEX(Listas!$B$2:$B$51,MATCH($G4242,Listas!$A$2:$A$51,0))&amp;"",""))</f>
        <v/>
      </c>
      <c r="J4242" s="8" t="n"/>
      <c r="K4242" s="8" t="n"/>
      <c r="L4242" s="8" t="n"/>
      <c r="M4242" s="9" t="n"/>
      <c r="O4242" s="10" t="n"/>
      <c r="P4242" s="8" t="n"/>
    </row>
    <row r="4243">
      <c r="A4243" s="7" t="n"/>
      <c r="C4243" s="7" t="n"/>
      <c r="F4243" s="7" t="n"/>
      <c r="H4243" s="7">
        <f>IF($G4243="","",IFERROR(INDEX(Listas!$B$2:$B$51,MATCH($G4243,Listas!$A$2:$A$51,0))&amp;"",""))</f>
        <v/>
      </c>
      <c r="J4243" s="8" t="n"/>
      <c r="K4243" s="8" t="n"/>
      <c r="L4243" s="8" t="n"/>
      <c r="M4243" s="9" t="n"/>
      <c r="O4243" s="10" t="n"/>
      <c r="P4243" s="8" t="n"/>
    </row>
    <row r="4244">
      <c r="A4244" s="7" t="n"/>
      <c r="C4244" s="7" t="n"/>
      <c r="F4244" s="7" t="n"/>
      <c r="H4244" s="7">
        <f>IF($G4244="","",IFERROR(INDEX(Listas!$B$2:$B$51,MATCH($G4244,Listas!$A$2:$A$51,0))&amp;"",""))</f>
        <v/>
      </c>
      <c r="J4244" s="8" t="n"/>
      <c r="K4244" s="8" t="n"/>
      <c r="L4244" s="8" t="n"/>
      <c r="M4244" s="9" t="n"/>
      <c r="O4244" s="10" t="n"/>
      <c r="P4244" s="8" t="n"/>
    </row>
    <row r="4245">
      <c r="A4245" s="7" t="n"/>
      <c r="C4245" s="7" t="n"/>
      <c r="F4245" s="7" t="n"/>
      <c r="H4245" s="7">
        <f>IF($G4245="","",IFERROR(INDEX(Listas!$B$2:$B$51,MATCH($G4245,Listas!$A$2:$A$51,0))&amp;"",""))</f>
        <v/>
      </c>
      <c r="J4245" s="8" t="n"/>
      <c r="K4245" s="8" t="n"/>
      <c r="L4245" s="8" t="n"/>
      <c r="M4245" s="9" t="n"/>
      <c r="O4245" s="10" t="n"/>
      <c r="P4245" s="8" t="n"/>
    </row>
    <row r="4246">
      <c r="A4246" s="7" t="n"/>
      <c r="C4246" s="7" t="n"/>
      <c r="F4246" s="7" t="n"/>
      <c r="H4246" s="7">
        <f>IF($G4246="","",IFERROR(INDEX(Listas!$B$2:$B$51,MATCH($G4246,Listas!$A$2:$A$51,0))&amp;"",""))</f>
        <v/>
      </c>
      <c r="J4246" s="8" t="n"/>
      <c r="K4246" s="8" t="n"/>
      <c r="L4246" s="8" t="n"/>
      <c r="M4246" s="9" t="n"/>
      <c r="O4246" s="10" t="n"/>
      <c r="P4246" s="8" t="n"/>
    </row>
    <row r="4247">
      <c r="A4247" s="7" t="n"/>
      <c r="C4247" s="7" t="n"/>
      <c r="F4247" s="7" t="n"/>
      <c r="H4247" s="7">
        <f>IF($G4247="","",IFERROR(INDEX(Listas!$B$2:$B$51,MATCH($G4247,Listas!$A$2:$A$51,0))&amp;"",""))</f>
        <v/>
      </c>
      <c r="J4247" s="8" t="n"/>
      <c r="K4247" s="8" t="n"/>
      <c r="L4247" s="8" t="n"/>
      <c r="M4247" s="9" t="n"/>
      <c r="O4247" s="10" t="n"/>
      <c r="P4247" s="8" t="n"/>
    </row>
    <row r="4248">
      <c r="A4248" s="7" t="n"/>
      <c r="C4248" s="7" t="n"/>
      <c r="F4248" s="7" t="n"/>
      <c r="H4248" s="7">
        <f>IF($G4248="","",IFERROR(INDEX(Listas!$B$2:$B$51,MATCH($G4248,Listas!$A$2:$A$51,0))&amp;"",""))</f>
        <v/>
      </c>
      <c r="J4248" s="8" t="n"/>
      <c r="K4248" s="8" t="n"/>
      <c r="L4248" s="8" t="n"/>
      <c r="M4248" s="9" t="n"/>
      <c r="O4248" s="10" t="n"/>
      <c r="P4248" s="8" t="n"/>
    </row>
    <row r="4249">
      <c r="A4249" s="7" t="n"/>
      <c r="C4249" s="7" t="n"/>
      <c r="F4249" s="7" t="n"/>
      <c r="H4249" s="7">
        <f>IF($G4249="","",IFERROR(INDEX(Listas!$B$2:$B$51,MATCH($G4249,Listas!$A$2:$A$51,0))&amp;"",""))</f>
        <v/>
      </c>
      <c r="J4249" s="8" t="n"/>
      <c r="K4249" s="8" t="n"/>
      <c r="L4249" s="8" t="n"/>
      <c r="M4249" s="9" t="n"/>
      <c r="O4249" s="10" t="n"/>
      <c r="P4249" s="8" t="n"/>
    </row>
    <row r="4250">
      <c r="A4250" s="7" t="n"/>
      <c r="C4250" s="7" t="n"/>
      <c r="F4250" s="7" t="n"/>
      <c r="H4250" s="7">
        <f>IF($G4250="","",IFERROR(INDEX(Listas!$B$2:$B$51,MATCH($G4250,Listas!$A$2:$A$51,0))&amp;"",""))</f>
        <v/>
      </c>
      <c r="J4250" s="8" t="n"/>
      <c r="K4250" s="8" t="n"/>
      <c r="L4250" s="8" t="n"/>
      <c r="M4250" s="9" t="n"/>
      <c r="O4250" s="10" t="n"/>
      <c r="P4250" s="8" t="n"/>
    </row>
    <row r="4251">
      <c r="A4251" s="7" t="n"/>
      <c r="C4251" s="7" t="n"/>
      <c r="F4251" s="7" t="n"/>
      <c r="H4251" s="7">
        <f>IF($G4251="","",IFERROR(INDEX(Listas!$B$2:$B$51,MATCH($G4251,Listas!$A$2:$A$51,0))&amp;"",""))</f>
        <v/>
      </c>
      <c r="J4251" s="8" t="n"/>
      <c r="K4251" s="8" t="n"/>
      <c r="L4251" s="8" t="n"/>
      <c r="M4251" s="9" t="n"/>
      <c r="O4251" s="10" t="n"/>
      <c r="P4251" s="8" t="n"/>
    </row>
    <row r="4252">
      <c r="A4252" s="7" t="n"/>
      <c r="C4252" s="7" t="n"/>
      <c r="F4252" s="7" t="n"/>
      <c r="H4252" s="7">
        <f>IF($G4252="","",IFERROR(INDEX(Listas!$B$2:$B$51,MATCH($G4252,Listas!$A$2:$A$51,0))&amp;"",""))</f>
        <v/>
      </c>
      <c r="J4252" s="8" t="n"/>
      <c r="K4252" s="8" t="n"/>
      <c r="L4252" s="8" t="n"/>
      <c r="M4252" s="9" t="n"/>
      <c r="O4252" s="10" t="n"/>
      <c r="P4252" s="8" t="n"/>
    </row>
    <row r="4253">
      <c r="A4253" s="7" t="n"/>
      <c r="C4253" s="7" t="n"/>
      <c r="F4253" s="7" t="n"/>
      <c r="H4253" s="7">
        <f>IF($G4253="","",IFERROR(INDEX(Listas!$B$2:$B$51,MATCH($G4253,Listas!$A$2:$A$51,0))&amp;"",""))</f>
        <v/>
      </c>
      <c r="J4253" s="8" t="n"/>
      <c r="K4253" s="8" t="n"/>
      <c r="L4253" s="8" t="n"/>
      <c r="M4253" s="9" t="n"/>
      <c r="O4253" s="10" t="n"/>
      <c r="P4253" s="8" t="n"/>
    </row>
    <row r="4254">
      <c r="A4254" s="7" t="n"/>
      <c r="C4254" s="7" t="n"/>
      <c r="F4254" s="7" t="n"/>
      <c r="H4254" s="7">
        <f>IF($G4254="","",IFERROR(INDEX(Listas!$B$2:$B$51,MATCH($G4254,Listas!$A$2:$A$51,0))&amp;"",""))</f>
        <v/>
      </c>
      <c r="J4254" s="8" t="n"/>
      <c r="K4254" s="8" t="n"/>
      <c r="L4254" s="8" t="n"/>
      <c r="M4254" s="9" t="n"/>
      <c r="O4254" s="10" t="n"/>
      <c r="P4254" s="8" t="n"/>
    </row>
    <row r="4255">
      <c r="A4255" s="7" t="n"/>
      <c r="C4255" s="7" t="n"/>
      <c r="F4255" s="7" t="n"/>
      <c r="H4255" s="7">
        <f>IF($G4255="","",IFERROR(INDEX(Listas!$B$2:$B$51,MATCH($G4255,Listas!$A$2:$A$51,0))&amp;"",""))</f>
        <v/>
      </c>
      <c r="J4255" s="8" t="n"/>
      <c r="K4255" s="8" t="n"/>
      <c r="L4255" s="8" t="n"/>
      <c r="M4255" s="9" t="n"/>
      <c r="O4255" s="10" t="n"/>
      <c r="P4255" s="8" t="n"/>
    </row>
    <row r="4256">
      <c r="A4256" s="7" t="n"/>
      <c r="C4256" s="7" t="n"/>
      <c r="F4256" s="7" t="n"/>
      <c r="H4256" s="7">
        <f>IF($G4256="","",IFERROR(INDEX(Listas!$B$2:$B$51,MATCH($G4256,Listas!$A$2:$A$51,0))&amp;"",""))</f>
        <v/>
      </c>
      <c r="J4256" s="8" t="n"/>
      <c r="K4256" s="8" t="n"/>
      <c r="L4256" s="8" t="n"/>
      <c r="M4256" s="9" t="n"/>
      <c r="O4256" s="10" t="n"/>
      <c r="P4256" s="8" t="n"/>
    </row>
    <row r="4257">
      <c r="A4257" s="7" t="n"/>
      <c r="C4257" s="7" t="n"/>
      <c r="F4257" s="7" t="n"/>
      <c r="H4257" s="7">
        <f>IF($G4257="","",IFERROR(INDEX(Listas!$B$2:$B$51,MATCH($G4257,Listas!$A$2:$A$51,0))&amp;"",""))</f>
        <v/>
      </c>
      <c r="J4257" s="8" t="n"/>
      <c r="K4257" s="8" t="n"/>
      <c r="L4257" s="8" t="n"/>
      <c r="M4257" s="9" t="n"/>
      <c r="O4257" s="10" t="n"/>
      <c r="P4257" s="8" t="n"/>
    </row>
    <row r="4258">
      <c r="A4258" s="7" t="n"/>
      <c r="C4258" s="7" t="n"/>
      <c r="F4258" s="7" t="n"/>
      <c r="H4258" s="7">
        <f>IF($G4258="","",IFERROR(INDEX(Listas!$B$2:$B$51,MATCH($G4258,Listas!$A$2:$A$51,0))&amp;"",""))</f>
        <v/>
      </c>
      <c r="J4258" s="8" t="n"/>
      <c r="K4258" s="8" t="n"/>
      <c r="L4258" s="8" t="n"/>
      <c r="M4258" s="9" t="n"/>
      <c r="O4258" s="10" t="n"/>
      <c r="P4258" s="8" t="n"/>
    </row>
    <row r="4259">
      <c r="A4259" s="7" t="n"/>
      <c r="C4259" s="7" t="n"/>
      <c r="F4259" s="7" t="n"/>
      <c r="H4259" s="7">
        <f>IF($G4259="","",IFERROR(INDEX(Listas!$B$2:$B$51,MATCH($G4259,Listas!$A$2:$A$51,0))&amp;"",""))</f>
        <v/>
      </c>
      <c r="J4259" s="8" t="n"/>
      <c r="K4259" s="8" t="n"/>
      <c r="L4259" s="8" t="n"/>
      <c r="M4259" s="9" t="n"/>
      <c r="O4259" s="10" t="n"/>
      <c r="P4259" s="8" t="n"/>
    </row>
    <row r="4260">
      <c r="A4260" s="7" t="n"/>
      <c r="C4260" s="7" t="n"/>
      <c r="F4260" s="7" t="n"/>
      <c r="H4260" s="7">
        <f>IF($G4260="","",IFERROR(INDEX(Listas!$B$2:$B$51,MATCH($G4260,Listas!$A$2:$A$51,0))&amp;"",""))</f>
        <v/>
      </c>
      <c r="J4260" s="8" t="n"/>
      <c r="K4260" s="8" t="n"/>
      <c r="L4260" s="8" t="n"/>
      <c r="M4260" s="9" t="n"/>
      <c r="O4260" s="10" t="n"/>
      <c r="P4260" s="8" t="n"/>
    </row>
    <row r="4261">
      <c r="A4261" s="7" t="n"/>
      <c r="C4261" s="7" t="n"/>
      <c r="F4261" s="7" t="n"/>
      <c r="H4261" s="7">
        <f>IF($G4261="","",IFERROR(INDEX(Listas!$B$2:$B$51,MATCH($G4261,Listas!$A$2:$A$51,0))&amp;"",""))</f>
        <v/>
      </c>
      <c r="J4261" s="8" t="n"/>
      <c r="K4261" s="8" t="n"/>
      <c r="L4261" s="8" t="n"/>
      <c r="M4261" s="9" t="n"/>
      <c r="O4261" s="10" t="n"/>
      <c r="P4261" s="8" t="n"/>
    </row>
    <row r="4262">
      <c r="A4262" s="7" t="n"/>
      <c r="C4262" s="7" t="n"/>
      <c r="F4262" s="7" t="n"/>
      <c r="H4262" s="7">
        <f>IF($G4262="","",IFERROR(INDEX(Listas!$B$2:$B$51,MATCH($G4262,Listas!$A$2:$A$51,0))&amp;"",""))</f>
        <v/>
      </c>
      <c r="J4262" s="8" t="n"/>
      <c r="K4262" s="8" t="n"/>
      <c r="L4262" s="8" t="n"/>
      <c r="M4262" s="9" t="n"/>
      <c r="O4262" s="10" t="n"/>
      <c r="P4262" s="8" t="n"/>
    </row>
    <row r="4263">
      <c r="A4263" s="7" t="n"/>
      <c r="C4263" s="7" t="n"/>
      <c r="F4263" s="7" t="n"/>
      <c r="H4263" s="7">
        <f>IF($G4263="","",IFERROR(INDEX(Listas!$B$2:$B$51,MATCH($G4263,Listas!$A$2:$A$51,0))&amp;"",""))</f>
        <v/>
      </c>
      <c r="J4263" s="8" t="n"/>
      <c r="K4263" s="8" t="n"/>
      <c r="L4263" s="8" t="n"/>
      <c r="M4263" s="9" t="n"/>
      <c r="O4263" s="10" t="n"/>
      <c r="P4263" s="8" t="n"/>
    </row>
    <row r="4264">
      <c r="A4264" s="7" t="n"/>
      <c r="C4264" s="7" t="n"/>
      <c r="F4264" s="7" t="n"/>
      <c r="H4264" s="7">
        <f>IF($G4264="","",IFERROR(INDEX(Listas!$B$2:$B$51,MATCH($G4264,Listas!$A$2:$A$51,0))&amp;"",""))</f>
        <v/>
      </c>
      <c r="J4264" s="8" t="n"/>
      <c r="K4264" s="8" t="n"/>
      <c r="L4264" s="8" t="n"/>
      <c r="M4264" s="9" t="n"/>
      <c r="O4264" s="10" t="n"/>
      <c r="P4264" s="8" t="n"/>
    </row>
    <row r="4265">
      <c r="A4265" s="7" t="n"/>
      <c r="C4265" s="7" t="n"/>
      <c r="F4265" s="7" t="n"/>
      <c r="H4265" s="7">
        <f>IF($G4265="","",IFERROR(INDEX(Listas!$B$2:$B$51,MATCH($G4265,Listas!$A$2:$A$51,0))&amp;"",""))</f>
        <v/>
      </c>
      <c r="J4265" s="8" t="n"/>
      <c r="K4265" s="8" t="n"/>
      <c r="L4265" s="8" t="n"/>
      <c r="M4265" s="9" t="n"/>
      <c r="O4265" s="10" t="n"/>
      <c r="P4265" s="8" t="n"/>
    </row>
    <row r="4266">
      <c r="A4266" s="7" t="n"/>
      <c r="C4266" s="7" t="n"/>
      <c r="F4266" s="7" t="n"/>
      <c r="H4266" s="7">
        <f>IF($G4266="","",IFERROR(INDEX(Listas!$B$2:$B$51,MATCH($G4266,Listas!$A$2:$A$51,0))&amp;"",""))</f>
        <v/>
      </c>
      <c r="J4266" s="8" t="n"/>
      <c r="K4266" s="8" t="n"/>
      <c r="L4266" s="8" t="n"/>
      <c r="M4266" s="9" t="n"/>
      <c r="O4266" s="10" t="n"/>
      <c r="P4266" s="8" t="n"/>
    </row>
    <row r="4267">
      <c r="A4267" s="7" t="n"/>
      <c r="C4267" s="7" t="n"/>
      <c r="F4267" s="7" t="n"/>
      <c r="H4267" s="7">
        <f>IF($G4267="","",IFERROR(INDEX(Listas!$B$2:$B$51,MATCH($G4267,Listas!$A$2:$A$51,0))&amp;"",""))</f>
        <v/>
      </c>
      <c r="J4267" s="8" t="n"/>
      <c r="K4267" s="8" t="n"/>
      <c r="L4267" s="8" t="n"/>
      <c r="M4267" s="9" t="n"/>
      <c r="O4267" s="10" t="n"/>
      <c r="P4267" s="8" t="n"/>
    </row>
    <row r="4268">
      <c r="A4268" s="7" t="n"/>
      <c r="C4268" s="7" t="n"/>
      <c r="F4268" s="7" t="n"/>
      <c r="H4268" s="7">
        <f>IF($G4268="","",IFERROR(INDEX(Listas!$B$2:$B$51,MATCH($G4268,Listas!$A$2:$A$51,0))&amp;"",""))</f>
        <v/>
      </c>
      <c r="J4268" s="8" t="n"/>
      <c r="K4268" s="8" t="n"/>
      <c r="L4268" s="8" t="n"/>
      <c r="M4268" s="9" t="n"/>
      <c r="O4268" s="10" t="n"/>
      <c r="P4268" s="8" t="n"/>
    </row>
    <row r="4269">
      <c r="A4269" s="7" t="n"/>
      <c r="C4269" s="7" t="n"/>
      <c r="F4269" s="7" t="n"/>
      <c r="H4269" s="7">
        <f>IF($G4269="","",IFERROR(INDEX(Listas!$B$2:$B$51,MATCH($G4269,Listas!$A$2:$A$51,0))&amp;"",""))</f>
        <v/>
      </c>
      <c r="J4269" s="8" t="n"/>
      <c r="K4269" s="8" t="n"/>
      <c r="L4269" s="8" t="n"/>
      <c r="M4269" s="9" t="n"/>
      <c r="O4269" s="10" t="n"/>
      <c r="P4269" s="8" t="n"/>
    </row>
    <row r="4270">
      <c r="A4270" s="7" t="n"/>
      <c r="C4270" s="7" t="n"/>
      <c r="F4270" s="7" t="n"/>
      <c r="H4270" s="7">
        <f>IF($G4270="","",IFERROR(INDEX(Listas!$B$2:$B$51,MATCH($G4270,Listas!$A$2:$A$51,0))&amp;"",""))</f>
        <v/>
      </c>
      <c r="J4270" s="8" t="n"/>
      <c r="K4270" s="8" t="n"/>
      <c r="L4270" s="8" t="n"/>
      <c r="M4270" s="9" t="n"/>
      <c r="O4270" s="10" t="n"/>
      <c r="P4270" s="8" t="n"/>
    </row>
    <row r="4271">
      <c r="A4271" s="7" t="n"/>
      <c r="C4271" s="7" t="n"/>
      <c r="F4271" s="7" t="n"/>
      <c r="H4271" s="7">
        <f>IF($G4271="","",IFERROR(INDEX(Listas!$B$2:$B$51,MATCH($G4271,Listas!$A$2:$A$51,0))&amp;"",""))</f>
        <v/>
      </c>
      <c r="J4271" s="8" t="n"/>
      <c r="K4271" s="8" t="n"/>
      <c r="L4271" s="8" t="n"/>
      <c r="M4271" s="9" t="n"/>
      <c r="O4271" s="10" t="n"/>
      <c r="P4271" s="8" t="n"/>
    </row>
    <row r="4272">
      <c r="A4272" s="7" t="n"/>
      <c r="C4272" s="7" t="n"/>
      <c r="F4272" s="7" t="n"/>
      <c r="H4272" s="7">
        <f>IF($G4272="","",IFERROR(INDEX(Listas!$B$2:$B$51,MATCH($G4272,Listas!$A$2:$A$51,0))&amp;"",""))</f>
        <v/>
      </c>
      <c r="J4272" s="8" t="n"/>
      <c r="K4272" s="8" t="n"/>
      <c r="L4272" s="8" t="n"/>
      <c r="M4272" s="9" t="n"/>
      <c r="O4272" s="10" t="n"/>
      <c r="P4272" s="8" t="n"/>
    </row>
    <row r="4273">
      <c r="A4273" s="7" t="n"/>
      <c r="C4273" s="7" t="n"/>
      <c r="F4273" s="7" t="n"/>
      <c r="H4273" s="7">
        <f>IF($G4273="","",IFERROR(INDEX(Listas!$B$2:$B$51,MATCH($G4273,Listas!$A$2:$A$51,0))&amp;"",""))</f>
        <v/>
      </c>
      <c r="J4273" s="8" t="n"/>
      <c r="K4273" s="8" t="n"/>
      <c r="L4273" s="8" t="n"/>
      <c r="M4273" s="9" t="n"/>
      <c r="O4273" s="10" t="n"/>
      <c r="P4273" s="8" t="n"/>
    </row>
    <row r="4274">
      <c r="A4274" s="7" t="n"/>
      <c r="C4274" s="7" t="n"/>
      <c r="F4274" s="7" t="n"/>
      <c r="H4274" s="7">
        <f>IF($G4274="","",IFERROR(INDEX(Listas!$B$2:$B$51,MATCH($G4274,Listas!$A$2:$A$51,0))&amp;"",""))</f>
        <v/>
      </c>
      <c r="J4274" s="8" t="n"/>
      <c r="K4274" s="8" t="n"/>
      <c r="L4274" s="8" t="n"/>
      <c r="M4274" s="9" t="n"/>
      <c r="O4274" s="10" t="n"/>
      <c r="P4274" s="8" t="n"/>
    </row>
    <row r="4275">
      <c r="A4275" s="7" t="n"/>
      <c r="C4275" s="7" t="n"/>
      <c r="F4275" s="7" t="n"/>
      <c r="H4275" s="7">
        <f>IF($G4275="","",IFERROR(INDEX(Listas!$B$2:$B$51,MATCH($G4275,Listas!$A$2:$A$51,0))&amp;"",""))</f>
        <v/>
      </c>
      <c r="J4275" s="8" t="n"/>
      <c r="K4275" s="8" t="n"/>
      <c r="L4275" s="8" t="n"/>
      <c r="M4275" s="9" t="n"/>
      <c r="O4275" s="10" t="n"/>
      <c r="P4275" s="8" t="n"/>
    </row>
    <row r="4276">
      <c r="A4276" s="7" t="n"/>
      <c r="C4276" s="7" t="n"/>
      <c r="F4276" s="7" t="n"/>
      <c r="H4276" s="7">
        <f>IF($G4276="","",IFERROR(INDEX(Listas!$B$2:$B$51,MATCH($G4276,Listas!$A$2:$A$51,0))&amp;"",""))</f>
        <v/>
      </c>
      <c r="J4276" s="8" t="n"/>
      <c r="K4276" s="8" t="n"/>
      <c r="L4276" s="8" t="n"/>
      <c r="M4276" s="9" t="n"/>
      <c r="O4276" s="10" t="n"/>
      <c r="P4276" s="8" t="n"/>
    </row>
    <row r="4277">
      <c r="A4277" s="7" t="n"/>
      <c r="C4277" s="7" t="n"/>
      <c r="F4277" s="7" t="n"/>
      <c r="H4277" s="7">
        <f>IF($G4277="","",IFERROR(INDEX(Listas!$B$2:$B$51,MATCH($G4277,Listas!$A$2:$A$51,0))&amp;"",""))</f>
        <v/>
      </c>
      <c r="J4277" s="8" t="n"/>
      <c r="K4277" s="8" t="n"/>
      <c r="L4277" s="8" t="n"/>
      <c r="M4277" s="9" t="n"/>
      <c r="O4277" s="10" t="n"/>
      <c r="P4277" s="8" t="n"/>
    </row>
    <row r="4278">
      <c r="A4278" s="7" t="n"/>
      <c r="C4278" s="7" t="n"/>
      <c r="F4278" s="7" t="n"/>
      <c r="H4278" s="7">
        <f>IF($G4278="","",IFERROR(INDEX(Listas!$B$2:$B$51,MATCH($G4278,Listas!$A$2:$A$51,0))&amp;"",""))</f>
        <v/>
      </c>
      <c r="J4278" s="8" t="n"/>
      <c r="K4278" s="8" t="n"/>
      <c r="L4278" s="8" t="n"/>
      <c r="M4278" s="9" t="n"/>
      <c r="O4278" s="10" t="n"/>
      <c r="P4278" s="8" t="n"/>
    </row>
    <row r="4279">
      <c r="A4279" s="7" t="n"/>
      <c r="C4279" s="7" t="n"/>
      <c r="F4279" s="7" t="n"/>
      <c r="H4279" s="7">
        <f>IF($G4279="","",IFERROR(INDEX(Listas!$B$2:$B$51,MATCH($G4279,Listas!$A$2:$A$51,0))&amp;"",""))</f>
        <v/>
      </c>
      <c r="J4279" s="8" t="n"/>
      <c r="K4279" s="8" t="n"/>
      <c r="L4279" s="8" t="n"/>
      <c r="M4279" s="9" t="n"/>
      <c r="O4279" s="10" t="n"/>
      <c r="P4279" s="8" t="n"/>
    </row>
    <row r="4280">
      <c r="A4280" s="7" t="n"/>
      <c r="C4280" s="7" t="n"/>
      <c r="F4280" s="7" t="n"/>
      <c r="H4280" s="7">
        <f>IF($G4280="","",IFERROR(INDEX(Listas!$B$2:$B$51,MATCH($G4280,Listas!$A$2:$A$51,0))&amp;"",""))</f>
        <v/>
      </c>
      <c r="J4280" s="8" t="n"/>
      <c r="K4280" s="8" t="n"/>
      <c r="L4280" s="8" t="n"/>
      <c r="M4280" s="9" t="n"/>
      <c r="O4280" s="10" t="n"/>
      <c r="P4280" s="8" t="n"/>
    </row>
    <row r="4281">
      <c r="A4281" s="7" t="n"/>
      <c r="C4281" s="7" t="n"/>
      <c r="F4281" s="7" t="n"/>
      <c r="H4281" s="7">
        <f>IF($G4281="","",IFERROR(INDEX(Listas!$B$2:$B$51,MATCH($G4281,Listas!$A$2:$A$51,0))&amp;"",""))</f>
        <v/>
      </c>
      <c r="J4281" s="8" t="n"/>
      <c r="K4281" s="8" t="n"/>
      <c r="L4281" s="8" t="n"/>
      <c r="M4281" s="9" t="n"/>
      <c r="O4281" s="10" t="n"/>
      <c r="P4281" s="8" t="n"/>
    </row>
    <row r="4282">
      <c r="A4282" s="7" t="n"/>
      <c r="C4282" s="7" t="n"/>
      <c r="F4282" s="7" t="n"/>
      <c r="H4282" s="7">
        <f>IF($G4282="","",IFERROR(INDEX(Listas!$B$2:$B$51,MATCH($G4282,Listas!$A$2:$A$51,0))&amp;"",""))</f>
        <v/>
      </c>
      <c r="J4282" s="8" t="n"/>
      <c r="K4282" s="8" t="n"/>
      <c r="L4282" s="8" t="n"/>
      <c r="M4282" s="9" t="n"/>
      <c r="O4282" s="10" t="n"/>
      <c r="P4282" s="8" t="n"/>
    </row>
    <row r="4283">
      <c r="A4283" s="7" t="n"/>
      <c r="C4283" s="7" t="n"/>
      <c r="F4283" s="7" t="n"/>
      <c r="H4283" s="7">
        <f>IF($G4283="","",IFERROR(INDEX(Listas!$B$2:$B$51,MATCH($G4283,Listas!$A$2:$A$51,0))&amp;"",""))</f>
        <v/>
      </c>
      <c r="J4283" s="8" t="n"/>
      <c r="K4283" s="8" t="n"/>
      <c r="L4283" s="8" t="n"/>
      <c r="M4283" s="9" t="n"/>
      <c r="O4283" s="10" t="n"/>
      <c r="P4283" s="8" t="n"/>
    </row>
    <row r="4284">
      <c r="A4284" s="7" t="n"/>
      <c r="C4284" s="7" t="n"/>
      <c r="F4284" s="7" t="n"/>
      <c r="H4284" s="7">
        <f>IF($G4284="","",IFERROR(INDEX(Listas!$B$2:$B$51,MATCH($G4284,Listas!$A$2:$A$51,0))&amp;"",""))</f>
        <v/>
      </c>
      <c r="J4284" s="8" t="n"/>
      <c r="K4284" s="8" t="n"/>
      <c r="L4284" s="8" t="n"/>
      <c r="M4284" s="9" t="n"/>
      <c r="O4284" s="10" t="n"/>
      <c r="P4284" s="8" t="n"/>
    </row>
    <row r="4285">
      <c r="A4285" s="7" t="n"/>
      <c r="C4285" s="7" t="n"/>
      <c r="F4285" s="7" t="n"/>
      <c r="H4285" s="7">
        <f>IF($G4285="","",IFERROR(INDEX(Listas!$B$2:$B$51,MATCH($G4285,Listas!$A$2:$A$51,0))&amp;"",""))</f>
        <v/>
      </c>
      <c r="J4285" s="8" t="n"/>
      <c r="K4285" s="8" t="n"/>
      <c r="L4285" s="8" t="n"/>
      <c r="M4285" s="9" t="n"/>
      <c r="O4285" s="10" t="n"/>
      <c r="P4285" s="8" t="n"/>
    </row>
    <row r="4286">
      <c r="A4286" s="7" t="n"/>
      <c r="C4286" s="7" t="n"/>
      <c r="F4286" s="7" t="n"/>
      <c r="H4286" s="7">
        <f>IF($G4286="","",IFERROR(INDEX(Listas!$B$2:$B$51,MATCH($G4286,Listas!$A$2:$A$51,0))&amp;"",""))</f>
        <v/>
      </c>
      <c r="J4286" s="8" t="n"/>
      <c r="K4286" s="8" t="n"/>
      <c r="L4286" s="8" t="n"/>
      <c r="M4286" s="9" t="n"/>
      <c r="O4286" s="10" t="n"/>
      <c r="P4286" s="8" t="n"/>
    </row>
    <row r="4287">
      <c r="A4287" s="7" t="n"/>
      <c r="C4287" s="7" t="n"/>
      <c r="F4287" s="7" t="n"/>
      <c r="H4287" s="7">
        <f>IF($G4287="","",IFERROR(INDEX(Listas!$B$2:$B$51,MATCH($G4287,Listas!$A$2:$A$51,0))&amp;"",""))</f>
        <v/>
      </c>
      <c r="J4287" s="8" t="n"/>
      <c r="K4287" s="8" t="n"/>
      <c r="L4287" s="8" t="n"/>
      <c r="M4287" s="9" t="n"/>
      <c r="O4287" s="10" t="n"/>
      <c r="P4287" s="8" t="n"/>
    </row>
    <row r="4288">
      <c r="A4288" s="7" t="n"/>
      <c r="C4288" s="7" t="n"/>
      <c r="F4288" s="7" t="n"/>
      <c r="H4288" s="7">
        <f>IF($G4288="","",IFERROR(INDEX(Listas!$B$2:$B$51,MATCH($G4288,Listas!$A$2:$A$51,0))&amp;"",""))</f>
        <v/>
      </c>
      <c r="J4288" s="8" t="n"/>
      <c r="K4288" s="8" t="n"/>
      <c r="L4288" s="8" t="n"/>
      <c r="M4288" s="9" t="n"/>
      <c r="O4288" s="10" t="n"/>
      <c r="P4288" s="8" t="n"/>
    </row>
    <row r="4289">
      <c r="A4289" s="7" t="n"/>
      <c r="C4289" s="7" t="n"/>
      <c r="F4289" s="7" t="n"/>
      <c r="H4289" s="7">
        <f>IF($G4289="","",IFERROR(INDEX(Listas!$B$2:$B$51,MATCH($G4289,Listas!$A$2:$A$51,0))&amp;"",""))</f>
        <v/>
      </c>
      <c r="J4289" s="8" t="n"/>
      <c r="K4289" s="8" t="n"/>
      <c r="L4289" s="8" t="n"/>
      <c r="M4289" s="9" t="n"/>
      <c r="O4289" s="10" t="n"/>
      <c r="P4289" s="8" t="n"/>
    </row>
    <row r="4290">
      <c r="A4290" s="7" t="n"/>
      <c r="C4290" s="7" t="n"/>
      <c r="F4290" s="7" t="n"/>
      <c r="H4290" s="7">
        <f>IF($G4290="","",IFERROR(INDEX(Listas!$B$2:$B$51,MATCH($G4290,Listas!$A$2:$A$51,0))&amp;"",""))</f>
        <v/>
      </c>
      <c r="J4290" s="8" t="n"/>
      <c r="K4290" s="8" t="n"/>
      <c r="L4290" s="8" t="n"/>
      <c r="M4290" s="9" t="n"/>
      <c r="O4290" s="10" t="n"/>
      <c r="P4290" s="8" t="n"/>
    </row>
    <row r="4291">
      <c r="A4291" s="7" t="n"/>
      <c r="C4291" s="7" t="n"/>
      <c r="F4291" s="7" t="n"/>
      <c r="H4291" s="7">
        <f>IF($G4291="","",IFERROR(INDEX(Listas!$B$2:$B$51,MATCH($G4291,Listas!$A$2:$A$51,0))&amp;"",""))</f>
        <v/>
      </c>
      <c r="J4291" s="8" t="n"/>
      <c r="K4291" s="8" t="n"/>
      <c r="L4291" s="8" t="n"/>
      <c r="M4291" s="9" t="n"/>
      <c r="O4291" s="10" t="n"/>
      <c r="P4291" s="8" t="n"/>
    </row>
    <row r="4292">
      <c r="A4292" s="7" t="n"/>
      <c r="C4292" s="7" t="n"/>
      <c r="F4292" s="7" t="n"/>
      <c r="H4292" s="7">
        <f>IF($G4292="","",IFERROR(INDEX(Listas!$B$2:$B$51,MATCH($G4292,Listas!$A$2:$A$51,0))&amp;"",""))</f>
        <v/>
      </c>
      <c r="J4292" s="8" t="n"/>
      <c r="K4292" s="8" t="n"/>
      <c r="L4292" s="8" t="n"/>
      <c r="M4292" s="9" t="n"/>
      <c r="O4292" s="10" t="n"/>
      <c r="P4292" s="8" t="n"/>
    </row>
    <row r="4293">
      <c r="A4293" s="7" t="n"/>
      <c r="C4293" s="7" t="n"/>
      <c r="F4293" s="7" t="n"/>
      <c r="H4293" s="7">
        <f>IF($G4293="","",IFERROR(INDEX(Listas!$B$2:$B$51,MATCH($G4293,Listas!$A$2:$A$51,0))&amp;"",""))</f>
        <v/>
      </c>
      <c r="J4293" s="8" t="n"/>
      <c r="K4293" s="8" t="n"/>
      <c r="L4293" s="8" t="n"/>
      <c r="M4293" s="9" t="n"/>
      <c r="O4293" s="10" t="n"/>
      <c r="P4293" s="8" t="n"/>
    </row>
    <row r="4294">
      <c r="A4294" s="7" t="n"/>
      <c r="C4294" s="7" t="n"/>
      <c r="F4294" s="7" t="n"/>
      <c r="H4294" s="7">
        <f>IF($G4294="","",IFERROR(INDEX(Listas!$B$2:$B$51,MATCH($G4294,Listas!$A$2:$A$51,0))&amp;"",""))</f>
        <v/>
      </c>
      <c r="J4294" s="8" t="n"/>
      <c r="K4294" s="8" t="n"/>
      <c r="L4294" s="8" t="n"/>
      <c r="M4294" s="9" t="n"/>
      <c r="O4294" s="10" t="n"/>
      <c r="P4294" s="8" t="n"/>
    </row>
    <row r="4295">
      <c r="A4295" s="7" t="n"/>
      <c r="C4295" s="7" t="n"/>
      <c r="F4295" s="7" t="n"/>
      <c r="H4295" s="7">
        <f>IF($G4295="","",IFERROR(INDEX(Listas!$B$2:$B$51,MATCH($G4295,Listas!$A$2:$A$51,0))&amp;"",""))</f>
        <v/>
      </c>
      <c r="J4295" s="8" t="n"/>
      <c r="K4295" s="8" t="n"/>
      <c r="L4295" s="8" t="n"/>
      <c r="M4295" s="9" t="n"/>
      <c r="O4295" s="10" t="n"/>
      <c r="P4295" s="8" t="n"/>
    </row>
    <row r="4296">
      <c r="A4296" s="7" t="n"/>
      <c r="C4296" s="7" t="n"/>
      <c r="F4296" s="7" t="n"/>
      <c r="H4296" s="7">
        <f>IF($G4296="","",IFERROR(INDEX(Listas!$B$2:$B$51,MATCH($G4296,Listas!$A$2:$A$51,0))&amp;"",""))</f>
        <v/>
      </c>
      <c r="J4296" s="8" t="n"/>
      <c r="K4296" s="8" t="n"/>
      <c r="L4296" s="8" t="n"/>
      <c r="M4296" s="9" t="n"/>
      <c r="O4296" s="10" t="n"/>
      <c r="P4296" s="8" t="n"/>
    </row>
    <row r="4297">
      <c r="A4297" s="7" t="n"/>
      <c r="C4297" s="7" t="n"/>
      <c r="F4297" s="7" t="n"/>
      <c r="H4297" s="7">
        <f>IF($G4297="","",IFERROR(INDEX(Listas!$B$2:$B$51,MATCH($G4297,Listas!$A$2:$A$51,0))&amp;"",""))</f>
        <v/>
      </c>
      <c r="J4297" s="8" t="n"/>
      <c r="K4297" s="8" t="n"/>
      <c r="L4297" s="8" t="n"/>
      <c r="M4297" s="9" t="n"/>
      <c r="O4297" s="10" t="n"/>
      <c r="P4297" s="8" t="n"/>
    </row>
    <row r="4298">
      <c r="A4298" s="7" t="n"/>
      <c r="C4298" s="7" t="n"/>
      <c r="F4298" s="7" t="n"/>
      <c r="H4298" s="7">
        <f>IF($G4298="","",IFERROR(INDEX(Listas!$B$2:$B$51,MATCH($G4298,Listas!$A$2:$A$51,0))&amp;"",""))</f>
        <v/>
      </c>
      <c r="J4298" s="8" t="n"/>
      <c r="K4298" s="8" t="n"/>
      <c r="L4298" s="8" t="n"/>
      <c r="M4298" s="9" t="n"/>
      <c r="O4298" s="10" t="n"/>
      <c r="P4298" s="8" t="n"/>
    </row>
    <row r="4299">
      <c r="A4299" s="7" t="n"/>
      <c r="C4299" s="7" t="n"/>
      <c r="F4299" s="7" t="n"/>
      <c r="H4299" s="7">
        <f>IF($G4299="","",IFERROR(INDEX(Listas!$B$2:$B$51,MATCH($G4299,Listas!$A$2:$A$51,0))&amp;"",""))</f>
        <v/>
      </c>
      <c r="J4299" s="8" t="n"/>
      <c r="K4299" s="8" t="n"/>
      <c r="L4299" s="8" t="n"/>
      <c r="M4299" s="9" t="n"/>
      <c r="O4299" s="10" t="n"/>
      <c r="P4299" s="8" t="n"/>
    </row>
    <row r="4300">
      <c r="A4300" s="7" t="n"/>
      <c r="C4300" s="7" t="n"/>
      <c r="F4300" s="7" t="n"/>
      <c r="H4300" s="7">
        <f>IF($G4300="","",IFERROR(INDEX(Listas!$B$2:$B$51,MATCH($G4300,Listas!$A$2:$A$51,0))&amp;"",""))</f>
        <v/>
      </c>
      <c r="J4300" s="8" t="n"/>
      <c r="K4300" s="8" t="n"/>
      <c r="L4300" s="8" t="n"/>
      <c r="M4300" s="9" t="n"/>
      <c r="O4300" s="10" t="n"/>
      <c r="P4300" s="8" t="n"/>
    </row>
    <row r="4301">
      <c r="A4301" s="7" t="n"/>
      <c r="C4301" s="7" t="n"/>
      <c r="F4301" s="7" t="n"/>
      <c r="H4301" s="7">
        <f>IF($G4301="","",IFERROR(INDEX(Listas!$B$2:$B$51,MATCH($G4301,Listas!$A$2:$A$51,0))&amp;"",""))</f>
        <v/>
      </c>
      <c r="J4301" s="8" t="n"/>
      <c r="K4301" s="8" t="n"/>
      <c r="L4301" s="8" t="n"/>
      <c r="M4301" s="9" t="n"/>
      <c r="O4301" s="10" t="n"/>
      <c r="P4301" s="8" t="n"/>
    </row>
    <row r="4302">
      <c r="A4302" s="7" t="n"/>
      <c r="C4302" s="7" t="n"/>
      <c r="F4302" s="7" t="n"/>
      <c r="H4302" s="7">
        <f>IF($G4302="","",IFERROR(INDEX(Listas!$B$2:$B$51,MATCH($G4302,Listas!$A$2:$A$51,0))&amp;"",""))</f>
        <v/>
      </c>
      <c r="J4302" s="8" t="n"/>
      <c r="K4302" s="8" t="n"/>
      <c r="L4302" s="8" t="n"/>
      <c r="M4302" s="9" t="n"/>
      <c r="O4302" s="10" t="n"/>
      <c r="P4302" s="8" t="n"/>
    </row>
    <row r="4303">
      <c r="A4303" s="7" t="n"/>
      <c r="C4303" s="7" t="n"/>
      <c r="F4303" s="7" t="n"/>
      <c r="H4303" s="7">
        <f>IF($G4303="","",IFERROR(INDEX(Listas!$B$2:$B$51,MATCH($G4303,Listas!$A$2:$A$51,0))&amp;"",""))</f>
        <v/>
      </c>
      <c r="J4303" s="8" t="n"/>
      <c r="K4303" s="8" t="n"/>
      <c r="L4303" s="8" t="n"/>
      <c r="M4303" s="9" t="n"/>
      <c r="O4303" s="10" t="n"/>
      <c r="P4303" s="8" t="n"/>
    </row>
    <row r="4304">
      <c r="A4304" s="7" t="n"/>
      <c r="C4304" s="7" t="n"/>
      <c r="F4304" s="7" t="n"/>
      <c r="H4304" s="7">
        <f>IF($G4304="","",IFERROR(INDEX(Listas!$B$2:$B$51,MATCH($G4304,Listas!$A$2:$A$51,0))&amp;"",""))</f>
        <v/>
      </c>
      <c r="J4304" s="8" t="n"/>
      <c r="K4304" s="8" t="n"/>
      <c r="L4304" s="8" t="n"/>
      <c r="M4304" s="9" t="n"/>
      <c r="O4304" s="10" t="n"/>
      <c r="P4304" s="8" t="n"/>
    </row>
    <row r="4305">
      <c r="A4305" s="7" t="n"/>
      <c r="C4305" s="7" t="n"/>
      <c r="F4305" s="7" t="n"/>
      <c r="H4305" s="7">
        <f>IF($G4305="","",IFERROR(INDEX(Listas!$B$2:$B$51,MATCH($G4305,Listas!$A$2:$A$51,0))&amp;"",""))</f>
        <v/>
      </c>
      <c r="J4305" s="8" t="n"/>
      <c r="K4305" s="8" t="n"/>
      <c r="L4305" s="8" t="n"/>
      <c r="M4305" s="9" t="n"/>
      <c r="O4305" s="10" t="n"/>
      <c r="P4305" s="8" t="n"/>
    </row>
    <row r="4306">
      <c r="A4306" s="7" t="n"/>
      <c r="C4306" s="7" t="n"/>
      <c r="F4306" s="7" t="n"/>
      <c r="H4306" s="7">
        <f>IF($G4306="","",IFERROR(INDEX(Listas!$B$2:$B$51,MATCH($G4306,Listas!$A$2:$A$51,0))&amp;"",""))</f>
        <v/>
      </c>
      <c r="J4306" s="8" t="n"/>
      <c r="K4306" s="8" t="n"/>
      <c r="L4306" s="8" t="n"/>
      <c r="M4306" s="9" t="n"/>
      <c r="O4306" s="10" t="n"/>
      <c r="P4306" s="8" t="n"/>
    </row>
    <row r="4307">
      <c r="A4307" s="7" t="n"/>
      <c r="C4307" s="7" t="n"/>
      <c r="F4307" s="7" t="n"/>
      <c r="H4307" s="7">
        <f>IF($G4307="","",IFERROR(INDEX(Listas!$B$2:$B$51,MATCH($G4307,Listas!$A$2:$A$51,0))&amp;"",""))</f>
        <v/>
      </c>
      <c r="J4307" s="8" t="n"/>
      <c r="K4307" s="8" t="n"/>
      <c r="L4307" s="8" t="n"/>
      <c r="M4307" s="9" t="n"/>
      <c r="O4307" s="10" t="n"/>
      <c r="P4307" s="8" t="n"/>
    </row>
    <row r="4308">
      <c r="A4308" s="7" t="n"/>
      <c r="C4308" s="7" t="n"/>
      <c r="F4308" s="7" t="n"/>
      <c r="H4308" s="7">
        <f>IF($G4308="","",IFERROR(INDEX(Listas!$B$2:$B$51,MATCH($G4308,Listas!$A$2:$A$51,0))&amp;"",""))</f>
        <v/>
      </c>
      <c r="J4308" s="8" t="n"/>
      <c r="K4308" s="8" t="n"/>
      <c r="L4308" s="8" t="n"/>
      <c r="M4308" s="9" t="n"/>
      <c r="O4308" s="10" t="n"/>
      <c r="P4308" s="8" t="n"/>
    </row>
    <row r="4309">
      <c r="A4309" s="7" t="n"/>
      <c r="C4309" s="7" t="n"/>
      <c r="F4309" s="7" t="n"/>
      <c r="H4309" s="7">
        <f>IF($G4309="","",IFERROR(INDEX(Listas!$B$2:$B$51,MATCH($G4309,Listas!$A$2:$A$51,0))&amp;"",""))</f>
        <v/>
      </c>
      <c r="J4309" s="8" t="n"/>
      <c r="K4309" s="8" t="n"/>
      <c r="L4309" s="8" t="n"/>
      <c r="M4309" s="9" t="n"/>
      <c r="O4309" s="10" t="n"/>
      <c r="P4309" s="8" t="n"/>
    </row>
    <row r="4310">
      <c r="A4310" s="7" t="n"/>
      <c r="C4310" s="7" t="n"/>
      <c r="F4310" s="7" t="n"/>
      <c r="H4310" s="7">
        <f>IF($G4310="","",IFERROR(INDEX(Listas!$B$2:$B$51,MATCH($G4310,Listas!$A$2:$A$51,0))&amp;"",""))</f>
        <v/>
      </c>
      <c r="J4310" s="8" t="n"/>
      <c r="K4310" s="8" t="n"/>
      <c r="L4310" s="8" t="n"/>
      <c r="M4310" s="9" t="n"/>
      <c r="O4310" s="10" t="n"/>
      <c r="P4310" s="8" t="n"/>
    </row>
    <row r="4311">
      <c r="A4311" s="7" t="n"/>
      <c r="C4311" s="7" t="n"/>
      <c r="F4311" s="7" t="n"/>
      <c r="H4311" s="7">
        <f>IF($G4311="","",IFERROR(INDEX(Listas!$B$2:$B$51,MATCH($G4311,Listas!$A$2:$A$51,0))&amp;"",""))</f>
        <v/>
      </c>
      <c r="J4311" s="8" t="n"/>
      <c r="K4311" s="8" t="n"/>
      <c r="L4311" s="8" t="n"/>
      <c r="M4311" s="9" t="n"/>
      <c r="O4311" s="10" t="n"/>
      <c r="P4311" s="8" t="n"/>
    </row>
    <row r="4312">
      <c r="A4312" s="7" t="n"/>
      <c r="C4312" s="7" t="n"/>
      <c r="F4312" s="7" t="n"/>
      <c r="H4312" s="7">
        <f>IF($G4312="","",IFERROR(INDEX(Listas!$B$2:$B$51,MATCH($G4312,Listas!$A$2:$A$51,0))&amp;"",""))</f>
        <v/>
      </c>
      <c r="J4312" s="8" t="n"/>
      <c r="K4312" s="8" t="n"/>
      <c r="L4312" s="8" t="n"/>
      <c r="M4312" s="9" t="n"/>
      <c r="O4312" s="10" t="n"/>
      <c r="P4312" s="8" t="n"/>
    </row>
    <row r="4313">
      <c r="A4313" s="7" t="n"/>
      <c r="C4313" s="7" t="n"/>
      <c r="F4313" s="7" t="n"/>
      <c r="H4313" s="7">
        <f>IF($G4313="","",IFERROR(INDEX(Listas!$B$2:$B$51,MATCH($G4313,Listas!$A$2:$A$51,0))&amp;"",""))</f>
        <v/>
      </c>
      <c r="J4313" s="8" t="n"/>
      <c r="K4313" s="8" t="n"/>
      <c r="L4313" s="8" t="n"/>
      <c r="M4313" s="9" t="n"/>
      <c r="O4313" s="10" t="n"/>
      <c r="P4313" s="8" t="n"/>
    </row>
    <row r="4314">
      <c r="A4314" s="7" t="n"/>
      <c r="C4314" s="7" t="n"/>
      <c r="F4314" s="7" t="n"/>
      <c r="H4314" s="7">
        <f>IF($G4314="","",IFERROR(INDEX(Listas!$B$2:$B$51,MATCH($G4314,Listas!$A$2:$A$51,0))&amp;"",""))</f>
        <v/>
      </c>
      <c r="J4314" s="8" t="n"/>
      <c r="K4314" s="8" t="n"/>
      <c r="L4314" s="8" t="n"/>
      <c r="M4314" s="9" t="n"/>
      <c r="O4314" s="10" t="n"/>
      <c r="P4314" s="8" t="n"/>
    </row>
    <row r="4315">
      <c r="A4315" s="7" t="n"/>
      <c r="C4315" s="7" t="n"/>
      <c r="F4315" s="7" t="n"/>
      <c r="H4315" s="7">
        <f>IF($G4315="","",IFERROR(INDEX(Listas!$B$2:$B$51,MATCH($G4315,Listas!$A$2:$A$51,0))&amp;"",""))</f>
        <v/>
      </c>
      <c r="J4315" s="8" t="n"/>
      <c r="K4315" s="8" t="n"/>
      <c r="L4315" s="8" t="n"/>
      <c r="M4315" s="9" t="n"/>
      <c r="O4315" s="10" t="n"/>
      <c r="P4315" s="8" t="n"/>
    </row>
    <row r="4316">
      <c r="A4316" s="7" t="n"/>
      <c r="C4316" s="7" t="n"/>
      <c r="F4316" s="7" t="n"/>
      <c r="H4316" s="7">
        <f>IF($G4316="","",IFERROR(INDEX(Listas!$B$2:$B$51,MATCH($G4316,Listas!$A$2:$A$51,0))&amp;"",""))</f>
        <v/>
      </c>
      <c r="J4316" s="8" t="n"/>
      <c r="K4316" s="8" t="n"/>
      <c r="L4316" s="8" t="n"/>
      <c r="M4316" s="9" t="n"/>
      <c r="O4316" s="10" t="n"/>
      <c r="P4316" s="8" t="n"/>
    </row>
    <row r="4317">
      <c r="A4317" s="7" t="n"/>
      <c r="C4317" s="7" t="n"/>
      <c r="F4317" s="7" t="n"/>
      <c r="H4317" s="7">
        <f>IF($G4317="","",IFERROR(INDEX(Listas!$B$2:$B$51,MATCH($G4317,Listas!$A$2:$A$51,0))&amp;"",""))</f>
        <v/>
      </c>
      <c r="J4317" s="8" t="n"/>
      <c r="K4317" s="8" t="n"/>
      <c r="L4317" s="8" t="n"/>
      <c r="M4317" s="9" t="n"/>
      <c r="O4317" s="10" t="n"/>
      <c r="P4317" s="8" t="n"/>
    </row>
    <row r="4318">
      <c r="A4318" s="7" t="n"/>
      <c r="C4318" s="7" t="n"/>
      <c r="F4318" s="7" t="n"/>
      <c r="H4318" s="7">
        <f>IF($G4318="","",IFERROR(INDEX(Listas!$B$2:$B$51,MATCH($G4318,Listas!$A$2:$A$51,0))&amp;"",""))</f>
        <v/>
      </c>
      <c r="J4318" s="8" t="n"/>
      <c r="K4318" s="8" t="n"/>
      <c r="L4318" s="8" t="n"/>
      <c r="M4318" s="9" t="n"/>
      <c r="O4318" s="10" t="n"/>
      <c r="P4318" s="8" t="n"/>
    </row>
    <row r="4319">
      <c r="A4319" s="7" t="n"/>
      <c r="C4319" s="7" t="n"/>
      <c r="F4319" s="7" t="n"/>
      <c r="H4319" s="7">
        <f>IF($G4319="","",IFERROR(INDEX(Listas!$B$2:$B$51,MATCH($G4319,Listas!$A$2:$A$51,0))&amp;"",""))</f>
        <v/>
      </c>
      <c r="J4319" s="8" t="n"/>
      <c r="K4319" s="8" t="n"/>
      <c r="L4319" s="8" t="n"/>
      <c r="M4319" s="9" t="n"/>
      <c r="O4319" s="10" t="n"/>
      <c r="P4319" s="8" t="n"/>
    </row>
    <row r="4320">
      <c r="A4320" s="7" t="n"/>
      <c r="C4320" s="7" t="n"/>
      <c r="F4320" s="7" t="n"/>
      <c r="H4320" s="7">
        <f>IF($G4320="","",IFERROR(INDEX(Listas!$B$2:$B$51,MATCH($G4320,Listas!$A$2:$A$51,0))&amp;"",""))</f>
        <v/>
      </c>
      <c r="J4320" s="8" t="n"/>
      <c r="K4320" s="8" t="n"/>
      <c r="L4320" s="8" t="n"/>
      <c r="M4320" s="9" t="n"/>
      <c r="O4320" s="10" t="n"/>
      <c r="P4320" s="8" t="n"/>
    </row>
    <row r="4321">
      <c r="A4321" s="7" t="n"/>
      <c r="C4321" s="7" t="n"/>
      <c r="F4321" s="7" t="n"/>
      <c r="H4321" s="7">
        <f>IF($G4321="","",IFERROR(INDEX(Listas!$B$2:$B$51,MATCH($G4321,Listas!$A$2:$A$51,0))&amp;"",""))</f>
        <v/>
      </c>
      <c r="J4321" s="8" t="n"/>
      <c r="K4321" s="8" t="n"/>
      <c r="L4321" s="8" t="n"/>
      <c r="M4321" s="9" t="n"/>
      <c r="O4321" s="10" t="n"/>
      <c r="P4321" s="8" t="n"/>
    </row>
    <row r="4322">
      <c r="A4322" s="7" t="n"/>
      <c r="C4322" s="7" t="n"/>
      <c r="F4322" s="7" t="n"/>
      <c r="H4322" s="7">
        <f>IF($G4322="","",IFERROR(INDEX(Listas!$B$2:$B$51,MATCH($G4322,Listas!$A$2:$A$51,0))&amp;"",""))</f>
        <v/>
      </c>
      <c r="J4322" s="8" t="n"/>
      <c r="K4322" s="8" t="n"/>
      <c r="L4322" s="8" t="n"/>
      <c r="M4322" s="9" t="n"/>
      <c r="O4322" s="10" t="n"/>
      <c r="P4322" s="8" t="n"/>
    </row>
    <row r="4323">
      <c r="A4323" s="7" t="n"/>
      <c r="C4323" s="7" t="n"/>
      <c r="F4323" s="7" t="n"/>
      <c r="H4323" s="7">
        <f>IF($G4323="","",IFERROR(INDEX(Listas!$B$2:$B$51,MATCH($G4323,Listas!$A$2:$A$51,0))&amp;"",""))</f>
        <v/>
      </c>
      <c r="J4323" s="8" t="n"/>
      <c r="K4323" s="8" t="n"/>
      <c r="L4323" s="8" t="n"/>
      <c r="M4323" s="9" t="n"/>
      <c r="O4323" s="10" t="n"/>
      <c r="P4323" s="8" t="n"/>
    </row>
    <row r="4324">
      <c r="A4324" s="7" t="n"/>
      <c r="C4324" s="7" t="n"/>
      <c r="F4324" s="7" t="n"/>
      <c r="H4324" s="7">
        <f>IF($G4324="","",IFERROR(INDEX(Listas!$B$2:$B$51,MATCH($G4324,Listas!$A$2:$A$51,0))&amp;"",""))</f>
        <v/>
      </c>
      <c r="J4324" s="8" t="n"/>
      <c r="K4324" s="8" t="n"/>
      <c r="L4324" s="8" t="n"/>
      <c r="M4324" s="9" t="n"/>
      <c r="O4324" s="10" t="n"/>
      <c r="P4324" s="8" t="n"/>
    </row>
    <row r="4325">
      <c r="A4325" s="7" t="n"/>
      <c r="C4325" s="7" t="n"/>
      <c r="F4325" s="7" t="n"/>
      <c r="H4325" s="7">
        <f>IF($G4325="","",IFERROR(INDEX(Listas!$B$2:$B$51,MATCH($G4325,Listas!$A$2:$A$51,0))&amp;"",""))</f>
        <v/>
      </c>
      <c r="J4325" s="8" t="n"/>
      <c r="K4325" s="8" t="n"/>
      <c r="L4325" s="8" t="n"/>
      <c r="M4325" s="9" t="n"/>
      <c r="O4325" s="10" t="n"/>
      <c r="P4325" s="8" t="n"/>
    </row>
    <row r="4326">
      <c r="A4326" s="7" t="n"/>
      <c r="C4326" s="7" t="n"/>
      <c r="F4326" s="7" t="n"/>
      <c r="H4326" s="7">
        <f>IF($G4326="","",IFERROR(INDEX(Listas!$B$2:$B$51,MATCH($G4326,Listas!$A$2:$A$51,0))&amp;"",""))</f>
        <v/>
      </c>
      <c r="J4326" s="8" t="n"/>
      <c r="K4326" s="8" t="n"/>
      <c r="L4326" s="8" t="n"/>
      <c r="M4326" s="9" t="n"/>
      <c r="O4326" s="10" t="n"/>
      <c r="P4326" s="8" t="n"/>
    </row>
    <row r="4327">
      <c r="A4327" s="7" t="n"/>
      <c r="C4327" s="7" t="n"/>
      <c r="F4327" s="7" t="n"/>
      <c r="H4327" s="7">
        <f>IF($G4327="","",IFERROR(INDEX(Listas!$B$2:$B$51,MATCH($G4327,Listas!$A$2:$A$51,0))&amp;"",""))</f>
        <v/>
      </c>
      <c r="J4327" s="8" t="n"/>
      <c r="K4327" s="8" t="n"/>
      <c r="L4327" s="8" t="n"/>
      <c r="M4327" s="9" t="n"/>
      <c r="O4327" s="10" t="n"/>
      <c r="P4327" s="8" t="n"/>
    </row>
    <row r="4328">
      <c r="A4328" s="7" t="n"/>
      <c r="C4328" s="7" t="n"/>
      <c r="F4328" s="7" t="n"/>
      <c r="H4328" s="7">
        <f>IF($G4328="","",IFERROR(INDEX(Listas!$B$2:$B$51,MATCH($G4328,Listas!$A$2:$A$51,0))&amp;"",""))</f>
        <v/>
      </c>
      <c r="J4328" s="8" t="n"/>
      <c r="K4328" s="8" t="n"/>
      <c r="L4328" s="8" t="n"/>
      <c r="M4328" s="9" t="n"/>
      <c r="O4328" s="10" t="n"/>
      <c r="P4328" s="8" t="n"/>
    </row>
    <row r="4329">
      <c r="A4329" s="7" t="n"/>
      <c r="C4329" s="7" t="n"/>
      <c r="F4329" s="7" t="n"/>
      <c r="H4329" s="7">
        <f>IF($G4329="","",IFERROR(INDEX(Listas!$B$2:$B$51,MATCH($G4329,Listas!$A$2:$A$51,0))&amp;"",""))</f>
        <v/>
      </c>
      <c r="J4329" s="8" t="n"/>
      <c r="K4329" s="8" t="n"/>
      <c r="L4329" s="8" t="n"/>
      <c r="M4329" s="9" t="n"/>
      <c r="O4329" s="10" t="n"/>
      <c r="P4329" s="8" t="n"/>
    </row>
    <row r="4330">
      <c r="A4330" s="7" t="n"/>
      <c r="C4330" s="7" t="n"/>
      <c r="F4330" s="7" t="n"/>
      <c r="H4330" s="7">
        <f>IF($G4330="","",IFERROR(INDEX(Listas!$B$2:$B$51,MATCH($G4330,Listas!$A$2:$A$51,0))&amp;"",""))</f>
        <v/>
      </c>
      <c r="J4330" s="8" t="n"/>
      <c r="K4330" s="8" t="n"/>
      <c r="L4330" s="8" t="n"/>
      <c r="M4330" s="9" t="n"/>
      <c r="O4330" s="10" t="n"/>
      <c r="P4330" s="8" t="n"/>
    </row>
    <row r="4331">
      <c r="A4331" s="7" t="n"/>
      <c r="C4331" s="7" t="n"/>
      <c r="F4331" s="7" t="n"/>
      <c r="H4331" s="7">
        <f>IF($G4331="","",IFERROR(INDEX(Listas!$B$2:$B$51,MATCH($G4331,Listas!$A$2:$A$51,0))&amp;"",""))</f>
        <v/>
      </c>
      <c r="J4331" s="8" t="n"/>
      <c r="K4331" s="8" t="n"/>
      <c r="L4331" s="8" t="n"/>
      <c r="M4331" s="9" t="n"/>
      <c r="O4331" s="10" t="n"/>
      <c r="P4331" s="8" t="n"/>
    </row>
    <row r="4332">
      <c r="A4332" s="7" t="n"/>
      <c r="C4332" s="7" t="n"/>
      <c r="F4332" s="7" t="n"/>
      <c r="H4332" s="7">
        <f>IF($G4332="","",IFERROR(INDEX(Listas!$B$2:$B$51,MATCH($G4332,Listas!$A$2:$A$51,0))&amp;"",""))</f>
        <v/>
      </c>
      <c r="J4332" s="8" t="n"/>
      <c r="K4332" s="8" t="n"/>
      <c r="L4332" s="8" t="n"/>
      <c r="M4332" s="9" t="n"/>
      <c r="O4332" s="10" t="n"/>
      <c r="P4332" s="8" t="n"/>
    </row>
    <row r="4333">
      <c r="A4333" s="7" t="n"/>
      <c r="C4333" s="7" t="n"/>
      <c r="F4333" s="7" t="n"/>
      <c r="H4333" s="7">
        <f>IF($G4333="","",IFERROR(INDEX(Listas!$B$2:$B$51,MATCH($G4333,Listas!$A$2:$A$51,0))&amp;"",""))</f>
        <v/>
      </c>
      <c r="J4333" s="8" t="n"/>
      <c r="K4333" s="8" t="n"/>
      <c r="L4333" s="8" t="n"/>
      <c r="M4333" s="9" t="n"/>
      <c r="O4333" s="10" t="n"/>
      <c r="P4333" s="8" t="n"/>
    </row>
    <row r="4334">
      <c r="A4334" s="7" t="n"/>
      <c r="C4334" s="7" t="n"/>
      <c r="F4334" s="7" t="n"/>
      <c r="H4334" s="7">
        <f>IF($G4334="","",IFERROR(INDEX(Listas!$B$2:$B$51,MATCH($G4334,Listas!$A$2:$A$51,0))&amp;"",""))</f>
        <v/>
      </c>
      <c r="J4334" s="8" t="n"/>
      <c r="K4334" s="8" t="n"/>
      <c r="L4334" s="8" t="n"/>
      <c r="M4334" s="9" t="n"/>
      <c r="O4334" s="10" t="n"/>
      <c r="P4334" s="8" t="n"/>
    </row>
    <row r="4335">
      <c r="A4335" s="7" t="n"/>
      <c r="C4335" s="7" t="n"/>
      <c r="F4335" s="7" t="n"/>
      <c r="H4335" s="7">
        <f>IF($G4335="","",IFERROR(INDEX(Listas!$B$2:$B$51,MATCH($G4335,Listas!$A$2:$A$51,0))&amp;"",""))</f>
        <v/>
      </c>
      <c r="J4335" s="8" t="n"/>
      <c r="K4335" s="8" t="n"/>
      <c r="L4335" s="8" t="n"/>
      <c r="M4335" s="9" t="n"/>
      <c r="O4335" s="10" t="n"/>
      <c r="P4335" s="8" t="n"/>
    </row>
    <row r="4336">
      <c r="A4336" s="7" t="n"/>
      <c r="C4336" s="7" t="n"/>
      <c r="F4336" s="7" t="n"/>
      <c r="H4336" s="7">
        <f>IF($G4336="","",IFERROR(INDEX(Listas!$B$2:$B$51,MATCH($G4336,Listas!$A$2:$A$51,0))&amp;"",""))</f>
        <v/>
      </c>
      <c r="J4336" s="8" t="n"/>
      <c r="K4336" s="8" t="n"/>
      <c r="L4336" s="8" t="n"/>
      <c r="M4336" s="9" t="n"/>
      <c r="O4336" s="10" t="n"/>
      <c r="P4336" s="8" t="n"/>
    </row>
    <row r="4337">
      <c r="A4337" s="7" t="n"/>
      <c r="C4337" s="7" t="n"/>
      <c r="F4337" s="7" t="n"/>
      <c r="H4337" s="7">
        <f>IF($G4337="","",IFERROR(INDEX(Listas!$B$2:$B$51,MATCH($G4337,Listas!$A$2:$A$51,0))&amp;"",""))</f>
        <v/>
      </c>
      <c r="J4337" s="8" t="n"/>
      <c r="K4337" s="8" t="n"/>
      <c r="L4337" s="8" t="n"/>
      <c r="M4337" s="9" t="n"/>
      <c r="O4337" s="10" t="n"/>
      <c r="P4337" s="8" t="n"/>
    </row>
    <row r="4338">
      <c r="A4338" s="7" t="n"/>
      <c r="C4338" s="7" t="n"/>
      <c r="F4338" s="7" t="n"/>
      <c r="H4338" s="7">
        <f>IF($G4338="","",IFERROR(INDEX(Listas!$B$2:$B$51,MATCH($G4338,Listas!$A$2:$A$51,0))&amp;"",""))</f>
        <v/>
      </c>
      <c r="J4338" s="8" t="n"/>
      <c r="K4338" s="8" t="n"/>
      <c r="L4338" s="8" t="n"/>
      <c r="M4338" s="9" t="n"/>
      <c r="O4338" s="10" t="n"/>
      <c r="P4338" s="8" t="n"/>
    </row>
    <row r="4339">
      <c r="A4339" s="7" t="n"/>
      <c r="C4339" s="7" t="n"/>
      <c r="F4339" s="7" t="n"/>
      <c r="H4339" s="7">
        <f>IF($G4339="","",IFERROR(INDEX(Listas!$B$2:$B$51,MATCH($G4339,Listas!$A$2:$A$51,0))&amp;"",""))</f>
        <v/>
      </c>
      <c r="J4339" s="8" t="n"/>
      <c r="K4339" s="8" t="n"/>
      <c r="L4339" s="8" t="n"/>
      <c r="M4339" s="9" t="n"/>
      <c r="O4339" s="10" t="n"/>
      <c r="P4339" s="8" t="n"/>
    </row>
    <row r="4340">
      <c r="A4340" s="7" t="n"/>
      <c r="C4340" s="7" t="n"/>
      <c r="F4340" s="7" t="n"/>
      <c r="H4340" s="7">
        <f>IF($G4340="","",IFERROR(INDEX(Listas!$B$2:$B$51,MATCH($G4340,Listas!$A$2:$A$51,0))&amp;"",""))</f>
        <v/>
      </c>
      <c r="J4340" s="8" t="n"/>
      <c r="K4340" s="8" t="n"/>
      <c r="L4340" s="8" t="n"/>
      <c r="M4340" s="9" t="n"/>
      <c r="O4340" s="10" t="n"/>
      <c r="P4340" s="8" t="n"/>
    </row>
    <row r="4341">
      <c r="A4341" s="7" t="n"/>
      <c r="C4341" s="7" t="n"/>
      <c r="F4341" s="7" t="n"/>
      <c r="H4341" s="7">
        <f>IF($G4341="","",IFERROR(INDEX(Listas!$B$2:$B$51,MATCH($G4341,Listas!$A$2:$A$51,0))&amp;"",""))</f>
        <v/>
      </c>
      <c r="J4341" s="8" t="n"/>
      <c r="K4341" s="8" t="n"/>
      <c r="L4341" s="8" t="n"/>
      <c r="M4341" s="9" t="n"/>
      <c r="O4341" s="10" t="n"/>
      <c r="P4341" s="8" t="n"/>
    </row>
    <row r="4342">
      <c r="A4342" s="7" t="n"/>
      <c r="C4342" s="7" t="n"/>
      <c r="F4342" s="7" t="n"/>
      <c r="H4342" s="7">
        <f>IF($G4342="","",IFERROR(INDEX(Listas!$B$2:$B$51,MATCH($G4342,Listas!$A$2:$A$51,0))&amp;"",""))</f>
        <v/>
      </c>
      <c r="J4342" s="8" t="n"/>
      <c r="K4342" s="8" t="n"/>
      <c r="L4342" s="8" t="n"/>
      <c r="M4342" s="9" t="n"/>
      <c r="O4342" s="10" t="n"/>
      <c r="P4342" s="8" t="n"/>
    </row>
    <row r="4343">
      <c r="A4343" s="7" t="n"/>
      <c r="C4343" s="7" t="n"/>
      <c r="F4343" s="7" t="n"/>
      <c r="H4343" s="7">
        <f>IF($G4343="","",IFERROR(INDEX(Listas!$B$2:$B$51,MATCH($G4343,Listas!$A$2:$A$51,0))&amp;"",""))</f>
        <v/>
      </c>
      <c r="J4343" s="8" t="n"/>
      <c r="K4343" s="8" t="n"/>
      <c r="L4343" s="8" t="n"/>
      <c r="M4343" s="9" t="n"/>
      <c r="O4343" s="10" t="n"/>
      <c r="P4343" s="8" t="n"/>
    </row>
    <row r="4344">
      <c r="A4344" s="7" t="n"/>
      <c r="C4344" s="7" t="n"/>
      <c r="F4344" s="7" t="n"/>
      <c r="H4344" s="7">
        <f>IF($G4344="","",IFERROR(INDEX(Listas!$B$2:$B$51,MATCH($G4344,Listas!$A$2:$A$51,0))&amp;"",""))</f>
        <v/>
      </c>
      <c r="J4344" s="8" t="n"/>
      <c r="K4344" s="8" t="n"/>
      <c r="L4344" s="8" t="n"/>
      <c r="M4344" s="9" t="n"/>
      <c r="O4344" s="10" t="n"/>
      <c r="P4344" s="8" t="n"/>
    </row>
    <row r="4345">
      <c r="A4345" s="7" t="n"/>
      <c r="C4345" s="7" t="n"/>
      <c r="F4345" s="7" t="n"/>
      <c r="H4345" s="7">
        <f>IF($G4345="","",IFERROR(INDEX(Listas!$B$2:$B$51,MATCH($G4345,Listas!$A$2:$A$51,0))&amp;"",""))</f>
        <v/>
      </c>
      <c r="J4345" s="8" t="n"/>
      <c r="K4345" s="8" t="n"/>
      <c r="L4345" s="8" t="n"/>
      <c r="M4345" s="9" t="n"/>
      <c r="O4345" s="10" t="n"/>
      <c r="P4345" s="8" t="n"/>
    </row>
    <row r="4346">
      <c r="A4346" s="7" t="n"/>
      <c r="C4346" s="7" t="n"/>
      <c r="F4346" s="7" t="n"/>
      <c r="H4346" s="7">
        <f>IF($G4346="","",IFERROR(INDEX(Listas!$B$2:$B$51,MATCH($G4346,Listas!$A$2:$A$51,0))&amp;"",""))</f>
        <v/>
      </c>
      <c r="J4346" s="8" t="n"/>
      <c r="K4346" s="8" t="n"/>
      <c r="L4346" s="8" t="n"/>
      <c r="M4346" s="9" t="n"/>
      <c r="O4346" s="10" t="n"/>
      <c r="P4346" s="8" t="n"/>
    </row>
    <row r="4347">
      <c r="A4347" s="7" t="n"/>
      <c r="C4347" s="7" t="n"/>
      <c r="F4347" s="7" t="n"/>
      <c r="H4347" s="7">
        <f>IF($G4347="","",IFERROR(INDEX(Listas!$B$2:$B$51,MATCH($G4347,Listas!$A$2:$A$51,0))&amp;"",""))</f>
        <v/>
      </c>
      <c r="J4347" s="8" t="n"/>
      <c r="K4347" s="8" t="n"/>
      <c r="L4347" s="8" t="n"/>
      <c r="M4347" s="9" t="n"/>
      <c r="O4347" s="10" t="n"/>
      <c r="P4347" s="8" t="n"/>
    </row>
    <row r="4348">
      <c r="A4348" s="7" t="n"/>
      <c r="C4348" s="7" t="n"/>
      <c r="F4348" s="7" t="n"/>
      <c r="H4348" s="7">
        <f>IF($G4348="","",IFERROR(INDEX(Listas!$B$2:$B$51,MATCH($G4348,Listas!$A$2:$A$51,0))&amp;"",""))</f>
        <v/>
      </c>
      <c r="J4348" s="8" t="n"/>
      <c r="K4348" s="8" t="n"/>
      <c r="L4348" s="8" t="n"/>
      <c r="M4348" s="9" t="n"/>
      <c r="O4348" s="10" t="n"/>
      <c r="P4348" s="8" t="n"/>
    </row>
    <row r="4349">
      <c r="A4349" s="7" t="n"/>
      <c r="C4349" s="7" t="n"/>
      <c r="F4349" s="7" t="n"/>
      <c r="H4349" s="7">
        <f>IF($G4349="","",IFERROR(INDEX(Listas!$B$2:$B$51,MATCH($G4349,Listas!$A$2:$A$51,0))&amp;"",""))</f>
        <v/>
      </c>
      <c r="J4349" s="8" t="n"/>
      <c r="K4349" s="8" t="n"/>
      <c r="L4349" s="8" t="n"/>
      <c r="M4349" s="9" t="n"/>
      <c r="O4349" s="10" t="n"/>
      <c r="P4349" s="8" t="n"/>
    </row>
    <row r="4350">
      <c r="A4350" s="7" t="n"/>
      <c r="C4350" s="7" t="n"/>
      <c r="F4350" s="7" t="n"/>
      <c r="H4350" s="7">
        <f>IF($G4350="","",IFERROR(INDEX(Listas!$B$2:$B$51,MATCH($G4350,Listas!$A$2:$A$51,0))&amp;"",""))</f>
        <v/>
      </c>
      <c r="J4350" s="8" t="n"/>
      <c r="K4350" s="8" t="n"/>
      <c r="L4350" s="8" t="n"/>
      <c r="M4350" s="9" t="n"/>
      <c r="O4350" s="10" t="n"/>
      <c r="P4350" s="8" t="n"/>
    </row>
    <row r="4351">
      <c r="A4351" s="7" t="n"/>
      <c r="C4351" s="7" t="n"/>
      <c r="F4351" s="7" t="n"/>
      <c r="H4351" s="7">
        <f>IF($G4351="","",IFERROR(INDEX(Listas!$B$2:$B$51,MATCH($G4351,Listas!$A$2:$A$51,0))&amp;"",""))</f>
        <v/>
      </c>
      <c r="J4351" s="8" t="n"/>
      <c r="K4351" s="8" t="n"/>
      <c r="L4351" s="8" t="n"/>
      <c r="M4351" s="9" t="n"/>
      <c r="O4351" s="10" t="n"/>
      <c r="P4351" s="8" t="n"/>
    </row>
    <row r="4352">
      <c r="A4352" s="7" t="n"/>
      <c r="C4352" s="7" t="n"/>
      <c r="F4352" s="7" t="n"/>
      <c r="H4352" s="7">
        <f>IF($G4352="","",IFERROR(INDEX(Listas!$B$2:$B$51,MATCH($G4352,Listas!$A$2:$A$51,0))&amp;"",""))</f>
        <v/>
      </c>
      <c r="J4352" s="8" t="n"/>
      <c r="K4352" s="8" t="n"/>
      <c r="L4352" s="8" t="n"/>
      <c r="M4352" s="9" t="n"/>
      <c r="O4352" s="10" t="n"/>
      <c r="P4352" s="8" t="n"/>
    </row>
    <row r="4353">
      <c r="A4353" s="7" t="n"/>
      <c r="C4353" s="7" t="n"/>
      <c r="F4353" s="7" t="n"/>
      <c r="H4353" s="7">
        <f>IF($G4353="","",IFERROR(INDEX(Listas!$B$2:$B$51,MATCH($G4353,Listas!$A$2:$A$51,0))&amp;"",""))</f>
        <v/>
      </c>
      <c r="J4353" s="8" t="n"/>
      <c r="K4353" s="8" t="n"/>
      <c r="L4353" s="8" t="n"/>
      <c r="M4353" s="9" t="n"/>
      <c r="O4353" s="10" t="n"/>
      <c r="P4353" s="8" t="n"/>
    </row>
    <row r="4354">
      <c r="A4354" s="7" t="n"/>
      <c r="C4354" s="7" t="n"/>
      <c r="F4354" s="7" t="n"/>
      <c r="H4354" s="7">
        <f>IF($G4354="","",IFERROR(INDEX(Listas!$B$2:$B$51,MATCH($G4354,Listas!$A$2:$A$51,0))&amp;"",""))</f>
        <v/>
      </c>
      <c r="J4354" s="8" t="n"/>
      <c r="K4354" s="8" t="n"/>
      <c r="L4354" s="8" t="n"/>
      <c r="M4354" s="9" t="n"/>
      <c r="O4354" s="10" t="n"/>
      <c r="P4354" s="8" t="n"/>
    </row>
    <row r="4355">
      <c r="A4355" s="7" t="n"/>
      <c r="C4355" s="7" t="n"/>
      <c r="F4355" s="7" t="n"/>
      <c r="H4355" s="7">
        <f>IF($G4355="","",IFERROR(INDEX(Listas!$B$2:$B$51,MATCH($G4355,Listas!$A$2:$A$51,0))&amp;"",""))</f>
        <v/>
      </c>
      <c r="J4355" s="8" t="n"/>
      <c r="K4355" s="8" t="n"/>
      <c r="L4355" s="8" t="n"/>
      <c r="M4355" s="9" t="n"/>
      <c r="O4355" s="10" t="n"/>
      <c r="P4355" s="8" t="n"/>
    </row>
    <row r="4356">
      <c r="A4356" s="7" t="n"/>
      <c r="C4356" s="7" t="n"/>
      <c r="F4356" s="7" t="n"/>
      <c r="H4356" s="7">
        <f>IF($G4356="","",IFERROR(INDEX(Listas!$B$2:$B$51,MATCH($G4356,Listas!$A$2:$A$51,0))&amp;"",""))</f>
        <v/>
      </c>
      <c r="J4356" s="8" t="n"/>
      <c r="K4356" s="8" t="n"/>
      <c r="L4356" s="8" t="n"/>
      <c r="M4356" s="9" t="n"/>
      <c r="O4356" s="10" t="n"/>
      <c r="P4356" s="8" t="n"/>
    </row>
    <row r="4357">
      <c r="A4357" s="7" t="n"/>
      <c r="C4357" s="7" t="n"/>
      <c r="F4357" s="7" t="n"/>
      <c r="H4357" s="7">
        <f>IF($G4357="","",IFERROR(INDEX(Listas!$B$2:$B$51,MATCH($G4357,Listas!$A$2:$A$51,0))&amp;"",""))</f>
        <v/>
      </c>
      <c r="J4357" s="8" t="n"/>
      <c r="K4357" s="8" t="n"/>
      <c r="L4357" s="8" t="n"/>
      <c r="M4357" s="9" t="n"/>
      <c r="O4357" s="10" t="n"/>
      <c r="P4357" s="8" t="n"/>
    </row>
    <row r="4358">
      <c r="A4358" s="7" t="n"/>
      <c r="C4358" s="7" t="n"/>
      <c r="F4358" s="7" t="n"/>
      <c r="H4358" s="7">
        <f>IF($G4358="","",IFERROR(INDEX(Listas!$B$2:$B$51,MATCH($G4358,Listas!$A$2:$A$51,0))&amp;"",""))</f>
        <v/>
      </c>
      <c r="J4358" s="8" t="n"/>
      <c r="K4358" s="8" t="n"/>
      <c r="L4358" s="8" t="n"/>
      <c r="M4358" s="9" t="n"/>
      <c r="O4358" s="10" t="n"/>
      <c r="P4358" s="8" t="n"/>
    </row>
    <row r="4359">
      <c r="A4359" s="7" t="n"/>
      <c r="C4359" s="7" t="n"/>
      <c r="F4359" s="7" t="n"/>
      <c r="H4359" s="7">
        <f>IF($G4359="","",IFERROR(INDEX(Listas!$B$2:$B$51,MATCH($G4359,Listas!$A$2:$A$51,0))&amp;"",""))</f>
        <v/>
      </c>
      <c r="J4359" s="8" t="n"/>
      <c r="K4359" s="8" t="n"/>
      <c r="L4359" s="8" t="n"/>
      <c r="M4359" s="9" t="n"/>
      <c r="O4359" s="10" t="n"/>
      <c r="P4359" s="8" t="n"/>
    </row>
    <row r="4360">
      <c r="A4360" s="7" t="n"/>
      <c r="C4360" s="7" t="n"/>
      <c r="F4360" s="7" t="n"/>
      <c r="H4360" s="7">
        <f>IF($G4360="","",IFERROR(INDEX(Listas!$B$2:$B$51,MATCH($G4360,Listas!$A$2:$A$51,0))&amp;"",""))</f>
        <v/>
      </c>
      <c r="J4360" s="8" t="n"/>
      <c r="K4360" s="8" t="n"/>
      <c r="L4360" s="8" t="n"/>
      <c r="M4360" s="9" t="n"/>
      <c r="O4360" s="10" t="n"/>
      <c r="P4360" s="8" t="n"/>
    </row>
    <row r="4361">
      <c r="A4361" s="7" t="n"/>
      <c r="C4361" s="7" t="n"/>
      <c r="F4361" s="7" t="n"/>
      <c r="H4361" s="7">
        <f>IF($G4361="","",IFERROR(INDEX(Listas!$B$2:$B$51,MATCH($G4361,Listas!$A$2:$A$51,0))&amp;"",""))</f>
        <v/>
      </c>
      <c r="J4361" s="8" t="n"/>
      <c r="K4361" s="8" t="n"/>
      <c r="L4361" s="8" t="n"/>
      <c r="M4361" s="9" t="n"/>
      <c r="O4361" s="10" t="n"/>
      <c r="P4361" s="8" t="n"/>
    </row>
    <row r="4362">
      <c r="A4362" s="7" t="n"/>
      <c r="C4362" s="7" t="n"/>
      <c r="F4362" s="7" t="n"/>
      <c r="H4362" s="7">
        <f>IF($G4362="","",IFERROR(INDEX(Listas!$B$2:$B$51,MATCH($G4362,Listas!$A$2:$A$51,0))&amp;"",""))</f>
        <v/>
      </c>
      <c r="J4362" s="8" t="n"/>
      <c r="K4362" s="8" t="n"/>
      <c r="L4362" s="8" t="n"/>
      <c r="M4362" s="9" t="n"/>
      <c r="O4362" s="10" t="n"/>
      <c r="P4362" s="8" t="n"/>
    </row>
    <row r="4363">
      <c r="A4363" s="7" t="n"/>
      <c r="C4363" s="7" t="n"/>
      <c r="F4363" s="7" t="n"/>
      <c r="H4363" s="7">
        <f>IF($G4363="","",IFERROR(INDEX(Listas!$B$2:$B$51,MATCH($G4363,Listas!$A$2:$A$51,0))&amp;"",""))</f>
        <v/>
      </c>
      <c r="J4363" s="8" t="n"/>
      <c r="K4363" s="8" t="n"/>
      <c r="L4363" s="8" t="n"/>
      <c r="M4363" s="9" t="n"/>
      <c r="O4363" s="10" t="n"/>
      <c r="P4363" s="8" t="n"/>
    </row>
    <row r="4364">
      <c r="A4364" s="7" t="n"/>
      <c r="C4364" s="7" t="n"/>
      <c r="F4364" s="7" t="n"/>
      <c r="H4364" s="7">
        <f>IF($G4364="","",IFERROR(INDEX(Listas!$B$2:$B$51,MATCH($G4364,Listas!$A$2:$A$51,0))&amp;"",""))</f>
        <v/>
      </c>
      <c r="J4364" s="8" t="n"/>
      <c r="K4364" s="8" t="n"/>
      <c r="L4364" s="8" t="n"/>
      <c r="M4364" s="9" t="n"/>
      <c r="O4364" s="10" t="n"/>
      <c r="P4364" s="8" t="n"/>
    </row>
    <row r="4365">
      <c r="A4365" s="7" t="n"/>
      <c r="C4365" s="7" t="n"/>
      <c r="F4365" s="7" t="n"/>
      <c r="H4365" s="7">
        <f>IF($G4365="","",IFERROR(INDEX(Listas!$B$2:$B$51,MATCH($G4365,Listas!$A$2:$A$51,0))&amp;"",""))</f>
        <v/>
      </c>
      <c r="J4365" s="8" t="n"/>
      <c r="K4365" s="8" t="n"/>
      <c r="L4365" s="8" t="n"/>
      <c r="M4365" s="9" t="n"/>
      <c r="O4365" s="10" t="n"/>
      <c r="P4365" s="8" t="n"/>
    </row>
    <row r="4366">
      <c r="A4366" s="7" t="n"/>
      <c r="C4366" s="7" t="n"/>
      <c r="F4366" s="7" t="n"/>
      <c r="H4366" s="7">
        <f>IF($G4366="","",IFERROR(INDEX(Listas!$B$2:$B$51,MATCH($G4366,Listas!$A$2:$A$51,0))&amp;"",""))</f>
        <v/>
      </c>
      <c r="J4366" s="8" t="n"/>
      <c r="K4366" s="8" t="n"/>
      <c r="L4366" s="8" t="n"/>
      <c r="M4366" s="9" t="n"/>
      <c r="O4366" s="10" t="n"/>
      <c r="P4366" s="8" t="n"/>
    </row>
    <row r="4367">
      <c r="A4367" s="7" t="n"/>
      <c r="C4367" s="7" t="n"/>
      <c r="F4367" s="7" t="n"/>
      <c r="H4367" s="7">
        <f>IF($G4367="","",IFERROR(INDEX(Listas!$B$2:$B$51,MATCH($G4367,Listas!$A$2:$A$51,0))&amp;"",""))</f>
        <v/>
      </c>
      <c r="J4367" s="8" t="n"/>
      <c r="K4367" s="8" t="n"/>
      <c r="L4367" s="8" t="n"/>
      <c r="M4367" s="9" t="n"/>
      <c r="O4367" s="10" t="n"/>
      <c r="P4367" s="8" t="n"/>
    </row>
    <row r="4368">
      <c r="A4368" s="7" t="n"/>
      <c r="C4368" s="7" t="n"/>
      <c r="F4368" s="7" t="n"/>
      <c r="H4368" s="7">
        <f>IF($G4368="","",IFERROR(INDEX(Listas!$B$2:$B$51,MATCH($G4368,Listas!$A$2:$A$51,0))&amp;"",""))</f>
        <v/>
      </c>
      <c r="J4368" s="8" t="n"/>
      <c r="K4368" s="8" t="n"/>
      <c r="L4368" s="8" t="n"/>
      <c r="M4368" s="9" t="n"/>
      <c r="O4368" s="10" t="n"/>
      <c r="P4368" s="8" t="n"/>
    </row>
    <row r="4369">
      <c r="A4369" s="7" t="n"/>
      <c r="C4369" s="7" t="n"/>
      <c r="F4369" s="7" t="n"/>
      <c r="H4369" s="7">
        <f>IF($G4369="","",IFERROR(INDEX(Listas!$B$2:$B$51,MATCH($G4369,Listas!$A$2:$A$51,0))&amp;"",""))</f>
        <v/>
      </c>
      <c r="J4369" s="8" t="n"/>
      <c r="K4369" s="8" t="n"/>
      <c r="L4369" s="8" t="n"/>
      <c r="M4369" s="9" t="n"/>
      <c r="O4369" s="10" t="n"/>
      <c r="P4369" s="8" t="n"/>
    </row>
    <row r="4370">
      <c r="A4370" s="7" t="n"/>
      <c r="C4370" s="7" t="n"/>
      <c r="F4370" s="7" t="n"/>
      <c r="H4370" s="7">
        <f>IF($G4370="","",IFERROR(INDEX(Listas!$B$2:$B$51,MATCH($G4370,Listas!$A$2:$A$51,0))&amp;"",""))</f>
        <v/>
      </c>
      <c r="J4370" s="8" t="n"/>
      <c r="K4370" s="8" t="n"/>
      <c r="L4370" s="8" t="n"/>
      <c r="M4370" s="9" t="n"/>
      <c r="O4370" s="10" t="n"/>
      <c r="P4370" s="8" t="n"/>
    </row>
    <row r="4371">
      <c r="A4371" s="7" t="n"/>
      <c r="C4371" s="7" t="n"/>
      <c r="F4371" s="7" t="n"/>
      <c r="H4371" s="7">
        <f>IF($G4371="","",IFERROR(INDEX(Listas!$B$2:$B$51,MATCH($G4371,Listas!$A$2:$A$51,0))&amp;"",""))</f>
        <v/>
      </c>
      <c r="J4371" s="8" t="n"/>
      <c r="K4371" s="8" t="n"/>
      <c r="L4371" s="8" t="n"/>
      <c r="M4371" s="9" t="n"/>
      <c r="O4371" s="10" t="n"/>
      <c r="P4371" s="8" t="n"/>
    </row>
    <row r="4372">
      <c r="A4372" s="7" t="n"/>
      <c r="C4372" s="7" t="n"/>
      <c r="F4372" s="7" t="n"/>
      <c r="H4372" s="7">
        <f>IF($G4372="","",IFERROR(INDEX(Listas!$B$2:$B$51,MATCH($G4372,Listas!$A$2:$A$51,0))&amp;"",""))</f>
        <v/>
      </c>
      <c r="J4372" s="8" t="n"/>
      <c r="K4372" s="8" t="n"/>
      <c r="L4372" s="8" t="n"/>
      <c r="M4372" s="9" t="n"/>
      <c r="O4372" s="10" t="n"/>
      <c r="P4372" s="8" t="n"/>
    </row>
    <row r="4373">
      <c r="A4373" s="7" t="n"/>
      <c r="C4373" s="7" t="n"/>
      <c r="F4373" s="7" t="n"/>
      <c r="H4373" s="7">
        <f>IF($G4373="","",IFERROR(INDEX(Listas!$B$2:$B$51,MATCH($G4373,Listas!$A$2:$A$51,0))&amp;"",""))</f>
        <v/>
      </c>
      <c r="J4373" s="8" t="n"/>
      <c r="K4373" s="8" t="n"/>
      <c r="L4373" s="8" t="n"/>
      <c r="M4373" s="9" t="n"/>
      <c r="O4373" s="10" t="n"/>
      <c r="P4373" s="8" t="n"/>
    </row>
    <row r="4374">
      <c r="A4374" s="7" t="n"/>
      <c r="C4374" s="7" t="n"/>
      <c r="F4374" s="7" t="n"/>
      <c r="H4374" s="7">
        <f>IF($G4374="","",IFERROR(INDEX(Listas!$B$2:$B$51,MATCH($G4374,Listas!$A$2:$A$51,0))&amp;"",""))</f>
        <v/>
      </c>
      <c r="J4374" s="8" t="n"/>
      <c r="K4374" s="8" t="n"/>
      <c r="L4374" s="8" t="n"/>
      <c r="M4374" s="9" t="n"/>
      <c r="O4374" s="10" t="n"/>
      <c r="P4374" s="8" t="n"/>
    </row>
    <row r="4375">
      <c r="A4375" s="7" t="n"/>
      <c r="C4375" s="7" t="n"/>
      <c r="F4375" s="7" t="n"/>
      <c r="H4375" s="7">
        <f>IF($G4375="","",IFERROR(INDEX(Listas!$B$2:$B$51,MATCH($G4375,Listas!$A$2:$A$51,0))&amp;"",""))</f>
        <v/>
      </c>
      <c r="J4375" s="8" t="n"/>
      <c r="K4375" s="8" t="n"/>
      <c r="L4375" s="8" t="n"/>
      <c r="M4375" s="9" t="n"/>
      <c r="O4375" s="10" t="n"/>
      <c r="P4375" s="8" t="n"/>
    </row>
    <row r="4376">
      <c r="A4376" s="7" t="n"/>
      <c r="C4376" s="7" t="n"/>
      <c r="F4376" s="7" t="n"/>
      <c r="H4376" s="7">
        <f>IF($G4376="","",IFERROR(INDEX(Listas!$B$2:$B$51,MATCH($G4376,Listas!$A$2:$A$51,0))&amp;"",""))</f>
        <v/>
      </c>
      <c r="J4376" s="8" t="n"/>
      <c r="K4376" s="8" t="n"/>
      <c r="L4376" s="8" t="n"/>
      <c r="M4376" s="9" t="n"/>
      <c r="O4376" s="10" t="n"/>
      <c r="P4376" s="8" t="n"/>
    </row>
    <row r="4377">
      <c r="A4377" s="7" t="n"/>
      <c r="C4377" s="7" t="n"/>
      <c r="F4377" s="7" t="n"/>
      <c r="H4377" s="7">
        <f>IF($G4377="","",IFERROR(INDEX(Listas!$B$2:$B$51,MATCH($G4377,Listas!$A$2:$A$51,0))&amp;"",""))</f>
        <v/>
      </c>
      <c r="J4377" s="8" t="n"/>
      <c r="K4377" s="8" t="n"/>
      <c r="L4377" s="8" t="n"/>
      <c r="M4377" s="9" t="n"/>
      <c r="O4377" s="10" t="n"/>
      <c r="P4377" s="8" t="n"/>
    </row>
    <row r="4378">
      <c r="A4378" s="7" t="n"/>
      <c r="C4378" s="7" t="n"/>
      <c r="F4378" s="7" t="n"/>
      <c r="H4378" s="7">
        <f>IF($G4378="","",IFERROR(INDEX(Listas!$B$2:$B$51,MATCH($G4378,Listas!$A$2:$A$51,0))&amp;"",""))</f>
        <v/>
      </c>
      <c r="J4378" s="8" t="n"/>
      <c r="K4378" s="8" t="n"/>
      <c r="L4378" s="8" t="n"/>
      <c r="M4378" s="9" t="n"/>
      <c r="O4378" s="10" t="n"/>
      <c r="P4378" s="8" t="n"/>
    </row>
    <row r="4379">
      <c r="A4379" s="7" t="n"/>
      <c r="C4379" s="7" t="n"/>
      <c r="F4379" s="7" t="n"/>
      <c r="H4379" s="7">
        <f>IF($G4379="","",IFERROR(INDEX(Listas!$B$2:$B$51,MATCH($G4379,Listas!$A$2:$A$51,0))&amp;"",""))</f>
        <v/>
      </c>
      <c r="J4379" s="8" t="n"/>
      <c r="K4379" s="8" t="n"/>
      <c r="L4379" s="8" t="n"/>
      <c r="M4379" s="9" t="n"/>
      <c r="O4379" s="10" t="n"/>
      <c r="P4379" s="8" t="n"/>
    </row>
    <row r="4380">
      <c r="A4380" s="7" t="n"/>
      <c r="C4380" s="7" t="n"/>
      <c r="F4380" s="7" t="n"/>
      <c r="H4380" s="7">
        <f>IF($G4380="","",IFERROR(INDEX(Listas!$B$2:$B$51,MATCH($G4380,Listas!$A$2:$A$51,0))&amp;"",""))</f>
        <v/>
      </c>
      <c r="J4380" s="8" t="n"/>
      <c r="K4380" s="8" t="n"/>
      <c r="L4380" s="8" t="n"/>
      <c r="M4380" s="9" t="n"/>
      <c r="O4380" s="10" t="n"/>
      <c r="P4380" s="8" t="n"/>
    </row>
    <row r="4381">
      <c r="A4381" s="7" t="n"/>
      <c r="C4381" s="7" t="n"/>
      <c r="F4381" s="7" t="n"/>
      <c r="H4381" s="7">
        <f>IF($G4381="","",IFERROR(INDEX(Listas!$B$2:$B$51,MATCH($G4381,Listas!$A$2:$A$51,0))&amp;"",""))</f>
        <v/>
      </c>
      <c r="J4381" s="8" t="n"/>
      <c r="K4381" s="8" t="n"/>
      <c r="L4381" s="8" t="n"/>
      <c r="M4381" s="9" t="n"/>
      <c r="O4381" s="10" t="n"/>
      <c r="P4381" s="8" t="n"/>
    </row>
    <row r="4382">
      <c r="A4382" s="7" t="n"/>
      <c r="C4382" s="7" t="n"/>
      <c r="F4382" s="7" t="n"/>
      <c r="H4382" s="7">
        <f>IF($G4382="","",IFERROR(INDEX(Listas!$B$2:$B$51,MATCH($G4382,Listas!$A$2:$A$51,0))&amp;"",""))</f>
        <v/>
      </c>
      <c r="J4382" s="8" t="n"/>
      <c r="K4382" s="8" t="n"/>
      <c r="L4382" s="8" t="n"/>
      <c r="M4382" s="9" t="n"/>
      <c r="O4382" s="10" t="n"/>
      <c r="P4382" s="8" t="n"/>
    </row>
    <row r="4383">
      <c r="A4383" s="7" t="n"/>
      <c r="C4383" s="7" t="n"/>
      <c r="F4383" s="7" t="n"/>
      <c r="H4383" s="7">
        <f>IF($G4383="","",IFERROR(INDEX(Listas!$B$2:$B$51,MATCH($G4383,Listas!$A$2:$A$51,0))&amp;"",""))</f>
        <v/>
      </c>
      <c r="J4383" s="8" t="n"/>
      <c r="K4383" s="8" t="n"/>
      <c r="L4383" s="8" t="n"/>
      <c r="M4383" s="9" t="n"/>
      <c r="O4383" s="10" t="n"/>
      <c r="P4383" s="8" t="n"/>
    </row>
    <row r="4384">
      <c r="A4384" s="7" t="n"/>
      <c r="C4384" s="7" t="n"/>
      <c r="F4384" s="7" t="n"/>
      <c r="H4384" s="7">
        <f>IF($G4384="","",IFERROR(INDEX(Listas!$B$2:$B$51,MATCH($G4384,Listas!$A$2:$A$51,0))&amp;"",""))</f>
        <v/>
      </c>
      <c r="J4384" s="8" t="n"/>
      <c r="K4384" s="8" t="n"/>
      <c r="L4384" s="8" t="n"/>
      <c r="M4384" s="9" t="n"/>
      <c r="O4384" s="10" t="n"/>
      <c r="P4384" s="8" t="n"/>
    </row>
    <row r="4385">
      <c r="A4385" s="7" t="n"/>
      <c r="C4385" s="7" t="n"/>
      <c r="F4385" s="7" t="n"/>
      <c r="H4385" s="7">
        <f>IF($G4385="","",IFERROR(INDEX(Listas!$B$2:$B$51,MATCH($G4385,Listas!$A$2:$A$51,0))&amp;"",""))</f>
        <v/>
      </c>
      <c r="J4385" s="8" t="n"/>
      <c r="K4385" s="8" t="n"/>
      <c r="L4385" s="8" t="n"/>
      <c r="M4385" s="9" t="n"/>
      <c r="O4385" s="10" t="n"/>
      <c r="P4385" s="8" t="n"/>
    </row>
    <row r="4386">
      <c r="A4386" s="7" t="n"/>
      <c r="C4386" s="7" t="n"/>
      <c r="F4386" s="7" t="n"/>
      <c r="H4386" s="7">
        <f>IF($G4386="","",IFERROR(INDEX(Listas!$B$2:$B$51,MATCH($G4386,Listas!$A$2:$A$51,0))&amp;"",""))</f>
        <v/>
      </c>
      <c r="J4386" s="8" t="n"/>
      <c r="K4386" s="8" t="n"/>
      <c r="L4386" s="8" t="n"/>
      <c r="M4386" s="9" t="n"/>
      <c r="O4386" s="10" t="n"/>
      <c r="P4386" s="8" t="n"/>
    </row>
    <row r="4387">
      <c r="A4387" s="7" t="n"/>
      <c r="C4387" s="7" t="n"/>
      <c r="F4387" s="7" t="n"/>
      <c r="H4387" s="7">
        <f>IF($G4387="","",IFERROR(INDEX(Listas!$B$2:$B$51,MATCH($G4387,Listas!$A$2:$A$51,0))&amp;"",""))</f>
        <v/>
      </c>
      <c r="J4387" s="8" t="n"/>
      <c r="K4387" s="8" t="n"/>
      <c r="L4387" s="8" t="n"/>
      <c r="M4387" s="9" t="n"/>
      <c r="O4387" s="10" t="n"/>
      <c r="P4387" s="8" t="n"/>
    </row>
    <row r="4388">
      <c r="A4388" s="7" t="n"/>
      <c r="C4388" s="7" t="n"/>
      <c r="F4388" s="7" t="n"/>
      <c r="H4388" s="7">
        <f>IF($G4388="","",IFERROR(INDEX(Listas!$B$2:$B$51,MATCH($G4388,Listas!$A$2:$A$51,0))&amp;"",""))</f>
        <v/>
      </c>
      <c r="J4388" s="8" t="n"/>
      <c r="K4388" s="8" t="n"/>
      <c r="L4388" s="8" t="n"/>
      <c r="M4388" s="9" t="n"/>
      <c r="O4388" s="10" t="n"/>
      <c r="P4388" s="8" t="n"/>
    </row>
    <row r="4389">
      <c r="A4389" s="7" t="n"/>
      <c r="C4389" s="7" t="n"/>
      <c r="F4389" s="7" t="n"/>
      <c r="H4389" s="7">
        <f>IF($G4389="","",IFERROR(INDEX(Listas!$B$2:$B$51,MATCH($G4389,Listas!$A$2:$A$51,0))&amp;"",""))</f>
        <v/>
      </c>
      <c r="J4389" s="8" t="n"/>
      <c r="K4389" s="8" t="n"/>
      <c r="L4389" s="8" t="n"/>
      <c r="M4389" s="9" t="n"/>
      <c r="O4389" s="10" t="n"/>
      <c r="P4389" s="8" t="n"/>
    </row>
    <row r="4390">
      <c r="A4390" s="7" t="n"/>
      <c r="C4390" s="7" t="n"/>
      <c r="F4390" s="7" t="n"/>
      <c r="H4390" s="7">
        <f>IF($G4390="","",IFERROR(INDEX(Listas!$B$2:$B$51,MATCH($G4390,Listas!$A$2:$A$51,0))&amp;"",""))</f>
        <v/>
      </c>
      <c r="J4390" s="8" t="n"/>
      <c r="K4390" s="8" t="n"/>
      <c r="L4390" s="8" t="n"/>
      <c r="M4390" s="9" t="n"/>
      <c r="O4390" s="10" t="n"/>
      <c r="P4390" s="8" t="n"/>
    </row>
    <row r="4391">
      <c r="A4391" s="7" t="n"/>
      <c r="C4391" s="7" t="n"/>
      <c r="F4391" s="7" t="n"/>
      <c r="H4391" s="7">
        <f>IF($G4391="","",IFERROR(INDEX(Listas!$B$2:$B$51,MATCH($G4391,Listas!$A$2:$A$51,0))&amp;"",""))</f>
        <v/>
      </c>
      <c r="J4391" s="8" t="n"/>
      <c r="K4391" s="8" t="n"/>
      <c r="L4391" s="8" t="n"/>
      <c r="M4391" s="9" t="n"/>
      <c r="O4391" s="10" t="n"/>
      <c r="P4391" s="8" t="n"/>
    </row>
    <row r="4392">
      <c r="A4392" s="7" t="n"/>
      <c r="C4392" s="7" t="n"/>
      <c r="F4392" s="7" t="n"/>
      <c r="H4392" s="7">
        <f>IF($G4392="","",IFERROR(INDEX(Listas!$B$2:$B$51,MATCH($G4392,Listas!$A$2:$A$51,0))&amp;"",""))</f>
        <v/>
      </c>
      <c r="J4392" s="8" t="n"/>
      <c r="K4392" s="8" t="n"/>
      <c r="L4392" s="8" t="n"/>
      <c r="M4392" s="9" t="n"/>
      <c r="O4392" s="10" t="n"/>
      <c r="P4392" s="8" t="n"/>
    </row>
    <row r="4393">
      <c r="A4393" s="7" t="n"/>
      <c r="C4393" s="7" t="n"/>
      <c r="F4393" s="7" t="n"/>
      <c r="H4393" s="7">
        <f>IF($G4393="","",IFERROR(INDEX(Listas!$B$2:$B$51,MATCH($G4393,Listas!$A$2:$A$51,0))&amp;"",""))</f>
        <v/>
      </c>
      <c r="J4393" s="8" t="n"/>
      <c r="K4393" s="8" t="n"/>
      <c r="L4393" s="8" t="n"/>
      <c r="M4393" s="9" t="n"/>
      <c r="O4393" s="10" t="n"/>
      <c r="P4393" s="8" t="n"/>
    </row>
    <row r="4394">
      <c r="A4394" s="7" t="n"/>
      <c r="C4394" s="7" t="n"/>
      <c r="F4394" s="7" t="n"/>
      <c r="H4394" s="7">
        <f>IF($G4394="","",IFERROR(INDEX(Listas!$B$2:$B$51,MATCH($G4394,Listas!$A$2:$A$51,0))&amp;"",""))</f>
        <v/>
      </c>
      <c r="J4394" s="8" t="n"/>
      <c r="K4394" s="8" t="n"/>
      <c r="L4394" s="8" t="n"/>
      <c r="M4394" s="9" t="n"/>
      <c r="O4394" s="10" t="n"/>
      <c r="P4394" s="8" t="n"/>
    </row>
    <row r="4395">
      <c r="A4395" s="7" t="n"/>
      <c r="C4395" s="7" t="n"/>
      <c r="F4395" s="7" t="n"/>
      <c r="H4395" s="7">
        <f>IF($G4395="","",IFERROR(INDEX(Listas!$B$2:$B$51,MATCH($G4395,Listas!$A$2:$A$51,0))&amp;"",""))</f>
        <v/>
      </c>
      <c r="J4395" s="8" t="n"/>
      <c r="K4395" s="8" t="n"/>
      <c r="L4395" s="8" t="n"/>
      <c r="M4395" s="9" t="n"/>
      <c r="O4395" s="10" t="n"/>
      <c r="P4395" s="8" t="n"/>
    </row>
    <row r="4396">
      <c r="A4396" s="7" t="n"/>
      <c r="C4396" s="7" t="n"/>
      <c r="F4396" s="7" t="n"/>
      <c r="H4396" s="7">
        <f>IF($G4396="","",IFERROR(INDEX(Listas!$B$2:$B$51,MATCH($G4396,Listas!$A$2:$A$51,0))&amp;"",""))</f>
        <v/>
      </c>
      <c r="J4396" s="8" t="n"/>
      <c r="K4396" s="8" t="n"/>
      <c r="L4396" s="8" t="n"/>
      <c r="M4396" s="9" t="n"/>
      <c r="O4396" s="10" t="n"/>
      <c r="P4396" s="8" t="n"/>
    </row>
    <row r="4397">
      <c r="A4397" s="7" t="n"/>
      <c r="C4397" s="7" t="n"/>
      <c r="F4397" s="7" t="n"/>
      <c r="H4397" s="7">
        <f>IF($G4397="","",IFERROR(INDEX(Listas!$B$2:$B$51,MATCH($G4397,Listas!$A$2:$A$51,0))&amp;"",""))</f>
        <v/>
      </c>
      <c r="J4397" s="8" t="n"/>
      <c r="K4397" s="8" t="n"/>
      <c r="L4397" s="8" t="n"/>
      <c r="M4397" s="9" t="n"/>
      <c r="O4397" s="10" t="n"/>
      <c r="P4397" s="8" t="n"/>
    </row>
    <row r="4398">
      <c r="A4398" s="7" t="n"/>
      <c r="C4398" s="7" t="n"/>
      <c r="F4398" s="7" t="n"/>
      <c r="H4398" s="7">
        <f>IF($G4398="","",IFERROR(INDEX(Listas!$B$2:$B$51,MATCH($G4398,Listas!$A$2:$A$51,0))&amp;"",""))</f>
        <v/>
      </c>
      <c r="J4398" s="8" t="n"/>
      <c r="K4398" s="8" t="n"/>
      <c r="L4398" s="8" t="n"/>
      <c r="M4398" s="9" t="n"/>
      <c r="O4398" s="10" t="n"/>
      <c r="P4398" s="8" t="n"/>
    </row>
    <row r="4399">
      <c r="A4399" s="7" t="n"/>
      <c r="C4399" s="7" t="n"/>
      <c r="F4399" s="7" t="n"/>
      <c r="H4399" s="7">
        <f>IF($G4399="","",IFERROR(INDEX(Listas!$B$2:$B$51,MATCH($G4399,Listas!$A$2:$A$51,0))&amp;"",""))</f>
        <v/>
      </c>
      <c r="J4399" s="8" t="n"/>
      <c r="K4399" s="8" t="n"/>
      <c r="L4399" s="8" t="n"/>
      <c r="M4399" s="9" t="n"/>
      <c r="O4399" s="10" t="n"/>
      <c r="P4399" s="8" t="n"/>
    </row>
    <row r="4400">
      <c r="A4400" s="7" t="n"/>
      <c r="C4400" s="7" t="n"/>
      <c r="F4400" s="7" t="n"/>
      <c r="H4400" s="7">
        <f>IF($G4400="","",IFERROR(INDEX(Listas!$B$2:$B$51,MATCH($G4400,Listas!$A$2:$A$51,0))&amp;"",""))</f>
        <v/>
      </c>
      <c r="J4400" s="8" t="n"/>
      <c r="K4400" s="8" t="n"/>
      <c r="L4400" s="8" t="n"/>
      <c r="M4400" s="9" t="n"/>
      <c r="O4400" s="10" t="n"/>
      <c r="P4400" s="8" t="n"/>
    </row>
    <row r="4401">
      <c r="A4401" s="7" t="n"/>
      <c r="C4401" s="7" t="n"/>
      <c r="F4401" s="7" t="n"/>
      <c r="H4401" s="7">
        <f>IF($G4401="","",IFERROR(INDEX(Listas!$B$2:$B$51,MATCH($G4401,Listas!$A$2:$A$51,0))&amp;"",""))</f>
        <v/>
      </c>
      <c r="J4401" s="8" t="n"/>
      <c r="K4401" s="8" t="n"/>
      <c r="L4401" s="8" t="n"/>
      <c r="M4401" s="9" t="n"/>
      <c r="O4401" s="10" t="n"/>
      <c r="P4401" s="8" t="n"/>
    </row>
    <row r="4402">
      <c r="A4402" s="7" t="n"/>
      <c r="C4402" s="7" t="n"/>
      <c r="F4402" s="7" t="n"/>
      <c r="H4402" s="7">
        <f>IF($G4402="","",IFERROR(INDEX(Listas!$B$2:$B$51,MATCH($G4402,Listas!$A$2:$A$51,0))&amp;"",""))</f>
        <v/>
      </c>
      <c r="J4402" s="8" t="n"/>
      <c r="K4402" s="8" t="n"/>
      <c r="L4402" s="8" t="n"/>
      <c r="M4402" s="9" t="n"/>
      <c r="O4402" s="10" t="n"/>
      <c r="P4402" s="8" t="n"/>
    </row>
    <row r="4403">
      <c r="A4403" s="7" t="n"/>
      <c r="C4403" s="7" t="n"/>
      <c r="F4403" s="7" t="n"/>
      <c r="H4403" s="7">
        <f>IF($G4403="","",IFERROR(INDEX(Listas!$B$2:$B$51,MATCH($G4403,Listas!$A$2:$A$51,0))&amp;"",""))</f>
        <v/>
      </c>
      <c r="J4403" s="8" t="n"/>
      <c r="K4403" s="8" t="n"/>
      <c r="L4403" s="8" t="n"/>
      <c r="M4403" s="9" t="n"/>
      <c r="O4403" s="10" t="n"/>
      <c r="P4403" s="8" t="n"/>
    </row>
    <row r="4404">
      <c r="A4404" s="7" t="n"/>
      <c r="C4404" s="7" t="n"/>
      <c r="F4404" s="7" t="n"/>
      <c r="H4404" s="7">
        <f>IF($G4404="","",IFERROR(INDEX(Listas!$B$2:$B$51,MATCH($G4404,Listas!$A$2:$A$51,0))&amp;"",""))</f>
        <v/>
      </c>
      <c r="J4404" s="8" t="n"/>
      <c r="K4404" s="8" t="n"/>
      <c r="L4404" s="8" t="n"/>
      <c r="M4404" s="9" t="n"/>
      <c r="O4404" s="10" t="n"/>
      <c r="P4404" s="8" t="n"/>
    </row>
    <row r="4405">
      <c r="A4405" s="7" t="n"/>
      <c r="C4405" s="7" t="n"/>
      <c r="F4405" s="7" t="n"/>
      <c r="H4405" s="7">
        <f>IF($G4405="","",IFERROR(INDEX(Listas!$B$2:$B$51,MATCH($G4405,Listas!$A$2:$A$51,0))&amp;"",""))</f>
        <v/>
      </c>
      <c r="J4405" s="8" t="n"/>
      <c r="K4405" s="8" t="n"/>
      <c r="L4405" s="8" t="n"/>
      <c r="M4405" s="9" t="n"/>
      <c r="O4405" s="10" t="n"/>
      <c r="P4405" s="8" t="n"/>
    </row>
    <row r="4406">
      <c r="A4406" s="7" t="n"/>
      <c r="C4406" s="7" t="n"/>
      <c r="F4406" s="7" t="n"/>
      <c r="H4406" s="7">
        <f>IF($G4406="","",IFERROR(INDEX(Listas!$B$2:$B$51,MATCH($G4406,Listas!$A$2:$A$51,0))&amp;"",""))</f>
        <v/>
      </c>
      <c r="J4406" s="8" t="n"/>
      <c r="K4406" s="8" t="n"/>
      <c r="L4406" s="8" t="n"/>
      <c r="M4406" s="9" t="n"/>
      <c r="O4406" s="10" t="n"/>
      <c r="P4406" s="8" t="n"/>
    </row>
    <row r="4407">
      <c r="A4407" s="7" t="n"/>
      <c r="C4407" s="7" t="n"/>
      <c r="F4407" s="7" t="n"/>
      <c r="H4407" s="7">
        <f>IF($G4407="","",IFERROR(INDEX(Listas!$B$2:$B$51,MATCH($G4407,Listas!$A$2:$A$51,0))&amp;"",""))</f>
        <v/>
      </c>
      <c r="J4407" s="8" t="n"/>
      <c r="K4407" s="8" t="n"/>
      <c r="L4407" s="8" t="n"/>
      <c r="M4407" s="9" t="n"/>
      <c r="O4407" s="10" t="n"/>
      <c r="P4407" s="8" t="n"/>
    </row>
    <row r="4408">
      <c r="A4408" s="7" t="n"/>
      <c r="C4408" s="7" t="n"/>
      <c r="F4408" s="7" t="n"/>
      <c r="H4408" s="7">
        <f>IF($G4408="","",IFERROR(INDEX(Listas!$B$2:$B$51,MATCH($G4408,Listas!$A$2:$A$51,0))&amp;"",""))</f>
        <v/>
      </c>
      <c r="J4408" s="8" t="n"/>
      <c r="K4408" s="8" t="n"/>
      <c r="L4408" s="8" t="n"/>
      <c r="M4408" s="9" t="n"/>
      <c r="O4408" s="10" t="n"/>
      <c r="P4408" s="8" t="n"/>
    </row>
    <row r="4409">
      <c r="A4409" s="7" t="n"/>
      <c r="C4409" s="7" t="n"/>
      <c r="F4409" s="7" t="n"/>
      <c r="H4409" s="7">
        <f>IF($G4409="","",IFERROR(INDEX(Listas!$B$2:$B$51,MATCH($G4409,Listas!$A$2:$A$51,0))&amp;"",""))</f>
        <v/>
      </c>
      <c r="J4409" s="8" t="n"/>
      <c r="K4409" s="8" t="n"/>
      <c r="L4409" s="8" t="n"/>
      <c r="M4409" s="9" t="n"/>
      <c r="O4409" s="10" t="n"/>
      <c r="P4409" s="8" t="n"/>
    </row>
    <row r="4410">
      <c r="A4410" s="7" t="n"/>
      <c r="C4410" s="7" t="n"/>
      <c r="F4410" s="7" t="n"/>
      <c r="H4410" s="7">
        <f>IF($G4410="","",IFERROR(INDEX(Listas!$B$2:$B$51,MATCH($G4410,Listas!$A$2:$A$51,0))&amp;"",""))</f>
        <v/>
      </c>
      <c r="J4410" s="8" t="n"/>
      <c r="K4410" s="8" t="n"/>
      <c r="L4410" s="8" t="n"/>
      <c r="M4410" s="9" t="n"/>
      <c r="O4410" s="10" t="n"/>
      <c r="P4410" s="8" t="n"/>
    </row>
    <row r="4411">
      <c r="A4411" s="7" t="n"/>
      <c r="C4411" s="7" t="n"/>
      <c r="F4411" s="7" t="n"/>
      <c r="H4411" s="7">
        <f>IF($G4411="","",IFERROR(INDEX(Listas!$B$2:$B$51,MATCH($G4411,Listas!$A$2:$A$51,0))&amp;"",""))</f>
        <v/>
      </c>
      <c r="J4411" s="8" t="n"/>
      <c r="K4411" s="8" t="n"/>
      <c r="L4411" s="8" t="n"/>
      <c r="M4411" s="9" t="n"/>
      <c r="O4411" s="10" t="n"/>
      <c r="P4411" s="8" t="n"/>
    </row>
    <row r="4412">
      <c r="A4412" s="7" t="n"/>
      <c r="C4412" s="7" t="n"/>
      <c r="F4412" s="7" t="n"/>
      <c r="H4412" s="7">
        <f>IF($G4412="","",IFERROR(INDEX(Listas!$B$2:$B$51,MATCH($G4412,Listas!$A$2:$A$51,0))&amp;"",""))</f>
        <v/>
      </c>
      <c r="J4412" s="8" t="n"/>
      <c r="K4412" s="8" t="n"/>
      <c r="L4412" s="8" t="n"/>
      <c r="M4412" s="9" t="n"/>
      <c r="O4412" s="10" t="n"/>
      <c r="P4412" s="8" t="n"/>
    </row>
    <row r="4413">
      <c r="A4413" s="7" t="n"/>
      <c r="C4413" s="7" t="n"/>
      <c r="F4413" s="7" t="n"/>
      <c r="H4413" s="7">
        <f>IF($G4413="","",IFERROR(INDEX(Listas!$B$2:$B$51,MATCH($G4413,Listas!$A$2:$A$51,0))&amp;"",""))</f>
        <v/>
      </c>
      <c r="J4413" s="8" t="n"/>
      <c r="K4413" s="8" t="n"/>
      <c r="L4413" s="8" t="n"/>
      <c r="M4413" s="9" t="n"/>
      <c r="O4413" s="10" t="n"/>
      <c r="P4413" s="8" t="n"/>
    </row>
    <row r="4414">
      <c r="A4414" s="7" t="n"/>
      <c r="C4414" s="7" t="n"/>
      <c r="F4414" s="7" t="n"/>
      <c r="H4414" s="7">
        <f>IF($G4414="","",IFERROR(INDEX(Listas!$B$2:$B$51,MATCH($G4414,Listas!$A$2:$A$51,0))&amp;"",""))</f>
        <v/>
      </c>
      <c r="J4414" s="8" t="n"/>
      <c r="K4414" s="8" t="n"/>
      <c r="L4414" s="8" t="n"/>
      <c r="M4414" s="9" t="n"/>
      <c r="O4414" s="10" t="n"/>
      <c r="P4414" s="8" t="n"/>
    </row>
    <row r="4415">
      <c r="A4415" s="7" t="n"/>
      <c r="C4415" s="7" t="n"/>
      <c r="F4415" s="7" t="n"/>
      <c r="H4415" s="7">
        <f>IF($G4415="","",IFERROR(INDEX(Listas!$B$2:$B$51,MATCH($G4415,Listas!$A$2:$A$51,0))&amp;"",""))</f>
        <v/>
      </c>
      <c r="J4415" s="8" t="n"/>
      <c r="K4415" s="8" t="n"/>
      <c r="L4415" s="8" t="n"/>
      <c r="M4415" s="9" t="n"/>
      <c r="O4415" s="10" t="n"/>
      <c r="P4415" s="8" t="n"/>
    </row>
    <row r="4416">
      <c r="A4416" s="7" t="n"/>
      <c r="C4416" s="7" t="n"/>
      <c r="F4416" s="7" t="n"/>
      <c r="H4416" s="7">
        <f>IF($G4416="","",IFERROR(INDEX(Listas!$B$2:$B$51,MATCH($G4416,Listas!$A$2:$A$51,0))&amp;"",""))</f>
        <v/>
      </c>
      <c r="J4416" s="8" t="n"/>
      <c r="K4416" s="8" t="n"/>
      <c r="L4416" s="8" t="n"/>
      <c r="M4416" s="9" t="n"/>
      <c r="O4416" s="10" t="n"/>
      <c r="P4416" s="8" t="n"/>
    </row>
    <row r="4417">
      <c r="A4417" s="7" t="n"/>
      <c r="C4417" s="7" t="n"/>
      <c r="F4417" s="7" t="n"/>
      <c r="H4417" s="7">
        <f>IF($G4417="","",IFERROR(INDEX(Listas!$B$2:$B$51,MATCH($G4417,Listas!$A$2:$A$51,0))&amp;"",""))</f>
        <v/>
      </c>
      <c r="J4417" s="8" t="n"/>
      <c r="K4417" s="8" t="n"/>
      <c r="L4417" s="8" t="n"/>
      <c r="M4417" s="9" t="n"/>
      <c r="O4417" s="10" t="n"/>
      <c r="P4417" s="8" t="n"/>
    </row>
    <row r="4418">
      <c r="A4418" s="7" t="n"/>
      <c r="C4418" s="7" t="n"/>
      <c r="F4418" s="7" t="n"/>
      <c r="H4418" s="7">
        <f>IF($G4418="","",IFERROR(INDEX(Listas!$B$2:$B$51,MATCH($G4418,Listas!$A$2:$A$51,0))&amp;"",""))</f>
        <v/>
      </c>
      <c r="J4418" s="8" t="n"/>
      <c r="K4418" s="8" t="n"/>
      <c r="L4418" s="8" t="n"/>
      <c r="M4418" s="9" t="n"/>
      <c r="O4418" s="10" t="n"/>
      <c r="P4418" s="8" t="n"/>
    </row>
    <row r="4419">
      <c r="A4419" s="7" t="n"/>
      <c r="C4419" s="7" t="n"/>
      <c r="F4419" s="7" t="n"/>
      <c r="H4419" s="7">
        <f>IF($G4419="","",IFERROR(INDEX(Listas!$B$2:$B$51,MATCH($G4419,Listas!$A$2:$A$51,0))&amp;"",""))</f>
        <v/>
      </c>
      <c r="J4419" s="8" t="n"/>
      <c r="K4419" s="8" t="n"/>
      <c r="L4419" s="8" t="n"/>
      <c r="M4419" s="9" t="n"/>
      <c r="O4419" s="10" t="n"/>
      <c r="P4419" s="8" t="n"/>
    </row>
    <row r="4420">
      <c r="A4420" s="7" t="n"/>
      <c r="C4420" s="7" t="n"/>
      <c r="F4420" s="7" t="n"/>
      <c r="H4420" s="7">
        <f>IF($G4420="","",IFERROR(INDEX(Listas!$B$2:$B$51,MATCH($G4420,Listas!$A$2:$A$51,0))&amp;"",""))</f>
        <v/>
      </c>
      <c r="J4420" s="8" t="n"/>
      <c r="K4420" s="8" t="n"/>
      <c r="L4420" s="8" t="n"/>
      <c r="M4420" s="9" t="n"/>
      <c r="O4420" s="10" t="n"/>
      <c r="P4420" s="8" t="n"/>
    </row>
    <row r="4421">
      <c r="A4421" s="7" t="n"/>
      <c r="C4421" s="7" t="n"/>
      <c r="F4421" s="7" t="n"/>
      <c r="H4421" s="7">
        <f>IF($G4421="","",IFERROR(INDEX(Listas!$B$2:$B$51,MATCH($G4421,Listas!$A$2:$A$51,0))&amp;"",""))</f>
        <v/>
      </c>
      <c r="J4421" s="8" t="n"/>
      <c r="K4421" s="8" t="n"/>
      <c r="L4421" s="8" t="n"/>
      <c r="M4421" s="9" t="n"/>
      <c r="O4421" s="10" t="n"/>
      <c r="P4421" s="8" t="n"/>
    </row>
    <row r="4422">
      <c r="A4422" s="7" t="n"/>
      <c r="C4422" s="7" t="n"/>
      <c r="F4422" s="7" t="n"/>
      <c r="H4422" s="7">
        <f>IF($G4422="","",IFERROR(INDEX(Listas!$B$2:$B$51,MATCH($G4422,Listas!$A$2:$A$51,0))&amp;"",""))</f>
        <v/>
      </c>
      <c r="J4422" s="8" t="n"/>
      <c r="K4422" s="8" t="n"/>
      <c r="L4422" s="8" t="n"/>
      <c r="M4422" s="9" t="n"/>
      <c r="O4422" s="10" t="n"/>
      <c r="P4422" s="8" t="n"/>
    </row>
    <row r="4423">
      <c r="A4423" s="7" t="n"/>
      <c r="C4423" s="7" t="n"/>
      <c r="F4423" s="7" t="n"/>
      <c r="H4423" s="7">
        <f>IF($G4423="","",IFERROR(INDEX(Listas!$B$2:$B$51,MATCH($G4423,Listas!$A$2:$A$51,0))&amp;"",""))</f>
        <v/>
      </c>
      <c r="J4423" s="8" t="n"/>
      <c r="K4423" s="8" t="n"/>
      <c r="L4423" s="8" t="n"/>
      <c r="M4423" s="9" t="n"/>
      <c r="O4423" s="10" t="n"/>
      <c r="P4423" s="8" t="n"/>
    </row>
    <row r="4424">
      <c r="A4424" s="7" t="n"/>
      <c r="C4424" s="7" t="n"/>
      <c r="F4424" s="7" t="n"/>
      <c r="H4424" s="7">
        <f>IF($G4424="","",IFERROR(INDEX(Listas!$B$2:$B$51,MATCH($G4424,Listas!$A$2:$A$51,0))&amp;"",""))</f>
        <v/>
      </c>
      <c r="J4424" s="8" t="n"/>
      <c r="K4424" s="8" t="n"/>
      <c r="L4424" s="8" t="n"/>
      <c r="M4424" s="9" t="n"/>
      <c r="O4424" s="10" t="n"/>
      <c r="P4424" s="8" t="n"/>
    </row>
    <row r="4425">
      <c r="A4425" s="7" t="n"/>
      <c r="C4425" s="7" t="n"/>
      <c r="F4425" s="7" t="n"/>
      <c r="H4425" s="7">
        <f>IF($G4425="","",IFERROR(INDEX(Listas!$B$2:$B$51,MATCH($G4425,Listas!$A$2:$A$51,0))&amp;"",""))</f>
        <v/>
      </c>
      <c r="J4425" s="8" t="n"/>
      <c r="K4425" s="8" t="n"/>
      <c r="L4425" s="8" t="n"/>
      <c r="M4425" s="9" t="n"/>
      <c r="O4425" s="10" t="n"/>
      <c r="P4425" s="8" t="n"/>
    </row>
    <row r="4426">
      <c r="A4426" s="7" t="n"/>
      <c r="C4426" s="7" t="n"/>
      <c r="F4426" s="7" t="n"/>
      <c r="H4426" s="7">
        <f>IF($G4426="","",IFERROR(INDEX(Listas!$B$2:$B$51,MATCH($G4426,Listas!$A$2:$A$51,0))&amp;"",""))</f>
        <v/>
      </c>
      <c r="J4426" s="8" t="n"/>
      <c r="K4426" s="8" t="n"/>
      <c r="L4426" s="8" t="n"/>
      <c r="M4426" s="9" t="n"/>
      <c r="O4426" s="10" t="n"/>
      <c r="P4426" s="8" t="n"/>
    </row>
    <row r="4427">
      <c r="A4427" s="7" t="n"/>
      <c r="C4427" s="7" t="n"/>
      <c r="F4427" s="7" t="n"/>
      <c r="H4427" s="7">
        <f>IF($G4427="","",IFERROR(INDEX(Listas!$B$2:$B$51,MATCH($G4427,Listas!$A$2:$A$51,0))&amp;"",""))</f>
        <v/>
      </c>
      <c r="J4427" s="8" t="n"/>
      <c r="K4427" s="8" t="n"/>
      <c r="L4427" s="8" t="n"/>
      <c r="M4427" s="9" t="n"/>
      <c r="O4427" s="10" t="n"/>
      <c r="P4427" s="8" t="n"/>
    </row>
    <row r="4428">
      <c r="A4428" s="7" t="n"/>
      <c r="C4428" s="7" t="n"/>
      <c r="F4428" s="7" t="n"/>
      <c r="H4428" s="7">
        <f>IF($G4428="","",IFERROR(INDEX(Listas!$B$2:$B$51,MATCH($G4428,Listas!$A$2:$A$51,0))&amp;"",""))</f>
        <v/>
      </c>
      <c r="J4428" s="8" t="n"/>
      <c r="K4428" s="8" t="n"/>
      <c r="L4428" s="8" t="n"/>
      <c r="M4428" s="9" t="n"/>
      <c r="O4428" s="10" t="n"/>
      <c r="P4428" s="8" t="n"/>
    </row>
    <row r="4429">
      <c r="A4429" s="7" t="n"/>
      <c r="C4429" s="7" t="n"/>
      <c r="F4429" s="7" t="n"/>
      <c r="H4429" s="7">
        <f>IF($G4429="","",IFERROR(INDEX(Listas!$B$2:$B$51,MATCH($G4429,Listas!$A$2:$A$51,0))&amp;"",""))</f>
        <v/>
      </c>
      <c r="J4429" s="8" t="n"/>
      <c r="K4429" s="8" t="n"/>
      <c r="L4429" s="8" t="n"/>
      <c r="M4429" s="9" t="n"/>
      <c r="O4429" s="10" t="n"/>
      <c r="P4429" s="8" t="n"/>
    </row>
    <row r="4430">
      <c r="A4430" s="7" t="n"/>
      <c r="C4430" s="7" t="n"/>
      <c r="F4430" s="7" t="n"/>
      <c r="H4430" s="7">
        <f>IF($G4430="","",IFERROR(INDEX(Listas!$B$2:$B$51,MATCH($G4430,Listas!$A$2:$A$51,0))&amp;"",""))</f>
        <v/>
      </c>
      <c r="J4430" s="8" t="n"/>
      <c r="K4430" s="8" t="n"/>
      <c r="L4430" s="8" t="n"/>
      <c r="M4430" s="9" t="n"/>
      <c r="O4430" s="10" t="n"/>
      <c r="P4430" s="8" t="n"/>
    </row>
    <row r="4431">
      <c r="A4431" s="7" t="n"/>
      <c r="C4431" s="7" t="n"/>
      <c r="F4431" s="7" t="n"/>
      <c r="H4431" s="7">
        <f>IF($G4431="","",IFERROR(INDEX(Listas!$B$2:$B$51,MATCH($G4431,Listas!$A$2:$A$51,0))&amp;"",""))</f>
        <v/>
      </c>
      <c r="J4431" s="8" t="n"/>
      <c r="K4431" s="8" t="n"/>
      <c r="L4431" s="8" t="n"/>
      <c r="M4431" s="9" t="n"/>
      <c r="O4431" s="10" t="n"/>
      <c r="P4431" s="8" t="n"/>
    </row>
    <row r="4432">
      <c r="A4432" s="7" t="n"/>
      <c r="C4432" s="7" t="n"/>
      <c r="F4432" s="7" t="n"/>
      <c r="H4432" s="7">
        <f>IF($G4432="","",IFERROR(INDEX(Listas!$B$2:$B$51,MATCH($G4432,Listas!$A$2:$A$51,0))&amp;"",""))</f>
        <v/>
      </c>
      <c r="J4432" s="8" t="n"/>
      <c r="K4432" s="8" t="n"/>
      <c r="L4432" s="8" t="n"/>
      <c r="M4432" s="9" t="n"/>
      <c r="O4432" s="10" t="n"/>
      <c r="P4432" s="8" t="n"/>
    </row>
    <row r="4433">
      <c r="A4433" s="7" t="n"/>
      <c r="C4433" s="7" t="n"/>
      <c r="F4433" s="7" t="n"/>
      <c r="H4433" s="7">
        <f>IF($G4433="","",IFERROR(INDEX(Listas!$B$2:$B$51,MATCH($G4433,Listas!$A$2:$A$51,0))&amp;"",""))</f>
        <v/>
      </c>
      <c r="J4433" s="8" t="n"/>
      <c r="K4433" s="8" t="n"/>
      <c r="L4433" s="8" t="n"/>
      <c r="M4433" s="9" t="n"/>
      <c r="O4433" s="10" t="n"/>
      <c r="P4433" s="8" t="n"/>
    </row>
    <row r="4434">
      <c r="A4434" s="7" t="n"/>
      <c r="C4434" s="7" t="n"/>
      <c r="F4434" s="7" t="n"/>
      <c r="H4434" s="7">
        <f>IF($G4434="","",IFERROR(INDEX(Listas!$B$2:$B$51,MATCH($G4434,Listas!$A$2:$A$51,0))&amp;"",""))</f>
        <v/>
      </c>
      <c r="J4434" s="8" t="n"/>
      <c r="K4434" s="8" t="n"/>
      <c r="L4434" s="8" t="n"/>
      <c r="M4434" s="9" t="n"/>
      <c r="O4434" s="10" t="n"/>
      <c r="P4434" s="8" t="n"/>
    </row>
    <row r="4435">
      <c r="A4435" s="7" t="n"/>
      <c r="C4435" s="7" t="n"/>
      <c r="F4435" s="7" t="n"/>
      <c r="H4435" s="7">
        <f>IF($G4435="","",IFERROR(INDEX(Listas!$B$2:$B$51,MATCH($G4435,Listas!$A$2:$A$51,0))&amp;"",""))</f>
        <v/>
      </c>
      <c r="J4435" s="8" t="n"/>
      <c r="K4435" s="8" t="n"/>
      <c r="L4435" s="8" t="n"/>
      <c r="M4435" s="9" t="n"/>
      <c r="O4435" s="10" t="n"/>
      <c r="P4435" s="8" t="n"/>
    </row>
    <row r="4436">
      <c r="A4436" s="7" t="n"/>
      <c r="C4436" s="7" t="n"/>
      <c r="F4436" s="7" t="n"/>
      <c r="H4436" s="7">
        <f>IF($G4436="","",IFERROR(INDEX(Listas!$B$2:$B$51,MATCH($G4436,Listas!$A$2:$A$51,0))&amp;"",""))</f>
        <v/>
      </c>
      <c r="J4436" s="8" t="n"/>
      <c r="K4436" s="8" t="n"/>
      <c r="L4436" s="8" t="n"/>
      <c r="M4436" s="9" t="n"/>
      <c r="O4436" s="10" t="n"/>
      <c r="P4436" s="8" t="n"/>
    </row>
    <row r="4437">
      <c r="A4437" s="7" t="n"/>
      <c r="C4437" s="7" t="n"/>
      <c r="F4437" s="7" t="n"/>
      <c r="H4437" s="7">
        <f>IF($G4437="","",IFERROR(INDEX(Listas!$B$2:$B$51,MATCH($G4437,Listas!$A$2:$A$51,0))&amp;"",""))</f>
        <v/>
      </c>
      <c r="J4437" s="8" t="n"/>
      <c r="K4437" s="8" t="n"/>
      <c r="L4437" s="8" t="n"/>
      <c r="M4437" s="9" t="n"/>
      <c r="O4437" s="10" t="n"/>
      <c r="P4437" s="8" t="n"/>
    </row>
    <row r="4438">
      <c r="A4438" s="7" t="n"/>
      <c r="C4438" s="7" t="n"/>
      <c r="F4438" s="7" t="n"/>
      <c r="H4438" s="7">
        <f>IF($G4438="","",IFERROR(INDEX(Listas!$B$2:$B$51,MATCH($G4438,Listas!$A$2:$A$51,0))&amp;"",""))</f>
        <v/>
      </c>
      <c r="J4438" s="8" t="n"/>
      <c r="K4438" s="8" t="n"/>
      <c r="L4438" s="8" t="n"/>
      <c r="M4438" s="9" t="n"/>
      <c r="O4438" s="10" t="n"/>
      <c r="P4438" s="8" t="n"/>
    </row>
    <row r="4439">
      <c r="A4439" s="7" t="n"/>
      <c r="C4439" s="7" t="n"/>
      <c r="F4439" s="7" t="n"/>
      <c r="H4439" s="7">
        <f>IF($G4439="","",IFERROR(INDEX(Listas!$B$2:$B$51,MATCH($G4439,Listas!$A$2:$A$51,0))&amp;"",""))</f>
        <v/>
      </c>
      <c r="J4439" s="8" t="n"/>
      <c r="K4439" s="8" t="n"/>
      <c r="L4439" s="8" t="n"/>
      <c r="M4439" s="9" t="n"/>
      <c r="O4439" s="10" t="n"/>
      <c r="P4439" s="8" t="n"/>
    </row>
    <row r="4440">
      <c r="A4440" s="7" t="n"/>
      <c r="C4440" s="7" t="n"/>
      <c r="F4440" s="7" t="n"/>
      <c r="H4440" s="7">
        <f>IF($G4440="","",IFERROR(INDEX(Listas!$B$2:$B$51,MATCH($G4440,Listas!$A$2:$A$51,0))&amp;"",""))</f>
        <v/>
      </c>
      <c r="J4440" s="8" t="n"/>
      <c r="K4440" s="8" t="n"/>
      <c r="L4440" s="8" t="n"/>
      <c r="M4440" s="9" t="n"/>
      <c r="O4440" s="10" t="n"/>
      <c r="P4440" s="8" t="n"/>
    </row>
    <row r="4441">
      <c r="A4441" s="7" t="n"/>
      <c r="C4441" s="7" t="n"/>
      <c r="F4441" s="7" t="n"/>
      <c r="H4441" s="7">
        <f>IF($G4441="","",IFERROR(INDEX(Listas!$B$2:$B$51,MATCH($G4441,Listas!$A$2:$A$51,0))&amp;"",""))</f>
        <v/>
      </c>
      <c r="J4441" s="8" t="n"/>
      <c r="K4441" s="8" t="n"/>
      <c r="L4441" s="8" t="n"/>
      <c r="M4441" s="9" t="n"/>
      <c r="O4441" s="10" t="n"/>
      <c r="P4441" s="8" t="n"/>
    </row>
    <row r="4442">
      <c r="A4442" s="7" t="n"/>
      <c r="C4442" s="7" t="n"/>
      <c r="F4442" s="7" t="n"/>
      <c r="H4442" s="7">
        <f>IF($G4442="","",IFERROR(INDEX(Listas!$B$2:$B$51,MATCH($G4442,Listas!$A$2:$A$51,0))&amp;"",""))</f>
        <v/>
      </c>
      <c r="J4442" s="8" t="n"/>
      <c r="K4442" s="8" t="n"/>
      <c r="L4442" s="8" t="n"/>
      <c r="M4442" s="9" t="n"/>
      <c r="O4442" s="10" t="n"/>
      <c r="P4442" s="8" t="n"/>
    </row>
    <row r="4443">
      <c r="A4443" s="7" t="n"/>
      <c r="C4443" s="7" t="n"/>
      <c r="F4443" s="7" t="n"/>
      <c r="H4443" s="7">
        <f>IF($G4443="","",IFERROR(INDEX(Listas!$B$2:$B$51,MATCH($G4443,Listas!$A$2:$A$51,0))&amp;"",""))</f>
        <v/>
      </c>
      <c r="J4443" s="8" t="n"/>
      <c r="K4443" s="8" t="n"/>
      <c r="L4443" s="8" t="n"/>
      <c r="M4443" s="9" t="n"/>
      <c r="O4443" s="10" t="n"/>
      <c r="P4443" s="8" t="n"/>
    </row>
    <row r="4444">
      <c r="A4444" s="7" t="n"/>
      <c r="C4444" s="7" t="n"/>
      <c r="F4444" s="7" t="n"/>
      <c r="H4444" s="7">
        <f>IF($G4444="","",IFERROR(INDEX(Listas!$B$2:$B$51,MATCH($G4444,Listas!$A$2:$A$51,0))&amp;"",""))</f>
        <v/>
      </c>
      <c r="J4444" s="8" t="n"/>
      <c r="K4444" s="8" t="n"/>
      <c r="L4444" s="8" t="n"/>
      <c r="M4444" s="9" t="n"/>
      <c r="O4444" s="10" t="n"/>
      <c r="P4444" s="8" t="n"/>
    </row>
    <row r="4445">
      <c r="A4445" s="7" t="n"/>
      <c r="C4445" s="7" t="n"/>
      <c r="F4445" s="7" t="n"/>
      <c r="H4445" s="7">
        <f>IF($G4445="","",IFERROR(INDEX(Listas!$B$2:$B$51,MATCH($G4445,Listas!$A$2:$A$51,0))&amp;"",""))</f>
        <v/>
      </c>
      <c r="J4445" s="8" t="n"/>
      <c r="K4445" s="8" t="n"/>
      <c r="L4445" s="8" t="n"/>
      <c r="M4445" s="9" t="n"/>
      <c r="O4445" s="10" t="n"/>
      <c r="P4445" s="8" t="n"/>
    </row>
    <row r="4446">
      <c r="A4446" s="7" t="n"/>
      <c r="C4446" s="7" t="n"/>
      <c r="F4446" s="7" t="n"/>
      <c r="H4446" s="7">
        <f>IF($G4446="","",IFERROR(INDEX(Listas!$B$2:$B$51,MATCH($G4446,Listas!$A$2:$A$51,0))&amp;"",""))</f>
        <v/>
      </c>
      <c r="J4446" s="8" t="n"/>
      <c r="K4446" s="8" t="n"/>
      <c r="L4446" s="8" t="n"/>
      <c r="M4446" s="9" t="n"/>
      <c r="O4446" s="10" t="n"/>
      <c r="P4446" s="8" t="n"/>
    </row>
    <row r="4447">
      <c r="A4447" s="7" t="n"/>
      <c r="C4447" s="7" t="n"/>
      <c r="F4447" s="7" t="n"/>
      <c r="H4447" s="7">
        <f>IF($G4447="","",IFERROR(INDEX(Listas!$B$2:$B$51,MATCH($G4447,Listas!$A$2:$A$51,0))&amp;"",""))</f>
        <v/>
      </c>
      <c r="J4447" s="8" t="n"/>
      <c r="K4447" s="8" t="n"/>
      <c r="L4447" s="8" t="n"/>
      <c r="M4447" s="9" t="n"/>
      <c r="O4447" s="10" t="n"/>
      <c r="P4447" s="8" t="n"/>
    </row>
    <row r="4448">
      <c r="A4448" s="7" t="n"/>
      <c r="C4448" s="7" t="n"/>
      <c r="F4448" s="7" t="n"/>
      <c r="H4448" s="7">
        <f>IF($G4448="","",IFERROR(INDEX(Listas!$B$2:$B$51,MATCH($G4448,Listas!$A$2:$A$51,0))&amp;"",""))</f>
        <v/>
      </c>
      <c r="J4448" s="8" t="n"/>
      <c r="K4448" s="8" t="n"/>
      <c r="L4448" s="8" t="n"/>
      <c r="M4448" s="9" t="n"/>
      <c r="O4448" s="10" t="n"/>
      <c r="P4448" s="8" t="n"/>
    </row>
    <row r="4449">
      <c r="A4449" s="7" t="n"/>
      <c r="C4449" s="7" t="n"/>
      <c r="F4449" s="7" t="n"/>
      <c r="H4449" s="7">
        <f>IF($G4449="","",IFERROR(INDEX(Listas!$B$2:$B$51,MATCH($G4449,Listas!$A$2:$A$51,0))&amp;"",""))</f>
        <v/>
      </c>
      <c r="J4449" s="8" t="n"/>
      <c r="K4449" s="8" t="n"/>
      <c r="L4449" s="8" t="n"/>
      <c r="M4449" s="9" t="n"/>
      <c r="O4449" s="10" t="n"/>
      <c r="P4449" s="8" t="n"/>
    </row>
    <row r="4450">
      <c r="A4450" s="7" t="n"/>
      <c r="C4450" s="7" t="n"/>
      <c r="F4450" s="7" t="n"/>
      <c r="H4450" s="7">
        <f>IF($G4450="","",IFERROR(INDEX(Listas!$B$2:$B$51,MATCH($G4450,Listas!$A$2:$A$51,0))&amp;"",""))</f>
        <v/>
      </c>
      <c r="J4450" s="8" t="n"/>
      <c r="K4450" s="8" t="n"/>
      <c r="L4450" s="8" t="n"/>
      <c r="M4450" s="9" t="n"/>
      <c r="O4450" s="10" t="n"/>
      <c r="P4450" s="8" t="n"/>
    </row>
    <row r="4451">
      <c r="A4451" s="7" t="n"/>
      <c r="C4451" s="7" t="n"/>
      <c r="F4451" s="7" t="n"/>
      <c r="H4451" s="7">
        <f>IF($G4451="","",IFERROR(INDEX(Listas!$B$2:$B$51,MATCH($G4451,Listas!$A$2:$A$51,0))&amp;"",""))</f>
        <v/>
      </c>
      <c r="J4451" s="8" t="n"/>
      <c r="K4451" s="8" t="n"/>
      <c r="L4451" s="8" t="n"/>
      <c r="M4451" s="9" t="n"/>
      <c r="O4451" s="10" t="n"/>
      <c r="P4451" s="8" t="n"/>
    </row>
    <row r="4452">
      <c r="A4452" s="7" t="n"/>
      <c r="C4452" s="7" t="n"/>
      <c r="F4452" s="7" t="n"/>
      <c r="H4452" s="7">
        <f>IF($G4452="","",IFERROR(INDEX(Listas!$B$2:$B$51,MATCH($G4452,Listas!$A$2:$A$51,0))&amp;"",""))</f>
        <v/>
      </c>
      <c r="J4452" s="8" t="n"/>
      <c r="K4452" s="8" t="n"/>
      <c r="L4452" s="8" t="n"/>
      <c r="M4452" s="9" t="n"/>
      <c r="O4452" s="10" t="n"/>
      <c r="P4452" s="8" t="n"/>
    </row>
    <row r="4453">
      <c r="A4453" s="7" t="n"/>
      <c r="C4453" s="7" t="n"/>
      <c r="F4453" s="7" t="n"/>
      <c r="H4453" s="7">
        <f>IF($G4453="","",IFERROR(INDEX(Listas!$B$2:$B$51,MATCH($G4453,Listas!$A$2:$A$51,0))&amp;"",""))</f>
        <v/>
      </c>
      <c r="J4453" s="8" t="n"/>
      <c r="K4453" s="8" t="n"/>
      <c r="L4453" s="8" t="n"/>
      <c r="M4453" s="9" t="n"/>
      <c r="O4453" s="10" t="n"/>
      <c r="P4453" s="8" t="n"/>
    </row>
    <row r="4454">
      <c r="A4454" s="7" t="n"/>
      <c r="C4454" s="7" t="n"/>
      <c r="F4454" s="7" t="n"/>
      <c r="H4454" s="7">
        <f>IF($G4454="","",IFERROR(INDEX(Listas!$B$2:$B$51,MATCH($G4454,Listas!$A$2:$A$51,0))&amp;"",""))</f>
        <v/>
      </c>
      <c r="J4454" s="8" t="n"/>
      <c r="K4454" s="8" t="n"/>
      <c r="L4454" s="8" t="n"/>
      <c r="M4454" s="9" t="n"/>
      <c r="O4454" s="10" t="n"/>
      <c r="P4454" s="8" t="n"/>
    </row>
    <row r="4455">
      <c r="A4455" s="7" t="n"/>
      <c r="C4455" s="7" t="n"/>
      <c r="F4455" s="7" t="n"/>
      <c r="H4455" s="7">
        <f>IF($G4455="","",IFERROR(INDEX(Listas!$B$2:$B$51,MATCH($G4455,Listas!$A$2:$A$51,0))&amp;"",""))</f>
        <v/>
      </c>
      <c r="J4455" s="8" t="n"/>
      <c r="K4455" s="8" t="n"/>
      <c r="L4455" s="8" t="n"/>
      <c r="M4455" s="9" t="n"/>
      <c r="O4455" s="10" t="n"/>
      <c r="P4455" s="8" t="n"/>
    </row>
    <row r="4456">
      <c r="A4456" s="7" t="n"/>
      <c r="C4456" s="7" t="n"/>
      <c r="F4456" s="7" t="n"/>
      <c r="H4456" s="7">
        <f>IF($G4456="","",IFERROR(INDEX(Listas!$B$2:$B$51,MATCH($G4456,Listas!$A$2:$A$51,0))&amp;"",""))</f>
        <v/>
      </c>
      <c r="J4456" s="8" t="n"/>
      <c r="K4456" s="8" t="n"/>
      <c r="L4456" s="8" t="n"/>
      <c r="M4456" s="9" t="n"/>
      <c r="O4456" s="10" t="n"/>
      <c r="P4456" s="8" t="n"/>
    </row>
    <row r="4457">
      <c r="A4457" s="7" t="n"/>
      <c r="C4457" s="7" t="n"/>
      <c r="F4457" s="7" t="n"/>
      <c r="H4457" s="7">
        <f>IF($G4457="","",IFERROR(INDEX(Listas!$B$2:$B$51,MATCH($G4457,Listas!$A$2:$A$51,0))&amp;"",""))</f>
        <v/>
      </c>
      <c r="J4457" s="8" t="n"/>
      <c r="K4457" s="8" t="n"/>
      <c r="L4457" s="8" t="n"/>
      <c r="M4457" s="9" t="n"/>
      <c r="O4457" s="10" t="n"/>
      <c r="P4457" s="8" t="n"/>
    </row>
    <row r="4458">
      <c r="A4458" s="7" t="n"/>
      <c r="C4458" s="7" t="n"/>
      <c r="F4458" s="7" t="n"/>
      <c r="H4458" s="7">
        <f>IF($G4458="","",IFERROR(INDEX(Listas!$B$2:$B$51,MATCH($G4458,Listas!$A$2:$A$51,0))&amp;"",""))</f>
        <v/>
      </c>
      <c r="J4458" s="8" t="n"/>
      <c r="K4458" s="8" t="n"/>
      <c r="L4458" s="8" t="n"/>
      <c r="M4458" s="9" t="n"/>
      <c r="O4458" s="10" t="n"/>
      <c r="P4458" s="8" t="n"/>
    </row>
    <row r="4459">
      <c r="A4459" s="7" t="n"/>
      <c r="C4459" s="7" t="n"/>
      <c r="F4459" s="7" t="n"/>
      <c r="H4459" s="7">
        <f>IF($G4459="","",IFERROR(INDEX(Listas!$B$2:$B$51,MATCH($G4459,Listas!$A$2:$A$51,0))&amp;"",""))</f>
        <v/>
      </c>
      <c r="J4459" s="8" t="n"/>
      <c r="K4459" s="8" t="n"/>
      <c r="L4459" s="8" t="n"/>
      <c r="M4459" s="9" t="n"/>
      <c r="O4459" s="10" t="n"/>
      <c r="P4459" s="8" t="n"/>
    </row>
    <row r="4460">
      <c r="A4460" s="7" t="n"/>
      <c r="C4460" s="7" t="n"/>
      <c r="F4460" s="7" t="n"/>
      <c r="H4460" s="7">
        <f>IF($G4460="","",IFERROR(INDEX(Listas!$B$2:$B$51,MATCH($G4460,Listas!$A$2:$A$51,0))&amp;"",""))</f>
        <v/>
      </c>
      <c r="J4460" s="8" t="n"/>
      <c r="K4460" s="8" t="n"/>
      <c r="L4460" s="8" t="n"/>
      <c r="M4460" s="9" t="n"/>
      <c r="O4460" s="10" t="n"/>
      <c r="P4460" s="8" t="n"/>
    </row>
    <row r="4461">
      <c r="A4461" s="7" t="n"/>
      <c r="C4461" s="7" t="n"/>
      <c r="F4461" s="7" t="n"/>
      <c r="H4461" s="7">
        <f>IF($G4461="","",IFERROR(INDEX(Listas!$B$2:$B$51,MATCH($G4461,Listas!$A$2:$A$51,0))&amp;"",""))</f>
        <v/>
      </c>
      <c r="J4461" s="8" t="n"/>
      <c r="K4461" s="8" t="n"/>
      <c r="L4461" s="8" t="n"/>
      <c r="M4461" s="9" t="n"/>
      <c r="O4461" s="10" t="n"/>
      <c r="P4461" s="8" t="n"/>
    </row>
    <row r="4462">
      <c r="A4462" s="7" t="n"/>
      <c r="C4462" s="7" t="n"/>
      <c r="F4462" s="7" t="n"/>
      <c r="H4462" s="7">
        <f>IF($G4462="","",IFERROR(INDEX(Listas!$B$2:$B$51,MATCH($G4462,Listas!$A$2:$A$51,0))&amp;"",""))</f>
        <v/>
      </c>
      <c r="J4462" s="8" t="n"/>
      <c r="K4462" s="8" t="n"/>
      <c r="L4462" s="8" t="n"/>
      <c r="M4462" s="9" t="n"/>
      <c r="O4462" s="10" t="n"/>
      <c r="P4462" s="8" t="n"/>
    </row>
    <row r="4463">
      <c r="A4463" s="7" t="n"/>
      <c r="C4463" s="7" t="n"/>
      <c r="F4463" s="7" t="n"/>
      <c r="H4463" s="7">
        <f>IF($G4463="","",IFERROR(INDEX(Listas!$B$2:$B$51,MATCH($G4463,Listas!$A$2:$A$51,0))&amp;"",""))</f>
        <v/>
      </c>
      <c r="J4463" s="8" t="n"/>
      <c r="K4463" s="8" t="n"/>
      <c r="L4463" s="8" t="n"/>
      <c r="M4463" s="9" t="n"/>
      <c r="O4463" s="10" t="n"/>
      <c r="P4463" s="8" t="n"/>
    </row>
    <row r="4464">
      <c r="A4464" s="7" t="n"/>
      <c r="C4464" s="7" t="n"/>
      <c r="F4464" s="7" t="n"/>
      <c r="H4464" s="7">
        <f>IF($G4464="","",IFERROR(INDEX(Listas!$B$2:$B$51,MATCH($G4464,Listas!$A$2:$A$51,0))&amp;"",""))</f>
        <v/>
      </c>
      <c r="J4464" s="8" t="n"/>
      <c r="K4464" s="8" t="n"/>
      <c r="L4464" s="8" t="n"/>
      <c r="M4464" s="9" t="n"/>
      <c r="O4464" s="10" t="n"/>
      <c r="P4464" s="8" t="n"/>
    </row>
    <row r="4465">
      <c r="A4465" s="7" t="n"/>
      <c r="C4465" s="7" t="n"/>
      <c r="F4465" s="7" t="n"/>
      <c r="H4465" s="7">
        <f>IF($G4465="","",IFERROR(INDEX(Listas!$B$2:$B$51,MATCH($G4465,Listas!$A$2:$A$51,0))&amp;"",""))</f>
        <v/>
      </c>
      <c r="J4465" s="8" t="n"/>
      <c r="K4465" s="8" t="n"/>
      <c r="L4465" s="8" t="n"/>
      <c r="M4465" s="9" t="n"/>
      <c r="O4465" s="10" t="n"/>
      <c r="P4465" s="8" t="n"/>
    </row>
    <row r="4466">
      <c r="A4466" s="7" t="n"/>
      <c r="C4466" s="7" t="n"/>
      <c r="F4466" s="7" t="n"/>
      <c r="H4466" s="7">
        <f>IF($G4466="","",IFERROR(INDEX(Listas!$B$2:$B$51,MATCH($G4466,Listas!$A$2:$A$51,0))&amp;"",""))</f>
        <v/>
      </c>
      <c r="J4466" s="8" t="n"/>
      <c r="K4466" s="8" t="n"/>
      <c r="L4466" s="8" t="n"/>
      <c r="M4466" s="9" t="n"/>
      <c r="O4466" s="10" t="n"/>
      <c r="P4466" s="8" t="n"/>
    </row>
    <row r="4467">
      <c r="A4467" s="7" t="n"/>
      <c r="C4467" s="7" t="n"/>
      <c r="F4467" s="7" t="n"/>
      <c r="H4467" s="7">
        <f>IF($G4467="","",IFERROR(INDEX(Listas!$B$2:$B$51,MATCH($G4467,Listas!$A$2:$A$51,0))&amp;"",""))</f>
        <v/>
      </c>
      <c r="J4467" s="8" t="n"/>
      <c r="K4467" s="8" t="n"/>
      <c r="L4467" s="8" t="n"/>
      <c r="M4467" s="9" t="n"/>
      <c r="O4467" s="10" t="n"/>
      <c r="P4467" s="8" t="n"/>
    </row>
    <row r="4468">
      <c r="A4468" s="7" t="n"/>
      <c r="C4468" s="7" t="n"/>
      <c r="F4468" s="7" t="n"/>
      <c r="H4468" s="7">
        <f>IF($G4468="","",IFERROR(INDEX(Listas!$B$2:$B$51,MATCH($G4468,Listas!$A$2:$A$51,0))&amp;"",""))</f>
        <v/>
      </c>
      <c r="J4468" s="8" t="n"/>
      <c r="K4468" s="8" t="n"/>
      <c r="L4468" s="8" t="n"/>
      <c r="M4468" s="9" t="n"/>
      <c r="O4468" s="10" t="n"/>
      <c r="P4468" s="8" t="n"/>
    </row>
    <row r="4469">
      <c r="A4469" s="7" t="n"/>
      <c r="C4469" s="7" t="n"/>
      <c r="F4469" s="7" t="n"/>
      <c r="H4469" s="7">
        <f>IF($G4469="","",IFERROR(INDEX(Listas!$B$2:$B$51,MATCH($G4469,Listas!$A$2:$A$51,0))&amp;"",""))</f>
        <v/>
      </c>
      <c r="J4469" s="8" t="n"/>
      <c r="K4469" s="8" t="n"/>
      <c r="L4469" s="8" t="n"/>
      <c r="M4469" s="9" t="n"/>
      <c r="O4469" s="10" t="n"/>
      <c r="P4469" s="8" t="n"/>
    </row>
    <row r="4470">
      <c r="A4470" s="7" t="n"/>
      <c r="C4470" s="7" t="n"/>
      <c r="F4470" s="7" t="n"/>
      <c r="H4470" s="7">
        <f>IF($G4470="","",IFERROR(INDEX(Listas!$B$2:$B$51,MATCH($G4470,Listas!$A$2:$A$51,0))&amp;"",""))</f>
        <v/>
      </c>
      <c r="J4470" s="8" t="n"/>
      <c r="K4470" s="8" t="n"/>
      <c r="L4470" s="8" t="n"/>
      <c r="M4470" s="9" t="n"/>
      <c r="O4470" s="10" t="n"/>
      <c r="P4470" s="8" t="n"/>
    </row>
    <row r="4471">
      <c r="A4471" s="7" t="n"/>
      <c r="C4471" s="7" t="n"/>
      <c r="F4471" s="7" t="n"/>
      <c r="H4471" s="7">
        <f>IF($G4471="","",IFERROR(INDEX(Listas!$B$2:$B$51,MATCH($G4471,Listas!$A$2:$A$51,0))&amp;"",""))</f>
        <v/>
      </c>
      <c r="J4471" s="8" t="n"/>
      <c r="K4471" s="8" t="n"/>
      <c r="L4471" s="8" t="n"/>
      <c r="M4471" s="9" t="n"/>
      <c r="O4471" s="10" t="n"/>
      <c r="P4471" s="8" t="n"/>
    </row>
    <row r="4472">
      <c r="A4472" s="7" t="n"/>
      <c r="C4472" s="7" t="n"/>
      <c r="F4472" s="7" t="n"/>
      <c r="H4472" s="7">
        <f>IF($G4472="","",IFERROR(INDEX(Listas!$B$2:$B$51,MATCH($G4472,Listas!$A$2:$A$51,0))&amp;"",""))</f>
        <v/>
      </c>
      <c r="J4472" s="8" t="n"/>
      <c r="K4472" s="8" t="n"/>
      <c r="L4472" s="8" t="n"/>
      <c r="M4472" s="9" t="n"/>
      <c r="O4472" s="10" t="n"/>
      <c r="P4472" s="8" t="n"/>
    </row>
    <row r="4473">
      <c r="A4473" s="7" t="n"/>
      <c r="C4473" s="7" t="n"/>
      <c r="F4473" s="7" t="n"/>
      <c r="H4473" s="7">
        <f>IF($G4473="","",IFERROR(INDEX(Listas!$B$2:$B$51,MATCH($G4473,Listas!$A$2:$A$51,0))&amp;"",""))</f>
        <v/>
      </c>
      <c r="J4473" s="8" t="n"/>
      <c r="K4473" s="8" t="n"/>
      <c r="L4473" s="8" t="n"/>
      <c r="M4473" s="9" t="n"/>
      <c r="O4473" s="10" t="n"/>
      <c r="P4473" s="8" t="n"/>
    </row>
    <row r="4474">
      <c r="A4474" s="7" t="n"/>
      <c r="C4474" s="7" t="n"/>
      <c r="F4474" s="7" t="n"/>
      <c r="H4474" s="7">
        <f>IF($G4474="","",IFERROR(INDEX(Listas!$B$2:$B$51,MATCH($G4474,Listas!$A$2:$A$51,0))&amp;"",""))</f>
        <v/>
      </c>
      <c r="J4474" s="8" t="n"/>
      <c r="K4474" s="8" t="n"/>
      <c r="L4474" s="8" t="n"/>
      <c r="M4474" s="9" t="n"/>
      <c r="O4474" s="10" t="n"/>
      <c r="P4474" s="8" t="n"/>
    </row>
    <row r="4475">
      <c r="A4475" s="7" t="n"/>
      <c r="C4475" s="7" t="n"/>
      <c r="F4475" s="7" t="n"/>
      <c r="H4475" s="7">
        <f>IF($G4475="","",IFERROR(INDEX(Listas!$B$2:$B$51,MATCH($G4475,Listas!$A$2:$A$51,0))&amp;"",""))</f>
        <v/>
      </c>
      <c r="J4475" s="8" t="n"/>
      <c r="K4475" s="8" t="n"/>
      <c r="L4475" s="8" t="n"/>
      <c r="M4475" s="9" t="n"/>
      <c r="O4475" s="10" t="n"/>
      <c r="P4475" s="8" t="n"/>
    </row>
    <row r="4476">
      <c r="A4476" s="7" t="n"/>
      <c r="C4476" s="7" t="n"/>
      <c r="F4476" s="7" t="n"/>
      <c r="H4476" s="7">
        <f>IF($G4476="","",IFERROR(INDEX(Listas!$B$2:$B$51,MATCH($G4476,Listas!$A$2:$A$51,0))&amp;"",""))</f>
        <v/>
      </c>
      <c r="J4476" s="8" t="n"/>
      <c r="K4476" s="8" t="n"/>
      <c r="L4476" s="8" t="n"/>
      <c r="M4476" s="9" t="n"/>
      <c r="O4476" s="10" t="n"/>
      <c r="P4476" s="8" t="n"/>
    </row>
    <row r="4477">
      <c r="A4477" s="7" t="n"/>
      <c r="C4477" s="7" t="n"/>
      <c r="F4477" s="7" t="n"/>
      <c r="H4477" s="7">
        <f>IF($G4477="","",IFERROR(INDEX(Listas!$B$2:$B$51,MATCH($G4477,Listas!$A$2:$A$51,0))&amp;"",""))</f>
        <v/>
      </c>
      <c r="J4477" s="8" t="n"/>
      <c r="K4477" s="8" t="n"/>
      <c r="L4477" s="8" t="n"/>
      <c r="M4477" s="9" t="n"/>
      <c r="O4477" s="10" t="n"/>
      <c r="P4477" s="8" t="n"/>
    </row>
    <row r="4478">
      <c r="A4478" s="7" t="n"/>
      <c r="C4478" s="7" t="n"/>
      <c r="F4478" s="7" t="n"/>
      <c r="H4478" s="7">
        <f>IF($G4478="","",IFERROR(INDEX(Listas!$B$2:$B$51,MATCH($G4478,Listas!$A$2:$A$51,0))&amp;"",""))</f>
        <v/>
      </c>
      <c r="J4478" s="8" t="n"/>
      <c r="K4478" s="8" t="n"/>
      <c r="L4478" s="8" t="n"/>
      <c r="M4478" s="9" t="n"/>
      <c r="O4478" s="10" t="n"/>
      <c r="P4478" s="8" t="n"/>
    </row>
    <row r="4479">
      <c r="A4479" s="7" t="n"/>
      <c r="C4479" s="7" t="n"/>
      <c r="F4479" s="7" t="n"/>
      <c r="H4479" s="7">
        <f>IF($G4479="","",IFERROR(INDEX(Listas!$B$2:$B$51,MATCH($G4479,Listas!$A$2:$A$51,0))&amp;"",""))</f>
        <v/>
      </c>
      <c r="J4479" s="8" t="n"/>
      <c r="K4479" s="8" t="n"/>
      <c r="L4479" s="8" t="n"/>
      <c r="M4479" s="9" t="n"/>
      <c r="O4479" s="10" t="n"/>
      <c r="P4479" s="8" t="n"/>
    </row>
    <row r="4480">
      <c r="A4480" s="7" t="n"/>
      <c r="C4480" s="7" t="n"/>
      <c r="F4480" s="7" t="n"/>
      <c r="H4480" s="7">
        <f>IF($G4480="","",IFERROR(INDEX(Listas!$B$2:$B$51,MATCH($G4480,Listas!$A$2:$A$51,0))&amp;"",""))</f>
        <v/>
      </c>
      <c r="J4480" s="8" t="n"/>
      <c r="K4480" s="8" t="n"/>
      <c r="L4480" s="8" t="n"/>
      <c r="M4480" s="9" t="n"/>
      <c r="O4480" s="10" t="n"/>
      <c r="P4480" s="8" t="n"/>
    </row>
    <row r="4481">
      <c r="A4481" s="7" t="n"/>
      <c r="C4481" s="7" t="n"/>
      <c r="F4481" s="7" t="n"/>
      <c r="H4481" s="7">
        <f>IF($G4481="","",IFERROR(INDEX(Listas!$B$2:$B$51,MATCH($G4481,Listas!$A$2:$A$51,0))&amp;"",""))</f>
        <v/>
      </c>
      <c r="J4481" s="8" t="n"/>
      <c r="K4481" s="8" t="n"/>
      <c r="L4481" s="8" t="n"/>
      <c r="M4481" s="9" t="n"/>
      <c r="O4481" s="10" t="n"/>
      <c r="P4481" s="8" t="n"/>
    </row>
    <row r="4482">
      <c r="A4482" s="7" t="n"/>
      <c r="C4482" s="7" t="n"/>
      <c r="F4482" s="7" t="n"/>
      <c r="H4482" s="7">
        <f>IF($G4482="","",IFERROR(INDEX(Listas!$B$2:$B$51,MATCH($G4482,Listas!$A$2:$A$51,0))&amp;"",""))</f>
        <v/>
      </c>
      <c r="J4482" s="8" t="n"/>
      <c r="K4482" s="8" t="n"/>
      <c r="L4482" s="8" t="n"/>
      <c r="M4482" s="9" t="n"/>
      <c r="O4482" s="10" t="n"/>
      <c r="P4482" s="8" t="n"/>
    </row>
    <row r="4483">
      <c r="A4483" s="7" t="n"/>
      <c r="C4483" s="7" t="n"/>
      <c r="F4483" s="7" t="n"/>
      <c r="H4483" s="7">
        <f>IF($G4483="","",IFERROR(INDEX(Listas!$B$2:$B$51,MATCH($G4483,Listas!$A$2:$A$51,0))&amp;"",""))</f>
        <v/>
      </c>
      <c r="J4483" s="8" t="n"/>
      <c r="K4483" s="8" t="n"/>
      <c r="L4483" s="8" t="n"/>
      <c r="M4483" s="9" t="n"/>
      <c r="O4483" s="10" t="n"/>
      <c r="P4483" s="8" t="n"/>
    </row>
    <row r="4484">
      <c r="A4484" s="7" t="n"/>
      <c r="C4484" s="7" t="n"/>
      <c r="F4484" s="7" t="n"/>
      <c r="H4484" s="7">
        <f>IF($G4484="","",IFERROR(INDEX(Listas!$B$2:$B$51,MATCH($G4484,Listas!$A$2:$A$51,0))&amp;"",""))</f>
        <v/>
      </c>
      <c r="J4484" s="8" t="n"/>
      <c r="K4484" s="8" t="n"/>
      <c r="L4484" s="8" t="n"/>
      <c r="M4484" s="9" t="n"/>
      <c r="O4484" s="10" t="n"/>
      <c r="P4484" s="8" t="n"/>
    </row>
    <row r="4485">
      <c r="A4485" s="7" t="n"/>
      <c r="C4485" s="7" t="n"/>
      <c r="F4485" s="7" t="n"/>
      <c r="H4485" s="7">
        <f>IF($G4485="","",IFERROR(INDEX(Listas!$B$2:$B$51,MATCH($G4485,Listas!$A$2:$A$51,0))&amp;"",""))</f>
        <v/>
      </c>
      <c r="J4485" s="8" t="n"/>
      <c r="K4485" s="8" t="n"/>
      <c r="L4485" s="8" t="n"/>
      <c r="M4485" s="9" t="n"/>
      <c r="O4485" s="10" t="n"/>
      <c r="P4485" s="8" t="n"/>
    </row>
    <row r="4486">
      <c r="A4486" s="7" t="n"/>
      <c r="C4486" s="7" t="n"/>
      <c r="F4486" s="7" t="n"/>
      <c r="H4486" s="7">
        <f>IF($G4486="","",IFERROR(INDEX(Listas!$B$2:$B$51,MATCH($G4486,Listas!$A$2:$A$51,0))&amp;"",""))</f>
        <v/>
      </c>
      <c r="J4486" s="8" t="n"/>
      <c r="K4486" s="8" t="n"/>
      <c r="L4486" s="8" t="n"/>
      <c r="M4486" s="9" t="n"/>
      <c r="O4486" s="10" t="n"/>
      <c r="P4486" s="8" t="n"/>
    </row>
    <row r="4487">
      <c r="A4487" s="7" t="n"/>
      <c r="C4487" s="7" t="n"/>
      <c r="F4487" s="7" t="n"/>
      <c r="H4487" s="7">
        <f>IF($G4487="","",IFERROR(INDEX(Listas!$B$2:$B$51,MATCH($G4487,Listas!$A$2:$A$51,0))&amp;"",""))</f>
        <v/>
      </c>
      <c r="J4487" s="8" t="n"/>
      <c r="K4487" s="8" t="n"/>
      <c r="L4487" s="8" t="n"/>
      <c r="M4487" s="9" t="n"/>
      <c r="O4487" s="10" t="n"/>
      <c r="P4487" s="8" t="n"/>
    </row>
    <row r="4488">
      <c r="A4488" s="7" t="n"/>
      <c r="C4488" s="7" t="n"/>
      <c r="F4488" s="7" t="n"/>
      <c r="H4488" s="7">
        <f>IF($G4488="","",IFERROR(INDEX(Listas!$B$2:$B$51,MATCH($G4488,Listas!$A$2:$A$51,0))&amp;"",""))</f>
        <v/>
      </c>
      <c r="J4488" s="8" t="n"/>
      <c r="K4488" s="8" t="n"/>
      <c r="L4488" s="8" t="n"/>
      <c r="M4488" s="9" t="n"/>
      <c r="O4488" s="10" t="n"/>
      <c r="P4488" s="8" t="n"/>
    </row>
    <row r="4489">
      <c r="A4489" s="7" t="n"/>
      <c r="C4489" s="7" t="n"/>
      <c r="F4489" s="7" t="n"/>
      <c r="H4489" s="7">
        <f>IF($G4489="","",IFERROR(INDEX(Listas!$B$2:$B$51,MATCH($G4489,Listas!$A$2:$A$51,0))&amp;"",""))</f>
        <v/>
      </c>
      <c r="J4489" s="8" t="n"/>
      <c r="K4489" s="8" t="n"/>
      <c r="L4489" s="8" t="n"/>
      <c r="M4489" s="9" t="n"/>
      <c r="O4489" s="10" t="n"/>
      <c r="P4489" s="8" t="n"/>
    </row>
    <row r="4490">
      <c r="A4490" s="7" t="n"/>
      <c r="C4490" s="7" t="n"/>
      <c r="F4490" s="7" t="n"/>
      <c r="H4490" s="7">
        <f>IF($G4490="","",IFERROR(INDEX(Listas!$B$2:$B$51,MATCH($G4490,Listas!$A$2:$A$51,0))&amp;"",""))</f>
        <v/>
      </c>
      <c r="J4490" s="8" t="n"/>
      <c r="K4490" s="8" t="n"/>
      <c r="L4490" s="8" t="n"/>
      <c r="M4490" s="9" t="n"/>
      <c r="O4490" s="10" t="n"/>
      <c r="P4490" s="8" t="n"/>
    </row>
    <row r="4491">
      <c r="A4491" s="7" t="n"/>
      <c r="C4491" s="7" t="n"/>
      <c r="F4491" s="7" t="n"/>
      <c r="H4491" s="7">
        <f>IF($G4491="","",IFERROR(INDEX(Listas!$B$2:$B$51,MATCH($G4491,Listas!$A$2:$A$51,0))&amp;"",""))</f>
        <v/>
      </c>
      <c r="J4491" s="8" t="n"/>
      <c r="K4491" s="8" t="n"/>
      <c r="L4491" s="8" t="n"/>
      <c r="M4491" s="9" t="n"/>
      <c r="O4491" s="10" t="n"/>
      <c r="P4491" s="8" t="n"/>
    </row>
    <row r="4492">
      <c r="A4492" s="7" t="n"/>
      <c r="C4492" s="7" t="n"/>
      <c r="F4492" s="7" t="n"/>
      <c r="H4492" s="7">
        <f>IF($G4492="","",IFERROR(INDEX(Listas!$B$2:$B$51,MATCH($G4492,Listas!$A$2:$A$51,0))&amp;"",""))</f>
        <v/>
      </c>
      <c r="J4492" s="8" t="n"/>
      <c r="K4492" s="8" t="n"/>
      <c r="L4492" s="8" t="n"/>
      <c r="M4492" s="9" t="n"/>
      <c r="O4492" s="10" t="n"/>
      <c r="P4492" s="8" t="n"/>
    </row>
    <row r="4493">
      <c r="A4493" s="7" t="n"/>
      <c r="C4493" s="7" t="n"/>
      <c r="F4493" s="7" t="n"/>
      <c r="H4493" s="7">
        <f>IF($G4493="","",IFERROR(INDEX(Listas!$B$2:$B$51,MATCH($G4493,Listas!$A$2:$A$51,0))&amp;"",""))</f>
        <v/>
      </c>
      <c r="J4493" s="8" t="n"/>
      <c r="K4493" s="8" t="n"/>
      <c r="L4493" s="8" t="n"/>
      <c r="M4493" s="9" t="n"/>
      <c r="O4493" s="10" t="n"/>
      <c r="P4493" s="8" t="n"/>
    </row>
    <row r="4494">
      <c r="A4494" s="7" t="n"/>
      <c r="C4494" s="7" t="n"/>
      <c r="F4494" s="7" t="n"/>
      <c r="H4494" s="7">
        <f>IF($G4494="","",IFERROR(INDEX(Listas!$B$2:$B$51,MATCH($G4494,Listas!$A$2:$A$51,0))&amp;"",""))</f>
        <v/>
      </c>
      <c r="J4494" s="8" t="n"/>
      <c r="K4494" s="8" t="n"/>
      <c r="L4494" s="8" t="n"/>
      <c r="M4494" s="9" t="n"/>
      <c r="O4494" s="10" t="n"/>
      <c r="P4494" s="8" t="n"/>
    </row>
    <row r="4495">
      <c r="A4495" s="7" t="n"/>
      <c r="C4495" s="7" t="n"/>
      <c r="F4495" s="7" t="n"/>
      <c r="H4495" s="7">
        <f>IF($G4495="","",IFERROR(INDEX(Listas!$B$2:$B$51,MATCH($G4495,Listas!$A$2:$A$51,0))&amp;"",""))</f>
        <v/>
      </c>
      <c r="J4495" s="8" t="n"/>
      <c r="K4495" s="8" t="n"/>
      <c r="L4495" s="8" t="n"/>
      <c r="M4495" s="9" t="n"/>
      <c r="O4495" s="10" t="n"/>
      <c r="P4495" s="8" t="n"/>
    </row>
    <row r="4496">
      <c r="A4496" s="7" t="n"/>
      <c r="C4496" s="7" t="n"/>
      <c r="F4496" s="7" t="n"/>
      <c r="H4496" s="7">
        <f>IF($G4496="","",IFERROR(INDEX(Listas!$B$2:$B$51,MATCH($G4496,Listas!$A$2:$A$51,0))&amp;"",""))</f>
        <v/>
      </c>
      <c r="J4496" s="8" t="n"/>
      <c r="K4496" s="8" t="n"/>
      <c r="L4496" s="8" t="n"/>
      <c r="M4496" s="9" t="n"/>
      <c r="O4496" s="10" t="n"/>
      <c r="P4496" s="8" t="n"/>
    </row>
    <row r="4497">
      <c r="A4497" s="7" t="n"/>
      <c r="C4497" s="7" t="n"/>
      <c r="F4497" s="7" t="n"/>
      <c r="H4497" s="7">
        <f>IF($G4497="","",IFERROR(INDEX(Listas!$B$2:$B$51,MATCH($G4497,Listas!$A$2:$A$51,0))&amp;"",""))</f>
        <v/>
      </c>
      <c r="J4497" s="8" t="n"/>
      <c r="K4497" s="8" t="n"/>
      <c r="L4497" s="8" t="n"/>
      <c r="M4497" s="9" t="n"/>
      <c r="O4497" s="10" t="n"/>
      <c r="P4497" s="8" t="n"/>
    </row>
    <row r="4498">
      <c r="A4498" s="7" t="n"/>
      <c r="C4498" s="7" t="n"/>
      <c r="F4498" s="7" t="n"/>
      <c r="H4498" s="7">
        <f>IF($G4498="","",IFERROR(INDEX(Listas!$B$2:$B$51,MATCH($G4498,Listas!$A$2:$A$51,0))&amp;"",""))</f>
        <v/>
      </c>
      <c r="J4498" s="8" t="n"/>
      <c r="K4498" s="8" t="n"/>
      <c r="L4498" s="8" t="n"/>
      <c r="M4498" s="9" t="n"/>
      <c r="O4498" s="10" t="n"/>
      <c r="P4498" s="8" t="n"/>
    </row>
    <row r="4499">
      <c r="A4499" s="7" t="n"/>
      <c r="C4499" s="7" t="n"/>
      <c r="F4499" s="7" t="n"/>
      <c r="H4499" s="7">
        <f>IF($G4499="","",IFERROR(INDEX(Listas!$B$2:$B$51,MATCH($G4499,Listas!$A$2:$A$51,0))&amp;"",""))</f>
        <v/>
      </c>
      <c r="J4499" s="8" t="n"/>
      <c r="K4499" s="8" t="n"/>
      <c r="L4499" s="8" t="n"/>
      <c r="M4499" s="9" t="n"/>
      <c r="O4499" s="10" t="n"/>
      <c r="P4499" s="8" t="n"/>
    </row>
    <row r="4500">
      <c r="A4500" s="7" t="n"/>
      <c r="C4500" s="7" t="n"/>
      <c r="F4500" s="7" t="n"/>
      <c r="H4500" s="7">
        <f>IF($G4500="","",IFERROR(INDEX(Listas!$B$2:$B$51,MATCH($G4500,Listas!$A$2:$A$51,0))&amp;"",""))</f>
        <v/>
      </c>
      <c r="J4500" s="8" t="n"/>
      <c r="K4500" s="8" t="n"/>
      <c r="L4500" s="8" t="n"/>
      <c r="M4500" s="9" t="n"/>
      <c r="O4500" s="10" t="n"/>
      <c r="P4500" s="8" t="n"/>
    </row>
    <row r="4501">
      <c r="A4501" s="7" t="n"/>
      <c r="C4501" s="7" t="n"/>
      <c r="F4501" s="7" t="n"/>
      <c r="H4501" s="7">
        <f>IF($G4501="","",IFERROR(INDEX(Listas!$B$2:$B$51,MATCH($G4501,Listas!$A$2:$A$51,0))&amp;"",""))</f>
        <v/>
      </c>
      <c r="J4501" s="8" t="n"/>
      <c r="K4501" s="8" t="n"/>
      <c r="L4501" s="8" t="n"/>
      <c r="M4501" s="9" t="n"/>
      <c r="O4501" s="10" t="n"/>
      <c r="P4501" s="8" t="n"/>
    </row>
    <row r="4502">
      <c r="A4502" s="7" t="n"/>
      <c r="C4502" s="7" t="n"/>
      <c r="F4502" s="7" t="n"/>
      <c r="H4502" s="7">
        <f>IF($G4502="","",IFERROR(INDEX(Listas!$B$2:$B$51,MATCH($G4502,Listas!$A$2:$A$51,0))&amp;"",""))</f>
        <v/>
      </c>
      <c r="J4502" s="8" t="n"/>
      <c r="K4502" s="8" t="n"/>
      <c r="L4502" s="8" t="n"/>
      <c r="M4502" s="9" t="n"/>
      <c r="O4502" s="10" t="n"/>
      <c r="P4502" s="8" t="n"/>
    </row>
    <row r="4503">
      <c r="A4503" s="7" t="n"/>
      <c r="C4503" s="7" t="n"/>
      <c r="F4503" s="7" t="n"/>
      <c r="H4503" s="7">
        <f>IF($G4503="","",IFERROR(INDEX(Listas!$B$2:$B$51,MATCH($G4503,Listas!$A$2:$A$51,0))&amp;"",""))</f>
        <v/>
      </c>
      <c r="J4503" s="8" t="n"/>
      <c r="K4503" s="8" t="n"/>
      <c r="L4503" s="8" t="n"/>
      <c r="M4503" s="9" t="n"/>
      <c r="O4503" s="10" t="n"/>
      <c r="P4503" s="8" t="n"/>
    </row>
    <row r="4504">
      <c r="A4504" s="7" t="n"/>
      <c r="C4504" s="7" t="n"/>
      <c r="F4504" s="7" t="n"/>
      <c r="H4504" s="7">
        <f>IF($G4504="","",IFERROR(INDEX(Listas!$B$2:$B$51,MATCH($G4504,Listas!$A$2:$A$51,0))&amp;"",""))</f>
        <v/>
      </c>
      <c r="J4504" s="8" t="n"/>
      <c r="K4504" s="8" t="n"/>
      <c r="L4504" s="8" t="n"/>
      <c r="M4504" s="9" t="n"/>
      <c r="O4504" s="10" t="n"/>
      <c r="P4504" s="8" t="n"/>
    </row>
    <row r="4505">
      <c r="A4505" s="7" t="n"/>
      <c r="C4505" s="7" t="n"/>
      <c r="F4505" s="7" t="n"/>
      <c r="H4505" s="7">
        <f>IF($G4505="","",IFERROR(INDEX(Listas!$B$2:$B$51,MATCH($G4505,Listas!$A$2:$A$51,0))&amp;"",""))</f>
        <v/>
      </c>
      <c r="J4505" s="8" t="n"/>
      <c r="K4505" s="8" t="n"/>
      <c r="L4505" s="8" t="n"/>
      <c r="M4505" s="9" t="n"/>
      <c r="O4505" s="10" t="n"/>
      <c r="P4505" s="8" t="n"/>
    </row>
    <row r="4506">
      <c r="A4506" s="7" t="n"/>
      <c r="C4506" s="7" t="n"/>
      <c r="F4506" s="7" t="n"/>
      <c r="H4506" s="7">
        <f>IF($G4506="","",IFERROR(INDEX(Listas!$B$2:$B$51,MATCH($G4506,Listas!$A$2:$A$51,0))&amp;"",""))</f>
        <v/>
      </c>
      <c r="J4506" s="8" t="n"/>
      <c r="K4506" s="8" t="n"/>
      <c r="L4506" s="8" t="n"/>
      <c r="M4506" s="9" t="n"/>
      <c r="O4506" s="10" t="n"/>
      <c r="P4506" s="8" t="n"/>
    </row>
    <row r="4507">
      <c r="A4507" s="7" t="n"/>
      <c r="C4507" s="7" t="n"/>
      <c r="F4507" s="7" t="n"/>
      <c r="H4507" s="7">
        <f>IF($G4507="","",IFERROR(INDEX(Listas!$B$2:$B$51,MATCH($G4507,Listas!$A$2:$A$51,0))&amp;"",""))</f>
        <v/>
      </c>
      <c r="J4507" s="8" t="n"/>
      <c r="K4507" s="8" t="n"/>
      <c r="L4507" s="8" t="n"/>
      <c r="M4507" s="9" t="n"/>
      <c r="O4507" s="10" t="n"/>
      <c r="P4507" s="8" t="n"/>
    </row>
    <row r="4508">
      <c r="A4508" s="7" t="n"/>
      <c r="C4508" s="7" t="n"/>
      <c r="F4508" s="7" t="n"/>
      <c r="H4508" s="7">
        <f>IF($G4508="","",IFERROR(INDEX(Listas!$B$2:$B$51,MATCH($G4508,Listas!$A$2:$A$51,0))&amp;"",""))</f>
        <v/>
      </c>
      <c r="J4508" s="8" t="n"/>
      <c r="K4508" s="8" t="n"/>
      <c r="L4508" s="8" t="n"/>
      <c r="M4508" s="9" t="n"/>
      <c r="O4508" s="10" t="n"/>
      <c r="P4508" s="8" t="n"/>
    </row>
    <row r="4509">
      <c r="A4509" s="7" t="n"/>
      <c r="C4509" s="7" t="n"/>
      <c r="F4509" s="7" t="n"/>
      <c r="H4509" s="7">
        <f>IF($G4509="","",IFERROR(INDEX(Listas!$B$2:$B$51,MATCH($G4509,Listas!$A$2:$A$51,0))&amp;"",""))</f>
        <v/>
      </c>
      <c r="J4509" s="8" t="n"/>
      <c r="K4509" s="8" t="n"/>
      <c r="L4509" s="8" t="n"/>
      <c r="M4509" s="9" t="n"/>
      <c r="O4509" s="10" t="n"/>
      <c r="P4509" s="8" t="n"/>
    </row>
    <row r="4510">
      <c r="A4510" s="7" t="n"/>
      <c r="C4510" s="7" t="n"/>
      <c r="F4510" s="7" t="n"/>
      <c r="H4510" s="7">
        <f>IF($G4510="","",IFERROR(INDEX(Listas!$B$2:$B$51,MATCH($G4510,Listas!$A$2:$A$51,0))&amp;"",""))</f>
        <v/>
      </c>
      <c r="J4510" s="8" t="n"/>
      <c r="K4510" s="8" t="n"/>
      <c r="L4510" s="8" t="n"/>
      <c r="M4510" s="9" t="n"/>
      <c r="O4510" s="10" t="n"/>
      <c r="P4510" s="8" t="n"/>
    </row>
    <row r="4511">
      <c r="A4511" s="7" t="n"/>
      <c r="C4511" s="7" t="n"/>
      <c r="F4511" s="7" t="n"/>
      <c r="H4511" s="7">
        <f>IF($G4511="","",IFERROR(INDEX(Listas!$B$2:$B$51,MATCH($G4511,Listas!$A$2:$A$51,0))&amp;"",""))</f>
        <v/>
      </c>
      <c r="J4511" s="8" t="n"/>
      <c r="K4511" s="8" t="n"/>
      <c r="L4511" s="8" t="n"/>
      <c r="M4511" s="9" t="n"/>
      <c r="O4511" s="10" t="n"/>
      <c r="P4511" s="8" t="n"/>
    </row>
    <row r="4512">
      <c r="A4512" s="7" t="n"/>
      <c r="C4512" s="7" t="n"/>
      <c r="F4512" s="7" t="n"/>
      <c r="H4512" s="7">
        <f>IF($G4512="","",IFERROR(INDEX(Listas!$B$2:$B$51,MATCH($G4512,Listas!$A$2:$A$51,0))&amp;"",""))</f>
        <v/>
      </c>
      <c r="J4512" s="8" t="n"/>
      <c r="K4512" s="8" t="n"/>
      <c r="L4512" s="8" t="n"/>
      <c r="M4512" s="9" t="n"/>
      <c r="O4512" s="10" t="n"/>
      <c r="P4512" s="8" t="n"/>
    </row>
    <row r="4513">
      <c r="A4513" s="7" t="n"/>
      <c r="C4513" s="7" t="n"/>
      <c r="F4513" s="7" t="n"/>
      <c r="H4513" s="7">
        <f>IF($G4513="","",IFERROR(INDEX(Listas!$B$2:$B$51,MATCH($G4513,Listas!$A$2:$A$51,0))&amp;"",""))</f>
        <v/>
      </c>
      <c r="J4513" s="8" t="n"/>
      <c r="K4513" s="8" t="n"/>
      <c r="L4513" s="8" t="n"/>
      <c r="M4513" s="9" t="n"/>
      <c r="O4513" s="10" t="n"/>
      <c r="P4513" s="8" t="n"/>
    </row>
    <row r="4514">
      <c r="A4514" s="7" t="n"/>
      <c r="C4514" s="7" t="n"/>
      <c r="F4514" s="7" t="n"/>
      <c r="H4514" s="7">
        <f>IF($G4514="","",IFERROR(INDEX(Listas!$B$2:$B$51,MATCH($G4514,Listas!$A$2:$A$51,0))&amp;"",""))</f>
        <v/>
      </c>
      <c r="J4514" s="8" t="n"/>
      <c r="K4514" s="8" t="n"/>
      <c r="L4514" s="8" t="n"/>
      <c r="M4514" s="9" t="n"/>
      <c r="O4514" s="10" t="n"/>
      <c r="P4514" s="8" t="n"/>
    </row>
    <row r="4515">
      <c r="A4515" s="7" t="n"/>
      <c r="C4515" s="7" t="n"/>
      <c r="F4515" s="7" t="n"/>
      <c r="H4515" s="7">
        <f>IF($G4515="","",IFERROR(INDEX(Listas!$B$2:$B$51,MATCH($G4515,Listas!$A$2:$A$51,0))&amp;"",""))</f>
        <v/>
      </c>
      <c r="J4515" s="8" t="n"/>
      <c r="K4515" s="8" t="n"/>
      <c r="L4515" s="8" t="n"/>
      <c r="M4515" s="9" t="n"/>
      <c r="O4515" s="10" t="n"/>
      <c r="P4515" s="8" t="n"/>
    </row>
    <row r="4516">
      <c r="A4516" s="7" t="n"/>
      <c r="C4516" s="7" t="n"/>
      <c r="F4516" s="7" t="n"/>
      <c r="H4516" s="7">
        <f>IF($G4516="","",IFERROR(INDEX(Listas!$B$2:$B$51,MATCH($G4516,Listas!$A$2:$A$51,0))&amp;"",""))</f>
        <v/>
      </c>
      <c r="J4516" s="8" t="n"/>
      <c r="K4516" s="8" t="n"/>
      <c r="L4516" s="8" t="n"/>
      <c r="M4516" s="9" t="n"/>
      <c r="O4516" s="10" t="n"/>
      <c r="P4516" s="8" t="n"/>
    </row>
    <row r="4517">
      <c r="A4517" s="7" t="n"/>
      <c r="C4517" s="7" t="n"/>
      <c r="F4517" s="7" t="n"/>
      <c r="H4517" s="7">
        <f>IF($G4517="","",IFERROR(INDEX(Listas!$B$2:$B$51,MATCH($G4517,Listas!$A$2:$A$51,0))&amp;"",""))</f>
        <v/>
      </c>
      <c r="J4517" s="8" t="n"/>
      <c r="K4517" s="8" t="n"/>
      <c r="L4517" s="8" t="n"/>
      <c r="M4517" s="9" t="n"/>
      <c r="O4517" s="10" t="n"/>
      <c r="P4517" s="8" t="n"/>
    </row>
    <row r="4518">
      <c r="A4518" s="7" t="n"/>
      <c r="C4518" s="7" t="n"/>
      <c r="F4518" s="7" t="n"/>
      <c r="H4518" s="7">
        <f>IF($G4518="","",IFERROR(INDEX(Listas!$B$2:$B$51,MATCH($G4518,Listas!$A$2:$A$51,0))&amp;"",""))</f>
        <v/>
      </c>
      <c r="J4518" s="8" t="n"/>
      <c r="K4518" s="8" t="n"/>
      <c r="L4518" s="8" t="n"/>
      <c r="M4518" s="9" t="n"/>
      <c r="O4518" s="10" t="n"/>
      <c r="P4518" s="8" t="n"/>
    </row>
    <row r="4519">
      <c r="A4519" s="7" t="n"/>
      <c r="C4519" s="7" t="n"/>
      <c r="F4519" s="7" t="n"/>
      <c r="H4519" s="7">
        <f>IF($G4519="","",IFERROR(INDEX(Listas!$B$2:$B$51,MATCH($G4519,Listas!$A$2:$A$51,0))&amp;"",""))</f>
        <v/>
      </c>
      <c r="J4519" s="8" t="n"/>
      <c r="K4519" s="8" t="n"/>
      <c r="L4519" s="8" t="n"/>
      <c r="M4519" s="9" t="n"/>
      <c r="O4519" s="10" t="n"/>
      <c r="P4519" s="8" t="n"/>
    </row>
    <row r="4520">
      <c r="A4520" s="7" t="n"/>
      <c r="C4520" s="7" t="n"/>
      <c r="F4520" s="7" t="n"/>
      <c r="H4520" s="7">
        <f>IF($G4520="","",IFERROR(INDEX(Listas!$B$2:$B$51,MATCH($G4520,Listas!$A$2:$A$51,0))&amp;"",""))</f>
        <v/>
      </c>
      <c r="J4520" s="8" t="n"/>
      <c r="K4520" s="8" t="n"/>
      <c r="L4520" s="8" t="n"/>
      <c r="M4520" s="9" t="n"/>
      <c r="O4520" s="10" t="n"/>
      <c r="P4520" s="8" t="n"/>
    </row>
    <row r="4521">
      <c r="A4521" s="7" t="n"/>
      <c r="C4521" s="7" t="n"/>
      <c r="F4521" s="7" t="n"/>
      <c r="H4521" s="7">
        <f>IF($G4521="","",IFERROR(INDEX(Listas!$B$2:$B$51,MATCH($G4521,Listas!$A$2:$A$51,0))&amp;"",""))</f>
        <v/>
      </c>
      <c r="J4521" s="8" t="n"/>
      <c r="K4521" s="8" t="n"/>
      <c r="L4521" s="8" t="n"/>
      <c r="M4521" s="9" t="n"/>
      <c r="O4521" s="10" t="n"/>
      <c r="P4521" s="8" t="n"/>
    </row>
    <row r="4522">
      <c r="A4522" s="7" t="n"/>
      <c r="C4522" s="7" t="n"/>
      <c r="F4522" s="7" t="n"/>
      <c r="H4522" s="7">
        <f>IF($G4522="","",IFERROR(INDEX(Listas!$B$2:$B$51,MATCH($G4522,Listas!$A$2:$A$51,0))&amp;"",""))</f>
        <v/>
      </c>
      <c r="J4522" s="8" t="n"/>
      <c r="K4522" s="8" t="n"/>
      <c r="L4522" s="8" t="n"/>
      <c r="M4522" s="9" t="n"/>
      <c r="O4522" s="10" t="n"/>
      <c r="P4522" s="8" t="n"/>
    </row>
    <row r="4523">
      <c r="A4523" s="7" t="n"/>
      <c r="C4523" s="7" t="n"/>
      <c r="F4523" s="7" t="n"/>
      <c r="H4523" s="7">
        <f>IF($G4523="","",IFERROR(INDEX(Listas!$B$2:$B$51,MATCH($G4523,Listas!$A$2:$A$51,0))&amp;"",""))</f>
        <v/>
      </c>
      <c r="J4523" s="8" t="n"/>
      <c r="K4523" s="8" t="n"/>
      <c r="L4523" s="8" t="n"/>
      <c r="M4523" s="9" t="n"/>
      <c r="O4523" s="10" t="n"/>
      <c r="P4523" s="8" t="n"/>
    </row>
    <row r="4524">
      <c r="A4524" s="7" t="n"/>
      <c r="C4524" s="7" t="n"/>
      <c r="F4524" s="7" t="n"/>
      <c r="H4524" s="7">
        <f>IF($G4524="","",IFERROR(INDEX(Listas!$B$2:$B$51,MATCH($G4524,Listas!$A$2:$A$51,0))&amp;"",""))</f>
        <v/>
      </c>
      <c r="J4524" s="8" t="n"/>
      <c r="K4524" s="8" t="n"/>
      <c r="L4524" s="8" t="n"/>
      <c r="M4524" s="9" t="n"/>
      <c r="O4524" s="10" t="n"/>
      <c r="P4524" s="8" t="n"/>
    </row>
    <row r="4525">
      <c r="A4525" s="7" t="n"/>
      <c r="C4525" s="7" t="n"/>
      <c r="F4525" s="7" t="n"/>
      <c r="H4525" s="7">
        <f>IF($G4525="","",IFERROR(INDEX(Listas!$B$2:$B$51,MATCH($G4525,Listas!$A$2:$A$51,0))&amp;"",""))</f>
        <v/>
      </c>
      <c r="J4525" s="8" t="n"/>
      <c r="K4525" s="8" t="n"/>
      <c r="L4525" s="8" t="n"/>
      <c r="M4525" s="9" t="n"/>
      <c r="O4525" s="10" t="n"/>
      <c r="P4525" s="8" t="n"/>
    </row>
    <row r="4526">
      <c r="A4526" s="7" t="n"/>
      <c r="C4526" s="7" t="n"/>
      <c r="F4526" s="7" t="n"/>
      <c r="H4526" s="7">
        <f>IF($G4526="","",IFERROR(INDEX(Listas!$B$2:$B$51,MATCH($G4526,Listas!$A$2:$A$51,0))&amp;"",""))</f>
        <v/>
      </c>
      <c r="J4526" s="8" t="n"/>
      <c r="K4526" s="8" t="n"/>
      <c r="L4526" s="8" t="n"/>
      <c r="M4526" s="9" t="n"/>
      <c r="O4526" s="10" t="n"/>
      <c r="P4526" s="8" t="n"/>
    </row>
    <row r="4527">
      <c r="A4527" s="7" t="n"/>
      <c r="C4527" s="7" t="n"/>
      <c r="F4527" s="7" t="n"/>
      <c r="H4527" s="7">
        <f>IF($G4527="","",IFERROR(INDEX(Listas!$B$2:$B$51,MATCH($G4527,Listas!$A$2:$A$51,0))&amp;"",""))</f>
        <v/>
      </c>
      <c r="J4527" s="8" t="n"/>
      <c r="K4527" s="8" t="n"/>
      <c r="L4527" s="8" t="n"/>
      <c r="M4527" s="9" t="n"/>
      <c r="O4527" s="10" t="n"/>
      <c r="P4527" s="8" t="n"/>
    </row>
    <row r="4528">
      <c r="A4528" s="7" t="n"/>
      <c r="C4528" s="7" t="n"/>
      <c r="F4528" s="7" t="n"/>
      <c r="H4528" s="7">
        <f>IF($G4528="","",IFERROR(INDEX(Listas!$B$2:$B$51,MATCH($G4528,Listas!$A$2:$A$51,0))&amp;"",""))</f>
        <v/>
      </c>
      <c r="J4528" s="8" t="n"/>
      <c r="K4528" s="8" t="n"/>
      <c r="L4528" s="8" t="n"/>
      <c r="M4528" s="9" t="n"/>
      <c r="O4528" s="10" t="n"/>
      <c r="P4528" s="8" t="n"/>
    </row>
    <row r="4529">
      <c r="A4529" s="7" t="n"/>
      <c r="C4529" s="7" t="n"/>
      <c r="F4529" s="7" t="n"/>
      <c r="H4529" s="7">
        <f>IF($G4529="","",IFERROR(INDEX(Listas!$B$2:$B$51,MATCH($G4529,Listas!$A$2:$A$51,0))&amp;"",""))</f>
        <v/>
      </c>
      <c r="J4529" s="8" t="n"/>
      <c r="K4529" s="8" t="n"/>
      <c r="L4529" s="8" t="n"/>
      <c r="M4529" s="9" t="n"/>
      <c r="O4529" s="10" t="n"/>
      <c r="P4529" s="8" t="n"/>
    </row>
    <row r="4530">
      <c r="A4530" s="7" t="n"/>
      <c r="C4530" s="7" t="n"/>
      <c r="F4530" s="7" t="n"/>
      <c r="H4530" s="7">
        <f>IF($G4530="","",IFERROR(INDEX(Listas!$B$2:$B$51,MATCH($G4530,Listas!$A$2:$A$51,0))&amp;"",""))</f>
        <v/>
      </c>
      <c r="J4530" s="8" t="n"/>
      <c r="K4530" s="8" t="n"/>
      <c r="L4530" s="8" t="n"/>
      <c r="M4530" s="9" t="n"/>
      <c r="O4530" s="10" t="n"/>
      <c r="P4530" s="8" t="n"/>
    </row>
    <row r="4531">
      <c r="A4531" s="7" t="n"/>
      <c r="C4531" s="7" t="n"/>
      <c r="F4531" s="7" t="n"/>
      <c r="H4531" s="7">
        <f>IF($G4531="","",IFERROR(INDEX(Listas!$B$2:$B$51,MATCH($G4531,Listas!$A$2:$A$51,0))&amp;"",""))</f>
        <v/>
      </c>
      <c r="J4531" s="8" t="n"/>
      <c r="K4531" s="8" t="n"/>
      <c r="L4531" s="8" t="n"/>
      <c r="M4531" s="9" t="n"/>
      <c r="O4531" s="10" t="n"/>
      <c r="P4531" s="8" t="n"/>
    </row>
    <row r="4532">
      <c r="A4532" s="7" t="n"/>
      <c r="C4532" s="7" t="n"/>
      <c r="F4532" s="7" t="n"/>
      <c r="H4532" s="7">
        <f>IF($G4532="","",IFERROR(INDEX(Listas!$B$2:$B$51,MATCH($G4532,Listas!$A$2:$A$51,0))&amp;"",""))</f>
        <v/>
      </c>
      <c r="J4532" s="8" t="n"/>
      <c r="K4532" s="8" t="n"/>
      <c r="L4532" s="8" t="n"/>
      <c r="M4532" s="9" t="n"/>
      <c r="O4532" s="10" t="n"/>
      <c r="P4532" s="8" t="n"/>
    </row>
    <row r="4533">
      <c r="A4533" s="7" t="n"/>
      <c r="C4533" s="7" t="n"/>
      <c r="F4533" s="7" t="n"/>
      <c r="H4533" s="7">
        <f>IF($G4533="","",IFERROR(INDEX(Listas!$B$2:$B$51,MATCH($G4533,Listas!$A$2:$A$51,0))&amp;"",""))</f>
        <v/>
      </c>
      <c r="J4533" s="8" t="n"/>
      <c r="K4533" s="8" t="n"/>
      <c r="L4533" s="8" t="n"/>
      <c r="M4533" s="9" t="n"/>
      <c r="O4533" s="10" t="n"/>
      <c r="P4533" s="8" t="n"/>
    </row>
    <row r="4534">
      <c r="A4534" s="7" t="n"/>
      <c r="C4534" s="7" t="n"/>
      <c r="F4534" s="7" t="n"/>
      <c r="H4534" s="7">
        <f>IF($G4534="","",IFERROR(INDEX(Listas!$B$2:$B$51,MATCH($G4534,Listas!$A$2:$A$51,0))&amp;"",""))</f>
        <v/>
      </c>
      <c r="J4534" s="8" t="n"/>
      <c r="K4534" s="8" t="n"/>
      <c r="L4534" s="8" t="n"/>
      <c r="M4534" s="9" t="n"/>
      <c r="O4534" s="10" t="n"/>
      <c r="P4534" s="8" t="n"/>
    </row>
    <row r="4535">
      <c r="A4535" s="7" t="n"/>
      <c r="C4535" s="7" t="n"/>
      <c r="F4535" s="7" t="n"/>
      <c r="H4535" s="7">
        <f>IF($G4535="","",IFERROR(INDEX(Listas!$B$2:$B$51,MATCH($G4535,Listas!$A$2:$A$51,0))&amp;"",""))</f>
        <v/>
      </c>
      <c r="J4535" s="8" t="n"/>
      <c r="K4535" s="8" t="n"/>
      <c r="L4535" s="8" t="n"/>
      <c r="M4535" s="9" t="n"/>
      <c r="O4535" s="10" t="n"/>
      <c r="P4535" s="8" t="n"/>
    </row>
    <row r="4536">
      <c r="A4536" s="7" t="n"/>
      <c r="C4536" s="7" t="n"/>
      <c r="F4536" s="7" t="n"/>
      <c r="H4536" s="7">
        <f>IF($G4536="","",IFERROR(INDEX(Listas!$B$2:$B$51,MATCH($G4536,Listas!$A$2:$A$51,0))&amp;"",""))</f>
        <v/>
      </c>
      <c r="J4536" s="8" t="n"/>
      <c r="K4536" s="8" t="n"/>
      <c r="L4536" s="8" t="n"/>
      <c r="M4536" s="9" t="n"/>
      <c r="O4536" s="10" t="n"/>
      <c r="P4536" s="8" t="n"/>
    </row>
    <row r="4537">
      <c r="A4537" s="7" t="n"/>
      <c r="C4537" s="7" t="n"/>
      <c r="F4537" s="7" t="n"/>
      <c r="H4537" s="7">
        <f>IF($G4537="","",IFERROR(INDEX(Listas!$B$2:$B$51,MATCH($G4537,Listas!$A$2:$A$51,0))&amp;"",""))</f>
        <v/>
      </c>
      <c r="J4537" s="8" t="n"/>
      <c r="K4537" s="8" t="n"/>
      <c r="L4537" s="8" t="n"/>
      <c r="M4537" s="9" t="n"/>
      <c r="O4537" s="10" t="n"/>
      <c r="P4537" s="8" t="n"/>
    </row>
    <row r="4538">
      <c r="A4538" s="7" t="n"/>
      <c r="C4538" s="7" t="n"/>
      <c r="F4538" s="7" t="n"/>
      <c r="H4538" s="7">
        <f>IF($G4538="","",IFERROR(INDEX(Listas!$B$2:$B$51,MATCH($G4538,Listas!$A$2:$A$51,0))&amp;"",""))</f>
        <v/>
      </c>
      <c r="J4538" s="8" t="n"/>
      <c r="K4538" s="8" t="n"/>
      <c r="L4538" s="8" t="n"/>
      <c r="M4538" s="9" t="n"/>
      <c r="O4538" s="10" t="n"/>
      <c r="P4538" s="8" t="n"/>
    </row>
    <row r="4539">
      <c r="A4539" s="7" t="n"/>
      <c r="C4539" s="7" t="n"/>
      <c r="F4539" s="7" t="n"/>
      <c r="H4539" s="7">
        <f>IF($G4539="","",IFERROR(INDEX(Listas!$B$2:$B$51,MATCH($G4539,Listas!$A$2:$A$51,0))&amp;"",""))</f>
        <v/>
      </c>
      <c r="J4539" s="8" t="n"/>
      <c r="K4539" s="8" t="n"/>
      <c r="L4539" s="8" t="n"/>
      <c r="M4539" s="9" t="n"/>
      <c r="O4539" s="10" t="n"/>
      <c r="P4539" s="8" t="n"/>
    </row>
    <row r="4540">
      <c r="A4540" s="7" t="n"/>
      <c r="C4540" s="7" t="n"/>
      <c r="F4540" s="7" t="n"/>
      <c r="H4540" s="7">
        <f>IF($G4540="","",IFERROR(INDEX(Listas!$B$2:$B$51,MATCH($G4540,Listas!$A$2:$A$51,0))&amp;"",""))</f>
        <v/>
      </c>
      <c r="J4540" s="8" t="n"/>
      <c r="K4540" s="8" t="n"/>
      <c r="L4540" s="8" t="n"/>
      <c r="M4540" s="9" t="n"/>
      <c r="O4540" s="10" t="n"/>
      <c r="P4540" s="8" t="n"/>
    </row>
    <row r="4541">
      <c r="A4541" s="7" t="n"/>
      <c r="C4541" s="7" t="n"/>
      <c r="F4541" s="7" t="n"/>
      <c r="H4541" s="7">
        <f>IF($G4541="","",IFERROR(INDEX(Listas!$B$2:$B$51,MATCH($G4541,Listas!$A$2:$A$51,0))&amp;"",""))</f>
        <v/>
      </c>
      <c r="J4541" s="8" t="n"/>
      <c r="K4541" s="8" t="n"/>
      <c r="L4541" s="8" t="n"/>
      <c r="M4541" s="9" t="n"/>
      <c r="O4541" s="10" t="n"/>
      <c r="P4541" s="8" t="n"/>
    </row>
    <row r="4542">
      <c r="A4542" s="7" t="n"/>
      <c r="C4542" s="7" t="n"/>
      <c r="F4542" s="7" t="n"/>
      <c r="H4542" s="7">
        <f>IF($G4542="","",IFERROR(INDEX(Listas!$B$2:$B$51,MATCH($G4542,Listas!$A$2:$A$51,0))&amp;"",""))</f>
        <v/>
      </c>
      <c r="J4542" s="8" t="n"/>
      <c r="K4542" s="8" t="n"/>
      <c r="L4542" s="8" t="n"/>
      <c r="M4542" s="9" t="n"/>
      <c r="O4542" s="10" t="n"/>
      <c r="P4542" s="8" t="n"/>
    </row>
    <row r="4543">
      <c r="A4543" s="7" t="n"/>
      <c r="C4543" s="7" t="n"/>
      <c r="F4543" s="7" t="n"/>
      <c r="H4543" s="7">
        <f>IF($G4543="","",IFERROR(INDEX(Listas!$B$2:$B$51,MATCH($G4543,Listas!$A$2:$A$51,0))&amp;"",""))</f>
        <v/>
      </c>
      <c r="J4543" s="8" t="n"/>
      <c r="K4543" s="8" t="n"/>
      <c r="L4543" s="8" t="n"/>
      <c r="M4543" s="9" t="n"/>
      <c r="O4543" s="10" t="n"/>
      <c r="P4543" s="8" t="n"/>
    </row>
    <row r="4544">
      <c r="A4544" s="7" t="n"/>
      <c r="C4544" s="7" t="n"/>
      <c r="F4544" s="7" t="n"/>
      <c r="H4544" s="7">
        <f>IF($G4544="","",IFERROR(INDEX(Listas!$B$2:$B$51,MATCH($G4544,Listas!$A$2:$A$51,0))&amp;"",""))</f>
        <v/>
      </c>
      <c r="J4544" s="8" t="n"/>
      <c r="K4544" s="8" t="n"/>
      <c r="L4544" s="8" t="n"/>
      <c r="M4544" s="9" t="n"/>
      <c r="O4544" s="10" t="n"/>
      <c r="P4544" s="8" t="n"/>
    </row>
    <row r="4545">
      <c r="A4545" s="7" t="n"/>
      <c r="C4545" s="7" t="n"/>
      <c r="F4545" s="7" t="n"/>
      <c r="H4545" s="7">
        <f>IF($G4545="","",IFERROR(INDEX(Listas!$B$2:$B$51,MATCH($G4545,Listas!$A$2:$A$51,0))&amp;"",""))</f>
        <v/>
      </c>
      <c r="J4545" s="8" t="n"/>
      <c r="K4545" s="8" t="n"/>
      <c r="L4545" s="8" t="n"/>
      <c r="M4545" s="9" t="n"/>
      <c r="O4545" s="10" t="n"/>
      <c r="P4545" s="8" t="n"/>
    </row>
    <row r="4546">
      <c r="A4546" s="7" t="n"/>
      <c r="C4546" s="7" t="n"/>
      <c r="F4546" s="7" t="n"/>
      <c r="H4546" s="7">
        <f>IF($G4546="","",IFERROR(INDEX(Listas!$B$2:$B$51,MATCH($G4546,Listas!$A$2:$A$51,0))&amp;"",""))</f>
        <v/>
      </c>
      <c r="J4546" s="8" t="n"/>
      <c r="K4546" s="8" t="n"/>
      <c r="L4546" s="8" t="n"/>
      <c r="M4546" s="9" t="n"/>
      <c r="O4546" s="10" t="n"/>
      <c r="P4546" s="8" t="n"/>
    </row>
    <row r="4547">
      <c r="A4547" s="7" t="n"/>
      <c r="C4547" s="7" t="n"/>
      <c r="F4547" s="7" t="n"/>
      <c r="H4547" s="7">
        <f>IF($G4547="","",IFERROR(INDEX(Listas!$B$2:$B$51,MATCH($G4547,Listas!$A$2:$A$51,0))&amp;"",""))</f>
        <v/>
      </c>
      <c r="J4547" s="8" t="n"/>
      <c r="K4547" s="8" t="n"/>
      <c r="L4547" s="8" t="n"/>
      <c r="M4547" s="9" t="n"/>
      <c r="O4547" s="10" t="n"/>
      <c r="P4547" s="8" t="n"/>
    </row>
    <row r="4548">
      <c r="A4548" s="7" t="n"/>
      <c r="C4548" s="7" t="n"/>
      <c r="F4548" s="7" t="n"/>
      <c r="H4548" s="7">
        <f>IF($G4548="","",IFERROR(INDEX(Listas!$B$2:$B$51,MATCH($G4548,Listas!$A$2:$A$51,0))&amp;"",""))</f>
        <v/>
      </c>
      <c r="J4548" s="8" t="n"/>
      <c r="K4548" s="8" t="n"/>
      <c r="L4548" s="8" t="n"/>
      <c r="M4548" s="9" t="n"/>
      <c r="O4548" s="10" t="n"/>
      <c r="P4548" s="8" t="n"/>
    </row>
    <row r="4549">
      <c r="A4549" s="7" t="n"/>
      <c r="C4549" s="7" t="n"/>
      <c r="F4549" s="7" t="n"/>
      <c r="H4549" s="7">
        <f>IF($G4549="","",IFERROR(INDEX(Listas!$B$2:$B$51,MATCH($G4549,Listas!$A$2:$A$51,0))&amp;"",""))</f>
        <v/>
      </c>
      <c r="J4549" s="8" t="n"/>
      <c r="K4549" s="8" t="n"/>
      <c r="L4549" s="8" t="n"/>
      <c r="M4549" s="9" t="n"/>
      <c r="O4549" s="10" t="n"/>
      <c r="P4549" s="8" t="n"/>
    </row>
    <row r="4550">
      <c r="A4550" s="7" t="n"/>
      <c r="C4550" s="7" t="n"/>
      <c r="F4550" s="7" t="n"/>
      <c r="H4550" s="7">
        <f>IF($G4550="","",IFERROR(INDEX(Listas!$B$2:$B$51,MATCH($G4550,Listas!$A$2:$A$51,0))&amp;"",""))</f>
        <v/>
      </c>
      <c r="J4550" s="8" t="n"/>
      <c r="K4550" s="8" t="n"/>
      <c r="L4550" s="8" t="n"/>
      <c r="M4550" s="9" t="n"/>
      <c r="O4550" s="10" t="n"/>
      <c r="P4550" s="8" t="n"/>
    </row>
    <row r="4551">
      <c r="A4551" s="7" t="n"/>
      <c r="C4551" s="7" t="n"/>
      <c r="F4551" s="7" t="n"/>
      <c r="H4551" s="7">
        <f>IF($G4551="","",IFERROR(INDEX(Listas!$B$2:$B$51,MATCH($G4551,Listas!$A$2:$A$51,0))&amp;"",""))</f>
        <v/>
      </c>
      <c r="J4551" s="8" t="n"/>
      <c r="K4551" s="8" t="n"/>
      <c r="L4551" s="8" t="n"/>
      <c r="M4551" s="9" t="n"/>
      <c r="O4551" s="10" t="n"/>
      <c r="P4551" s="8" t="n"/>
    </row>
    <row r="4552">
      <c r="A4552" s="7" t="n"/>
      <c r="C4552" s="7" t="n"/>
      <c r="F4552" s="7" t="n"/>
      <c r="H4552" s="7">
        <f>IF($G4552="","",IFERROR(INDEX(Listas!$B$2:$B$51,MATCH($G4552,Listas!$A$2:$A$51,0))&amp;"",""))</f>
        <v/>
      </c>
      <c r="J4552" s="8" t="n"/>
      <c r="K4552" s="8" t="n"/>
      <c r="L4552" s="8" t="n"/>
      <c r="M4552" s="9" t="n"/>
      <c r="O4552" s="10" t="n"/>
      <c r="P4552" s="8" t="n"/>
    </row>
    <row r="4553">
      <c r="A4553" s="7" t="n"/>
      <c r="C4553" s="7" t="n"/>
      <c r="F4553" s="7" t="n"/>
      <c r="H4553" s="7">
        <f>IF($G4553="","",IFERROR(INDEX(Listas!$B$2:$B$51,MATCH($G4553,Listas!$A$2:$A$51,0))&amp;"",""))</f>
        <v/>
      </c>
      <c r="J4553" s="8" t="n"/>
      <c r="K4553" s="8" t="n"/>
      <c r="L4553" s="8" t="n"/>
      <c r="M4553" s="9" t="n"/>
      <c r="O4553" s="10" t="n"/>
      <c r="P4553" s="8" t="n"/>
    </row>
    <row r="4554">
      <c r="A4554" s="7" t="n"/>
      <c r="C4554" s="7" t="n"/>
      <c r="F4554" s="7" t="n"/>
      <c r="H4554" s="7">
        <f>IF($G4554="","",IFERROR(INDEX(Listas!$B$2:$B$51,MATCH($G4554,Listas!$A$2:$A$51,0))&amp;"",""))</f>
        <v/>
      </c>
      <c r="J4554" s="8" t="n"/>
      <c r="K4554" s="8" t="n"/>
      <c r="L4554" s="8" t="n"/>
      <c r="M4554" s="9" t="n"/>
      <c r="O4554" s="10" t="n"/>
      <c r="P4554" s="8" t="n"/>
    </row>
    <row r="4555">
      <c r="A4555" s="7" t="n"/>
      <c r="C4555" s="7" t="n"/>
      <c r="F4555" s="7" t="n"/>
      <c r="H4555" s="7">
        <f>IF($G4555="","",IFERROR(INDEX(Listas!$B$2:$B$51,MATCH($G4555,Listas!$A$2:$A$51,0))&amp;"",""))</f>
        <v/>
      </c>
      <c r="J4555" s="8" t="n"/>
      <c r="K4555" s="8" t="n"/>
      <c r="L4555" s="8" t="n"/>
      <c r="M4555" s="9" t="n"/>
      <c r="O4555" s="10" t="n"/>
      <c r="P4555" s="8" t="n"/>
    </row>
    <row r="4556">
      <c r="A4556" s="7" t="n"/>
      <c r="C4556" s="7" t="n"/>
      <c r="F4556" s="7" t="n"/>
      <c r="H4556" s="7">
        <f>IF($G4556="","",IFERROR(INDEX(Listas!$B$2:$B$51,MATCH($G4556,Listas!$A$2:$A$51,0))&amp;"",""))</f>
        <v/>
      </c>
      <c r="J4556" s="8" t="n"/>
      <c r="K4556" s="8" t="n"/>
      <c r="L4556" s="8" t="n"/>
      <c r="M4556" s="9" t="n"/>
      <c r="O4556" s="10" t="n"/>
      <c r="P4556" s="8" t="n"/>
    </row>
    <row r="4557">
      <c r="A4557" s="7" t="n"/>
      <c r="C4557" s="7" t="n"/>
      <c r="F4557" s="7" t="n"/>
      <c r="H4557" s="7">
        <f>IF($G4557="","",IFERROR(INDEX(Listas!$B$2:$B$51,MATCH($G4557,Listas!$A$2:$A$51,0))&amp;"",""))</f>
        <v/>
      </c>
      <c r="J4557" s="8" t="n"/>
      <c r="K4557" s="8" t="n"/>
      <c r="L4557" s="8" t="n"/>
      <c r="M4557" s="9" t="n"/>
      <c r="O4557" s="10" t="n"/>
      <c r="P4557" s="8" t="n"/>
    </row>
    <row r="4558">
      <c r="A4558" s="7" t="n"/>
      <c r="C4558" s="7" t="n"/>
      <c r="F4558" s="7" t="n"/>
      <c r="H4558" s="7">
        <f>IF($G4558="","",IFERROR(INDEX(Listas!$B$2:$B$51,MATCH($G4558,Listas!$A$2:$A$51,0))&amp;"",""))</f>
        <v/>
      </c>
      <c r="J4558" s="8" t="n"/>
      <c r="K4558" s="8" t="n"/>
      <c r="L4558" s="8" t="n"/>
      <c r="M4558" s="9" t="n"/>
      <c r="O4558" s="10" t="n"/>
      <c r="P4558" s="8" t="n"/>
    </row>
    <row r="4559">
      <c r="A4559" s="7" t="n"/>
      <c r="C4559" s="7" t="n"/>
      <c r="F4559" s="7" t="n"/>
      <c r="H4559" s="7">
        <f>IF($G4559="","",IFERROR(INDEX(Listas!$B$2:$B$51,MATCH($G4559,Listas!$A$2:$A$51,0))&amp;"",""))</f>
        <v/>
      </c>
      <c r="J4559" s="8" t="n"/>
      <c r="K4559" s="8" t="n"/>
      <c r="L4559" s="8" t="n"/>
      <c r="M4559" s="9" t="n"/>
      <c r="O4559" s="10" t="n"/>
      <c r="P4559" s="8" t="n"/>
    </row>
    <row r="4560">
      <c r="A4560" s="7" t="n"/>
      <c r="C4560" s="7" t="n"/>
      <c r="F4560" s="7" t="n"/>
      <c r="H4560" s="7">
        <f>IF($G4560="","",IFERROR(INDEX(Listas!$B$2:$B$51,MATCH($G4560,Listas!$A$2:$A$51,0))&amp;"",""))</f>
        <v/>
      </c>
      <c r="J4560" s="8" t="n"/>
      <c r="K4560" s="8" t="n"/>
      <c r="L4560" s="8" t="n"/>
      <c r="M4560" s="9" t="n"/>
      <c r="O4560" s="10" t="n"/>
      <c r="P4560" s="8" t="n"/>
    </row>
    <row r="4561">
      <c r="A4561" s="7" t="n"/>
      <c r="C4561" s="7" t="n"/>
      <c r="F4561" s="7" t="n"/>
      <c r="H4561" s="7">
        <f>IF($G4561="","",IFERROR(INDEX(Listas!$B$2:$B$51,MATCH($G4561,Listas!$A$2:$A$51,0))&amp;"",""))</f>
        <v/>
      </c>
      <c r="J4561" s="8" t="n"/>
      <c r="K4561" s="8" t="n"/>
      <c r="L4561" s="8" t="n"/>
      <c r="M4561" s="9" t="n"/>
      <c r="O4561" s="10" t="n"/>
      <c r="P4561" s="8" t="n"/>
    </row>
    <row r="4562">
      <c r="A4562" s="7" t="n"/>
      <c r="C4562" s="7" t="n"/>
      <c r="F4562" s="7" t="n"/>
      <c r="H4562" s="7">
        <f>IF($G4562="","",IFERROR(INDEX(Listas!$B$2:$B$51,MATCH($G4562,Listas!$A$2:$A$51,0))&amp;"",""))</f>
        <v/>
      </c>
      <c r="J4562" s="8" t="n"/>
      <c r="K4562" s="8" t="n"/>
      <c r="L4562" s="8" t="n"/>
      <c r="M4562" s="9" t="n"/>
      <c r="O4562" s="10" t="n"/>
      <c r="P4562" s="8" t="n"/>
    </row>
    <row r="4563">
      <c r="A4563" s="7" t="n"/>
      <c r="C4563" s="7" t="n"/>
      <c r="F4563" s="7" t="n"/>
      <c r="H4563" s="7">
        <f>IF($G4563="","",IFERROR(INDEX(Listas!$B$2:$B$51,MATCH($G4563,Listas!$A$2:$A$51,0))&amp;"",""))</f>
        <v/>
      </c>
      <c r="J4563" s="8" t="n"/>
      <c r="K4563" s="8" t="n"/>
      <c r="L4563" s="8" t="n"/>
      <c r="M4563" s="9" t="n"/>
      <c r="O4563" s="10" t="n"/>
      <c r="P4563" s="8" t="n"/>
    </row>
    <row r="4564">
      <c r="A4564" s="7" t="n"/>
      <c r="C4564" s="7" t="n"/>
      <c r="F4564" s="7" t="n"/>
      <c r="H4564" s="7">
        <f>IF($G4564="","",IFERROR(INDEX(Listas!$B$2:$B$51,MATCH($G4564,Listas!$A$2:$A$51,0))&amp;"",""))</f>
        <v/>
      </c>
      <c r="J4564" s="8" t="n"/>
      <c r="K4564" s="8" t="n"/>
      <c r="L4564" s="8" t="n"/>
      <c r="M4564" s="9" t="n"/>
      <c r="O4564" s="10" t="n"/>
      <c r="P4564" s="8" t="n"/>
    </row>
    <row r="4565">
      <c r="A4565" s="7" t="n"/>
      <c r="C4565" s="7" t="n"/>
      <c r="F4565" s="7" t="n"/>
      <c r="H4565" s="7">
        <f>IF($G4565="","",IFERROR(INDEX(Listas!$B$2:$B$51,MATCH($G4565,Listas!$A$2:$A$51,0))&amp;"",""))</f>
        <v/>
      </c>
      <c r="J4565" s="8" t="n"/>
      <c r="K4565" s="8" t="n"/>
      <c r="L4565" s="8" t="n"/>
      <c r="M4565" s="9" t="n"/>
      <c r="O4565" s="10" t="n"/>
      <c r="P4565" s="8" t="n"/>
    </row>
    <row r="4566">
      <c r="A4566" s="7" t="n"/>
      <c r="C4566" s="7" t="n"/>
      <c r="F4566" s="7" t="n"/>
      <c r="H4566" s="7">
        <f>IF($G4566="","",IFERROR(INDEX(Listas!$B$2:$B$51,MATCH($G4566,Listas!$A$2:$A$51,0))&amp;"",""))</f>
        <v/>
      </c>
      <c r="J4566" s="8" t="n"/>
      <c r="K4566" s="8" t="n"/>
      <c r="L4566" s="8" t="n"/>
      <c r="M4566" s="9" t="n"/>
      <c r="O4566" s="10" t="n"/>
      <c r="P4566" s="8" t="n"/>
    </row>
    <row r="4567">
      <c r="A4567" s="7" t="n"/>
      <c r="C4567" s="7" t="n"/>
      <c r="F4567" s="7" t="n"/>
      <c r="H4567" s="7">
        <f>IF($G4567="","",IFERROR(INDEX(Listas!$B$2:$B$51,MATCH($G4567,Listas!$A$2:$A$51,0))&amp;"",""))</f>
        <v/>
      </c>
      <c r="J4567" s="8" t="n"/>
      <c r="K4567" s="8" t="n"/>
      <c r="L4567" s="8" t="n"/>
      <c r="M4567" s="9" t="n"/>
      <c r="O4567" s="10" t="n"/>
      <c r="P4567" s="8" t="n"/>
    </row>
    <row r="4568">
      <c r="A4568" s="7" t="n"/>
      <c r="C4568" s="7" t="n"/>
      <c r="F4568" s="7" t="n"/>
      <c r="H4568" s="7">
        <f>IF($G4568="","",IFERROR(INDEX(Listas!$B$2:$B$51,MATCH($G4568,Listas!$A$2:$A$51,0))&amp;"",""))</f>
        <v/>
      </c>
      <c r="J4568" s="8" t="n"/>
      <c r="K4568" s="8" t="n"/>
      <c r="L4568" s="8" t="n"/>
      <c r="M4568" s="9" t="n"/>
      <c r="O4568" s="10" t="n"/>
      <c r="P4568" s="8" t="n"/>
    </row>
    <row r="4569">
      <c r="A4569" s="7" t="n"/>
      <c r="C4569" s="7" t="n"/>
      <c r="F4569" s="7" t="n"/>
      <c r="H4569" s="7">
        <f>IF($G4569="","",IFERROR(INDEX(Listas!$B$2:$B$51,MATCH($G4569,Listas!$A$2:$A$51,0))&amp;"",""))</f>
        <v/>
      </c>
      <c r="J4569" s="8" t="n"/>
      <c r="K4569" s="8" t="n"/>
      <c r="L4569" s="8" t="n"/>
      <c r="M4569" s="9" t="n"/>
      <c r="O4569" s="10" t="n"/>
      <c r="P4569" s="8" t="n"/>
    </row>
    <row r="4570">
      <c r="A4570" s="7" t="n"/>
      <c r="C4570" s="7" t="n"/>
      <c r="F4570" s="7" t="n"/>
      <c r="H4570" s="7">
        <f>IF($G4570="","",IFERROR(INDEX(Listas!$B$2:$B$51,MATCH($G4570,Listas!$A$2:$A$51,0))&amp;"",""))</f>
        <v/>
      </c>
      <c r="J4570" s="8" t="n"/>
      <c r="K4570" s="8" t="n"/>
      <c r="L4570" s="8" t="n"/>
      <c r="M4570" s="9" t="n"/>
      <c r="O4570" s="10" t="n"/>
      <c r="P4570" s="8" t="n"/>
    </row>
    <row r="4571">
      <c r="A4571" s="7" t="n"/>
      <c r="C4571" s="7" t="n"/>
      <c r="F4571" s="7" t="n"/>
      <c r="H4571" s="7">
        <f>IF($G4571="","",IFERROR(INDEX(Listas!$B$2:$B$51,MATCH($G4571,Listas!$A$2:$A$51,0))&amp;"",""))</f>
        <v/>
      </c>
      <c r="J4571" s="8" t="n"/>
      <c r="K4571" s="8" t="n"/>
      <c r="L4571" s="8" t="n"/>
      <c r="M4571" s="9" t="n"/>
      <c r="O4571" s="10" t="n"/>
      <c r="P4571" s="8" t="n"/>
    </row>
    <row r="4572">
      <c r="A4572" s="7" t="n"/>
      <c r="C4572" s="7" t="n"/>
      <c r="F4572" s="7" t="n"/>
      <c r="H4572" s="7">
        <f>IF($G4572="","",IFERROR(INDEX(Listas!$B$2:$B$51,MATCH($G4572,Listas!$A$2:$A$51,0))&amp;"",""))</f>
        <v/>
      </c>
      <c r="J4572" s="8" t="n"/>
      <c r="K4572" s="8" t="n"/>
      <c r="L4572" s="8" t="n"/>
      <c r="M4572" s="9" t="n"/>
      <c r="O4572" s="10" t="n"/>
      <c r="P4572" s="8" t="n"/>
    </row>
    <row r="4573">
      <c r="A4573" s="7" t="n"/>
      <c r="C4573" s="7" t="n"/>
      <c r="F4573" s="7" t="n"/>
      <c r="H4573" s="7">
        <f>IF($G4573="","",IFERROR(INDEX(Listas!$B$2:$B$51,MATCH($G4573,Listas!$A$2:$A$51,0))&amp;"",""))</f>
        <v/>
      </c>
      <c r="J4573" s="8" t="n"/>
      <c r="K4573" s="8" t="n"/>
      <c r="L4573" s="8" t="n"/>
      <c r="M4573" s="9" t="n"/>
      <c r="O4573" s="10" t="n"/>
      <c r="P4573" s="8" t="n"/>
    </row>
    <row r="4574">
      <c r="A4574" s="7" t="n"/>
      <c r="C4574" s="7" t="n"/>
      <c r="F4574" s="7" t="n"/>
      <c r="H4574" s="7">
        <f>IF($G4574="","",IFERROR(INDEX(Listas!$B$2:$B$51,MATCH($G4574,Listas!$A$2:$A$51,0))&amp;"",""))</f>
        <v/>
      </c>
      <c r="J4574" s="8" t="n"/>
      <c r="K4574" s="8" t="n"/>
      <c r="L4574" s="8" t="n"/>
      <c r="M4574" s="9" t="n"/>
      <c r="O4574" s="10" t="n"/>
      <c r="P4574" s="8" t="n"/>
    </row>
    <row r="4575">
      <c r="A4575" s="7" t="n"/>
      <c r="C4575" s="7" t="n"/>
      <c r="F4575" s="7" t="n"/>
      <c r="H4575" s="7">
        <f>IF($G4575="","",IFERROR(INDEX(Listas!$B$2:$B$51,MATCH($G4575,Listas!$A$2:$A$51,0))&amp;"",""))</f>
        <v/>
      </c>
      <c r="J4575" s="8" t="n"/>
      <c r="K4575" s="8" t="n"/>
      <c r="L4575" s="8" t="n"/>
      <c r="M4575" s="9" t="n"/>
      <c r="O4575" s="10" t="n"/>
      <c r="P4575" s="8" t="n"/>
    </row>
    <row r="4576">
      <c r="A4576" s="7" t="n"/>
      <c r="C4576" s="7" t="n"/>
      <c r="F4576" s="7" t="n"/>
      <c r="H4576" s="7">
        <f>IF($G4576="","",IFERROR(INDEX(Listas!$B$2:$B$51,MATCH($G4576,Listas!$A$2:$A$51,0))&amp;"",""))</f>
        <v/>
      </c>
      <c r="J4576" s="8" t="n"/>
      <c r="K4576" s="8" t="n"/>
      <c r="L4576" s="8" t="n"/>
      <c r="M4576" s="9" t="n"/>
      <c r="O4576" s="10" t="n"/>
      <c r="P4576" s="8" t="n"/>
    </row>
    <row r="4577">
      <c r="A4577" s="7" t="n"/>
      <c r="C4577" s="7" t="n"/>
      <c r="F4577" s="7" t="n"/>
      <c r="H4577" s="7">
        <f>IF($G4577="","",IFERROR(INDEX(Listas!$B$2:$B$51,MATCH($G4577,Listas!$A$2:$A$51,0))&amp;"",""))</f>
        <v/>
      </c>
      <c r="J4577" s="8" t="n"/>
      <c r="K4577" s="8" t="n"/>
      <c r="L4577" s="8" t="n"/>
      <c r="M4577" s="9" t="n"/>
      <c r="O4577" s="10" t="n"/>
      <c r="P4577" s="8" t="n"/>
    </row>
    <row r="4578">
      <c r="A4578" s="7" t="n"/>
      <c r="C4578" s="7" t="n"/>
      <c r="F4578" s="7" t="n"/>
      <c r="H4578" s="7">
        <f>IF($G4578="","",IFERROR(INDEX(Listas!$B$2:$B$51,MATCH($G4578,Listas!$A$2:$A$51,0))&amp;"",""))</f>
        <v/>
      </c>
      <c r="J4578" s="8" t="n"/>
      <c r="K4578" s="8" t="n"/>
      <c r="L4578" s="8" t="n"/>
      <c r="M4578" s="9" t="n"/>
      <c r="O4578" s="10" t="n"/>
      <c r="P4578" s="8" t="n"/>
    </row>
    <row r="4579">
      <c r="A4579" s="7" t="n"/>
      <c r="C4579" s="7" t="n"/>
      <c r="F4579" s="7" t="n"/>
      <c r="H4579" s="7">
        <f>IF($G4579="","",IFERROR(INDEX(Listas!$B$2:$B$51,MATCH($G4579,Listas!$A$2:$A$51,0))&amp;"",""))</f>
        <v/>
      </c>
      <c r="J4579" s="8" t="n"/>
      <c r="K4579" s="8" t="n"/>
      <c r="L4579" s="8" t="n"/>
      <c r="M4579" s="9" t="n"/>
      <c r="O4579" s="10" t="n"/>
      <c r="P4579" s="8" t="n"/>
    </row>
    <row r="4580">
      <c r="A4580" s="7" t="n"/>
      <c r="C4580" s="7" t="n"/>
      <c r="F4580" s="7" t="n"/>
      <c r="H4580" s="7">
        <f>IF($G4580="","",IFERROR(INDEX(Listas!$B$2:$B$51,MATCH($G4580,Listas!$A$2:$A$51,0))&amp;"",""))</f>
        <v/>
      </c>
      <c r="J4580" s="8" t="n"/>
      <c r="K4580" s="8" t="n"/>
      <c r="L4580" s="8" t="n"/>
      <c r="M4580" s="9" t="n"/>
      <c r="O4580" s="10" t="n"/>
      <c r="P4580" s="8" t="n"/>
    </row>
    <row r="4581">
      <c r="A4581" s="7" t="n"/>
      <c r="C4581" s="7" t="n"/>
      <c r="F4581" s="7" t="n"/>
      <c r="H4581" s="7">
        <f>IF($G4581="","",IFERROR(INDEX(Listas!$B$2:$B$51,MATCH($G4581,Listas!$A$2:$A$51,0))&amp;"",""))</f>
        <v/>
      </c>
      <c r="J4581" s="8" t="n"/>
      <c r="K4581" s="8" t="n"/>
      <c r="L4581" s="8" t="n"/>
      <c r="M4581" s="9" t="n"/>
      <c r="O4581" s="10" t="n"/>
      <c r="P4581" s="8" t="n"/>
    </row>
    <row r="4582">
      <c r="A4582" s="7" t="n"/>
      <c r="C4582" s="7" t="n"/>
      <c r="F4582" s="7" t="n"/>
      <c r="H4582" s="7">
        <f>IF($G4582="","",IFERROR(INDEX(Listas!$B$2:$B$51,MATCH($G4582,Listas!$A$2:$A$51,0))&amp;"",""))</f>
        <v/>
      </c>
      <c r="J4582" s="8" t="n"/>
      <c r="K4582" s="8" t="n"/>
      <c r="L4582" s="8" t="n"/>
      <c r="M4582" s="9" t="n"/>
      <c r="O4582" s="10" t="n"/>
      <c r="P4582" s="8" t="n"/>
    </row>
    <row r="4583">
      <c r="A4583" s="7" t="n"/>
      <c r="C4583" s="7" t="n"/>
      <c r="F4583" s="7" t="n"/>
      <c r="H4583" s="7">
        <f>IF($G4583="","",IFERROR(INDEX(Listas!$B$2:$B$51,MATCH($G4583,Listas!$A$2:$A$51,0))&amp;"",""))</f>
        <v/>
      </c>
      <c r="J4583" s="8" t="n"/>
      <c r="K4583" s="8" t="n"/>
      <c r="L4583" s="8" t="n"/>
      <c r="M4583" s="9" t="n"/>
      <c r="O4583" s="10" t="n"/>
      <c r="P4583" s="8" t="n"/>
    </row>
    <row r="4584">
      <c r="A4584" s="7" t="n"/>
      <c r="C4584" s="7" t="n"/>
      <c r="F4584" s="7" t="n"/>
      <c r="H4584" s="7">
        <f>IF($G4584="","",IFERROR(INDEX(Listas!$B$2:$B$51,MATCH($G4584,Listas!$A$2:$A$51,0))&amp;"",""))</f>
        <v/>
      </c>
      <c r="J4584" s="8" t="n"/>
      <c r="K4584" s="8" t="n"/>
      <c r="L4584" s="8" t="n"/>
      <c r="M4584" s="9" t="n"/>
      <c r="O4584" s="10" t="n"/>
      <c r="P4584" s="8" t="n"/>
    </row>
    <row r="4585">
      <c r="A4585" s="7" t="n"/>
      <c r="C4585" s="7" t="n"/>
      <c r="F4585" s="7" t="n"/>
      <c r="H4585" s="7">
        <f>IF($G4585="","",IFERROR(INDEX(Listas!$B$2:$B$51,MATCH($G4585,Listas!$A$2:$A$51,0))&amp;"",""))</f>
        <v/>
      </c>
      <c r="J4585" s="8" t="n"/>
      <c r="K4585" s="8" t="n"/>
      <c r="L4585" s="8" t="n"/>
      <c r="M4585" s="9" t="n"/>
      <c r="O4585" s="10" t="n"/>
      <c r="P4585" s="8" t="n"/>
    </row>
    <row r="4586">
      <c r="A4586" s="7" t="n"/>
      <c r="C4586" s="7" t="n"/>
      <c r="F4586" s="7" t="n"/>
      <c r="H4586" s="7">
        <f>IF($G4586="","",IFERROR(INDEX(Listas!$B$2:$B$51,MATCH($G4586,Listas!$A$2:$A$51,0))&amp;"",""))</f>
        <v/>
      </c>
      <c r="J4586" s="8" t="n"/>
      <c r="K4586" s="8" t="n"/>
      <c r="L4586" s="8" t="n"/>
      <c r="M4586" s="9" t="n"/>
      <c r="O4586" s="10" t="n"/>
      <c r="P4586" s="8" t="n"/>
    </row>
    <row r="4587">
      <c r="A4587" s="7" t="n"/>
      <c r="C4587" s="7" t="n"/>
      <c r="F4587" s="7" t="n"/>
      <c r="H4587" s="7">
        <f>IF($G4587="","",IFERROR(INDEX(Listas!$B$2:$B$51,MATCH($G4587,Listas!$A$2:$A$51,0))&amp;"",""))</f>
        <v/>
      </c>
      <c r="J4587" s="8" t="n"/>
      <c r="K4587" s="8" t="n"/>
      <c r="L4587" s="8" t="n"/>
      <c r="M4587" s="9" t="n"/>
      <c r="O4587" s="10" t="n"/>
      <c r="P4587" s="8" t="n"/>
    </row>
    <row r="4588">
      <c r="A4588" s="7" t="n"/>
      <c r="C4588" s="7" t="n"/>
      <c r="F4588" s="7" t="n"/>
      <c r="H4588" s="7">
        <f>IF($G4588="","",IFERROR(INDEX(Listas!$B$2:$B$51,MATCH($G4588,Listas!$A$2:$A$51,0))&amp;"",""))</f>
        <v/>
      </c>
      <c r="J4588" s="8" t="n"/>
      <c r="K4588" s="8" t="n"/>
      <c r="L4588" s="8" t="n"/>
      <c r="M4588" s="9" t="n"/>
      <c r="O4588" s="10" t="n"/>
      <c r="P4588" s="8" t="n"/>
    </row>
    <row r="4589">
      <c r="A4589" s="7" t="n"/>
      <c r="C4589" s="7" t="n"/>
      <c r="F4589" s="7" t="n"/>
      <c r="H4589" s="7">
        <f>IF($G4589="","",IFERROR(INDEX(Listas!$B$2:$B$51,MATCH($G4589,Listas!$A$2:$A$51,0))&amp;"",""))</f>
        <v/>
      </c>
      <c r="J4589" s="8" t="n"/>
      <c r="K4589" s="8" t="n"/>
      <c r="L4589" s="8" t="n"/>
      <c r="M4589" s="9" t="n"/>
      <c r="O4589" s="10" t="n"/>
      <c r="P4589" s="8" t="n"/>
    </row>
    <row r="4590">
      <c r="A4590" s="7" t="n"/>
      <c r="C4590" s="7" t="n"/>
      <c r="F4590" s="7" t="n"/>
      <c r="H4590" s="7">
        <f>IF($G4590="","",IFERROR(INDEX(Listas!$B$2:$B$51,MATCH($G4590,Listas!$A$2:$A$51,0))&amp;"",""))</f>
        <v/>
      </c>
      <c r="J4590" s="8" t="n"/>
      <c r="K4590" s="8" t="n"/>
      <c r="L4590" s="8" t="n"/>
      <c r="M4590" s="9" t="n"/>
      <c r="O4590" s="10" t="n"/>
      <c r="P4590" s="8" t="n"/>
    </row>
    <row r="4591">
      <c r="A4591" s="7" t="n"/>
      <c r="C4591" s="7" t="n"/>
      <c r="F4591" s="7" t="n"/>
      <c r="H4591" s="7">
        <f>IF($G4591="","",IFERROR(INDEX(Listas!$B$2:$B$51,MATCH($G4591,Listas!$A$2:$A$51,0))&amp;"",""))</f>
        <v/>
      </c>
      <c r="J4591" s="8" t="n"/>
      <c r="K4591" s="8" t="n"/>
      <c r="L4591" s="8" t="n"/>
      <c r="M4591" s="9" t="n"/>
      <c r="O4591" s="10" t="n"/>
      <c r="P4591" s="8" t="n"/>
    </row>
    <row r="4592">
      <c r="A4592" s="7" t="n"/>
      <c r="C4592" s="7" t="n"/>
      <c r="F4592" s="7" t="n"/>
      <c r="H4592" s="7">
        <f>IF($G4592="","",IFERROR(INDEX(Listas!$B$2:$B$51,MATCH($G4592,Listas!$A$2:$A$51,0))&amp;"",""))</f>
        <v/>
      </c>
      <c r="J4592" s="8" t="n"/>
      <c r="K4592" s="8" t="n"/>
      <c r="L4592" s="8" t="n"/>
      <c r="M4592" s="9" t="n"/>
      <c r="O4592" s="10" t="n"/>
      <c r="P4592" s="8" t="n"/>
    </row>
    <row r="4593">
      <c r="A4593" s="7" t="n"/>
      <c r="C4593" s="7" t="n"/>
      <c r="F4593" s="7" t="n"/>
      <c r="H4593" s="7">
        <f>IF($G4593="","",IFERROR(INDEX(Listas!$B$2:$B$51,MATCH($G4593,Listas!$A$2:$A$51,0))&amp;"",""))</f>
        <v/>
      </c>
      <c r="J4593" s="8" t="n"/>
      <c r="K4593" s="8" t="n"/>
      <c r="L4593" s="8" t="n"/>
      <c r="M4593" s="9" t="n"/>
      <c r="O4593" s="10" t="n"/>
      <c r="P4593" s="8" t="n"/>
    </row>
    <row r="4594">
      <c r="A4594" s="7" t="n"/>
      <c r="C4594" s="7" t="n"/>
      <c r="F4594" s="7" t="n"/>
      <c r="H4594" s="7">
        <f>IF($G4594="","",IFERROR(INDEX(Listas!$B$2:$B$51,MATCH($G4594,Listas!$A$2:$A$51,0))&amp;"",""))</f>
        <v/>
      </c>
      <c r="J4594" s="8" t="n"/>
      <c r="K4594" s="8" t="n"/>
      <c r="L4594" s="8" t="n"/>
      <c r="M4594" s="9" t="n"/>
      <c r="O4594" s="10" t="n"/>
      <c r="P4594" s="8" t="n"/>
    </row>
    <row r="4595">
      <c r="A4595" s="7" t="n"/>
      <c r="C4595" s="7" t="n"/>
      <c r="F4595" s="7" t="n"/>
      <c r="H4595" s="7">
        <f>IF($G4595="","",IFERROR(INDEX(Listas!$B$2:$B$51,MATCH($G4595,Listas!$A$2:$A$51,0))&amp;"",""))</f>
        <v/>
      </c>
      <c r="J4595" s="8" t="n"/>
      <c r="K4595" s="8" t="n"/>
      <c r="L4595" s="8" t="n"/>
      <c r="M4595" s="9" t="n"/>
      <c r="O4595" s="10" t="n"/>
      <c r="P4595" s="8" t="n"/>
    </row>
    <row r="4596">
      <c r="A4596" s="7" t="n"/>
      <c r="C4596" s="7" t="n"/>
      <c r="F4596" s="7" t="n"/>
      <c r="H4596" s="7">
        <f>IF($G4596="","",IFERROR(INDEX(Listas!$B$2:$B$51,MATCH($G4596,Listas!$A$2:$A$51,0))&amp;"",""))</f>
        <v/>
      </c>
      <c r="J4596" s="8" t="n"/>
      <c r="K4596" s="8" t="n"/>
      <c r="L4596" s="8" t="n"/>
      <c r="M4596" s="9" t="n"/>
      <c r="O4596" s="10" t="n"/>
      <c r="P4596" s="8" t="n"/>
    </row>
    <row r="4597">
      <c r="A4597" s="7" t="n"/>
      <c r="C4597" s="7" t="n"/>
      <c r="F4597" s="7" t="n"/>
      <c r="H4597" s="7">
        <f>IF($G4597="","",IFERROR(INDEX(Listas!$B$2:$B$51,MATCH($G4597,Listas!$A$2:$A$51,0))&amp;"",""))</f>
        <v/>
      </c>
      <c r="J4597" s="8" t="n"/>
      <c r="K4597" s="8" t="n"/>
      <c r="L4597" s="8" t="n"/>
      <c r="M4597" s="9" t="n"/>
      <c r="O4597" s="10" t="n"/>
      <c r="P4597" s="8" t="n"/>
    </row>
    <row r="4598">
      <c r="A4598" s="7" t="n"/>
      <c r="C4598" s="7" t="n"/>
      <c r="F4598" s="7" t="n"/>
      <c r="H4598" s="7">
        <f>IF($G4598="","",IFERROR(INDEX(Listas!$B$2:$B$51,MATCH($G4598,Listas!$A$2:$A$51,0))&amp;"",""))</f>
        <v/>
      </c>
      <c r="J4598" s="8" t="n"/>
      <c r="K4598" s="8" t="n"/>
      <c r="L4598" s="8" t="n"/>
      <c r="M4598" s="9" t="n"/>
      <c r="O4598" s="10" t="n"/>
      <c r="P4598" s="8" t="n"/>
    </row>
    <row r="4599">
      <c r="A4599" s="7" t="n"/>
      <c r="C4599" s="7" t="n"/>
      <c r="F4599" s="7" t="n"/>
      <c r="H4599" s="7">
        <f>IF($G4599="","",IFERROR(INDEX(Listas!$B$2:$B$51,MATCH($G4599,Listas!$A$2:$A$51,0))&amp;"",""))</f>
        <v/>
      </c>
      <c r="J4599" s="8" t="n"/>
      <c r="K4599" s="8" t="n"/>
      <c r="L4599" s="8" t="n"/>
      <c r="M4599" s="9" t="n"/>
      <c r="O4599" s="10" t="n"/>
      <c r="P4599" s="8" t="n"/>
    </row>
    <row r="4600">
      <c r="A4600" s="7" t="n"/>
      <c r="C4600" s="7" t="n"/>
      <c r="F4600" s="7" t="n"/>
      <c r="H4600" s="7">
        <f>IF($G4600="","",IFERROR(INDEX(Listas!$B$2:$B$51,MATCH($G4600,Listas!$A$2:$A$51,0))&amp;"",""))</f>
        <v/>
      </c>
      <c r="J4600" s="8" t="n"/>
      <c r="K4600" s="8" t="n"/>
      <c r="L4600" s="8" t="n"/>
      <c r="M4600" s="9" t="n"/>
      <c r="O4600" s="10" t="n"/>
      <c r="P4600" s="8" t="n"/>
    </row>
    <row r="4601">
      <c r="A4601" s="7" t="n"/>
      <c r="C4601" s="7" t="n"/>
      <c r="F4601" s="7" t="n"/>
      <c r="H4601" s="7">
        <f>IF($G4601="","",IFERROR(INDEX(Listas!$B$2:$B$51,MATCH($G4601,Listas!$A$2:$A$51,0))&amp;"",""))</f>
        <v/>
      </c>
      <c r="J4601" s="8" t="n"/>
      <c r="K4601" s="8" t="n"/>
      <c r="L4601" s="8" t="n"/>
      <c r="M4601" s="9" t="n"/>
      <c r="O4601" s="10" t="n"/>
      <c r="P4601" s="8" t="n"/>
    </row>
    <row r="4602">
      <c r="A4602" s="7" t="n"/>
      <c r="C4602" s="7" t="n"/>
      <c r="F4602" s="7" t="n"/>
      <c r="H4602" s="7">
        <f>IF($G4602="","",IFERROR(INDEX(Listas!$B$2:$B$51,MATCH($G4602,Listas!$A$2:$A$51,0))&amp;"",""))</f>
        <v/>
      </c>
      <c r="J4602" s="8" t="n"/>
      <c r="K4602" s="8" t="n"/>
      <c r="L4602" s="8" t="n"/>
      <c r="M4602" s="9" t="n"/>
      <c r="O4602" s="10" t="n"/>
      <c r="P4602" s="8" t="n"/>
    </row>
    <row r="4603">
      <c r="A4603" s="7" t="n"/>
      <c r="C4603" s="7" t="n"/>
      <c r="F4603" s="7" t="n"/>
      <c r="H4603" s="7">
        <f>IF($G4603="","",IFERROR(INDEX(Listas!$B$2:$B$51,MATCH($G4603,Listas!$A$2:$A$51,0))&amp;"",""))</f>
        <v/>
      </c>
      <c r="J4603" s="8" t="n"/>
      <c r="K4603" s="8" t="n"/>
      <c r="L4603" s="8" t="n"/>
      <c r="M4603" s="9" t="n"/>
      <c r="O4603" s="10" t="n"/>
      <c r="P4603" s="8" t="n"/>
    </row>
    <row r="4604">
      <c r="A4604" s="7" t="n"/>
      <c r="C4604" s="7" t="n"/>
      <c r="F4604" s="7" t="n"/>
      <c r="H4604" s="7">
        <f>IF($G4604="","",IFERROR(INDEX(Listas!$B$2:$B$51,MATCH($G4604,Listas!$A$2:$A$51,0))&amp;"",""))</f>
        <v/>
      </c>
      <c r="J4604" s="8" t="n"/>
      <c r="K4604" s="8" t="n"/>
      <c r="L4604" s="8" t="n"/>
      <c r="M4604" s="9" t="n"/>
      <c r="O4604" s="10" t="n"/>
      <c r="P4604" s="8" t="n"/>
    </row>
    <row r="4605">
      <c r="A4605" s="7" t="n"/>
      <c r="C4605" s="7" t="n"/>
      <c r="F4605" s="7" t="n"/>
      <c r="H4605" s="7">
        <f>IF($G4605="","",IFERROR(INDEX(Listas!$B$2:$B$51,MATCH($G4605,Listas!$A$2:$A$51,0))&amp;"",""))</f>
        <v/>
      </c>
      <c r="J4605" s="8" t="n"/>
      <c r="K4605" s="8" t="n"/>
      <c r="L4605" s="8" t="n"/>
      <c r="M4605" s="9" t="n"/>
      <c r="O4605" s="10" t="n"/>
      <c r="P4605" s="8" t="n"/>
    </row>
    <row r="4606">
      <c r="A4606" s="7" t="n"/>
      <c r="C4606" s="7" t="n"/>
      <c r="F4606" s="7" t="n"/>
      <c r="H4606" s="7">
        <f>IF($G4606="","",IFERROR(INDEX(Listas!$B$2:$B$51,MATCH($G4606,Listas!$A$2:$A$51,0))&amp;"",""))</f>
        <v/>
      </c>
      <c r="J4606" s="8" t="n"/>
      <c r="K4606" s="8" t="n"/>
      <c r="L4606" s="8" t="n"/>
      <c r="M4606" s="9" t="n"/>
      <c r="O4606" s="10" t="n"/>
      <c r="P4606" s="8" t="n"/>
    </row>
    <row r="4607">
      <c r="A4607" s="7" t="n"/>
      <c r="C4607" s="7" t="n"/>
      <c r="F4607" s="7" t="n"/>
      <c r="H4607" s="7">
        <f>IF($G4607="","",IFERROR(INDEX(Listas!$B$2:$B$51,MATCH($G4607,Listas!$A$2:$A$51,0))&amp;"",""))</f>
        <v/>
      </c>
      <c r="J4607" s="8" t="n"/>
      <c r="K4607" s="8" t="n"/>
      <c r="L4607" s="8" t="n"/>
      <c r="M4607" s="9" t="n"/>
      <c r="O4607" s="10" t="n"/>
      <c r="P4607" s="8" t="n"/>
    </row>
    <row r="4608">
      <c r="A4608" s="7" t="n"/>
      <c r="C4608" s="7" t="n"/>
      <c r="F4608" s="7" t="n"/>
      <c r="H4608" s="7">
        <f>IF($G4608="","",IFERROR(INDEX(Listas!$B$2:$B$51,MATCH($G4608,Listas!$A$2:$A$51,0))&amp;"",""))</f>
        <v/>
      </c>
      <c r="J4608" s="8" t="n"/>
      <c r="K4608" s="8" t="n"/>
      <c r="L4608" s="8" t="n"/>
      <c r="M4608" s="9" t="n"/>
      <c r="O4608" s="10" t="n"/>
      <c r="P4608" s="8" t="n"/>
    </row>
    <row r="4609">
      <c r="A4609" s="7" t="n"/>
      <c r="C4609" s="7" t="n"/>
      <c r="F4609" s="7" t="n"/>
      <c r="H4609" s="7">
        <f>IF($G4609="","",IFERROR(INDEX(Listas!$B$2:$B$51,MATCH($G4609,Listas!$A$2:$A$51,0))&amp;"",""))</f>
        <v/>
      </c>
      <c r="J4609" s="8" t="n"/>
      <c r="K4609" s="8" t="n"/>
      <c r="L4609" s="8" t="n"/>
      <c r="M4609" s="9" t="n"/>
      <c r="O4609" s="10" t="n"/>
      <c r="P4609" s="8" t="n"/>
    </row>
    <row r="4610">
      <c r="A4610" s="7" t="n"/>
      <c r="C4610" s="7" t="n"/>
      <c r="F4610" s="7" t="n"/>
      <c r="H4610" s="7">
        <f>IF($G4610="","",IFERROR(INDEX(Listas!$B$2:$B$51,MATCH($G4610,Listas!$A$2:$A$51,0))&amp;"",""))</f>
        <v/>
      </c>
      <c r="J4610" s="8" t="n"/>
      <c r="K4610" s="8" t="n"/>
      <c r="L4610" s="8" t="n"/>
      <c r="M4610" s="9" t="n"/>
      <c r="O4610" s="10" t="n"/>
      <c r="P4610" s="8" t="n"/>
    </row>
    <row r="4611">
      <c r="A4611" s="7" t="n"/>
      <c r="C4611" s="7" t="n"/>
      <c r="F4611" s="7" t="n"/>
      <c r="H4611" s="7">
        <f>IF($G4611="","",IFERROR(INDEX(Listas!$B$2:$B$51,MATCH($G4611,Listas!$A$2:$A$51,0))&amp;"",""))</f>
        <v/>
      </c>
      <c r="J4611" s="8" t="n"/>
      <c r="K4611" s="8" t="n"/>
      <c r="L4611" s="8" t="n"/>
      <c r="M4611" s="9" t="n"/>
      <c r="O4611" s="10" t="n"/>
      <c r="P4611" s="8" t="n"/>
    </row>
    <row r="4612">
      <c r="A4612" s="7" t="n"/>
      <c r="C4612" s="7" t="n"/>
      <c r="F4612" s="7" t="n"/>
      <c r="H4612" s="7">
        <f>IF($G4612="","",IFERROR(INDEX(Listas!$B$2:$B$51,MATCH($G4612,Listas!$A$2:$A$51,0))&amp;"",""))</f>
        <v/>
      </c>
      <c r="J4612" s="8" t="n"/>
      <c r="K4612" s="8" t="n"/>
      <c r="L4612" s="8" t="n"/>
      <c r="M4612" s="9" t="n"/>
      <c r="O4612" s="10" t="n"/>
      <c r="P4612" s="8" t="n"/>
    </row>
    <row r="4613">
      <c r="A4613" s="7" t="n"/>
      <c r="C4613" s="7" t="n"/>
      <c r="F4613" s="7" t="n"/>
      <c r="H4613" s="7">
        <f>IF($G4613="","",IFERROR(INDEX(Listas!$B$2:$B$51,MATCH($G4613,Listas!$A$2:$A$51,0))&amp;"",""))</f>
        <v/>
      </c>
      <c r="J4613" s="8" t="n"/>
      <c r="K4613" s="8" t="n"/>
      <c r="L4613" s="8" t="n"/>
      <c r="M4613" s="9" t="n"/>
      <c r="O4613" s="10" t="n"/>
      <c r="P4613" s="8" t="n"/>
    </row>
    <row r="4614">
      <c r="A4614" s="7" t="n"/>
      <c r="C4614" s="7" t="n"/>
      <c r="F4614" s="7" t="n"/>
      <c r="H4614" s="7">
        <f>IF($G4614="","",IFERROR(INDEX(Listas!$B$2:$B$51,MATCH($G4614,Listas!$A$2:$A$51,0))&amp;"",""))</f>
        <v/>
      </c>
      <c r="J4614" s="8" t="n"/>
      <c r="K4614" s="8" t="n"/>
      <c r="L4614" s="8" t="n"/>
      <c r="M4614" s="9" t="n"/>
      <c r="O4614" s="10" t="n"/>
      <c r="P4614" s="8" t="n"/>
    </row>
    <row r="4615">
      <c r="A4615" s="7" t="n"/>
      <c r="C4615" s="7" t="n"/>
      <c r="F4615" s="7" t="n"/>
      <c r="H4615" s="7">
        <f>IF($G4615="","",IFERROR(INDEX(Listas!$B$2:$B$51,MATCH($G4615,Listas!$A$2:$A$51,0))&amp;"",""))</f>
        <v/>
      </c>
      <c r="J4615" s="8" t="n"/>
      <c r="K4615" s="8" t="n"/>
      <c r="L4615" s="8" t="n"/>
      <c r="M4615" s="9" t="n"/>
      <c r="O4615" s="10" t="n"/>
      <c r="P4615" s="8" t="n"/>
    </row>
    <row r="4616">
      <c r="A4616" s="7" t="n"/>
      <c r="C4616" s="7" t="n"/>
      <c r="F4616" s="7" t="n"/>
      <c r="H4616" s="7">
        <f>IF($G4616="","",IFERROR(INDEX(Listas!$B$2:$B$51,MATCH($G4616,Listas!$A$2:$A$51,0))&amp;"",""))</f>
        <v/>
      </c>
      <c r="J4616" s="8" t="n"/>
      <c r="K4616" s="8" t="n"/>
      <c r="L4616" s="8" t="n"/>
      <c r="M4616" s="9" t="n"/>
      <c r="O4616" s="10" t="n"/>
      <c r="P4616" s="8" t="n"/>
    </row>
    <row r="4617">
      <c r="A4617" s="7" t="n"/>
      <c r="C4617" s="7" t="n"/>
      <c r="F4617" s="7" t="n"/>
      <c r="H4617" s="7">
        <f>IF($G4617="","",IFERROR(INDEX(Listas!$B$2:$B$51,MATCH($G4617,Listas!$A$2:$A$51,0))&amp;"",""))</f>
        <v/>
      </c>
      <c r="J4617" s="8" t="n"/>
      <c r="K4617" s="8" t="n"/>
      <c r="L4617" s="8" t="n"/>
      <c r="M4617" s="9" t="n"/>
      <c r="O4617" s="10" t="n"/>
      <c r="P4617" s="8" t="n"/>
    </row>
    <row r="4618">
      <c r="A4618" s="7" t="n"/>
      <c r="C4618" s="7" t="n"/>
      <c r="F4618" s="7" t="n"/>
      <c r="H4618" s="7">
        <f>IF($G4618="","",IFERROR(INDEX(Listas!$B$2:$B$51,MATCH($G4618,Listas!$A$2:$A$51,0))&amp;"",""))</f>
        <v/>
      </c>
      <c r="J4618" s="8" t="n"/>
      <c r="K4618" s="8" t="n"/>
      <c r="L4618" s="8" t="n"/>
      <c r="M4618" s="9" t="n"/>
      <c r="O4618" s="10" t="n"/>
      <c r="P4618" s="8" t="n"/>
    </row>
    <row r="4619">
      <c r="A4619" s="7" t="n"/>
      <c r="C4619" s="7" t="n"/>
      <c r="F4619" s="7" t="n"/>
      <c r="H4619" s="7">
        <f>IF($G4619="","",IFERROR(INDEX(Listas!$B$2:$B$51,MATCH($G4619,Listas!$A$2:$A$51,0))&amp;"",""))</f>
        <v/>
      </c>
      <c r="J4619" s="8" t="n"/>
      <c r="K4619" s="8" t="n"/>
      <c r="L4619" s="8" t="n"/>
      <c r="M4619" s="9" t="n"/>
      <c r="O4619" s="10" t="n"/>
      <c r="P4619" s="8" t="n"/>
    </row>
    <row r="4620">
      <c r="A4620" s="7" t="n"/>
      <c r="C4620" s="7" t="n"/>
      <c r="F4620" s="7" t="n"/>
      <c r="H4620" s="7">
        <f>IF($G4620="","",IFERROR(INDEX(Listas!$B$2:$B$51,MATCH($G4620,Listas!$A$2:$A$51,0))&amp;"",""))</f>
        <v/>
      </c>
      <c r="J4620" s="8" t="n"/>
      <c r="K4620" s="8" t="n"/>
      <c r="L4620" s="8" t="n"/>
      <c r="M4620" s="9" t="n"/>
      <c r="O4620" s="10" t="n"/>
      <c r="P4620" s="8" t="n"/>
    </row>
    <row r="4621">
      <c r="A4621" s="7" t="n"/>
      <c r="C4621" s="7" t="n"/>
      <c r="F4621" s="7" t="n"/>
      <c r="H4621" s="7">
        <f>IF($G4621="","",IFERROR(INDEX(Listas!$B$2:$B$51,MATCH($G4621,Listas!$A$2:$A$51,0))&amp;"",""))</f>
        <v/>
      </c>
      <c r="J4621" s="8" t="n"/>
      <c r="K4621" s="8" t="n"/>
      <c r="L4621" s="8" t="n"/>
      <c r="M4621" s="9" t="n"/>
      <c r="O4621" s="10" t="n"/>
      <c r="P4621" s="8" t="n"/>
    </row>
    <row r="4622">
      <c r="A4622" s="7" t="n"/>
      <c r="C4622" s="7" t="n"/>
      <c r="F4622" s="7" t="n"/>
      <c r="H4622" s="7">
        <f>IF($G4622="","",IFERROR(INDEX(Listas!$B$2:$B$51,MATCH($G4622,Listas!$A$2:$A$51,0))&amp;"",""))</f>
        <v/>
      </c>
      <c r="J4622" s="8" t="n"/>
      <c r="K4622" s="8" t="n"/>
      <c r="L4622" s="8" t="n"/>
      <c r="M4622" s="9" t="n"/>
      <c r="O4622" s="10" t="n"/>
      <c r="P4622" s="8" t="n"/>
    </row>
    <row r="4623">
      <c r="A4623" s="7" t="n"/>
      <c r="C4623" s="7" t="n"/>
      <c r="F4623" s="7" t="n"/>
      <c r="H4623" s="7">
        <f>IF($G4623="","",IFERROR(INDEX(Listas!$B$2:$B$51,MATCH($G4623,Listas!$A$2:$A$51,0))&amp;"",""))</f>
        <v/>
      </c>
      <c r="J4623" s="8" t="n"/>
      <c r="K4623" s="8" t="n"/>
      <c r="L4623" s="8" t="n"/>
      <c r="M4623" s="9" t="n"/>
      <c r="O4623" s="10" t="n"/>
      <c r="P4623" s="8" t="n"/>
    </row>
    <row r="4624">
      <c r="A4624" s="7" t="n"/>
      <c r="C4624" s="7" t="n"/>
      <c r="F4624" s="7" t="n"/>
      <c r="H4624" s="7">
        <f>IF($G4624="","",IFERROR(INDEX(Listas!$B$2:$B$51,MATCH($G4624,Listas!$A$2:$A$51,0))&amp;"",""))</f>
        <v/>
      </c>
      <c r="J4624" s="8" t="n"/>
      <c r="K4624" s="8" t="n"/>
      <c r="L4624" s="8" t="n"/>
      <c r="M4624" s="9" t="n"/>
      <c r="O4624" s="10" t="n"/>
      <c r="P4624" s="8" t="n"/>
    </row>
    <row r="4625">
      <c r="A4625" s="7" t="n"/>
      <c r="C4625" s="7" t="n"/>
      <c r="F4625" s="7" t="n"/>
      <c r="H4625" s="7">
        <f>IF($G4625="","",IFERROR(INDEX(Listas!$B$2:$B$51,MATCH($G4625,Listas!$A$2:$A$51,0))&amp;"",""))</f>
        <v/>
      </c>
      <c r="J4625" s="8" t="n"/>
      <c r="K4625" s="8" t="n"/>
      <c r="L4625" s="8" t="n"/>
      <c r="M4625" s="9" t="n"/>
      <c r="O4625" s="10" t="n"/>
      <c r="P4625" s="8" t="n"/>
    </row>
    <row r="4626">
      <c r="A4626" s="7" t="n"/>
      <c r="C4626" s="7" t="n"/>
      <c r="F4626" s="7" t="n"/>
      <c r="H4626" s="7">
        <f>IF($G4626="","",IFERROR(INDEX(Listas!$B$2:$B$51,MATCH($G4626,Listas!$A$2:$A$51,0))&amp;"",""))</f>
        <v/>
      </c>
      <c r="J4626" s="8" t="n"/>
      <c r="K4626" s="8" t="n"/>
      <c r="L4626" s="8" t="n"/>
      <c r="M4626" s="9" t="n"/>
      <c r="O4626" s="10" t="n"/>
      <c r="P4626" s="8" t="n"/>
    </row>
    <row r="4627">
      <c r="A4627" s="7" t="n"/>
      <c r="C4627" s="7" t="n"/>
      <c r="F4627" s="7" t="n"/>
      <c r="H4627" s="7">
        <f>IF($G4627="","",IFERROR(INDEX(Listas!$B$2:$B$51,MATCH($G4627,Listas!$A$2:$A$51,0))&amp;"",""))</f>
        <v/>
      </c>
      <c r="J4627" s="8" t="n"/>
      <c r="K4627" s="8" t="n"/>
      <c r="L4627" s="8" t="n"/>
      <c r="M4627" s="9" t="n"/>
      <c r="O4627" s="10" t="n"/>
      <c r="P4627" s="8" t="n"/>
    </row>
    <row r="4628">
      <c r="A4628" s="7" t="n"/>
      <c r="C4628" s="7" t="n"/>
      <c r="F4628" s="7" t="n"/>
      <c r="H4628" s="7">
        <f>IF($G4628="","",IFERROR(INDEX(Listas!$B$2:$B$51,MATCH($G4628,Listas!$A$2:$A$51,0))&amp;"",""))</f>
        <v/>
      </c>
      <c r="J4628" s="8" t="n"/>
      <c r="K4628" s="8" t="n"/>
      <c r="L4628" s="8" t="n"/>
      <c r="M4628" s="9" t="n"/>
      <c r="O4628" s="10" t="n"/>
      <c r="P4628" s="8" t="n"/>
    </row>
    <row r="4629">
      <c r="A4629" s="7" t="n"/>
      <c r="C4629" s="7" t="n"/>
      <c r="F4629" s="7" t="n"/>
      <c r="H4629" s="7">
        <f>IF($G4629="","",IFERROR(INDEX(Listas!$B$2:$B$51,MATCH($G4629,Listas!$A$2:$A$51,0))&amp;"",""))</f>
        <v/>
      </c>
      <c r="J4629" s="8" t="n"/>
      <c r="K4629" s="8" t="n"/>
      <c r="L4629" s="8" t="n"/>
      <c r="M4629" s="9" t="n"/>
      <c r="O4629" s="10" t="n"/>
      <c r="P4629" s="8" t="n"/>
    </row>
    <row r="4630">
      <c r="A4630" s="7" t="n"/>
      <c r="C4630" s="7" t="n"/>
      <c r="F4630" s="7" t="n"/>
      <c r="H4630" s="7">
        <f>IF($G4630="","",IFERROR(INDEX(Listas!$B$2:$B$51,MATCH($G4630,Listas!$A$2:$A$51,0))&amp;"",""))</f>
        <v/>
      </c>
      <c r="J4630" s="8" t="n"/>
      <c r="K4630" s="8" t="n"/>
      <c r="L4630" s="8" t="n"/>
      <c r="M4630" s="9" t="n"/>
      <c r="O4630" s="10" t="n"/>
      <c r="P4630" s="8" t="n"/>
    </row>
    <row r="4631">
      <c r="A4631" s="7" t="n"/>
      <c r="C4631" s="7" t="n"/>
      <c r="F4631" s="7" t="n"/>
      <c r="H4631" s="7">
        <f>IF($G4631="","",IFERROR(INDEX(Listas!$B$2:$B$51,MATCH($G4631,Listas!$A$2:$A$51,0))&amp;"",""))</f>
        <v/>
      </c>
      <c r="J4631" s="8" t="n"/>
      <c r="K4631" s="8" t="n"/>
      <c r="L4631" s="8" t="n"/>
      <c r="M4631" s="9" t="n"/>
      <c r="O4631" s="10" t="n"/>
      <c r="P4631" s="8" t="n"/>
    </row>
    <row r="4632">
      <c r="A4632" s="7" t="n"/>
      <c r="C4632" s="7" t="n"/>
      <c r="F4632" s="7" t="n"/>
      <c r="H4632" s="7">
        <f>IF($G4632="","",IFERROR(INDEX(Listas!$B$2:$B$51,MATCH($G4632,Listas!$A$2:$A$51,0))&amp;"",""))</f>
        <v/>
      </c>
      <c r="J4632" s="8" t="n"/>
      <c r="K4632" s="8" t="n"/>
      <c r="L4632" s="8" t="n"/>
      <c r="M4632" s="9" t="n"/>
      <c r="O4632" s="10" t="n"/>
      <c r="P4632" s="8" t="n"/>
    </row>
    <row r="4633">
      <c r="A4633" s="7" t="n"/>
      <c r="C4633" s="7" t="n"/>
      <c r="F4633" s="7" t="n"/>
      <c r="H4633" s="7">
        <f>IF($G4633="","",IFERROR(INDEX(Listas!$B$2:$B$51,MATCH($G4633,Listas!$A$2:$A$51,0))&amp;"",""))</f>
        <v/>
      </c>
      <c r="J4633" s="8" t="n"/>
      <c r="K4633" s="8" t="n"/>
      <c r="L4633" s="8" t="n"/>
      <c r="M4633" s="9" t="n"/>
      <c r="O4633" s="10" t="n"/>
      <c r="P4633" s="8" t="n"/>
    </row>
    <row r="4634">
      <c r="A4634" s="7" t="n"/>
      <c r="C4634" s="7" t="n"/>
      <c r="F4634" s="7" t="n"/>
      <c r="H4634" s="7">
        <f>IF($G4634="","",IFERROR(INDEX(Listas!$B$2:$B$51,MATCH($G4634,Listas!$A$2:$A$51,0))&amp;"",""))</f>
        <v/>
      </c>
      <c r="J4634" s="8" t="n"/>
      <c r="K4634" s="8" t="n"/>
      <c r="L4634" s="8" t="n"/>
      <c r="M4634" s="9" t="n"/>
      <c r="O4634" s="10" t="n"/>
      <c r="P4634" s="8" t="n"/>
    </row>
    <row r="4635">
      <c r="A4635" s="7" t="n"/>
      <c r="C4635" s="7" t="n"/>
      <c r="F4635" s="7" t="n"/>
      <c r="H4635" s="7">
        <f>IF($G4635="","",IFERROR(INDEX(Listas!$B$2:$B$51,MATCH($G4635,Listas!$A$2:$A$51,0))&amp;"",""))</f>
        <v/>
      </c>
      <c r="J4635" s="8" t="n"/>
      <c r="K4635" s="8" t="n"/>
      <c r="L4635" s="8" t="n"/>
      <c r="M4635" s="9" t="n"/>
      <c r="O4635" s="10" t="n"/>
      <c r="P4635" s="8" t="n"/>
    </row>
    <row r="4636">
      <c r="A4636" s="7" t="n"/>
      <c r="C4636" s="7" t="n"/>
      <c r="F4636" s="7" t="n"/>
      <c r="H4636" s="7">
        <f>IF($G4636="","",IFERROR(INDEX(Listas!$B$2:$B$51,MATCH($G4636,Listas!$A$2:$A$51,0))&amp;"",""))</f>
        <v/>
      </c>
      <c r="J4636" s="8" t="n"/>
      <c r="K4636" s="8" t="n"/>
      <c r="L4636" s="8" t="n"/>
      <c r="M4636" s="9" t="n"/>
      <c r="O4636" s="10" t="n"/>
      <c r="P4636" s="8" t="n"/>
    </row>
    <row r="4637">
      <c r="A4637" s="7" t="n"/>
      <c r="C4637" s="7" t="n"/>
      <c r="F4637" s="7" t="n"/>
      <c r="H4637" s="7">
        <f>IF($G4637="","",IFERROR(INDEX(Listas!$B$2:$B$51,MATCH($G4637,Listas!$A$2:$A$51,0))&amp;"",""))</f>
        <v/>
      </c>
      <c r="J4637" s="8" t="n"/>
      <c r="K4637" s="8" t="n"/>
      <c r="L4637" s="8" t="n"/>
      <c r="M4637" s="9" t="n"/>
      <c r="O4637" s="10" t="n"/>
      <c r="P4637" s="8" t="n"/>
    </row>
    <row r="4638">
      <c r="A4638" s="7" t="n"/>
      <c r="C4638" s="7" t="n"/>
      <c r="F4638" s="7" t="n"/>
      <c r="H4638" s="7">
        <f>IF($G4638="","",IFERROR(INDEX(Listas!$B$2:$B$51,MATCH($G4638,Listas!$A$2:$A$51,0))&amp;"",""))</f>
        <v/>
      </c>
      <c r="J4638" s="8" t="n"/>
      <c r="K4638" s="8" t="n"/>
      <c r="L4638" s="8" t="n"/>
      <c r="M4638" s="9" t="n"/>
      <c r="O4638" s="10" t="n"/>
      <c r="P4638" s="8" t="n"/>
    </row>
    <row r="4639">
      <c r="A4639" s="7" t="n"/>
      <c r="C4639" s="7" t="n"/>
      <c r="F4639" s="7" t="n"/>
      <c r="H4639" s="7">
        <f>IF($G4639="","",IFERROR(INDEX(Listas!$B$2:$B$51,MATCH($G4639,Listas!$A$2:$A$51,0))&amp;"",""))</f>
        <v/>
      </c>
      <c r="J4639" s="8" t="n"/>
      <c r="K4639" s="8" t="n"/>
      <c r="L4639" s="8" t="n"/>
      <c r="M4639" s="9" t="n"/>
      <c r="O4639" s="10" t="n"/>
      <c r="P4639" s="8" t="n"/>
    </row>
    <row r="4640">
      <c r="A4640" s="7" t="n"/>
      <c r="C4640" s="7" t="n"/>
      <c r="F4640" s="7" t="n"/>
      <c r="H4640" s="7">
        <f>IF($G4640="","",IFERROR(INDEX(Listas!$B$2:$B$51,MATCH($G4640,Listas!$A$2:$A$51,0))&amp;"",""))</f>
        <v/>
      </c>
      <c r="J4640" s="8" t="n"/>
      <c r="K4640" s="8" t="n"/>
      <c r="L4640" s="8" t="n"/>
      <c r="M4640" s="9" t="n"/>
      <c r="O4640" s="10" t="n"/>
      <c r="P4640" s="8" t="n"/>
    </row>
    <row r="4641">
      <c r="A4641" s="7" t="n"/>
      <c r="C4641" s="7" t="n"/>
      <c r="F4641" s="7" t="n"/>
      <c r="H4641" s="7">
        <f>IF($G4641="","",IFERROR(INDEX(Listas!$B$2:$B$51,MATCH($G4641,Listas!$A$2:$A$51,0))&amp;"",""))</f>
        <v/>
      </c>
      <c r="J4641" s="8" t="n"/>
      <c r="K4641" s="8" t="n"/>
      <c r="L4641" s="8" t="n"/>
      <c r="M4641" s="9" t="n"/>
      <c r="O4641" s="10" t="n"/>
      <c r="P4641" s="8" t="n"/>
    </row>
    <row r="4642">
      <c r="A4642" s="7" t="n"/>
      <c r="C4642" s="7" t="n"/>
      <c r="F4642" s="7" t="n"/>
      <c r="H4642" s="7">
        <f>IF($G4642="","",IFERROR(INDEX(Listas!$B$2:$B$51,MATCH($G4642,Listas!$A$2:$A$51,0))&amp;"",""))</f>
        <v/>
      </c>
      <c r="J4642" s="8" t="n"/>
      <c r="K4642" s="8" t="n"/>
      <c r="L4642" s="8" t="n"/>
      <c r="M4642" s="9" t="n"/>
      <c r="O4642" s="10" t="n"/>
      <c r="P4642" s="8" t="n"/>
    </row>
    <row r="4643">
      <c r="A4643" s="7" t="n"/>
      <c r="C4643" s="7" t="n"/>
      <c r="F4643" s="7" t="n"/>
      <c r="H4643" s="7">
        <f>IF($G4643="","",IFERROR(INDEX(Listas!$B$2:$B$51,MATCH($G4643,Listas!$A$2:$A$51,0))&amp;"",""))</f>
        <v/>
      </c>
      <c r="J4643" s="8" t="n"/>
      <c r="K4643" s="8" t="n"/>
      <c r="L4643" s="8" t="n"/>
      <c r="M4643" s="9" t="n"/>
      <c r="O4643" s="10" t="n"/>
      <c r="P4643" s="8" t="n"/>
    </row>
    <row r="4644">
      <c r="A4644" s="7" t="n"/>
      <c r="C4644" s="7" t="n"/>
      <c r="F4644" s="7" t="n"/>
      <c r="H4644" s="7">
        <f>IF($G4644="","",IFERROR(INDEX(Listas!$B$2:$B$51,MATCH($G4644,Listas!$A$2:$A$51,0))&amp;"",""))</f>
        <v/>
      </c>
      <c r="J4644" s="8" t="n"/>
      <c r="K4644" s="8" t="n"/>
      <c r="L4644" s="8" t="n"/>
      <c r="M4644" s="9" t="n"/>
      <c r="O4644" s="10" t="n"/>
      <c r="P4644" s="8" t="n"/>
    </row>
    <row r="4645">
      <c r="A4645" s="7" t="n"/>
      <c r="C4645" s="7" t="n"/>
      <c r="F4645" s="7" t="n"/>
      <c r="H4645" s="7">
        <f>IF($G4645="","",IFERROR(INDEX(Listas!$B$2:$B$51,MATCH($G4645,Listas!$A$2:$A$51,0))&amp;"",""))</f>
        <v/>
      </c>
      <c r="J4645" s="8" t="n"/>
      <c r="K4645" s="8" t="n"/>
      <c r="L4645" s="8" t="n"/>
      <c r="M4645" s="9" t="n"/>
      <c r="O4645" s="10" t="n"/>
      <c r="P4645" s="8" t="n"/>
    </row>
    <row r="4646">
      <c r="A4646" s="7" t="n"/>
      <c r="C4646" s="7" t="n"/>
      <c r="F4646" s="7" t="n"/>
      <c r="H4646" s="7">
        <f>IF($G4646="","",IFERROR(INDEX(Listas!$B$2:$B$51,MATCH($G4646,Listas!$A$2:$A$51,0))&amp;"",""))</f>
        <v/>
      </c>
      <c r="J4646" s="8" t="n"/>
      <c r="K4646" s="8" t="n"/>
      <c r="L4646" s="8" t="n"/>
      <c r="M4646" s="9" t="n"/>
      <c r="O4646" s="10" t="n"/>
      <c r="P4646" s="8" t="n"/>
    </row>
    <row r="4647">
      <c r="A4647" s="7" t="n"/>
      <c r="C4647" s="7" t="n"/>
      <c r="F4647" s="7" t="n"/>
      <c r="H4647" s="7">
        <f>IF($G4647="","",IFERROR(INDEX(Listas!$B$2:$B$51,MATCH($G4647,Listas!$A$2:$A$51,0))&amp;"",""))</f>
        <v/>
      </c>
      <c r="J4647" s="8" t="n"/>
      <c r="K4647" s="8" t="n"/>
      <c r="L4647" s="8" t="n"/>
      <c r="M4647" s="9" t="n"/>
      <c r="O4647" s="10" t="n"/>
      <c r="P4647" s="8" t="n"/>
    </row>
    <row r="4648">
      <c r="A4648" s="7" t="n"/>
      <c r="C4648" s="7" t="n"/>
      <c r="F4648" s="7" t="n"/>
      <c r="H4648" s="7">
        <f>IF($G4648="","",IFERROR(INDEX(Listas!$B$2:$B$51,MATCH($G4648,Listas!$A$2:$A$51,0))&amp;"",""))</f>
        <v/>
      </c>
      <c r="J4648" s="8" t="n"/>
      <c r="K4648" s="8" t="n"/>
      <c r="L4648" s="8" t="n"/>
      <c r="M4648" s="9" t="n"/>
      <c r="O4648" s="10" t="n"/>
      <c r="P4648" s="8" t="n"/>
    </row>
    <row r="4649">
      <c r="A4649" s="7" t="n"/>
      <c r="C4649" s="7" t="n"/>
      <c r="F4649" s="7" t="n"/>
      <c r="H4649" s="7">
        <f>IF($G4649="","",IFERROR(INDEX(Listas!$B$2:$B$51,MATCH($G4649,Listas!$A$2:$A$51,0))&amp;"",""))</f>
        <v/>
      </c>
      <c r="J4649" s="8" t="n"/>
      <c r="K4649" s="8" t="n"/>
      <c r="L4649" s="8" t="n"/>
      <c r="M4649" s="9" t="n"/>
      <c r="O4649" s="10" t="n"/>
      <c r="P4649" s="8" t="n"/>
    </row>
    <row r="4650">
      <c r="A4650" s="7" t="n"/>
      <c r="C4650" s="7" t="n"/>
      <c r="F4650" s="7" t="n"/>
      <c r="H4650" s="7">
        <f>IF($G4650="","",IFERROR(INDEX(Listas!$B$2:$B$51,MATCH($G4650,Listas!$A$2:$A$51,0))&amp;"",""))</f>
        <v/>
      </c>
      <c r="J4650" s="8" t="n"/>
      <c r="K4650" s="8" t="n"/>
      <c r="L4650" s="8" t="n"/>
      <c r="M4650" s="9" t="n"/>
      <c r="O4650" s="10" t="n"/>
      <c r="P4650" s="8" t="n"/>
    </row>
    <row r="4651">
      <c r="A4651" s="7" t="n"/>
      <c r="C4651" s="7" t="n"/>
      <c r="F4651" s="7" t="n"/>
      <c r="H4651" s="7">
        <f>IF($G4651="","",IFERROR(INDEX(Listas!$B$2:$B$51,MATCH($G4651,Listas!$A$2:$A$51,0))&amp;"",""))</f>
        <v/>
      </c>
      <c r="J4651" s="8" t="n"/>
      <c r="K4651" s="8" t="n"/>
      <c r="L4651" s="8" t="n"/>
      <c r="M4651" s="9" t="n"/>
      <c r="O4651" s="10" t="n"/>
      <c r="P4651" s="8" t="n"/>
    </row>
    <row r="4652">
      <c r="A4652" s="7" t="n"/>
      <c r="C4652" s="7" t="n"/>
      <c r="F4652" s="7" t="n"/>
      <c r="H4652" s="7">
        <f>IF($G4652="","",IFERROR(INDEX(Listas!$B$2:$B$51,MATCH($G4652,Listas!$A$2:$A$51,0))&amp;"",""))</f>
        <v/>
      </c>
      <c r="J4652" s="8" t="n"/>
      <c r="K4652" s="8" t="n"/>
      <c r="L4652" s="8" t="n"/>
      <c r="M4652" s="9" t="n"/>
      <c r="O4652" s="10" t="n"/>
      <c r="P4652" s="8" t="n"/>
    </row>
    <row r="4653">
      <c r="A4653" s="7" t="n"/>
      <c r="C4653" s="7" t="n"/>
      <c r="F4653" s="7" t="n"/>
      <c r="H4653" s="7">
        <f>IF($G4653="","",IFERROR(INDEX(Listas!$B$2:$B$51,MATCH($G4653,Listas!$A$2:$A$51,0))&amp;"",""))</f>
        <v/>
      </c>
      <c r="J4653" s="8" t="n"/>
      <c r="K4653" s="8" t="n"/>
      <c r="L4653" s="8" t="n"/>
      <c r="M4653" s="9" t="n"/>
      <c r="O4653" s="10" t="n"/>
      <c r="P4653" s="8" t="n"/>
    </row>
    <row r="4654">
      <c r="A4654" s="7" t="n"/>
      <c r="C4654" s="7" t="n"/>
      <c r="F4654" s="7" t="n"/>
      <c r="H4654" s="7">
        <f>IF($G4654="","",IFERROR(INDEX(Listas!$B$2:$B$51,MATCH($G4654,Listas!$A$2:$A$51,0))&amp;"",""))</f>
        <v/>
      </c>
      <c r="J4654" s="8" t="n"/>
      <c r="K4654" s="8" t="n"/>
      <c r="L4654" s="8" t="n"/>
      <c r="M4654" s="9" t="n"/>
      <c r="O4654" s="10" t="n"/>
      <c r="P4654" s="8" t="n"/>
    </row>
    <row r="4655">
      <c r="A4655" s="7" t="n"/>
      <c r="C4655" s="7" t="n"/>
      <c r="F4655" s="7" t="n"/>
      <c r="H4655" s="7">
        <f>IF($G4655="","",IFERROR(INDEX(Listas!$B$2:$B$51,MATCH($G4655,Listas!$A$2:$A$51,0))&amp;"",""))</f>
        <v/>
      </c>
      <c r="J4655" s="8" t="n"/>
      <c r="K4655" s="8" t="n"/>
      <c r="L4655" s="8" t="n"/>
      <c r="M4655" s="9" t="n"/>
      <c r="O4655" s="10" t="n"/>
      <c r="P4655" s="8" t="n"/>
    </row>
    <row r="4656">
      <c r="A4656" s="7" t="n"/>
      <c r="C4656" s="7" t="n"/>
      <c r="F4656" s="7" t="n"/>
      <c r="H4656" s="7">
        <f>IF($G4656="","",IFERROR(INDEX(Listas!$B$2:$B$51,MATCH($G4656,Listas!$A$2:$A$51,0))&amp;"",""))</f>
        <v/>
      </c>
      <c r="J4656" s="8" t="n"/>
      <c r="K4656" s="8" t="n"/>
      <c r="L4656" s="8" t="n"/>
      <c r="M4656" s="9" t="n"/>
      <c r="O4656" s="10" t="n"/>
      <c r="P4656" s="8" t="n"/>
    </row>
    <row r="4657">
      <c r="A4657" s="7" t="n"/>
      <c r="C4657" s="7" t="n"/>
      <c r="F4657" s="7" t="n"/>
      <c r="H4657" s="7">
        <f>IF($G4657="","",IFERROR(INDEX(Listas!$B$2:$B$51,MATCH($G4657,Listas!$A$2:$A$51,0))&amp;"",""))</f>
        <v/>
      </c>
      <c r="J4657" s="8" t="n"/>
      <c r="K4657" s="8" t="n"/>
      <c r="L4657" s="8" t="n"/>
      <c r="M4657" s="9" t="n"/>
      <c r="O4657" s="10" t="n"/>
      <c r="P4657" s="8" t="n"/>
    </row>
    <row r="4658">
      <c r="A4658" s="7" t="n"/>
      <c r="C4658" s="7" t="n"/>
      <c r="F4658" s="7" t="n"/>
      <c r="H4658" s="7">
        <f>IF($G4658="","",IFERROR(INDEX(Listas!$B$2:$B$51,MATCH($G4658,Listas!$A$2:$A$51,0))&amp;"",""))</f>
        <v/>
      </c>
      <c r="J4658" s="8" t="n"/>
      <c r="K4658" s="8" t="n"/>
      <c r="L4658" s="8" t="n"/>
      <c r="M4658" s="9" t="n"/>
      <c r="O4658" s="10" t="n"/>
      <c r="P4658" s="8" t="n"/>
    </row>
    <row r="4659">
      <c r="A4659" s="7" t="n"/>
      <c r="C4659" s="7" t="n"/>
      <c r="F4659" s="7" t="n"/>
      <c r="H4659" s="7">
        <f>IF($G4659="","",IFERROR(INDEX(Listas!$B$2:$B$51,MATCH($G4659,Listas!$A$2:$A$51,0))&amp;"",""))</f>
        <v/>
      </c>
      <c r="J4659" s="8" t="n"/>
      <c r="K4659" s="8" t="n"/>
      <c r="L4659" s="8" t="n"/>
      <c r="M4659" s="9" t="n"/>
      <c r="O4659" s="10" t="n"/>
      <c r="P4659" s="8" t="n"/>
    </row>
    <row r="4660">
      <c r="A4660" s="7" t="n"/>
      <c r="C4660" s="7" t="n"/>
      <c r="F4660" s="7" t="n"/>
      <c r="H4660" s="7">
        <f>IF($G4660="","",IFERROR(INDEX(Listas!$B$2:$B$51,MATCH($G4660,Listas!$A$2:$A$51,0))&amp;"",""))</f>
        <v/>
      </c>
      <c r="J4660" s="8" t="n"/>
      <c r="K4660" s="8" t="n"/>
      <c r="L4660" s="8" t="n"/>
      <c r="M4660" s="9" t="n"/>
      <c r="O4660" s="10" t="n"/>
      <c r="P4660" s="8" t="n"/>
    </row>
    <row r="4661">
      <c r="A4661" s="7" t="n"/>
      <c r="C4661" s="7" t="n"/>
      <c r="F4661" s="7" t="n"/>
      <c r="H4661" s="7">
        <f>IF($G4661="","",IFERROR(INDEX(Listas!$B$2:$B$51,MATCH($G4661,Listas!$A$2:$A$51,0))&amp;"",""))</f>
        <v/>
      </c>
      <c r="J4661" s="8" t="n"/>
      <c r="K4661" s="8" t="n"/>
      <c r="L4661" s="8" t="n"/>
      <c r="M4661" s="9" t="n"/>
      <c r="O4661" s="10" t="n"/>
      <c r="P4661" s="8" t="n"/>
    </row>
    <row r="4662">
      <c r="A4662" s="7" t="n"/>
      <c r="C4662" s="7" t="n"/>
      <c r="F4662" s="7" t="n"/>
      <c r="H4662" s="7">
        <f>IF($G4662="","",IFERROR(INDEX(Listas!$B$2:$B$51,MATCH($G4662,Listas!$A$2:$A$51,0))&amp;"",""))</f>
        <v/>
      </c>
      <c r="J4662" s="8" t="n"/>
      <c r="K4662" s="8" t="n"/>
      <c r="L4662" s="8" t="n"/>
      <c r="M4662" s="9" t="n"/>
      <c r="O4662" s="10" t="n"/>
      <c r="P4662" s="8" t="n"/>
    </row>
    <row r="4663">
      <c r="A4663" s="7" t="n"/>
      <c r="C4663" s="7" t="n"/>
      <c r="F4663" s="7" t="n"/>
      <c r="H4663" s="7">
        <f>IF($G4663="","",IFERROR(INDEX(Listas!$B$2:$B$51,MATCH($G4663,Listas!$A$2:$A$51,0))&amp;"",""))</f>
        <v/>
      </c>
      <c r="J4663" s="8" t="n"/>
      <c r="K4663" s="8" t="n"/>
      <c r="L4663" s="8" t="n"/>
      <c r="M4663" s="9" t="n"/>
      <c r="O4663" s="10" t="n"/>
      <c r="P4663" s="8" t="n"/>
    </row>
    <row r="4664">
      <c r="A4664" s="7" t="n"/>
      <c r="C4664" s="7" t="n"/>
      <c r="F4664" s="7" t="n"/>
      <c r="H4664" s="7">
        <f>IF($G4664="","",IFERROR(INDEX(Listas!$B$2:$B$51,MATCH($G4664,Listas!$A$2:$A$51,0))&amp;"",""))</f>
        <v/>
      </c>
      <c r="J4664" s="8" t="n"/>
      <c r="K4664" s="8" t="n"/>
      <c r="L4664" s="8" t="n"/>
      <c r="M4664" s="9" t="n"/>
      <c r="O4664" s="10" t="n"/>
      <c r="P4664" s="8" t="n"/>
    </row>
    <row r="4665">
      <c r="A4665" s="7" t="n"/>
      <c r="C4665" s="7" t="n"/>
      <c r="F4665" s="7" t="n"/>
      <c r="H4665" s="7">
        <f>IF($G4665="","",IFERROR(INDEX(Listas!$B$2:$B$51,MATCH($G4665,Listas!$A$2:$A$51,0))&amp;"",""))</f>
        <v/>
      </c>
      <c r="J4665" s="8" t="n"/>
      <c r="K4665" s="8" t="n"/>
      <c r="L4665" s="8" t="n"/>
      <c r="M4665" s="9" t="n"/>
      <c r="O4665" s="10" t="n"/>
      <c r="P4665" s="8" t="n"/>
    </row>
    <row r="4666">
      <c r="A4666" s="7" t="n"/>
      <c r="C4666" s="7" t="n"/>
      <c r="F4666" s="7" t="n"/>
      <c r="H4666" s="7">
        <f>IF($G4666="","",IFERROR(INDEX(Listas!$B$2:$B$51,MATCH($G4666,Listas!$A$2:$A$51,0))&amp;"",""))</f>
        <v/>
      </c>
      <c r="J4666" s="8" t="n"/>
      <c r="K4666" s="8" t="n"/>
      <c r="L4666" s="8" t="n"/>
      <c r="M4666" s="9" t="n"/>
      <c r="O4666" s="10" t="n"/>
      <c r="P4666" s="8" t="n"/>
    </row>
    <row r="4667">
      <c r="A4667" s="7" t="n"/>
      <c r="C4667" s="7" t="n"/>
      <c r="F4667" s="7" t="n"/>
      <c r="H4667" s="7">
        <f>IF($G4667="","",IFERROR(INDEX(Listas!$B$2:$B$51,MATCH($G4667,Listas!$A$2:$A$51,0))&amp;"",""))</f>
        <v/>
      </c>
      <c r="J4667" s="8" t="n"/>
      <c r="K4667" s="8" t="n"/>
      <c r="L4667" s="8" t="n"/>
      <c r="M4667" s="9" t="n"/>
      <c r="O4667" s="10" t="n"/>
      <c r="P4667" s="8" t="n"/>
    </row>
    <row r="4668">
      <c r="A4668" s="7" t="n"/>
      <c r="C4668" s="7" t="n"/>
      <c r="F4668" s="7" t="n"/>
      <c r="H4668" s="7">
        <f>IF($G4668="","",IFERROR(INDEX(Listas!$B$2:$B$51,MATCH($G4668,Listas!$A$2:$A$51,0))&amp;"",""))</f>
        <v/>
      </c>
      <c r="J4668" s="8" t="n"/>
      <c r="K4668" s="8" t="n"/>
      <c r="L4668" s="8" t="n"/>
      <c r="M4668" s="9" t="n"/>
      <c r="O4668" s="10" t="n"/>
      <c r="P4668" s="8" t="n"/>
    </row>
    <row r="4669">
      <c r="A4669" s="7" t="n"/>
      <c r="C4669" s="7" t="n"/>
      <c r="F4669" s="7" t="n"/>
      <c r="H4669" s="7">
        <f>IF($G4669="","",IFERROR(INDEX(Listas!$B$2:$B$51,MATCH($G4669,Listas!$A$2:$A$51,0))&amp;"",""))</f>
        <v/>
      </c>
      <c r="J4669" s="8" t="n"/>
      <c r="K4669" s="8" t="n"/>
      <c r="L4669" s="8" t="n"/>
      <c r="M4669" s="9" t="n"/>
      <c r="O4669" s="10" t="n"/>
      <c r="P4669" s="8" t="n"/>
    </row>
    <row r="4670">
      <c r="A4670" s="7" t="n"/>
      <c r="C4670" s="7" t="n"/>
      <c r="F4670" s="7" t="n"/>
      <c r="H4670" s="7">
        <f>IF($G4670="","",IFERROR(INDEX(Listas!$B$2:$B$51,MATCH($G4670,Listas!$A$2:$A$51,0))&amp;"",""))</f>
        <v/>
      </c>
      <c r="J4670" s="8" t="n"/>
      <c r="K4670" s="8" t="n"/>
      <c r="L4670" s="8" t="n"/>
      <c r="M4670" s="9" t="n"/>
      <c r="O4670" s="10" t="n"/>
      <c r="P4670" s="8" t="n"/>
    </row>
    <row r="4671">
      <c r="A4671" s="7" t="n"/>
      <c r="C4671" s="7" t="n"/>
      <c r="F4671" s="7" t="n"/>
      <c r="H4671" s="7">
        <f>IF($G4671="","",IFERROR(INDEX(Listas!$B$2:$B$51,MATCH($G4671,Listas!$A$2:$A$51,0))&amp;"",""))</f>
        <v/>
      </c>
      <c r="J4671" s="8" t="n"/>
      <c r="K4671" s="8" t="n"/>
      <c r="L4671" s="8" t="n"/>
      <c r="M4671" s="9" t="n"/>
      <c r="O4671" s="10" t="n"/>
      <c r="P4671" s="8" t="n"/>
    </row>
    <row r="4672">
      <c r="A4672" s="7" t="n"/>
      <c r="C4672" s="7" t="n"/>
      <c r="F4672" s="7" t="n"/>
      <c r="H4672" s="7">
        <f>IF($G4672="","",IFERROR(INDEX(Listas!$B$2:$B$51,MATCH($G4672,Listas!$A$2:$A$51,0))&amp;"",""))</f>
        <v/>
      </c>
      <c r="J4672" s="8" t="n"/>
      <c r="K4672" s="8" t="n"/>
      <c r="L4672" s="8" t="n"/>
      <c r="M4672" s="9" t="n"/>
      <c r="O4672" s="10" t="n"/>
      <c r="P4672" s="8" t="n"/>
    </row>
    <row r="4673">
      <c r="A4673" s="7" t="n"/>
      <c r="C4673" s="7" t="n"/>
      <c r="F4673" s="7" t="n"/>
      <c r="H4673" s="7">
        <f>IF($G4673="","",IFERROR(INDEX(Listas!$B$2:$B$51,MATCH($G4673,Listas!$A$2:$A$51,0))&amp;"",""))</f>
        <v/>
      </c>
      <c r="J4673" s="8" t="n"/>
      <c r="K4673" s="8" t="n"/>
      <c r="L4673" s="8" t="n"/>
      <c r="M4673" s="9" t="n"/>
      <c r="O4673" s="10" t="n"/>
      <c r="P4673" s="8" t="n"/>
    </row>
    <row r="4674">
      <c r="A4674" s="7" t="n"/>
      <c r="C4674" s="7" t="n"/>
      <c r="F4674" s="7" t="n"/>
      <c r="H4674" s="7">
        <f>IF($G4674="","",IFERROR(INDEX(Listas!$B$2:$B$51,MATCH($G4674,Listas!$A$2:$A$51,0))&amp;"",""))</f>
        <v/>
      </c>
      <c r="J4674" s="8" t="n"/>
      <c r="K4674" s="8" t="n"/>
      <c r="L4674" s="8" t="n"/>
      <c r="M4674" s="9" t="n"/>
      <c r="O4674" s="10" t="n"/>
      <c r="P4674" s="8" t="n"/>
    </row>
    <row r="4675">
      <c r="A4675" s="7" t="n"/>
      <c r="C4675" s="7" t="n"/>
      <c r="F4675" s="7" t="n"/>
      <c r="H4675" s="7">
        <f>IF($G4675="","",IFERROR(INDEX(Listas!$B$2:$B$51,MATCH($G4675,Listas!$A$2:$A$51,0))&amp;"",""))</f>
        <v/>
      </c>
      <c r="J4675" s="8" t="n"/>
      <c r="K4675" s="8" t="n"/>
      <c r="L4675" s="8" t="n"/>
      <c r="M4675" s="9" t="n"/>
      <c r="O4675" s="10" t="n"/>
      <c r="P4675" s="8" t="n"/>
    </row>
    <row r="4676">
      <c r="A4676" s="7" t="n"/>
      <c r="C4676" s="7" t="n"/>
      <c r="F4676" s="7" t="n"/>
      <c r="H4676" s="7">
        <f>IF($G4676="","",IFERROR(INDEX(Listas!$B$2:$B$51,MATCH($G4676,Listas!$A$2:$A$51,0))&amp;"",""))</f>
        <v/>
      </c>
      <c r="J4676" s="8" t="n"/>
      <c r="K4676" s="8" t="n"/>
      <c r="L4676" s="8" t="n"/>
      <c r="M4676" s="9" t="n"/>
      <c r="O4676" s="10" t="n"/>
      <c r="P4676" s="8" t="n"/>
    </row>
    <row r="4677">
      <c r="A4677" s="7" t="n"/>
      <c r="C4677" s="7" t="n"/>
      <c r="F4677" s="7" t="n"/>
      <c r="H4677" s="7">
        <f>IF($G4677="","",IFERROR(INDEX(Listas!$B$2:$B$51,MATCH($G4677,Listas!$A$2:$A$51,0))&amp;"",""))</f>
        <v/>
      </c>
      <c r="J4677" s="8" t="n"/>
      <c r="K4677" s="8" t="n"/>
      <c r="L4677" s="8" t="n"/>
      <c r="M4677" s="9" t="n"/>
      <c r="O4677" s="10" t="n"/>
      <c r="P4677" s="8" t="n"/>
    </row>
    <row r="4678">
      <c r="A4678" s="7" t="n"/>
      <c r="C4678" s="7" t="n"/>
      <c r="F4678" s="7" t="n"/>
      <c r="H4678" s="7">
        <f>IF($G4678="","",IFERROR(INDEX(Listas!$B$2:$B$51,MATCH($G4678,Listas!$A$2:$A$51,0))&amp;"",""))</f>
        <v/>
      </c>
      <c r="J4678" s="8" t="n"/>
      <c r="K4678" s="8" t="n"/>
      <c r="L4678" s="8" t="n"/>
      <c r="M4678" s="9" t="n"/>
      <c r="O4678" s="10" t="n"/>
      <c r="P4678" s="8" t="n"/>
    </row>
    <row r="4679">
      <c r="A4679" s="7" t="n"/>
      <c r="C4679" s="7" t="n"/>
      <c r="F4679" s="7" t="n"/>
      <c r="H4679" s="7">
        <f>IF($G4679="","",IFERROR(INDEX(Listas!$B$2:$B$51,MATCH($G4679,Listas!$A$2:$A$51,0))&amp;"",""))</f>
        <v/>
      </c>
      <c r="J4679" s="8" t="n"/>
      <c r="K4679" s="8" t="n"/>
      <c r="L4679" s="8" t="n"/>
      <c r="M4679" s="9" t="n"/>
      <c r="O4679" s="10" t="n"/>
      <c r="P4679" s="8" t="n"/>
    </row>
    <row r="4680">
      <c r="A4680" s="7" t="n"/>
      <c r="C4680" s="7" t="n"/>
      <c r="F4680" s="7" t="n"/>
      <c r="H4680" s="7">
        <f>IF($G4680="","",IFERROR(INDEX(Listas!$B$2:$B$51,MATCH($G4680,Listas!$A$2:$A$51,0))&amp;"",""))</f>
        <v/>
      </c>
      <c r="J4680" s="8" t="n"/>
      <c r="K4680" s="8" t="n"/>
      <c r="L4680" s="8" t="n"/>
      <c r="M4680" s="9" t="n"/>
      <c r="O4680" s="10" t="n"/>
      <c r="P4680" s="8" t="n"/>
    </row>
    <row r="4681">
      <c r="A4681" s="7" t="n"/>
      <c r="C4681" s="7" t="n"/>
      <c r="F4681" s="7" t="n"/>
      <c r="H4681" s="7">
        <f>IF($G4681="","",IFERROR(INDEX(Listas!$B$2:$B$51,MATCH($G4681,Listas!$A$2:$A$51,0))&amp;"",""))</f>
        <v/>
      </c>
      <c r="J4681" s="8" t="n"/>
      <c r="K4681" s="8" t="n"/>
      <c r="L4681" s="8" t="n"/>
      <c r="M4681" s="9" t="n"/>
      <c r="O4681" s="10" t="n"/>
      <c r="P4681" s="8" t="n"/>
    </row>
    <row r="4682">
      <c r="A4682" s="7" t="n"/>
      <c r="C4682" s="7" t="n"/>
      <c r="F4682" s="7" t="n"/>
      <c r="H4682" s="7">
        <f>IF($G4682="","",IFERROR(INDEX(Listas!$B$2:$B$51,MATCH($G4682,Listas!$A$2:$A$51,0))&amp;"",""))</f>
        <v/>
      </c>
      <c r="J4682" s="8" t="n"/>
      <c r="K4682" s="8" t="n"/>
      <c r="L4682" s="8" t="n"/>
      <c r="M4682" s="9" t="n"/>
      <c r="O4682" s="10" t="n"/>
      <c r="P4682" s="8" t="n"/>
    </row>
    <row r="4683">
      <c r="A4683" s="7" t="n"/>
      <c r="C4683" s="7" t="n"/>
      <c r="F4683" s="7" t="n"/>
      <c r="H4683" s="7">
        <f>IF($G4683="","",IFERROR(INDEX(Listas!$B$2:$B$51,MATCH($G4683,Listas!$A$2:$A$51,0))&amp;"",""))</f>
        <v/>
      </c>
      <c r="J4683" s="8" t="n"/>
      <c r="K4683" s="8" t="n"/>
      <c r="L4683" s="8" t="n"/>
      <c r="M4683" s="9" t="n"/>
      <c r="O4683" s="10" t="n"/>
      <c r="P4683" s="8" t="n"/>
    </row>
    <row r="4684">
      <c r="A4684" s="7" t="n"/>
      <c r="C4684" s="7" t="n"/>
      <c r="F4684" s="7" t="n"/>
      <c r="H4684" s="7">
        <f>IF($G4684="","",IFERROR(INDEX(Listas!$B$2:$B$51,MATCH($G4684,Listas!$A$2:$A$51,0))&amp;"",""))</f>
        <v/>
      </c>
      <c r="J4684" s="8" t="n"/>
      <c r="K4684" s="8" t="n"/>
      <c r="L4684" s="8" t="n"/>
      <c r="M4684" s="9" t="n"/>
      <c r="O4684" s="10" t="n"/>
      <c r="P4684" s="8" t="n"/>
    </row>
    <row r="4685">
      <c r="A4685" s="7" t="n"/>
      <c r="C4685" s="7" t="n"/>
      <c r="F4685" s="7" t="n"/>
      <c r="H4685" s="7">
        <f>IF($G4685="","",IFERROR(INDEX(Listas!$B$2:$B$51,MATCH($G4685,Listas!$A$2:$A$51,0))&amp;"",""))</f>
        <v/>
      </c>
      <c r="J4685" s="8" t="n"/>
      <c r="K4685" s="8" t="n"/>
      <c r="L4685" s="8" t="n"/>
      <c r="M4685" s="9" t="n"/>
      <c r="O4685" s="10" t="n"/>
      <c r="P4685" s="8" t="n"/>
    </row>
    <row r="4686">
      <c r="A4686" s="7" t="n"/>
      <c r="C4686" s="7" t="n"/>
      <c r="F4686" s="7" t="n"/>
      <c r="H4686" s="7">
        <f>IF($G4686="","",IFERROR(INDEX(Listas!$B$2:$B$51,MATCH($G4686,Listas!$A$2:$A$51,0))&amp;"",""))</f>
        <v/>
      </c>
      <c r="J4686" s="8" t="n"/>
      <c r="K4686" s="8" t="n"/>
      <c r="L4686" s="8" t="n"/>
      <c r="M4686" s="9" t="n"/>
      <c r="O4686" s="10" t="n"/>
      <c r="P4686" s="8" t="n"/>
    </row>
    <row r="4687">
      <c r="A4687" s="7" t="n"/>
      <c r="C4687" s="7" t="n"/>
      <c r="F4687" s="7" t="n"/>
      <c r="H4687" s="7">
        <f>IF($G4687="","",IFERROR(INDEX(Listas!$B$2:$B$51,MATCH($G4687,Listas!$A$2:$A$51,0))&amp;"",""))</f>
        <v/>
      </c>
      <c r="J4687" s="8" t="n"/>
      <c r="K4687" s="8" t="n"/>
      <c r="L4687" s="8" t="n"/>
      <c r="M4687" s="9" t="n"/>
      <c r="O4687" s="10" t="n"/>
      <c r="P4687" s="8" t="n"/>
    </row>
    <row r="4688">
      <c r="A4688" s="7" t="n"/>
      <c r="C4688" s="7" t="n"/>
      <c r="F4688" s="7" t="n"/>
      <c r="H4688" s="7">
        <f>IF($G4688="","",IFERROR(INDEX(Listas!$B$2:$B$51,MATCH($G4688,Listas!$A$2:$A$51,0))&amp;"",""))</f>
        <v/>
      </c>
      <c r="J4688" s="8" t="n"/>
      <c r="K4688" s="8" t="n"/>
      <c r="L4688" s="8" t="n"/>
      <c r="M4688" s="9" t="n"/>
      <c r="O4688" s="10" t="n"/>
      <c r="P4688" s="8" t="n"/>
    </row>
    <row r="4689">
      <c r="A4689" s="7" t="n"/>
      <c r="C4689" s="7" t="n"/>
      <c r="F4689" s="7" t="n"/>
      <c r="H4689" s="7">
        <f>IF($G4689="","",IFERROR(INDEX(Listas!$B$2:$B$51,MATCH($G4689,Listas!$A$2:$A$51,0))&amp;"",""))</f>
        <v/>
      </c>
      <c r="J4689" s="8" t="n"/>
      <c r="K4689" s="8" t="n"/>
      <c r="L4689" s="8" t="n"/>
      <c r="M4689" s="9" t="n"/>
      <c r="O4689" s="10" t="n"/>
      <c r="P4689" s="8" t="n"/>
    </row>
    <row r="4690">
      <c r="A4690" s="7" t="n"/>
      <c r="C4690" s="7" t="n"/>
      <c r="F4690" s="7" t="n"/>
      <c r="H4690" s="7">
        <f>IF($G4690="","",IFERROR(INDEX(Listas!$B$2:$B$51,MATCH($G4690,Listas!$A$2:$A$51,0))&amp;"",""))</f>
        <v/>
      </c>
      <c r="J4690" s="8" t="n"/>
      <c r="K4690" s="8" t="n"/>
      <c r="L4690" s="8" t="n"/>
      <c r="M4690" s="9" t="n"/>
      <c r="O4690" s="10" t="n"/>
      <c r="P4690" s="8" t="n"/>
    </row>
    <row r="4691">
      <c r="A4691" s="7" t="n"/>
      <c r="C4691" s="7" t="n"/>
      <c r="F4691" s="7" t="n"/>
      <c r="H4691" s="7">
        <f>IF($G4691="","",IFERROR(INDEX(Listas!$B$2:$B$51,MATCH($G4691,Listas!$A$2:$A$51,0))&amp;"",""))</f>
        <v/>
      </c>
      <c r="J4691" s="8" t="n"/>
      <c r="K4691" s="8" t="n"/>
      <c r="L4691" s="8" t="n"/>
      <c r="M4691" s="9" t="n"/>
      <c r="O4691" s="10" t="n"/>
      <c r="P4691" s="8" t="n"/>
    </row>
    <row r="4692">
      <c r="A4692" s="7" t="n"/>
      <c r="C4692" s="7" t="n"/>
      <c r="F4692" s="7" t="n"/>
      <c r="H4692" s="7">
        <f>IF($G4692="","",IFERROR(INDEX(Listas!$B$2:$B$51,MATCH($G4692,Listas!$A$2:$A$51,0))&amp;"",""))</f>
        <v/>
      </c>
      <c r="J4692" s="8" t="n"/>
      <c r="K4692" s="8" t="n"/>
      <c r="L4692" s="8" t="n"/>
      <c r="M4692" s="9" t="n"/>
      <c r="O4692" s="10" t="n"/>
      <c r="P4692" s="8" t="n"/>
    </row>
    <row r="4693">
      <c r="A4693" s="7" t="n"/>
      <c r="C4693" s="7" t="n"/>
      <c r="F4693" s="7" t="n"/>
      <c r="H4693" s="7">
        <f>IF($G4693="","",IFERROR(INDEX(Listas!$B$2:$B$51,MATCH($G4693,Listas!$A$2:$A$51,0))&amp;"",""))</f>
        <v/>
      </c>
      <c r="J4693" s="8" t="n"/>
      <c r="K4693" s="8" t="n"/>
      <c r="L4693" s="8" t="n"/>
      <c r="M4693" s="9" t="n"/>
      <c r="O4693" s="10" t="n"/>
      <c r="P4693" s="8" t="n"/>
    </row>
    <row r="4694">
      <c r="A4694" s="7" t="n"/>
      <c r="C4694" s="7" t="n"/>
      <c r="F4694" s="7" t="n"/>
      <c r="H4694" s="7">
        <f>IF($G4694="","",IFERROR(INDEX(Listas!$B$2:$B$51,MATCH($G4694,Listas!$A$2:$A$51,0))&amp;"",""))</f>
        <v/>
      </c>
      <c r="J4694" s="8" t="n"/>
      <c r="K4694" s="8" t="n"/>
      <c r="L4694" s="8" t="n"/>
      <c r="M4694" s="9" t="n"/>
      <c r="O4694" s="10" t="n"/>
      <c r="P4694" s="8" t="n"/>
    </row>
    <row r="4695">
      <c r="A4695" s="7" t="n"/>
      <c r="C4695" s="7" t="n"/>
      <c r="F4695" s="7" t="n"/>
      <c r="H4695" s="7">
        <f>IF($G4695="","",IFERROR(INDEX(Listas!$B$2:$B$51,MATCH($G4695,Listas!$A$2:$A$51,0))&amp;"",""))</f>
        <v/>
      </c>
      <c r="J4695" s="8" t="n"/>
      <c r="K4695" s="8" t="n"/>
      <c r="L4695" s="8" t="n"/>
      <c r="M4695" s="9" t="n"/>
      <c r="O4695" s="10" t="n"/>
      <c r="P4695" s="8" t="n"/>
    </row>
    <row r="4696">
      <c r="A4696" s="7" t="n"/>
      <c r="C4696" s="7" t="n"/>
      <c r="F4696" s="7" t="n"/>
      <c r="H4696" s="7">
        <f>IF($G4696="","",IFERROR(INDEX(Listas!$B$2:$B$51,MATCH($G4696,Listas!$A$2:$A$51,0))&amp;"",""))</f>
        <v/>
      </c>
      <c r="J4696" s="8" t="n"/>
      <c r="K4696" s="8" t="n"/>
      <c r="L4696" s="8" t="n"/>
      <c r="M4696" s="9" t="n"/>
      <c r="O4696" s="10" t="n"/>
      <c r="P4696" s="8" t="n"/>
    </row>
    <row r="4697">
      <c r="A4697" s="7" t="n"/>
      <c r="C4697" s="7" t="n"/>
      <c r="F4697" s="7" t="n"/>
      <c r="H4697" s="7">
        <f>IF($G4697="","",IFERROR(INDEX(Listas!$B$2:$B$51,MATCH($G4697,Listas!$A$2:$A$51,0))&amp;"",""))</f>
        <v/>
      </c>
      <c r="J4697" s="8" t="n"/>
      <c r="K4697" s="8" t="n"/>
      <c r="L4697" s="8" t="n"/>
      <c r="M4697" s="9" t="n"/>
      <c r="O4697" s="10" t="n"/>
      <c r="P4697" s="8" t="n"/>
    </row>
    <row r="4698">
      <c r="A4698" s="7" t="n"/>
      <c r="C4698" s="7" t="n"/>
      <c r="F4698" s="7" t="n"/>
      <c r="H4698" s="7">
        <f>IF($G4698="","",IFERROR(INDEX(Listas!$B$2:$B$51,MATCH($G4698,Listas!$A$2:$A$51,0))&amp;"",""))</f>
        <v/>
      </c>
      <c r="J4698" s="8" t="n"/>
      <c r="K4698" s="8" t="n"/>
      <c r="L4698" s="8" t="n"/>
      <c r="M4698" s="9" t="n"/>
      <c r="O4698" s="10" t="n"/>
      <c r="P4698" s="8" t="n"/>
    </row>
    <row r="4699">
      <c r="A4699" s="7" t="n"/>
      <c r="C4699" s="7" t="n"/>
      <c r="F4699" s="7" t="n"/>
      <c r="H4699" s="7">
        <f>IF($G4699="","",IFERROR(INDEX(Listas!$B$2:$B$51,MATCH($G4699,Listas!$A$2:$A$51,0))&amp;"",""))</f>
        <v/>
      </c>
      <c r="J4699" s="8" t="n"/>
      <c r="K4699" s="8" t="n"/>
      <c r="L4699" s="8" t="n"/>
      <c r="M4699" s="9" t="n"/>
      <c r="O4699" s="10" t="n"/>
      <c r="P4699" s="8" t="n"/>
    </row>
    <row r="4700">
      <c r="A4700" s="7" t="n"/>
      <c r="C4700" s="7" t="n"/>
      <c r="F4700" s="7" t="n"/>
      <c r="H4700" s="7">
        <f>IF($G4700="","",IFERROR(INDEX(Listas!$B$2:$B$51,MATCH($G4700,Listas!$A$2:$A$51,0))&amp;"",""))</f>
        <v/>
      </c>
      <c r="J4700" s="8" t="n"/>
      <c r="K4700" s="8" t="n"/>
      <c r="L4700" s="8" t="n"/>
      <c r="M4700" s="9" t="n"/>
      <c r="O4700" s="10" t="n"/>
      <c r="P4700" s="8" t="n"/>
    </row>
    <row r="4701">
      <c r="A4701" s="7" t="n"/>
      <c r="C4701" s="7" t="n"/>
      <c r="F4701" s="7" t="n"/>
      <c r="H4701" s="7">
        <f>IF($G4701="","",IFERROR(INDEX(Listas!$B$2:$B$51,MATCH($G4701,Listas!$A$2:$A$51,0))&amp;"",""))</f>
        <v/>
      </c>
      <c r="J4701" s="8" t="n"/>
      <c r="K4701" s="8" t="n"/>
      <c r="L4701" s="8" t="n"/>
      <c r="M4701" s="9" t="n"/>
      <c r="O4701" s="10" t="n"/>
      <c r="P4701" s="8" t="n"/>
    </row>
    <row r="4702">
      <c r="A4702" s="7" t="n"/>
      <c r="C4702" s="7" t="n"/>
      <c r="F4702" s="7" t="n"/>
      <c r="H4702" s="7">
        <f>IF($G4702="","",IFERROR(INDEX(Listas!$B$2:$B$51,MATCH($G4702,Listas!$A$2:$A$51,0))&amp;"",""))</f>
        <v/>
      </c>
      <c r="J4702" s="8" t="n"/>
      <c r="K4702" s="8" t="n"/>
      <c r="L4702" s="8" t="n"/>
      <c r="M4702" s="9" t="n"/>
      <c r="O4702" s="10" t="n"/>
      <c r="P4702" s="8" t="n"/>
    </row>
    <row r="4703">
      <c r="A4703" s="7" t="n"/>
      <c r="C4703" s="7" t="n"/>
      <c r="F4703" s="7" t="n"/>
      <c r="H4703" s="7">
        <f>IF($G4703="","",IFERROR(INDEX(Listas!$B$2:$B$51,MATCH($G4703,Listas!$A$2:$A$51,0))&amp;"",""))</f>
        <v/>
      </c>
      <c r="J4703" s="8" t="n"/>
      <c r="K4703" s="8" t="n"/>
      <c r="L4703" s="8" t="n"/>
      <c r="M4703" s="9" t="n"/>
      <c r="O4703" s="10" t="n"/>
      <c r="P4703" s="8" t="n"/>
    </row>
    <row r="4704">
      <c r="A4704" s="7" t="n"/>
      <c r="C4704" s="7" t="n"/>
      <c r="F4704" s="7" t="n"/>
      <c r="H4704" s="7">
        <f>IF($G4704="","",IFERROR(INDEX(Listas!$B$2:$B$51,MATCH($G4704,Listas!$A$2:$A$51,0))&amp;"",""))</f>
        <v/>
      </c>
      <c r="J4704" s="8" t="n"/>
      <c r="K4704" s="8" t="n"/>
      <c r="L4704" s="8" t="n"/>
      <c r="M4704" s="9" t="n"/>
      <c r="O4704" s="10" t="n"/>
      <c r="P4704" s="8" t="n"/>
    </row>
    <row r="4705">
      <c r="A4705" s="7" t="n"/>
      <c r="C4705" s="7" t="n"/>
      <c r="F4705" s="7" t="n"/>
      <c r="H4705" s="7">
        <f>IF($G4705="","",IFERROR(INDEX(Listas!$B$2:$B$51,MATCH($G4705,Listas!$A$2:$A$51,0))&amp;"",""))</f>
        <v/>
      </c>
      <c r="J4705" s="8" t="n"/>
      <c r="K4705" s="8" t="n"/>
      <c r="L4705" s="8" t="n"/>
      <c r="M4705" s="9" t="n"/>
      <c r="O4705" s="10" t="n"/>
      <c r="P4705" s="8" t="n"/>
    </row>
    <row r="4706">
      <c r="A4706" s="7" t="n"/>
      <c r="C4706" s="7" t="n"/>
      <c r="F4706" s="7" t="n"/>
      <c r="H4706" s="7">
        <f>IF($G4706="","",IFERROR(INDEX(Listas!$B$2:$B$51,MATCH($G4706,Listas!$A$2:$A$51,0))&amp;"",""))</f>
        <v/>
      </c>
      <c r="J4706" s="8" t="n"/>
      <c r="K4706" s="8" t="n"/>
      <c r="L4706" s="8" t="n"/>
      <c r="M4706" s="9" t="n"/>
      <c r="O4706" s="10" t="n"/>
      <c r="P4706" s="8" t="n"/>
    </row>
    <row r="4707">
      <c r="A4707" s="7" t="n"/>
      <c r="C4707" s="7" t="n"/>
      <c r="F4707" s="7" t="n"/>
      <c r="H4707" s="7">
        <f>IF($G4707="","",IFERROR(INDEX(Listas!$B$2:$B$51,MATCH($G4707,Listas!$A$2:$A$51,0))&amp;"",""))</f>
        <v/>
      </c>
      <c r="J4707" s="8" t="n"/>
      <c r="K4707" s="8" t="n"/>
      <c r="L4707" s="8" t="n"/>
      <c r="M4707" s="9" t="n"/>
      <c r="O4707" s="10" t="n"/>
      <c r="P4707" s="8" t="n"/>
    </row>
    <row r="4708">
      <c r="A4708" s="7" t="n"/>
      <c r="C4708" s="7" t="n"/>
      <c r="F4708" s="7" t="n"/>
      <c r="H4708" s="7">
        <f>IF($G4708="","",IFERROR(INDEX(Listas!$B$2:$B$51,MATCH($G4708,Listas!$A$2:$A$51,0))&amp;"",""))</f>
        <v/>
      </c>
      <c r="J4708" s="8" t="n"/>
      <c r="K4708" s="8" t="n"/>
      <c r="L4708" s="8" t="n"/>
      <c r="M4708" s="9" t="n"/>
      <c r="O4708" s="10" t="n"/>
      <c r="P4708" s="8" t="n"/>
    </row>
    <row r="4709">
      <c r="A4709" s="7" t="n"/>
      <c r="C4709" s="7" t="n"/>
      <c r="F4709" s="7" t="n"/>
      <c r="H4709" s="7">
        <f>IF($G4709="","",IFERROR(INDEX(Listas!$B$2:$B$51,MATCH($G4709,Listas!$A$2:$A$51,0))&amp;"",""))</f>
        <v/>
      </c>
      <c r="J4709" s="8" t="n"/>
      <c r="K4709" s="8" t="n"/>
      <c r="L4709" s="8" t="n"/>
      <c r="M4709" s="9" t="n"/>
      <c r="O4709" s="10" t="n"/>
      <c r="P4709" s="8" t="n"/>
    </row>
    <row r="4710">
      <c r="A4710" s="7" t="n"/>
      <c r="C4710" s="7" t="n"/>
      <c r="F4710" s="7" t="n"/>
      <c r="H4710" s="7">
        <f>IF($G4710="","",IFERROR(INDEX(Listas!$B$2:$B$51,MATCH($G4710,Listas!$A$2:$A$51,0))&amp;"",""))</f>
        <v/>
      </c>
      <c r="J4710" s="8" t="n"/>
      <c r="K4710" s="8" t="n"/>
      <c r="L4710" s="8" t="n"/>
      <c r="M4710" s="9" t="n"/>
      <c r="O4710" s="10" t="n"/>
      <c r="P4710" s="8" t="n"/>
    </row>
    <row r="4711">
      <c r="A4711" s="7" t="n"/>
      <c r="C4711" s="7" t="n"/>
      <c r="F4711" s="7" t="n"/>
      <c r="H4711" s="7">
        <f>IF($G4711="","",IFERROR(INDEX(Listas!$B$2:$B$51,MATCH($G4711,Listas!$A$2:$A$51,0))&amp;"",""))</f>
        <v/>
      </c>
      <c r="J4711" s="8" t="n"/>
      <c r="K4711" s="8" t="n"/>
      <c r="L4711" s="8" t="n"/>
      <c r="M4711" s="9" t="n"/>
      <c r="O4711" s="10" t="n"/>
      <c r="P4711" s="8" t="n"/>
    </row>
    <row r="4712">
      <c r="A4712" s="7" t="n"/>
      <c r="C4712" s="7" t="n"/>
      <c r="F4712" s="7" t="n"/>
      <c r="H4712" s="7">
        <f>IF($G4712="","",IFERROR(INDEX(Listas!$B$2:$B$51,MATCH($G4712,Listas!$A$2:$A$51,0))&amp;"",""))</f>
        <v/>
      </c>
      <c r="J4712" s="8" t="n"/>
      <c r="K4712" s="8" t="n"/>
      <c r="L4712" s="8" t="n"/>
      <c r="M4712" s="9" t="n"/>
      <c r="O4712" s="10" t="n"/>
      <c r="P4712" s="8" t="n"/>
    </row>
    <row r="4713">
      <c r="A4713" s="7" t="n"/>
      <c r="C4713" s="7" t="n"/>
      <c r="F4713" s="7" t="n"/>
      <c r="H4713" s="7">
        <f>IF($G4713="","",IFERROR(INDEX(Listas!$B$2:$B$51,MATCH($G4713,Listas!$A$2:$A$51,0))&amp;"",""))</f>
        <v/>
      </c>
      <c r="J4713" s="8" t="n"/>
      <c r="K4713" s="8" t="n"/>
      <c r="L4713" s="8" t="n"/>
      <c r="M4713" s="9" t="n"/>
      <c r="O4713" s="10" t="n"/>
      <c r="P4713" s="8" t="n"/>
    </row>
    <row r="4714">
      <c r="A4714" s="7" t="n"/>
      <c r="C4714" s="7" t="n"/>
      <c r="F4714" s="7" t="n"/>
      <c r="H4714" s="7">
        <f>IF($G4714="","",IFERROR(INDEX(Listas!$B$2:$B$51,MATCH($G4714,Listas!$A$2:$A$51,0))&amp;"",""))</f>
        <v/>
      </c>
      <c r="J4714" s="8" t="n"/>
      <c r="K4714" s="8" t="n"/>
      <c r="L4714" s="8" t="n"/>
      <c r="M4714" s="9" t="n"/>
      <c r="O4714" s="10" t="n"/>
      <c r="P4714" s="8" t="n"/>
    </row>
    <row r="4715">
      <c r="A4715" s="7" t="n"/>
      <c r="C4715" s="7" t="n"/>
      <c r="F4715" s="7" t="n"/>
      <c r="H4715" s="7">
        <f>IF($G4715="","",IFERROR(INDEX(Listas!$B$2:$B$51,MATCH($G4715,Listas!$A$2:$A$51,0))&amp;"",""))</f>
        <v/>
      </c>
      <c r="J4715" s="8" t="n"/>
      <c r="K4715" s="8" t="n"/>
      <c r="L4715" s="8" t="n"/>
      <c r="M4715" s="9" t="n"/>
      <c r="O4715" s="10" t="n"/>
      <c r="P4715" s="8" t="n"/>
    </row>
    <row r="4716">
      <c r="A4716" s="7" t="n"/>
      <c r="C4716" s="7" t="n"/>
      <c r="F4716" s="7" t="n"/>
      <c r="H4716" s="7">
        <f>IF($G4716="","",IFERROR(INDEX(Listas!$B$2:$B$51,MATCH($G4716,Listas!$A$2:$A$51,0))&amp;"",""))</f>
        <v/>
      </c>
      <c r="J4716" s="8" t="n"/>
      <c r="K4716" s="8" t="n"/>
      <c r="L4716" s="8" t="n"/>
      <c r="M4716" s="9" t="n"/>
      <c r="O4716" s="10" t="n"/>
      <c r="P4716" s="8" t="n"/>
    </row>
    <row r="4717">
      <c r="A4717" s="7" t="n"/>
      <c r="C4717" s="7" t="n"/>
      <c r="F4717" s="7" t="n"/>
      <c r="H4717" s="7">
        <f>IF($G4717="","",IFERROR(INDEX(Listas!$B$2:$B$51,MATCH($G4717,Listas!$A$2:$A$51,0))&amp;"",""))</f>
        <v/>
      </c>
      <c r="J4717" s="8" t="n"/>
      <c r="K4717" s="8" t="n"/>
      <c r="L4717" s="8" t="n"/>
      <c r="M4717" s="9" t="n"/>
      <c r="O4717" s="10" t="n"/>
      <c r="P4717" s="8" t="n"/>
    </row>
    <row r="4718">
      <c r="A4718" s="7" t="n"/>
      <c r="C4718" s="7" t="n"/>
      <c r="F4718" s="7" t="n"/>
      <c r="H4718" s="7">
        <f>IF($G4718="","",IFERROR(INDEX(Listas!$B$2:$B$51,MATCH($G4718,Listas!$A$2:$A$51,0))&amp;"",""))</f>
        <v/>
      </c>
      <c r="J4718" s="8" t="n"/>
      <c r="K4718" s="8" t="n"/>
      <c r="L4718" s="8" t="n"/>
      <c r="M4718" s="9" t="n"/>
      <c r="O4718" s="10" t="n"/>
      <c r="P4718" s="8" t="n"/>
    </row>
    <row r="4719">
      <c r="A4719" s="7" t="n"/>
      <c r="C4719" s="7" t="n"/>
      <c r="F4719" s="7" t="n"/>
      <c r="H4719" s="7">
        <f>IF($G4719="","",IFERROR(INDEX(Listas!$B$2:$B$51,MATCH($G4719,Listas!$A$2:$A$51,0))&amp;"",""))</f>
        <v/>
      </c>
      <c r="J4719" s="8" t="n"/>
      <c r="K4719" s="8" t="n"/>
      <c r="L4719" s="8" t="n"/>
      <c r="M4719" s="9" t="n"/>
      <c r="O4719" s="10" t="n"/>
      <c r="P4719" s="8" t="n"/>
    </row>
    <row r="4720">
      <c r="A4720" s="7" t="n"/>
      <c r="C4720" s="7" t="n"/>
      <c r="F4720" s="7" t="n"/>
      <c r="H4720" s="7">
        <f>IF($G4720="","",IFERROR(INDEX(Listas!$B$2:$B$51,MATCH($G4720,Listas!$A$2:$A$51,0))&amp;"",""))</f>
        <v/>
      </c>
      <c r="J4720" s="8" t="n"/>
      <c r="K4720" s="8" t="n"/>
      <c r="L4720" s="8" t="n"/>
      <c r="M4720" s="9" t="n"/>
      <c r="O4720" s="10" t="n"/>
      <c r="P4720" s="8" t="n"/>
    </row>
    <row r="4721">
      <c r="A4721" s="7" t="n"/>
      <c r="C4721" s="7" t="n"/>
      <c r="F4721" s="7" t="n"/>
      <c r="H4721" s="7">
        <f>IF($G4721="","",IFERROR(INDEX(Listas!$B$2:$B$51,MATCH($G4721,Listas!$A$2:$A$51,0))&amp;"",""))</f>
        <v/>
      </c>
      <c r="J4721" s="8" t="n"/>
      <c r="K4721" s="8" t="n"/>
      <c r="L4721" s="8" t="n"/>
      <c r="M4721" s="9" t="n"/>
      <c r="O4721" s="10" t="n"/>
      <c r="P4721" s="8" t="n"/>
    </row>
    <row r="4722">
      <c r="A4722" s="7" t="n"/>
      <c r="C4722" s="7" t="n"/>
      <c r="F4722" s="7" t="n"/>
      <c r="H4722" s="7">
        <f>IF($G4722="","",IFERROR(INDEX(Listas!$B$2:$B$51,MATCH($G4722,Listas!$A$2:$A$51,0))&amp;"",""))</f>
        <v/>
      </c>
      <c r="J4722" s="8" t="n"/>
      <c r="K4722" s="8" t="n"/>
      <c r="L4722" s="8" t="n"/>
      <c r="M4722" s="9" t="n"/>
      <c r="O4722" s="10" t="n"/>
      <c r="P4722" s="8" t="n"/>
    </row>
    <row r="4723">
      <c r="A4723" s="7" t="n"/>
      <c r="C4723" s="7" t="n"/>
      <c r="F4723" s="7" t="n"/>
      <c r="H4723" s="7">
        <f>IF($G4723="","",IFERROR(INDEX(Listas!$B$2:$B$51,MATCH($G4723,Listas!$A$2:$A$51,0))&amp;"",""))</f>
        <v/>
      </c>
      <c r="J4723" s="8" t="n"/>
      <c r="K4723" s="8" t="n"/>
      <c r="L4723" s="8" t="n"/>
      <c r="M4723" s="9" t="n"/>
      <c r="O4723" s="10" t="n"/>
      <c r="P4723" s="8" t="n"/>
    </row>
    <row r="4724">
      <c r="A4724" s="7" t="n"/>
      <c r="C4724" s="7" t="n"/>
      <c r="F4724" s="7" t="n"/>
      <c r="H4724" s="7">
        <f>IF($G4724="","",IFERROR(INDEX(Listas!$B$2:$B$51,MATCH($G4724,Listas!$A$2:$A$51,0))&amp;"",""))</f>
        <v/>
      </c>
      <c r="J4724" s="8" t="n"/>
      <c r="K4724" s="8" t="n"/>
      <c r="L4724" s="8" t="n"/>
      <c r="M4724" s="9" t="n"/>
      <c r="O4724" s="10" t="n"/>
      <c r="P4724" s="8" t="n"/>
    </row>
    <row r="4725">
      <c r="A4725" s="7" t="n"/>
      <c r="C4725" s="7" t="n"/>
      <c r="F4725" s="7" t="n"/>
      <c r="H4725" s="7">
        <f>IF($G4725="","",IFERROR(INDEX(Listas!$B$2:$B$51,MATCH($G4725,Listas!$A$2:$A$51,0))&amp;"",""))</f>
        <v/>
      </c>
      <c r="J4725" s="8" t="n"/>
      <c r="K4725" s="8" t="n"/>
      <c r="L4725" s="8" t="n"/>
      <c r="M4725" s="9" t="n"/>
      <c r="O4725" s="10" t="n"/>
      <c r="P4725" s="8" t="n"/>
    </row>
    <row r="4726">
      <c r="A4726" s="7" t="n"/>
      <c r="C4726" s="7" t="n"/>
      <c r="F4726" s="7" t="n"/>
      <c r="H4726" s="7">
        <f>IF($G4726="","",IFERROR(INDEX(Listas!$B$2:$B$51,MATCH($G4726,Listas!$A$2:$A$51,0))&amp;"",""))</f>
        <v/>
      </c>
      <c r="J4726" s="8" t="n"/>
      <c r="K4726" s="8" t="n"/>
      <c r="L4726" s="8" t="n"/>
      <c r="M4726" s="9" t="n"/>
      <c r="O4726" s="10" t="n"/>
      <c r="P4726" s="8" t="n"/>
    </row>
    <row r="4727">
      <c r="A4727" s="7" t="n"/>
      <c r="C4727" s="7" t="n"/>
      <c r="F4727" s="7" t="n"/>
      <c r="H4727" s="7">
        <f>IF($G4727="","",IFERROR(INDEX(Listas!$B$2:$B$51,MATCH($G4727,Listas!$A$2:$A$51,0))&amp;"",""))</f>
        <v/>
      </c>
      <c r="J4727" s="8" t="n"/>
      <c r="K4727" s="8" t="n"/>
      <c r="L4727" s="8" t="n"/>
      <c r="M4727" s="9" t="n"/>
      <c r="O4727" s="10" t="n"/>
      <c r="P4727" s="8" t="n"/>
    </row>
    <row r="4728">
      <c r="A4728" s="7" t="n"/>
      <c r="C4728" s="7" t="n"/>
      <c r="F4728" s="7" t="n"/>
      <c r="H4728" s="7">
        <f>IF($G4728="","",IFERROR(INDEX(Listas!$B$2:$B$51,MATCH($G4728,Listas!$A$2:$A$51,0))&amp;"",""))</f>
        <v/>
      </c>
      <c r="J4728" s="8" t="n"/>
      <c r="K4728" s="8" t="n"/>
      <c r="L4728" s="8" t="n"/>
      <c r="M4728" s="9" t="n"/>
      <c r="O4728" s="10" t="n"/>
      <c r="P4728" s="8" t="n"/>
    </row>
    <row r="4729">
      <c r="A4729" s="7" t="n"/>
      <c r="C4729" s="7" t="n"/>
      <c r="F4729" s="7" t="n"/>
      <c r="H4729" s="7">
        <f>IF($G4729="","",IFERROR(INDEX(Listas!$B$2:$B$51,MATCH($G4729,Listas!$A$2:$A$51,0))&amp;"",""))</f>
        <v/>
      </c>
      <c r="J4729" s="8" t="n"/>
      <c r="K4729" s="8" t="n"/>
      <c r="L4729" s="8" t="n"/>
      <c r="M4729" s="9" t="n"/>
      <c r="O4729" s="10" t="n"/>
      <c r="P4729" s="8" t="n"/>
    </row>
    <row r="4730">
      <c r="A4730" s="7" t="n"/>
      <c r="C4730" s="7" t="n"/>
      <c r="F4730" s="7" t="n"/>
      <c r="H4730" s="7">
        <f>IF($G4730="","",IFERROR(INDEX(Listas!$B$2:$B$51,MATCH($G4730,Listas!$A$2:$A$51,0))&amp;"",""))</f>
        <v/>
      </c>
      <c r="J4730" s="8" t="n"/>
      <c r="K4730" s="8" t="n"/>
      <c r="L4730" s="8" t="n"/>
      <c r="M4730" s="9" t="n"/>
      <c r="O4730" s="10" t="n"/>
      <c r="P4730" s="8" t="n"/>
    </row>
    <row r="4731">
      <c r="A4731" s="7" t="n"/>
      <c r="C4731" s="7" t="n"/>
      <c r="F4731" s="7" t="n"/>
      <c r="H4731" s="7">
        <f>IF($G4731="","",IFERROR(INDEX(Listas!$B$2:$B$51,MATCH($G4731,Listas!$A$2:$A$51,0))&amp;"",""))</f>
        <v/>
      </c>
      <c r="J4731" s="8" t="n"/>
      <c r="K4731" s="8" t="n"/>
      <c r="L4731" s="8" t="n"/>
      <c r="M4731" s="9" t="n"/>
      <c r="O4731" s="10" t="n"/>
      <c r="P4731" s="8" t="n"/>
    </row>
    <row r="4732">
      <c r="A4732" s="7" t="n"/>
      <c r="C4732" s="7" t="n"/>
      <c r="F4732" s="7" t="n"/>
      <c r="H4732" s="7">
        <f>IF($G4732="","",IFERROR(INDEX(Listas!$B$2:$B$51,MATCH($G4732,Listas!$A$2:$A$51,0))&amp;"",""))</f>
        <v/>
      </c>
      <c r="J4732" s="8" t="n"/>
      <c r="K4732" s="8" t="n"/>
      <c r="L4732" s="8" t="n"/>
      <c r="M4732" s="9" t="n"/>
      <c r="O4732" s="10" t="n"/>
      <c r="P4732" s="8" t="n"/>
    </row>
    <row r="4733">
      <c r="A4733" s="7" t="n"/>
      <c r="C4733" s="7" t="n"/>
      <c r="F4733" s="7" t="n"/>
      <c r="H4733" s="7">
        <f>IF($G4733="","",IFERROR(INDEX(Listas!$B$2:$B$51,MATCH($G4733,Listas!$A$2:$A$51,0))&amp;"",""))</f>
        <v/>
      </c>
      <c r="J4733" s="8" t="n"/>
      <c r="K4733" s="8" t="n"/>
      <c r="L4733" s="8" t="n"/>
      <c r="M4733" s="9" t="n"/>
      <c r="O4733" s="10" t="n"/>
      <c r="P4733" s="8" t="n"/>
    </row>
    <row r="4734">
      <c r="A4734" s="7" t="n"/>
      <c r="C4734" s="7" t="n"/>
      <c r="F4734" s="7" t="n"/>
      <c r="H4734" s="7">
        <f>IF($G4734="","",IFERROR(INDEX(Listas!$B$2:$B$51,MATCH($G4734,Listas!$A$2:$A$51,0))&amp;"",""))</f>
        <v/>
      </c>
      <c r="J4734" s="8" t="n"/>
      <c r="K4734" s="8" t="n"/>
      <c r="L4734" s="8" t="n"/>
      <c r="M4734" s="9" t="n"/>
      <c r="O4734" s="10" t="n"/>
      <c r="P4734" s="8" t="n"/>
    </row>
    <row r="4735">
      <c r="A4735" s="7" t="n"/>
      <c r="C4735" s="7" t="n"/>
      <c r="F4735" s="7" t="n"/>
      <c r="H4735" s="7">
        <f>IF($G4735="","",IFERROR(INDEX(Listas!$B$2:$B$51,MATCH($G4735,Listas!$A$2:$A$51,0))&amp;"",""))</f>
        <v/>
      </c>
      <c r="J4735" s="8" t="n"/>
      <c r="K4735" s="8" t="n"/>
      <c r="L4735" s="8" t="n"/>
      <c r="M4735" s="9" t="n"/>
      <c r="O4735" s="10" t="n"/>
      <c r="P4735" s="8" t="n"/>
    </row>
    <row r="4736">
      <c r="A4736" s="7" t="n"/>
      <c r="C4736" s="7" t="n"/>
      <c r="F4736" s="7" t="n"/>
      <c r="H4736" s="7">
        <f>IF($G4736="","",IFERROR(INDEX(Listas!$B$2:$B$51,MATCH($G4736,Listas!$A$2:$A$51,0))&amp;"",""))</f>
        <v/>
      </c>
      <c r="J4736" s="8" t="n"/>
      <c r="K4736" s="8" t="n"/>
      <c r="L4736" s="8" t="n"/>
      <c r="M4736" s="9" t="n"/>
      <c r="O4736" s="10" t="n"/>
      <c r="P4736" s="8" t="n"/>
    </row>
    <row r="4737">
      <c r="A4737" s="7" t="n"/>
      <c r="C4737" s="7" t="n"/>
      <c r="F4737" s="7" t="n"/>
      <c r="H4737" s="7">
        <f>IF($G4737="","",IFERROR(INDEX(Listas!$B$2:$B$51,MATCH($G4737,Listas!$A$2:$A$51,0))&amp;"",""))</f>
        <v/>
      </c>
      <c r="J4737" s="8" t="n"/>
      <c r="K4737" s="8" t="n"/>
      <c r="L4737" s="8" t="n"/>
      <c r="M4737" s="9" t="n"/>
      <c r="O4737" s="10" t="n"/>
      <c r="P4737" s="8" t="n"/>
    </row>
    <row r="4738">
      <c r="A4738" s="7" t="n"/>
      <c r="C4738" s="7" t="n"/>
      <c r="F4738" s="7" t="n"/>
      <c r="H4738" s="7">
        <f>IF($G4738="","",IFERROR(INDEX(Listas!$B$2:$B$51,MATCH($G4738,Listas!$A$2:$A$51,0))&amp;"",""))</f>
        <v/>
      </c>
      <c r="J4738" s="8" t="n"/>
      <c r="K4738" s="8" t="n"/>
      <c r="L4738" s="8" t="n"/>
      <c r="M4738" s="9" t="n"/>
      <c r="O4738" s="10" t="n"/>
      <c r="P4738" s="8" t="n"/>
    </row>
    <row r="4739">
      <c r="A4739" s="7" t="n"/>
      <c r="C4739" s="7" t="n"/>
      <c r="F4739" s="7" t="n"/>
      <c r="H4739" s="7">
        <f>IF($G4739="","",IFERROR(INDEX(Listas!$B$2:$B$51,MATCH($G4739,Listas!$A$2:$A$51,0))&amp;"",""))</f>
        <v/>
      </c>
      <c r="J4739" s="8" t="n"/>
      <c r="K4739" s="8" t="n"/>
      <c r="L4739" s="8" t="n"/>
      <c r="M4739" s="9" t="n"/>
      <c r="O4739" s="10" t="n"/>
      <c r="P4739" s="8" t="n"/>
    </row>
    <row r="4740">
      <c r="A4740" s="7" t="n"/>
      <c r="C4740" s="7" t="n"/>
      <c r="F4740" s="7" t="n"/>
      <c r="H4740" s="7">
        <f>IF($G4740="","",IFERROR(INDEX(Listas!$B$2:$B$51,MATCH($G4740,Listas!$A$2:$A$51,0))&amp;"",""))</f>
        <v/>
      </c>
      <c r="J4740" s="8" t="n"/>
      <c r="K4740" s="8" t="n"/>
      <c r="L4740" s="8" t="n"/>
      <c r="M4740" s="9" t="n"/>
      <c r="O4740" s="10" t="n"/>
      <c r="P4740" s="8" t="n"/>
    </row>
    <row r="4741">
      <c r="A4741" s="7" t="n"/>
      <c r="C4741" s="7" t="n"/>
      <c r="F4741" s="7" t="n"/>
      <c r="H4741" s="7">
        <f>IF($G4741="","",IFERROR(INDEX(Listas!$B$2:$B$51,MATCH($G4741,Listas!$A$2:$A$51,0))&amp;"",""))</f>
        <v/>
      </c>
      <c r="J4741" s="8" t="n"/>
      <c r="K4741" s="8" t="n"/>
      <c r="L4741" s="8" t="n"/>
      <c r="M4741" s="9" t="n"/>
      <c r="O4741" s="10" t="n"/>
      <c r="P4741" s="8" t="n"/>
    </row>
    <row r="4742">
      <c r="A4742" s="7" t="n"/>
      <c r="C4742" s="7" t="n"/>
      <c r="F4742" s="7" t="n"/>
      <c r="H4742" s="7">
        <f>IF($G4742="","",IFERROR(INDEX(Listas!$B$2:$B$51,MATCH($G4742,Listas!$A$2:$A$51,0))&amp;"",""))</f>
        <v/>
      </c>
      <c r="J4742" s="8" t="n"/>
      <c r="K4742" s="8" t="n"/>
      <c r="L4742" s="8" t="n"/>
      <c r="M4742" s="9" t="n"/>
      <c r="O4742" s="10" t="n"/>
      <c r="P4742" s="8" t="n"/>
    </row>
    <row r="4743">
      <c r="A4743" s="7" t="n"/>
      <c r="C4743" s="7" t="n"/>
      <c r="F4743" s="7" t="n"/>
      <c r="H4743" s="7">
        <f>IF($G4743="","",IFERROR(INDEX(Listas!$B$2:$B$51,MATCH($G4743,Listas!$A$2:$A$51,0))&amp;"",""))</f>
        <v/>
      </c>
      <c r="J4743" s="8" t="n"/>
      <c r="K4743" s="8" t="n"/>
      <c r="L4743" s="8" t="n"/>
      <c r="M4743" s="9" t="n"/>
      <c r="O4743" s="10" t="n"/>
      <c r="P4743" s="8" t="n"/>
    </row>
    <row r="4744">
      <c r="A4744" s="7" t="n"/>
      <c r="C4744" s="7" t="n"/>
      <c r="F4744" s="7" t="n"/>
      <c r="H4744" s="7">
        <f>IF($G4744="","",IFERROR(INDEX(Listas!$B$2:$B$51,MATCH($G4744,Listas!$A$2:$A$51,0))&amp;"",""))</f>
        <v/>
      </c>
      <c r="J4744" s="8" t="n"/>
      <c r="K4744" s="8" t="n"/>
      <c r="L4744" s="8" t="n"/>
      <c r="M4744" s="9" t="n"/>
      <c r="O4744" s="10" t="n"/>
      <c r="P4744" s="8" t="n"/>
    </row>
    <row r="4745">
      <c r="A4745" s="7" t="n"/>
      <c r="C4745" s="7" t="n"/>
      <c r="F4745" s="7" t="n"/>
      <c r="H4745" s="7">
        <f>IF($G4745="","",IFERROR(INDEX(Listas!$B$2:$B$51,MATCH($G4745,Listas!$A$2:$A$51,0))&amp;"",""))</f>
        <v/>
      </c>
      <c r="J4745" s="8" t="n"/>
      <c r="K4745" s="8" t="n"/>
      <c r="L4745" s="8" t="n"/>
      <c r="M4745" s="9" t="n"/>
      <c r="O4745" s="10" t="n"/>
      <c r="P4745" s="8" t="n"/>
    </row>
    <row r="4746">
      <c r="A4746" s="7" t="n"/>
      <c r="C4746" s="7" t="n"/>
      <c r="F4746" s="7" t="n"/>
      <c r="H4746" s="7">
        <f>IF($G4746="","",IFERROR(INDEX(Listas!$B$2:$B$51,MATCH($G4746,Listas!$A$2:$A$51,0))&amp;"",""))</f>
        <v/>
      </c>
      <c r="J4746" s="8" t="n"/>
      <c r="K4746" s="8" t="n"/>
      <c r="L4746" s="8" t="n"/>
      <c r="M4746" s="9" t="n"/>
      <c r="O4746" s="10" t="n"/>
      <c r="P4746" s="8" t="n"/>
    </row>
    <row r="4747">
      <c r="A4747" s="7" t="n"/>
      <c r="C4747" s="7" t="n"/>
      <c r="F4747" s="7" t="n"/>
      <c r="H4747" s="7">
        <f>IF($G4747="","",IFERROR(INDEX(Listas!$B$2:$B$51,MATCH($G4747,Listas!$A$2:$A$51,0))&amp;"",""))</f>
        <v/>
      </c>
      <c r="J4747" s="8" t="n"/>
      <c r="K4747" s="8" t="n"/>
      <c r="L4747" s="8" t="n"/>
      <c r="M4747" s="9" t="n"/>
      <c r="O4747" s="10" t="n"/>
      <c r="P4747" s="8" t="n"/>
    </row>
    <row r="4748">
      <c r="A4748" s="7" t="n"/>
      <c r="C4748" s="7" t="n"/>
      <c r="F4748" s="7" t="n"/>
      <c r="H4748" s="7">
        <f>IF($G4748="","",IFERROR(INDEX(Listas!$B$2:$B$51,MATCH($G4748,Listas!$A$2:$A$51,0))&amp;"",""))</f>
        <v/>
      </c>
      <c r="J4748" s="8" t="n"/>
      <c r="K4748" s="8" t="n"/>
      <c r="L4748" s="8" t="n"/>
      <c r="M4748" s="9" t="n"/>
      <c r="O4748" s="10" t="n"/>
      <c r="P4748" s="8" t="n"/>
    </row>
    <row r="4749">
      <c r="A4749" s="7" t="n"/>
      <c r="C4749" s="7" t="n"/>
      <c r="F4749" s="7" t="n"/>
      <c r="H4749" s="7">
        <f>IF($G4749="","",IFERROR(INDEX(Listas!$B$2:$B$51,MATCH($G4749,Listas!$A$2:$A$51,0))&amp;"",""))</f>
        <v/>
      </c>
      <c r="J4749" s="8" t="n"/>
      <c r="K4749" s="8" t="n"/>
      <c r="L4749" s="8" t="n"/>
      <c r="M4749" s="9" t="n"/>
      <c r="O4749" s="10" t="n"/>
      <c r="P4749" s="8" t="n"/>
    </row>
    <row r="4750">
      <c r="A4750" s="7" t="n"/>
      <c r="C4750" s="7" t="n"/>
      <c r="F4750" s="7" t="n"/>
      <c r="H4750" s="7">
        <f>IF($G4750="","",IFERROR(INDEX(Listas!$B$2:$B$51,MATCH($G4750,Listas!$A$2:$A$51,0))&amp;"",""))</f>
        <v/>
      </c>
      <c r="J4750" s="8" t="n"/>
      <c r="K4750" s="8" t="n"/>
      <c r="L4750" s="8" t="n"/>
      <c r="M4750" s="9" t="n"/>
      <c r="O4750" s="10" t="n"/>
      <c r="P4750" s="8" t="n"/>
    </row>
    <row r="4751">
      <c r="A4751" s="7" t="n"/>
      <c r="C4751" s="7" t="n"/>
      <c r="F4751" s="7" t="n"/>
      <c r="H4751" s="7">
        <f>IF($G4751="","",IFERROR(INDEX(Listas!$B$2:$B$51,MATCH($G4751,Listas!$A$2:$A$51,0))&amp;"",""))</f>
        <v/>
      </c>
      <c r="J4751" s="8" t="n"/>
      <c r="K4751" s="8" t="n"/>
      <c r="L4751" s="8" t="n"/>
      <c r="M4751" s="9" t="n"/>
      <c r="O4751" s="10" t="n"/>
      <c r="P4751" s="8" t="n"/>
    </row>
    <row r="4752">
      <c r="A4752" s="7" t="n"/>
      <c r="C4752" s="7" t="n"/>
      <c r="F4752" s="7" t="n"/>
      <c r="H4752" s="7">
        <f>IF($G4752="","",IFERROR(INDEX(Listas!$B$2:$B$51,MATCH($G4752,Listas!$A$2:$A$51,0))&amp;"",""))</f>
        <v/>
      </c>
      <c r="J4752" s="8" t="n"/>
      <c r="K4752" s="8" t="n"/>
      <c r="L4752" s="8" t="n"/>
      <c r="M4752" s="9" t="n"/>
      <c r="O4752" s="10" t="n"/>
      <c r="P4752" s="8" t="n"/>
    </row>
    <row r="4753">
      <c r="A4753" s="7" t="n"/>
      <c r="C4753" s="7" t="n"/>
      <c r="F4753" s="7" t="n"/>
      <c r="H4753" s="7">
        <f>IF($G4753="","",IFERROR(INDEX(Listas!$B$2:$B$51,MATCH($G4753,Listas!$A$2:$A$51,0))&amp;"",""))</f>
        <v/>
      </c>
      <c r="J4753" s="8" t="n"/>
      <c r="K4753" s="8" t="n"/>
      <c r="L4753" s="8" t="n"/>
      <c r="M4753" s="9" t="n"/>
      <c r="O4753" s="10" t="n"/>
      <c r="P4753" s="8" t="n"/>
    </row>
    <row r="4754">
      <c r="A4754" s="7" t="n"/>
      <c r="C4754" s="7" t="n"/>
      <c r="F4754" s="7" t="n"/>
      <c r="H4754" s="7">
        <f>IF($G4754="","",IFERROR(INDEX(Listas!$B$2:$B$51,MATCH($G4754,Listas!$A$2:$A$51,0))&amp;"",""))</f>
        <v/>
      </c>
      <c r="J4754" s="8" t="n"/>
      <c r="K4754" s="8" t="n"/>
      <c r="L4754" s="8" t="n"/>
      <c r="M4754" s="9" t="n"/>
      <c r="O4754" s="10" t="n"/>
      <c r="P4754" s="8" t="n"/>
    </row>
    <row r="4755">
      <c r="A4755" s="7" t="n"/>
      <c r="C4755" s="7" t="n"/>
      <c r="F4755" s="7" t="n"/>
      <c r="H4755" s="7">
        <f>IF($G4755="","",IFERROR(INDEX(Listas!$B$2:$B$51,MATCH($G4755,Listas!$A$2:$A$51,0))&amp;"",""))</f>
        <v/>
      </c>
      <c r="J4755" s="8" t="n"/>
      <c r="K4755" s="8" t="n"/>
      <c r="L4755" s="8" t="n"/>
      <c r="M4755" s="9" t="n"/>
      <c r="O4755" s="10" t="n"/>
      <c r="P4755" s="8" t="n"/>
    </row>
    <row r="4756">
      <c r="A4756" s="7" t="n"/>
      <c r="C4756" s="7" t="n"/>
      <c r="F4756" s="7" t="n"/>
      <c r="H4756" s="7">
        <f>IF($G4756="","",IFERROR(INDEX(Listas!$B$2:$B$51,MATCH($G4756,Listas!$A$2:$A$51,0))&amp;"",""))</f>
        <v/>
      </c>
      <c r="J4756" s="8" t="n"/>
      <c r="K4756" s="8" t="n"/>
      <c r="L4756" s="8" t="n"/>
      <c r="M4756" s="9" t="n"/>
      <c r="O4756" s="10" t="n"/>
      <c r="P4756" s="8" t="n"/>
    </row>
    <row r="4757">
      <c r="A4757" s="7" t="n"/>
      <c r="C4757" s="7" t="n"/>
      <c r="F4757" s="7" t="n"/>
      <c r="H4757" s="7">
        <f>IF($G4757="","",IFERROR(INDEX(Listas!$B$2:$B$51,MATCH($G4757,Listas!$A$2:$A$51,0))&amp;"",""))</f>
        <v/>
      </c>
      <c r="J4757" s="8" t="n"/>
      <c r="K4757" s="8" t="n"/>
      <c r="L4757" s="8" t="n"/>
      <c r="M4757" s="9" t="n"/>
      <c r="O4757" s="10" t="n"/>
      <c r="P4757" s="8" t="n"/>
    </row>
    <row r="4758">
      <c r="A4758" s="7" t="n"/>
      <c r="C4758" s="7" t="n"/>
      <c r="F4758" s="7" t="n"/>
      <c r="H4758" s="7">
        <f>IF($G4758="","",IFERROR(INDEX(Listas!$B$2:$B$51,MATCH($G4758,Listas!$A$2:$A$51,0))&amp;"",""))</f>
        <v/>
      </c>
      <c r="J4758" s="8" t="n"/>
      <c r="K4758" s="8" t="n"/>
      <c r="L4758" s="8" t="n"/>
      <c r="M4758" s="9" t="n"/>
      <c r="O4758" s="10" t="n"/>
      <c r="P4758" s="8" t="n"/>
    </row>
    <row r="4759">
      <c r="A4759" s="7" t="n"/>
      <c r="C4759" s="7" t="n"/>
      <c r="F4759" s="7" t="n"/>
      <c r="H4759" s="7">
        <f>IF($G4759="","",IFERROR(INDEX(Listas!$B$2:$B$51,MATCH($G4759,Listas!$A$2:$A$51,0))&amp;"",""))</f>
        <v/>
      </c>
      <c r="J4759" s="8" t="n"/>
      <c r="K4759" s="8" t="n"/>
      <c r="L4759" s="8" t="n"/>
      <c r="M4759" s="9" t="n"/>
      <c r="O4759" s="10" t="n"/>
      <c r="P4759" s="8" t="n"/>
    </row>
    <row r="4760">
      <c r="A4760" s="7" t="n"/>
      <c r="C4760" s="7" t="n"/>
      <c r="F4760" s="7" t="n"/>
      <c r="H4760" s="7">
        <f>IF($G4760="","",IFERROR(INDEX(Listas!$B$2:$B$51,MATCH($G4760,Listas!$A$2:$A$51,0))&amp;"",""))</f>
        <v/>
      </c>
      <c r="J4760" s="8" t="n"/>
      <c r="K4760" s="8" t="n"/>
      <c r="L4760" s="8" t="n"/>
      <c r="M4760" s="9" t="n"/>
      <c r="O4760" s="10" t="n"/>
      <c r="P4760" s="8" t="n"/>
    </row>
    <row r="4761">
      <c r="A4761" s="7" t="n"/>
      <c r="C4761" s="7" t="n"/>
      <c r="F4761" s="7" t="n"/>
      <c r="H4761" s="7">
        <f>IF($G4761="","",IFERROR(INDEX(Listas!$B$2:$B$51,MATCH($G4761,Listas!$A$2:$A$51,0))&amp;"",""))</f>
        <v/>
      </c>
      <c r="J4761" s="8" t="n"/>
      <c r="K4761" s="8" t="n"/>
      <c r="L4761" s="8" t="n"/>
      <c r="M4761" s="9" t="n"/>
      <c r="O4761" s="10" t="n"/>
      <c r="P4761" s="8" t="n"/>
    </row>
    <row r="4762">
      <c r="A4762" s="7" t="n"/>
      <c r="C4762" s="7" t="n"/>
      <c r="F4762" s="7" t="n"/>
      <c r="H4762" s="7">
        <f>IF($G4762="","",IFERROR(INDEX(Listas!$B$2:$B$51,MATCH($G4762,Listas!$A$2:$A$51,0))&amp;"",""))</f>
        <v/>
      </c>
      <c r="J4762" s="8" t="n"/>
      <c r="K4762" s="8" t="n"/>
      <c r="L4762" s="8" t="n"/>
      <c r="M4762" s="9" t="n"/>
      <c r="O4762" s="10" t="n"/>
      <c r="P4762" s="8" t="n"/>
    </row>
    <row r="4763">
      <c r="A4763" s="7" t="n"/>
      <c r="C4763" s="7" t="n"/>
      <c r="F4763" s="7" t="n"/>
      <c r="H4763" s="7">
        <f>IF($G4763="","",IFERROR(INDEX(Listas!$B$2:$B$51,MATCH($G4763,Listas!$A$2:$A$51,0))&amp;"",""))</f>
        <v/>
      </c>
      <c r="J4763" s="8" t="n"/>
      <c r="K4763" s="8" t="n"/>
      <c r="L4763" s="8" t="n"/>
      <c r="M4763" s="9" t="n"/>
      <c r="O4763" s="10" t="n"/>
      <c r="P4763" s="8" t="n"/>
    </row>
    <row r="4764">
      <c r="A4764" s="7" t="n"/>
      <c r="C4764" s="7" t="n"/>
      <c r="F4764" s="7" t="n"/>
      <c r="H4764" s="7">
        <f>IF($G4764="","",IFERROR(INDEX(Listas!$B$2:$B$51,MATCH($G4764,Listas!$A$2:$A$51,0))&amp;"",""))</f>
        <v/>
      </c>
      <c r="J4764" s="8" t="n"/>
      <c r="K4764" s="8" t="n"/>
      <c r="L4764" s="8" t="n"/>
      <c r="M4764" s="9" t="n"/>
      <c r="O4764" s="10" t="n"/>
      <c r="P4764" s="8" t="n"/>
    </row>
    <row r="4765">
      <c r="A4765" s="7" t="n"/>
      <c r="C4765" s="7" t="n"/>
      <c r="F4765" s="7" t="n"/>
      <c r="H4765" s="7">
        <f>IF($G4765="","",IFERROR(INDEX(Listas!$B$2:$B$51,MATCH($G4765,Listas!$A$2:$A$51,0))&amp;"",""))</f>
        <v/>
      </c>
      <c r="J4765" s="8" t="n"/>
      <c r="K4765" s="8" t="n"/>
      <c r="L4765" s="8" t="n"/>
      <c r="M4765" s="9" t="n"/>
      <c r="O4765" s="10" t="n"/>
      <c r="P4765" s="8" t="n"/>
    </row>
    <row r="4766">
      <c r="A4766" s="7" t="n"/>
      <c r="C4766" s="7" t="n"/>
      <c r="F4766" s="7" t="n"/>
      <c r="H4766" s="7">
        <f>IF($G4766="","",IFERROR(INDEX(Listas!$B$2:$B$51,MATCH($G4766,Listas!$A$2:$A$51,0))&amp;"",""))</f>
        <v/>
      </c>
      <c r="J4766" s="8" t="n"/>
      <c r="K4766" s="8" t="n"/>
      <c r="L4766" s="8" t="n"/>
      <c r="M4766" s="9" t="n"/>
      <c r="O4766" s="10" t="n"/>
      <c r="P4766" s="8" t="n"/>
    </row>
    <row r="4767">
      <c r="A4767" s="7" t="n"/>
      <c r="C4767" s="7" t="n"/>
      <c r="F4767" s="7" t="n"/>
      <c r="H4767" s="7">
        <f>IF($G4767="","",IFERROR(INDEX(Listas!$B$2:$B$51,MATCH($G4767,Listas!$A$2:$A$51,0))&amp;"",""))</f>
        <v/>
      </c>
      <c r="J4767" s="8" t="n"/>
      <c r="K4767" s="8" t="n"/>
      <c r="L4767" s="8" t="n"/>
      <c r="M4767" s="9" t="n"/>
      <c r="O4767" s="10" t="n"/>
      <c r="P4767" s="8" t="n"/>
    </row>
    <row r="4768">
      <c r="A4768" s="7" t="n"/>
      <c r="C4768" s="7" t="n"/>
      <c r="F4768" s="7" t="n"/>
      <c r="H4768" s="7">
        <f>IF($G4768="","",IFERROR(INDEX(Listas!$B$2:$B$51,MATCH($G4768,Listas!$A$2:$A$51,0))&amp;"",""))</f>
        <v/>
      </c>
      <c r="J4768" s="8" t="n"/>
      <c r="K4768" s="8" t="n"/>
      <c r="L4768" s="8" t="n"/>
      <c r="M4768" s="9" t="n"/>
      <c r="O4768" s="10" t="n"/>
      <c r="P4768" s="8" t="n"/>
    </row>
    <row r="4769">
      <c r="A4769" s="7" t="n"/>
      <c r="C4769" s="7" t="n"/>
      <c r="F4769" s="7" t="n"/>
      <c r="H4769" s="7">
        <f>IF($G4769="","",IFERROR(INDEX(Listas!$B$2:$B$51,MATCH($G4769,Listas!$A$2:$A$51,0))&amp;"",""))</f>
        <v/>
      </c>
      <c r="J4769" s="8" t="n"/>
      <c r="K4769" s="8" t="n"/>
      <c r="L4769" s="8" t="n"/>
      <c r="M4769" s="9" t="n"/>
      <c r="O4769" s="10" t="n"/>
      <c r="P4769" s="8" t="n"/>
    </row>
    <row r="4770">
      <c r="A4770" s="7" t="n"/>
      <c r="C4770" s="7" t="n"/>
      <c r="F4770" s="7" t="n"/>
      <c r="H4770" s="7">
        <f>IF($G4770="","",IFERROR(INDEX(Listas!$B$2:$B$51,MATCH($G4770,Listas!$A$2:$A$51,0))&amp;"",""))</f>
        <v/>
      </c>
      <c r="J4770" s="8" t="n"/>
      <c r="K4770" s="8" t="n"/>
      <c r="L4770" s="8" t="n"/>
      <c r="M4770" s="9" t="n"/>
      <c r="O4770" s="10" t="n"/>
      <c r="P4770" s="8" t="n"/>
    </row>
    <row r="4771">
      <c r="A4771" s="7" t="n"/>
      <c r="C4771" s="7" t="n"/>
      <c r="F4771" s="7" t="n"/>
      <c r="H4771" s="7">
        <f>IF($G4771="","",IFERROR(INDEX(Listas!$B$2:$B$51,MATCH($G4771,Listas!$A$2:$A$51,0))&amp;"",""))</f>
        <v/>
      </c>
      <c r="J4771" s="8" t="n"/>
      <c r="K4771" s="8" t="n"/>
      <c r="L4771" s="8" t="n"/>
      <c r="M4771" s="9" t="n"/>
      <c r="O4771" s="10" t="n"/>
      <c r="P4771" s="8" t="n"/>
    </row>
    <row r="4772">
      <c r="A4772" s="7" t="n"/>
      <c r="C4772" s="7" t="n"/>
      <c r="F4772" s="7" t="n"/>
      <c r="H4772" s="7">
        <f>IF($G4772="","",IFERROR(INDEX(Listas!$B$2:$B$51,MATCH($G4772,Listas!$A$2:$A$51,0))&amp;"",""))</f>
        <v/>
      </c>
      <c r="J4772" s="8" t="n"/>
      <c r="K4772" s="8" t="n"/>
      <c r="L4772" s="8" t="n"/>
      <c r="M4772" s="9" t="n"/>
      <c r="O4772" s="10" t="n"/>
      <c r="P4772" s="8" t="n"/>
    </row>
    <row r="4773">
      <c r="A4773" s="7" t="n"/>
      <c r="C4773" s="7" t="n"/>
      <c r="F4773" s="7" t="n"/>
      <c r="H4773" s="7">
        <f>IF($G4773="","",IFERROR(INDEX(Listas!$B$2:$B$51,MATCH($G4773,Listas!$A$2:$A$51,0))&amp;"",""))</f>
        <v/>
      </c>
      <c r="J4773" s="8" t="n"/>
      <c r="K4773" s="8" t="n"/>
      <c r="L4773" s="8" t="n"/>
      <c r="M4773" s="9" t="n"/>
      <c r="O4773" s="10" t="n"/>
      <c r="P4773" s="8" t="n"/>
    </row>
    <row r="4774">
      <c r="A4774" s="7" t="n"/>
      <c r="C4774" s="7" t="n"/>
      <c r="F4774" s="7" t="n"/>
      <c r="H4774" s="7">
        <f>IF($G4774="","",IFERROR(INDEX(Listas!$B$2:$B$51,MATCH($G4774,Listas!$A$2:$A$51,0))&amp;"",""))</f>
        <v/>
      </c>
      <c r="J4774" s="8" t="n"/>
      <c r="K4774" s="8" t="n"/>
      <c r="L4774" s="8" t="n"/>
      <c r="M4774" s="9" t="n"/>
      <c r="O4774" s="10" t="n"/>
      <c r="P4774" s="8" t="n"/>
    </row>
    <row r="4775">
      <c r="A4775" s="7" t="n"/>
      <c r="C4775" s="7" t="n"/>
      <c r="F4775" s="7" t="n"/>
      <c r="H4775" s="7">
        <f>IF($G4775="","",IFERROR(INDEX(Listas!$B$2:$B$51,MATCH($G4775,Listas!$A$2:$A$51,0))&amp;"",""))</f>
        <v/>
      </c>
      <c r="J4775" s="8" t="n"/>
      <c r="K4775" s="8" t="n"/>
      <c r="L4775" s="8" t="n"/>
      <c r="M4775" s="9" t="n"/>
      <c r="O4775" s="10" t="n"/>
      <c r="P4775" s="8" t="n"/>
    </row>
    <row r="4776">
      <c r="A4776" s="7" t="n"/>
      <c r="C4776" s="7" t="n"/>
      <c r="F4776" s="7" t="n"/>
      <c r="H4776" s="7">
        <f>IF($G4776="","",IFERROR(INDEX(Listas!$B$2:$B$51,MATCH($G4776,Listas!$A$2:$A$51,0))&amp;"",""))</f>
        <v/>
      </c>
      <c r="J4776" s="8" t="n"/>
      <c r="K4776" s="8" t="n"/>
      <c r="L4776" s="8" t="n"/>
      <c r="M4776" s="9" t="n"/>
      <c r="O4776" s="10" t="n"/>
      <c r="P4776" s="8" t="n"/>
    </row>
    <row r="4777">
      <c r="A4777" s="7" t="n"/>
      <c r="C4777" s="7" t="n"/>
      <c r="F4777" s="7" t="n"/>
      <c r="H4777" s="7">
        <f>IF($G4777="","",IFERROR(INDEX(Listas!$B$2:$B$51,MATCH($G4777,Listas!$A$2:$A$51,0))&amp;"",""))</f>
        <v/>
      </c>
      <c r="J4777" s="8" t="n"/>
      <c r="K4777" s="8" t="n"/>
      <c r="L4777" s="8" t="n"/>
      <c r="M4777" s="9" t="n"/>
      <c r="O4777" s="10" t="n"/>
      <c r="P4777" s="8" t="n"/>
    </row>
    <row r="4778">
      <c r="A4778" s="7" t="n"/>
      <c r="C4778" s="7" t="n"/>
      <c r="F4778" s="7" t="n"/>
      <c r="H4778" s="7">
        <f>IF($G4778="","",IFERROR(INDEX(Listas!$B$2:$B$51,MATCH($G4778,Listas!$A$2:$A$51,0))&amp;"",""))</f>
        <v/>
      </c>
      <c r="J4778" s="8" t="n"/>
      <c r="K4778" s="8" t="n"/>
      <c r="L4778" s="8" t="n"/>
      <c r="M4778" s="9" t="n"/>
      <c r="O4778" s="10" t="n"/>
      <c r="P4778" s="8" t="n"/>
    </row>
    <row r="4779">
      <c r="A4779" s="7" t="n"/>
      <c r="C4779" s="7" t="n"/>
      <c r="F4779" s="7" t="n"/>
      <c r="H4779" s="7">
        <f>IF($G4779="","",IFERROR(INDEX(Listas!$B$2:$B$51,MATCH($G4779,Listas!$A$2:$A$51,0))&amp;"",""))</f>
        <v/>
      </c>
      <c r="J4779" s="8" t="n"/>
      <c r="K4779" s="8" t="n"/>
      <c r="L4779" s="8" t="n"/>
      <c r="M4779" s="9" t="n"/>
      <c r="O4779" s="10" t="n"/>
      <c r="P4779" s="8" t="n"/>
    </row>
    <row r="4780">
      <c r="A4780" s="7" t="n"/>
      <c r="C4780" s="7" t="n"/>
      <c r="F4780" s="7" t="n"/>
      <c r="H4780" s="7">
        <f>IF($G4780="","",IFERROR(INDEX(Listas!$B$2:$B$51,MATCH($G4780,Listas!$A$2:$A$51,0))&amp;"",""))</f>
        <v/>
      </c>
      <c r="J4780" s="8" t="n"/>
      <c r="K4780" s="8" t="n"/>
      <c r="L4780" s="8" t="n"/>
      <c r="M4780" s="9" t="n"/>
      <c r="O4780" s="10" t="n"/>
      <c r="P4780" s="8" t="n"/>
    </row>
    <row r="4781">
      <c r="A4781" s="7" t="n"/>
      <c r="C4781" s="7" t="n"/>
      <c r="F4781" s="7" t="n"/>
      <c r="H4781" s="7">
        <f>IF($G4781="","",IFERROR(INDEX(Listas!$B$2:$B$51,MATCH($G4781,Listas!$A$2:$A$51,0))&amp;"",""))</f>
        <v/>
      </c>
      <c r="J4781" s="8" t="n"/>
      <c r="K4781" s="8" t="n"/>
      <c r="L4781" s="8" t="n"/>
      <c r="M4781" s="9" t="n"/>
      <c r="O4781" s="10" t="n"/>
      <c r="P4781" s="8" t="n"/>
    </row>
    <row r="4782">
      <c r="A4782" s="7" t="n"/>
      <c r="C4782" s="7" t="n"/>
      <c r="F4782" s="7" t="n"/>
      <c r="H4782" s="7">
        <f>IF($G4782="","",IFERROR(INDEX(Listas!$B$2:$B$51,MATCH($G4782,Listas!$A$2:$A$51,0))&amp;"",""))</f>
        <v/>
      </c>
      <c r="J4782" s="8" t="n"/>
      <c r="K4782" s="8" t="n"/>
      <c r="L4782" s="8" t="n"/>
      <c r="M4782" s="9" t="n"/>
      <c r="O4782" s="10" t="n"/>
      <c r="P4782" s="8" t="n"/>
    </row>
    <row r="4783">
      <c r="A4783" s="7" t="n"/>
      <c r="C4783" s="7" t="n"/>
      <c r="F4783" s="7" t="n"/>
      <c r="H4783" s="7">
        <f>IF($G4783="","",IFERROR(INDEX(Listas!$B$2:$B$51,MATCH($G4783,Listas!$A$2:$A$51,0))&amp;"",""))</f>
        <v/>
      </c>
      <c r="J4783" s="8" t="n"/>
      <c r="K4783" s="8" t="n"/>
      <c r="L4783" s="8" t="n"/>
      <c r="M4783" s="9" t="n"/>
      <c r="O4783" s="10" t="n"/>
      <c r="P4783" s="8" t="n"/>
    </row>
    <row r="4784">
      <c r="A4784" s="7" t="n"/>
      <c r="C4784" s="7" t="n"/>
      <c r="F4784" s="7" t="n"/>
      <c r="H4784" s="7">
        <f>IF($G4784="","",IFERROR(INDEX(Listas!$B$2:$B$51,MATCH($G4784,Listas!$A$2:$A$51,0))&amp;"",""))</f>
        <v/>
      </c>
      <c r="J4784" s="8" t="n"/>
      <c r="K4784" s="8" t="n"/>
      <c r="L4784" s="8" t="n"/>
      <c r="M4784" s="9" t="n"/>
      <c r="O4784" s="10" t="n"/>
      <c r="P4784" s="8" t="n"/>
    </row>
    <row r="4785">
      <c r="A4785" s="7" t="n"/>
      <c r="C4785" s="7" t="n"/>
      <c r="F4785" s="7" t="n"/>
      <c r="H4785" s="7">
        <f>IF($G4785="","",IFERROR(INDEX(Listas!$B$2:$B$51,MATCH($G4785,Listas!$A$2:$A$51,0))&amp;"",""))</f>
        <v/>
      </c>
      <c r="J4785" s="8" t="n"/>
      <c r="K4785" s="8" t="n"/>
      <c r="L4785" s="8" t="n"/>
      <c r="M4785" s="9" t="n"/>
      <c r="O4785" s="10" t="n"/>
      <c r="P4785" s="8" t="n"/>
    </row>
    <row r="4786">
      <c r="A4786" s="7" t="n"/>
      <c r="C4786" s="7" t="n"/>
      <c r="F4786" s="7" t="n"/>
      <c r="H4786" s="7">
        <f>IF($G4786="","",IFERROR(INDEX(Listas!$B$2:$B$51,MATCH($G4786,Listas!$A$2:$A$51,0))&amp;"",""))</f>
        <v/>
      </c>
      <c r="J4786" s="8" t="n"/>
      <c r="K4786" s="8" t="n"/>
      <c r="L4786" s="8" t="n"/>
      <c r="M4786" s="9" t="n"/>
      <c r="O4786" s="10" t="n"/>
      <c r="P4786" s="8" t="n"/>
    </row>
    <row r="4787">
      <c r="A4787" s="7" t="n"/>
      <c r="C4787" s="7" t="n"/>
      <c r="F4787" s="7" t="n"/>
      <c r="H4787" s="7">
        <f>IF($G4787="","",IFERROR(INDEX(Listas!$B$2:$B$51,MATCH($G4787,Listas!$A$2:$A$51,0))&amp;"",""))</f>
        <v/>
      </c>
      <c r="J4787" s="8" t="n"/>
      <c r="K4787" s="8" t="n"/>
      <c r="L4787" s="8" t="n"/>
      <c r="M4787" s="9" t="n"/>
      <c r="O4787" s="10" t="n"/>
      <c r="P4787" s="8" t="n"/>
    </row>
    <row r="4788">
      <c r="A4788" s="7" t="n"/>
      <c r="C4788" s="7" t="n"/>
      <c r="F4788" s="7" t="n"/>
      <c r="H4788" s="7">
        <f>IF($G4788="","",IFERROR(INDEX(Listas!$B$2:$B$51,MATCH($G4788,Listas!$A$2:$A$51,0))&amp;"",""))</f>
        <v/>
      </c>
      <c r="J4788" s="8" t="n"/>
      <c r="K4788" s="8" t="n"/>
      <c r="L4788" s="8" t="n"/>
      <c r="M4788" s="9" t="n"/>
      <c r="O4788" s="10" t="n"/>
      <c r="P4788" s="8" t="n"/>
    </row>
    <row r="4789">
      <c r="A4789" s="7" t="n"/>
      <c r="C4789" s="7" t="n"/>
      <c r="F4789" s="7" t="n"/>
      <c r="H4789" s="7">
        <f>IF($G4789="","",IFERROR(INDEX(Listas!$B$2:$B$51,MATCH($G4789,Listas!$A$2:$A$51,0))&amp;"",""))</f>
        <v/>
      </c>
      <c r="J4789" s="8" t="n"/>
      <c r="K4789" s="8" t="n"/>
      <c r="L4789" s="8" t="n"/>
      <c r="M4789" s="9" t="n"/>
      <c r="O4789" s="10" t="n"/>
      <c r="P4789" s="8" t="n"/>
    </row>
    <row r="4790">
      <c r="A4790" s="7" t="n"/>
      <c r="C4790" s="7" t="n"/>
      <c r="F4790" s="7" t="n"/>
      <c r="H4790" s="7">
        <f>IF($G4790="","",IFERROR(INDEX(Listas!$B$2:$B$51,MATCH($G4790,Listas!$A$2:$A$51,0))&amp;"",""))</f>
        <v/>
      </c>
      <c r="J4790" s="8" t="n"/>
      <c r="K4790" s="8" t="n"/>
      <c r="L4790" s="8" t="n"/>
      <c r="M4790" s="9" t="n"/>
      <c r="O4790" s="10" t="n"/>
      <c r="P4790" s="8" t="n"/>
    </row>
    <row r="4791">
      <c r="A4791" s="7" t="n"/>
      <c r="C4791" s="7" t="n"/>
      <c r="F4791" s="7" t="n"/>
      <c r="H4791" s="7">
        <f>IF($G4791="","",IFERROR(INDEX(Listas!$B$2:$B$51,MATCH($G4791,Listas!$A$2:$A$51,0))&amp;"",""))</f>
        <v/>
      </c>
      <c r="J4791" s="8" t="n"/>
      <c r="K4791" s="8" t="n"/>
      <c r="L4791" s="8" t="n"/>
      <c r="M4791" s="9" t="n"/>
      <c r="O4791" s="10" t="n"/>
      <c r="P4791" s="8" t="n"/>
    </row>
    <row r="4792">
      <c r="A4792" s="7" t="n"/>
      <c r="C4792" s="7" t="n"/>
      <c r="F4792" s="7" t="n"/>
      <c r="H4792" s="7">
        <f>IF($G4792="","",IFERROR(INDEX(Listas!$B$2:$B$51,MATCH($G4792,Listas!$A$2:$A$51,0))&amp;"",""))</f>
        <v/>
      </c>
      <c r="J4792" s="8" t="n"/>
      <c r="K4792" s="8" t="n"/>
      <c r="L4792" s="8" t="n"/>
      <c r="M4792" s="9" t="n"/>
      <c r="O4792" s="10" t="n"/>
      <c r="P4792" s="8" t="n"/>
    </row>
    <row r="4793">
      <c r="A4793" s="7" t="n"/>
      <c r="C4793" s="7" t="n"/>
      <c r="F4793" s="7" t="n"/>
      <c r="H4793" s="7">
        <f>IF($G4793="","",IFERROR(INDEX(Listas!$B$2:$B$51,MATCH($G4793,Listas!$A$2:$A$51,0))&amp;"",""))</f>
        <v/>
      </c>
      <c r="J4793" s="8" t="n"/>
      <c r="K4793" s="8" t="n"/>
      <c r="L4793" s="8" t="n"/>
      <c r="M4793" s="9" t="n"/>
      <c r="O4793" s="10" t="n"/>
      <c r="P4793" s="8" t="n"/>
    </row>
    <row r="4794">
      <c r="A4794" s="7" t="n"/>
      <c r="C4794" s="7" t="n"/>
      <c r="F4794" s="7" t="n"/>
      <c r="H4794" s="7">
        <f>IF($G4794="","",IFERROR(INDEX(Listas!$B$2:$B$51,MATCH($G4794,Listas!$A$2:$A$51,0))&amp;"",""))</f>
        <v/>
      </c>
      <c r="J4794" s="8" t="n"/>
      <c r="K4794" s="8" t="n"/>
      <c r="L4794" s="8" t="n"/>
      <c r="M4794" s="9" t="n"/>
      <c r="O4794" s="10" t="n"/>
      <c r="P4794" s="8" t="n"/>
    </row>
    <row r="4795">
      <c r="A4795" s="7" t="n"/>
      <c r="C4795" s="7" t="n"/>
      <c r="F4795" s="7" t="n"/>
      <c r="H4795" s="7">
        <f>IF($G4795="","",IFERROR(INDEX(Listas!$B$2:$B$51,MATCH($G4795,Listas!$A$2:$A$51,0))&amp;"",""))</f>
        <v/>
      </c>
      <c r="J4795" s="8" t="n"/>
      <c r="K4795" s="8" t="n"/>
      <c r="L4795" s="8" t="n"/>
      <c r="M4795" s="9" t="n"/>
      <c r="O4795" s="10" t="n"/>
      <c r="P4795" s="8" t="n"/>
    </row>
    <row r="4796">
      <c r="A4796" s="7" t="n"/>
      <c r="C4796" s="7" t="n"/>
      <c r="F4796" s="7" t="n"/>
      <c r="H4796" s="7">
        <f>IF($G4796="","",IFERROR(INDEX(Listas!$B$2:$B$51,MATCH($G4796,Listas!$A$2:$A$51,0))&amp;"",""))</f>
        <v/>
      </c>
      <c r="J4796" s="8" t="n"/>
      <c r="K4796" s="8" t="n"/>
      <c r="L4796" s="8" t="n"/>
      <c r="M4796" s="9" t="n"/>
      <c r="O4796" s="10" t="n"/>
      <c r="P4796" s="8" t="n"/>
    </row>
    <row r="4797">
      <c r="A4797" s="7" t="n"/>
      <c r="C4797" s="7" t="n"/>
      <c r="F4797" s="7" t="n"/>
      <c r="H4797" s="7">
        <f>IF($G4797="","",IFERROR(INDEX(Listas!$B$2:$B$51,MATCH($G4797,Listas!$A$2:$A$51,0))&amp;"",""))</f>
        <v/>
      </c>
      <c r="J4797" s="8" t="n"/>
      <c r="K4797" s="8" t="n"/>
      <c r="L4797" s="8" t="n"/>
      <c r="M4797" s="9" t="n"/>
      <c r="O4797" s="10" t="n"/>
      <c r="P4797" s="8" t="n"/>
    </row>
    <row r="4798">
      <c r="A4798" s="7" t="n"/>
      <c r="C4798" s="7" t="n"/>
      <c r="F4798" s="7" t="n"/>
      <c r="H4798" s="7">
        <f>IF($G4798="","",IFERROR(INDEX(Listas!$B$2:$B$51,MATCH($G4798,Listas!$A$2:$A$51,0))&amp;"",""))</f>
        <v/>
      </c>
      <c r="J4798" s="8" t="n"/>
      <c r="K4798" s="8" t="n"/>
      <c r="L4798" s="8" t="n"/>
      <c r="M4798" s="9" t="n"/>
      <c r="O4798" s="10" t="n"/>
      <c r="P4798" s="8" t="n"/>
    </row>
    <row r="4799">
      <c r="A4799" s="7" t="n"/>
      <c r="C4799" s="7" t="n"/>
      <c r="F4799" s="7" t="n"/>
      <c r="H4799" s="7">
        <f>IF($G4799="","",IFERROR(INDEX(Listas!$B$2:$B$51,MATCH($G4799,Listas!$A$2:$A$51,0))&amp;"",""))</f>
        <v/>
      </c>
      <c r="J4799" s="8" t="n"/>
      <c r="K4799" s="8" t="n"/>
      <c r="L4799" s="8" t="n"/>
      <c r="M4799" s="9" t="n"/>
      <c r="O4799" s="10" t="n"/>
      <c r="P4799" s="8" t="n"/>
    </row>
    <row r="4800">
      <c r="A4800" s="7" t="n"/>
      <c r="C4800" s="7" t="n"/>
      <c r="F4800" s="7" t="n"/>
      <c r="H4800" s="7">
        <f>IF($G4800="","",IFERROR(INDEX(Listas!$B$2:$B$51,MATCH($G4800,Listas!$A$2:$A$51,0))&amp;"",""))</f>
        <v/>
      </c>
      <c r="J4800" s="8" t="n"/>
      <c r="K4800" s="8" t="n"/>
      <c r="L4800" s="8" t="n"/>
      <c r="M4800" s="9" t="n"/>
      <c r="O4800" s="10" t="n"/>
      <c r="P4800" s="8" t="n"/>
    </row>
    <row r="4801">
      <c r="A4801" s="7" t="n"/>
      <c r="C4801" s="7" t="n"/>
      <c r="F4801" s="7" t="n"/>
      <c r="H4801" s="7">
        <f>IF($G4801="","",IFERROR(INDEX(Listas!$B$2:$B$51,MATCH($G4801,Listas!$A$2:$A$51,0))&amp;"",""))</f>
        <v/>
      </c>
      <c r="J4801" s="8" t="n"/>
      <c r="K4801" s="8" t="n"/>
      <c r="L4801" s="8" t="n"/>
      <c r="M4801" s="9" t="n"/>
      <c r="O4801" s="10" t="n"/>
      <c r="P4801" s="8" t="n"/>
    </row>
    <row r="4802">
      <c r="A4802" s="7" t="n"/>
      <c r="C4802" s="7" t="n"/>
      <c r="F4802" s="7" t="n"/>
      <c r="H4802" s="7">
        <f>IF($G4802="","",IFERROR(INDEX(Listas!$B$2:$B$51,MATCH($G4802,Listas!$A$2:$A$51,0))&amp;"",""))</f>
        <v/>
      </c>
      <c r="J4802" s="8" t="n"/>
      <c r="K4802" s="8" t="n"/>
      <c r="L4802" s="8" t="n"/>
      <c r="M4802" s="9" t="n"/>
      <c r="O4802" s="10" t="n"/>
      <c r="P4802" s="8" t="n"/>
    </row>
    <row r="4803">
      <c r="A4803" s="7" t="n"/>
      <c r="C4803" s="7" t="n"/>
      <c r="F4803" s="7" t="n"/>
      <c r="H4803" s="7">
        <f>IF($G4803="","",IFERROR(INDEX(Listas!$B$2:$B$51,MATCH($G4803,Listas!$A$2:$A$51,0))&amp;"",""))</f>
        <v/>
      </c>
      <c r="J4803" s="8" t="n"/>
      <c r="K4803" s="8" t="n"/>
      <c r="L4803" s="8" t="n"/>
      <c r="M4803" s="9" t="n"/>
      <c r="O4803" s="10" t="n"/>
      <c r="P4803" s="8" t="n"/>
    </row>
    <row r="4804">
      <c r="A4804" s="7" t="n"/>
      <c r="C4804" s="7" t="n"/>
      <c r="F4804" s="7" t="n"/>
      <c r="H4804" s="7">
        <f>IF($G4804="","",IFERROR(INDEX(Listas!$B$2:$B$51,MATCH($G4804,Listas!$A$2:$A$51,0))&amp;"",""))</f>
        <v/>
      </c>
      <c r="J4804" s="8" t="n"/>
      <c r="K4804" s="8" t="n"/>
      <c r="L4804" s="8" t="n"/>
      <c r="M4804" s="9" t="n"/>
      <c r="O4804" s="10" t="n"/>
      <c r="P4804" s="8" t="n"/>
    </row>
    <row r="4805">
      <c r="A4805" s="7" t="n"/>
      <c r="C4805" s="7" t="n"/>
      <c r="F4805" s="7" t="n"/>
      <c r="H4805" s="7">
        <f>IF($G4805="","",IFERROR(INDEX(Listas!$B$2:$B$51,MATCH($G4805,Listas!$A$2:$A$51,0))&amp;"",""))</f>
        <v/>
      </c>
      <c r="J4805" s="8" t="n"/>
      <c r="K4805" s="8" t="n"/>
      <c r="L4805" s="8" t="n"/>
      <c r="M4805" s="9" t="n"/>
      <c r="O4805" s="10" t="n"/>
      <c r="P4805" s="8" t="n"/>
    </row>
    <row r="4806">
      <c r="A4806" s="7" t="n"/>
      <c r="C4806" s="7" t="n"/>
      <c r="F4806" s="7" t="n"/>
      <c r="H4806" s="7">
        <f>IF($G4806="","",IFERROR(INDEX(Listas!$B$2:$B$51,MATCH($G4806,Listas!$A$2:$A$51,0))&amp;"",""))</f>
        <v/>
      </c>
      <c r="J4806" s="8" t="n"/>
      <c r="K4806" s="8" t="n"/>
      <c r="L4806" s="8" t="n"/>
      <c r="M4806" s="9" t="n"/>
      <c r="O4806" s="10" t="n"/>
      <c r="P4806" s="8" t="n"/>
    </row>
    <row r="4807">
      <c r="A4807" s="7" t="n"/>
      <c r="C4807" s="7" t="n"/>
      <c r="F4807" s="7" t="n"/>
      <c r="H4807" s="7">
        <f>IF($G4807="","",IFERROR(INDEX(Listas!$B$2:$B$51,MATCH($G4807,Listas!$A$2:$A$51,0))&amp;"",""))</f>
        <v/>
      </c>
      <c r="J4807" s="8" t="n"/>
      <c r="K4807" s="8" t="n"/>
      <c r="L4807" s="8" t="n"/>
      <c r="M4807" s="9" t="n"/>
      <c r="O4807" s="10" t="n"/>
      <c r="P4807" s="8" t="n"/>
    </row>
    <row r="4808">
      <c r="A4808" s="7" t="n"/>
      <c r="C4808" s="7" t="n"/>
      <c r="F4808" s="7" t="n"/>
      <c r="H4808" s="7">
        <f>IF($G4808="","",IFERROR(INDEX(Listas!$B$2:$B$51,MATCH($G4808,Listas!$A$2:$A$51,0))&amp;"",""))</f>
        <v/>
      </c>
      <c r="J4808" s="8" t="n"/>
      <c r="K4808" s="8" t="n"/>
      <c r="L4808" s="8" t="n"/>
      <c r="M4808" s="9" t="n"/>
      <c r="O4808" s="10" t="n"/>
      <c r="P4808" s="8" t="n"/>
    </row>
    <row r="4809">
      <c r="A4809" s="7" t="n"/>
      <c r="C4809" s="7" t="n"/>
      <c r="F4809" s="7" t="n"/>
      <c r="H4809" s="7">
        <f>IF($G4809="","",IFERROR(INDEX(Listas!$B$2:$B$51,MATCH($G4809,Listas!$A$2:$A$51,0))&amp;"",""))</f>
        <v/>
      </c>
      <c r="J4809" s="8" t="n"/>
      <c r="K4809" s="8" t="n"/>
      <c r="L4809" s="8" t="n"/>
      <c r="M4809" s="9" t="n"/>
      <c r="O4809" s="10" t="n"/>
      <c r="P4809" s="8" t="n"/>
    </row>
    <row r="4810">
      <c r="A4810" s="7" t="n"/>
      <c r="C4810" s="7" t="n"/>
      <c r="F4810" s="7" t="n"/>
      <c r="H4810" s="7">
        <f>IF($G4810="","",IFERROR(INDEX(Listas!$B$2:$B$51,MATCH($G4810,Listas!$A$2:$A$51,0))&amp;"",""))</f>
        <v/>
      </c>
      <c r="J4810" s="8" t="n"/>
      <c r="K4810" s="8" t="n"/>
      <c r="L4810" s="8" t="n"/>
      <c r="M4810" s="9" t="n"/>
      <c r="O4810" s="10" t="n"/>
      <c r="P4810" s="8" t="n"/>
    </row>
    <row r="4811">
      <c r="A4811" s="7" t="n"/>
      <c r="C4811" s="7" t="n"/>
      <c r="F4811" s="7" t="n"/>
      <c r="H4811" s="7">
        <f>IF($G4811="","",IFERROR(INDEX(Listas!$B$2:$B$51,MATCH($G4811,Listas!$A$2:$A$51,0))&amp;"",""))</f>
        <v/>
      </c>
      <c r="J4811" s="8" t="n"/>
      <c r="K4811" s="8" t="n"/>
      <c r="L4811" s="8" t="n"/>
      <c r="M4811" s="9" t="n"/>
      <c r="O4811" s="10" t="n"/>
      <c r="P4811" s="8" t="n"/>
    </row>
    <row r="4812">
      <c r="A4812" s="7" t="n"/>
      <c r="C4812" s="7" t="n"/>
      <c r="F4812" s="7" t="n"/>
      <c r="H4812" s="7">
        <f>IF($G4812="","",IFERROR(INDEX(Listas!$B$2:$B$51,MATCH($G4812,Listas!$A$2:$A$51,0))&amp;"",""))</f>
        <v/>
      </c>
      <c r="J4812" s="8" t="n"/>
      <c r="K4812" s="8" t="n"/>
      <c r="L4812" s="8" t="n"/>
      <c r="M4812" s="9" t="n"/>
      <c r="O4812" s="10" t="n"/>
      <c r="P4812" s="8" t="n"/>
    </row>
    <row r="4813">
      <c r="A4813" s="7" t="n"/>
      <c r="C4813" s="7" t="n"/>
      <c r="F4813" s="7" t="n"/>
      <c r="H4813" s="7">
        <f>IF($G4813="","",IFERROR(INDEX(Listas!$B$2:$B$51,MATCH($G4813,Listas!$A$2:$A$51,0))&amp;"",""))</f>
        <v/>
      </c>
      <c r="J4813" s="8" t="n"/>
      <c r="K4813" s="8" t="n"/>
      <c r="L4813" s="8" t="n"/>
      <c r="M4813" s="9" t="n"/>
      <c r="O4813" s="10" t="n"/>
      <c r="P4813" s="8" t="n"/>
    </row>
    <row r="4814">
      <c r="A4814" s="7" t="n"/>
      <c r="C4814" s="7" t="n"/>
      <c r="F4814" s="7" t="n"/>
      <c r="H4814" s="7">
        <f>IF($G4814="","",IFERROR(INDEX(Listas!$B$2:$B$51,MATCH($G4814,Listas!$A$2:$A$51,0))&amp;"",""))</f>
        <v/>
      </c>
      <c r="J4814" s="8" t="n"/>
      <c r="K4814" s="8" t="n"/>
      <c r="L4814" s="8" t="n"/>
      <c r="M4814" s="9" t="n"/>
      <c r="O4814" s="10" t="n"/>
      <c r="P4814" s="8" t="n"/>
    </row>
    <row r="4815">
      <c r="A4815" s="7" t="n"/>
      <c r="C4815" s="7" t="n"/>
      <c r="F4815" s="7" t="n"/>
      <c r="H4815" s="7">
        <f>IF($G4815="","",IFERROR(INDEX(Listas!$B$2:$B$51,MATCH($G4815,Listas!$A$2:$A$51,0))&amp;"",""))</f>
        <v/>
      </c>
      <c r="J4815" s="8" t="n"/>
      <c r="K4815" s="8" t="n"/>
      <c r="L4815" s="8" t="n"/>
      <c r="M4815" s="9" t="n"/>
      <c r="O4815" s="10" t="n"/>
      <c r="P4815" s="8" t="n"/>
    </row>
    <row r="4816">
      <c r="A4816" s="7" t="n"/>
      <c r="C4816" s="7" t="n"/>
      <c r="F4816" s="7" t="n"/>
      <c r="H4816" s="7">
        <f>IF($G4816="","",IFERROR(INDEX(Listas!$B$2:$B$51,MATCH($G4816,Listas!$A$2:$A$51,0))&amp;"",""))</f>
        <v/>
      </c>
      <c r="J4816" s="8" t="n"/>
      <c r="K4816" s="8" t="n"/>
      <c r="L4816" s="8" t="n"/>
      <c r="M4816" s="9" t="n"/>
      <c r="O4816" s="10" t="n"/>
      <c r="P4816" s="8" t="n"/>
    </row>
    <row r="4817">
      <c r="A4817" s="7" t="n"/>
      <c r="C4817" s="7" t="n"/>
      <c r="F4817" s="7" t="n"/>
      <c r="H4817" s="7">
        <f>IF($G4817="","",IFERROR(INDEX(Listas!$B$2:$B$51,MATCH($G4817,Listas!$A$2:$A$51,0))&amp;"",""))</f>
        <v/>
      </c>
      <c r="J4817" s="8" t="n"/>
      <c r="K4817" s="8" t="n"/>
      <c r="L4817" s="8" t="n"/>
      <c r="M4817" s="9" t="n"/>
      <c r="O4817" s="10" t="n"/>
      <c r="P4817" s="8" t="n"/>
    </row>
    <row r="4818">
      <c r="A4818" s="7" t="n"/>
      <c r="C4818" s="7" t="n"/>
      <c r="F4818" s="7" t="n"/>
      <c r="H4818" s="7">
        <f>IF($G4818="","",IFERROR(INDEX(Listas!$B$2:$B$51,MATCH($G4818,Listas!$A$2:$A$51,0))&amp;"",""))</f>
        <v/>
      </c>
      <c r="J4818" s="8" t="n"/>
      <c r="K4818" s="8" t="n"/>
      <c r="L4818" s="8" t="n"/>
      <c r="M4818" s="9" t="n"/>
      <c r="O4818" s="10" t="n"/>
      <c r="P4818" s="8" t="n"/>
    </row>
    <row r="4819">
      <c r="A4819" s="7" t="n"/>
      <c r="C4819" s="7" t="n"/>
      <c r="F4819" s="7" t="n"/>
      <c r="H4819" s="7">
        <f>IF($G4819="","",IFERROR(INDEX(Listas!$B$2:$B$51,MATCH($G4819,Listas!$A$2:$A$51,0))&amp;"",""))</f>
        <v/>
      </c>
      <c r="J4819" s="8" t="n"/>
      <c r="K4819" s="8" t="n"/>
      <c r="L4819" s="8" t="n"/>
      <c r="M4819" s="9" t="n"/>
      <c r="O4819" s="10" t="n"/>
      <c r="P4819" s="8" t="n"/>
    </row>
    <row r="4820">
      <c r="A4820" s="7" t="n"/>
      <c r="C4820" s="7" t="n"/>
      <c r="F4820" s="7" t="n"/>
      <c r="H4820" s="7">
        <f>IF($G4820="","",IFERROR(INDEX(Listas!$B$2:$B$51,MATCH($G4820,Listas!$A$2:$A$51,0))&amp;"",""))</f>
        <v/>
      </c>
      <c r="J4820" s="8" t="n"/>
      <c r="K4820" s="8" t="n"/>
      <c r="L4820" s="8" t="n"/>
      <c r="M4820" s="9" t="n"/>
      <c r="O4820" s="10" t="n"/>
      <c r="P4820" s="8" t="n"/>
    </row>
    <row r="4821">
      <c r="A4821" s="7" t="n"/>
      <c r="C4821" s="7" t="n"/>
      <c r="F4821" s="7" t="n"/>
      <c r="H4821" s="7">
        <f>IF($G4821="","",IFERROR(INDEX(Listas!$B$2:$B$51,MATCH($G4821,Listas!$A$2:$A$51,0))&amp;"",""))</f>
        <v/>
      </c>
      <c r="J4821" s="8" t="n"/>
      <c r="K4821" s="8" t="n"/>
      <c r="L4821" s="8" t="n"/>
      <c r="M4821" s="9" t="n"/>
      <c r="O4821" s="10" t="n"/>
      <c r="P4821" s="8" t="n"/>
    </row>
    <row r="4822">
      <c r="A4822" s="7" t="n"/>
      <c r="C4822" s="7" t="n"/>
      <c r="F4822" s="7" t="n"/>
      <c r="H4822" s="7">
        <f>IF($G4822="","",IFERROR(INDEX(Listas!$B$2:$B$51,MATCH($G4822,Listas!$A$2:$A$51,0))&amp;"",""))</f>
        <v/>
      </c>
      <c r="J4822" s="8" t="n"/>
      <c r="K4822" s="8" t="n"/>
      <c r="L4822" s="8" t="n"/>
      <c r="M4822" s="9" t="n"/>
      <c r="O4822" s="10" t="n"/>
      <c r="P4822" s="8" t="n"/>
    </row>
    <row r="4823">
      <c r="A4823" s="7" t="n"/>
      <c r="C4823" s="7" t="n"/>
      <c r="F4823" s="7" t="n"/>
      <c r="H4823" s="7">
        <f>IF($G4823="","",IFERROR(INDEX(Listas!$B$2:$B$51,MATCH($G4823,Listas!$A$2:$A$51,0))&amp;"",""))</f>
        <v/>
      </c>
      <c r="J4823" s="8" t="n"/>
      <c r="K4823" s="8" t="n"/>
      <c r="L4823" s="8" t="n"/>
      <c r="M4823" s="9" t="n"/>
      <c r="O4823" s="10" t="n"/>
      <c r="P4823" s="8" t="n"/>
    </row>
    <row r="4824">
      <c r="A4824" s="7" t="n"/>
      <c r="C4824" s="7" t="n"/>
      <c r="F4824" s="7" t="n"/>
      <c r="H4824" s="7">
        <f>IF($G4824="","",IFERROR(INDEX(Listas!$B$2:$B$51,MATCH($G4824,Listas!$A$2:$A$51,0))&amp;"",""))</f>
        <v/>
      </c>
      <c r="J4824" s="8" t="n"/>
      <c r="K4824" s="8" t="n"/>
      <c r="L4824" s="8" t="n"/>
      <c r="M4824" s="9" t="n"/>
      <c r="O4824" s="10" t="n"/>
      <c r="P4824" s="8" t="n"/>
    </row>
    <row r="4825">
      <c r="A4825" s="7" t="n"/>
      <c r="C4825" s="7" t="n"/>
      <c r="F4825" s="7" t="n"/>
      <c r="H4825" s="7">
        <f>IF($G4825="","",IFERROR(INDEX(Listas!$B$2:$B$51,MATCH($G4825,Listas!$A$2:$A$51,0))&amp;"",""))</f>
        <v/>
      </c>
      <c r="J4825" s="8" t="n"/>
      <c r="K4825" s="8" t="n"/>
      <c r="L4825" s="8" t="n"/>
      <c r="M4825" s="9" t="n"/>
      <c r="O4825" s="10" t="n"/>
      <c r="P4825" s="8" t="n"/>
    </row>
    <row r="4826">
      <c r="A4826" s="7" t="n"/>
      <c r="C4826" s="7" t="n"/>
      <c r="F4826" s="7" t="n"/>
      <c r="H4826" s="7">
        <f>IF($G4826="","",IFERROR(INDEX(Listas!$B$2:$B$51,MATCH($G4826,Listas!$A$2:$A$51,0))&amp;"",""))</f>
        <v/>
      </c>
      <c r="J4826" s="8" t="n"/>
      <c r="K4826" s="8" t="n"/>
      <c r="L4826" s="8" t="n"/>
      <c r="M4826" s="9" t="n"/>
      <c r="O4826" s="10" t="n"/>
      <c r="P4826" s="8" t="n"/>
    </row>
    <row r="4827">
      <c r="A4827" s="7" t="n"/>
      <c r="C4827" s="7" t="n"/>
      <c r="F4827" s="7" t="n"/>
      <c r="H4827" s="7">
        <f>IF($G4827="","",IFERROR(INDEX(Listas!$B$2:$B$51,MATCH($G4827,Listas!$A$2:$A$51,0))&amp;"",""))</f>
        <v/>
      </c>
      <c r="J4827" s="8" t="n"/>
      <c r="K4827" s="8" t="n"/>
      <c r="L4827" s="8" t="n"/>
      <c r="M4827" s="9" t="n"/>
      <c r="O4827" s="10" t="n"/>
      <c r="P4827" s="8" t="n"/>
    </row>
    <row r="4828">
      <c r="A4828" s="7" t="n"/>
      <c r="C4828" s="7" t="n"/>
      <c r="F4828" s="7" t="n"/>
      <c r="H4828" s="7">
        <f>IF($G4828="","",IFERROR(INDEX(Listas!$B$2:$B$51,MATCH($G4828,Listas!$A$2:$A$51,0))&amp;"",""))</f>
        <v/>
      </c>
      <c r="J4828" s="8" t="n"/>
      <c r="K4828" s="8" t="n"/>
      <c r="L4828" s="8" t="n"/>
      <c r="M4828" s="9" t="n"/>
      <c r="O4828" s="10" t="n"/>
      <c r="P4828" s="8" t="n"/>
    </row>
    <row r="4829">
      <c r="A4829" s="7" t="n"/>
      <c r="C4829" s="7" t="n"/>
      <c r="F4829" s="7" t="n"/>
      <c r="H4829" s="7">
        <f>IF($G4829="","",IFERROR(INDEX(Listas!$B$2:$B$51,MATCH($G4829,Listas!$A$2:$A$51,0))&amp;"",""))</f>
        <v/>
      </c>
      <c r="J4829" s="8" t="n"/>
      <c r="K4829" s="8" t="n"/>
      <c r="L4829" s="8" t="n"/>
      <c r="M4829" s="9" t="n"/>
      <c r="O4829" s="10" t="n"/>
      <c r="P4829" s="8" t="n"/>
    </row>
    <row r="4830">
      <c r="A4830" s="7" t="n"/>
      <c r="C4830" s="7" t="n"/>
      <c r="F4830" s="7" t="n"/>
      <c r="H4830" s="7">
        <f>IF($G4830="","",IFERROR(INDEX(Listas!$B$2:$B$51,MATCH($G4830,Listas!$A$2:$A$51,0))&amp;"",""))</f>
        <v/>
      </c>
      <c r="J4830" s="8" t="n"/>
      <c r="K4830" s="8" t="n"/>
      <c r="L4830" s="8" t="n"/>
      <c r="M4830" s="9" t="n"/>
      <c r="O4830" s="10" t="n"/>
      <c r="P4830" s="8" t="n"/>
    </row>
    <row r="4831">
      <c r="A4831" s="7" t="n"/>
      <c r="C4831" s="7" t="n"/>
      <c r="F4831" s="7" t="n"/>
      <c r="H4831" s="7">
        <f>IF($G4831="","",IFERROR(INDEX(Listas!$B$2:$B$51,MATCH($G4831,Listas!$A$2:$A$51,0))&amp;"",""))</f>
        <v/>
      </c>
      <c r="J4831" s="8" t="n"/>
      <c r="K4831" s="8" t="n"/>
      <c r="L4831" s="8" t="n"/>
      <c r="M4831" s="9" t="n"/>
      <c r="O4831" s="10" t="n"/>
      <c r="P4831" s="8" t="n"/>
    </row>
    <row r="4832">
      <c r="A4832" s="7" t="n"/>
      <c r="C4832" s="7" t="n"/>
      <c r="F4832" s="7" t="n"/>
      <c r="H4832" s="7">
        <f>IF($G4832="","",IFERROR(INDEX(Listas!$B$2:$B$51,MATCH($G4832,Listas!$A$2:$A$51,0))&amp;"",""))</f>
        <v/>
      </c>
      <c r="J4832" s="8" t="n"/>
      <c r="K4832" s="8" t="n"/>
      <c r="L4832" s="8" t="n"/>
      <c r="M4832" s="9" t="n"/>
      <c r="O4832" s="10" t="n"/>
      <c r="P4832" s="8" t="n"/>
    </row>
    <row r="4833">
      <c r="A4833" s="7" t="n"/>
      <c r="C4833" s="7" t="n"/>
      <c r="F4833" s="7" t="n"/>
      <c r="H4833" s="7">
        <f>IF($G4833="","",IFERROR(INDEX(Listas!$B$2:$B$51,MATCH($G4833,Listas!$A$2:$A$51,0))&amp;"",""))</f>
        <v/>
      </c>
      <c r="J4833" s="8" t="n"/>
      <c r="K4833" s="8" t="n"/>
      <c r="L4833" s="8" t="n"/>
      <c r="M4833" s="9" t="n"/>
      <c r="O4833" s="10" t="n"/>
      <c r="P4833" s="8" t="n"/>
    </row>
    <row r="4834">
      <c r="A4834" s="7" t="n"/>
      <c r="C4834" s="7" t="n"/>
      <c r="F4834" s="7" t="n"/>
      <c r="H4834" s="7">
        <f>IF($G4834="","",IFERROR(INDEX(Listas!$B$2:$B$51,MATCH($G4834,Listas!$A$2:$A$51,0))&amp;"",""))</f>
        <v/>
      </c>
      <c r="J4834" s="8" t="n"/>
      <c r="K4834" s="8" t="n"/>
      <c r="L4834" s="8" t="n"/>
      <c r="M4834" s="9" t="n"/>
      <c r="O4834" s="10" t="n"/>
      <c r="P4834" s="8" t="n"/>
    </row>
    <row r="4835">
      <c r="A4835" s="7" t="n"/>
      <c r="C4835" s="7" t="n"/>
      <c r="F4835" s="7" t="n"/>
      <c r="H4835" s="7">
        <f>IF($G4835="","",IFERROR(INDEX(Listas!$B$2:$B$51,MATCH($G4835,Listas!$A$2:$A$51,0))&amp;"",""))</f>
        <v/>
      </c>
      <c r="J4835" s="8" t="n"/>
      <c r="K4835" s="8" t="n"/>
      <c r="L4835" s="8" t="n"/>
      <c r="M4835" s="9" t="n"/>
      <c r="O4835" s="10" t="n"/>
      <c r="P4835" s="8" t="n"/>
    </row>
    <row r="4836">
      <c r="A4836" s="7" t="n"/>
      <c r="C4836" s="7" t="n"/>
      <c r="F4836" s="7" t="n"/>
      <c r="H4836" s="7">
        <f>IF($G4836="","",IFERROR(INDEX(Listas!$B$2:$B$51,MATCH($G4836,Listas!$A$2:$A$51,0))&amp;"",""))</f>
        <v/>
      </c>
      <c r="J4836" s="8" t="n"/>
      <c r="K4836" s="8" t="n"/>
      <c r="L4836" s="8" t="n"/>
      <c r="M4836" s="9" t="n"/>
      <c r="O4836" s="10" t="n"/>
      <c r="P4836" s="8" t="n"/>
    </row>
    <row r="4837">
      <c r="A4837" s="7" t="n"/>
      <c r="C4837" s="7" t="n"/>
      <c r="F4837" s="7" t="n"/>
      <c r="H4837" s="7">
        <f>IF($G4837="","",IFERROR(INDEX(Listas!$B$2:$B$51,MATCH($G4837,Listas!$A$2:$A$51,0))&amp;"",""))</f>
        <v/>
      </c>
      <c r="J4837" s="8" t="n"/>
      <c r="K4837" s="8" t="n"/>
      <c r="L4837" s="8" t="n"/>
      <c r="M4837" s="9" t="n"/>
      <c r="O4837" s="10" t="n"/>
      <c r="P4837" s="8" t="n"/>
    </row>
    <row r="4838">
      <c r="A4838" s="7" t="n"/>
      <c r="C4838" s="7" t="n"/>
      <c r="F4838" s="7" t="n"/>
      <c r="H4838" s="7">
        <f>IF($G4838="","",IFERROR(INDEX(Listas!$B$2:$B$51,MATCH($G4838,Listas!$A$2:$A$51,0))&amp;"",""))</f>
        <v/>
      </c>
      <c r="J4838" s="8" t="n"/>
      <c r="K4838" s="8" t="n"/>
      <c r="L4838" s="8" t="n"/>
      <c r="M4838" s="9" t="n"/>
      <c r="O4838" s="10" t="n"/>
      <c r="P4838" s="8" t="n"/>
    </row>
    <row r="4839">
      <c r="A4839" s="7" t="n"/>
      <c r="C4839" s="7" t="n"/>
      <c r="F4839" s="7" t="n"/>
      <c r="H4839" s="7">
        <f>IF($G4839="","",IFERROR(INDEX(Listas!$B$2:$B$51,MATCH($G4839,Listas!$A$2:$A$51,0))&amp;"",""))</f>
        <v/>
      </c>
      <c r="J4839" s="8" t="n"/>
      <c r="K4839" s="8" t="n"/>
      <c r="L4839" s="8" t="n"/>
      <c r="M4839" s="9" t="n"/>
      <c r="O4839" s="10" t="n"/>
      <c r="P4839" s="8" t="n"/>
    </row>
    <row r="4840">
      <c r="A4840" s="7" t="n"/>
      <c r="C4840" s="7" t="n"/>
      <c r="F4840" s="7" t="n"/>
      <c r="H4840" s="7">
        <f>IF($G4840="","",IFERROR(INDEX(Listas!$B$2:$B$51,MATCH($G4840,Listas!$A$2:$A$51,0))&amp;"",""))</f>
        <v/>
      </c>
      <c r="J4840" s="8" t="n"/>
      <c r="K4840" s="8" t="n"/>
      <c r="L4840" s="8" t="n"/>
      <c r="M4840" s="9" t="n"/>
      <c r="O4840" s="10" t="n"/>
      <c r="P4840" s="8" t="n"/>
    </row>
    <row r="4841">
      <c r="A4841" s="7" t="n"/>
      <c r="C4841" s="7" t="n"/>
      <c r="F4841" s="7" t="n"/>
      <c r="H4841" s="7">
        <f>IF($G4841="","",IFERROR(INDEX(Listas!$B$2:$B$51,MATCH($G4841,Listas!$A$2:$A$51,0))&amp;"",""))</f>
        <v/>
      </c>
      <c r="J4841" s="8" t="n"/>
      <c r="K4841" s="8" t="n"/>
      <c r="L4841" s="8" t="n"/>
      <c r="M4841" s="9" t="n"/>
      <c r="O4841" s="10" t="n"/>
      <c r="P4841" s="8" t="n"/>
    </row>
    <row r="4842">
      <c r="A4842" s="7" t="n"/>
      <c r="C4842" s="7" t="n"/>
      <c r="F4842" s="7" t="n"/>
      <c r="H4842" s="7">
        <f>IF($G4842="","",IFERROR(INDEX(Listas!$B$2:$B$51,MATCH($G4842,Listas!$A$2:$A$51,0))&amp;"",""))</f>
        <v/>
      </c>
      <c r="J4842" s="8" t="n"/>
      <c r="K4842" s="8" t="n"/>
      <c r="L4842" s="8" t="n"/>
      <c r="M4842" s="9" t="n"/>
      <c r="O4842" s="10" t="n"/>
      <c r="P4842" s="8" t="n"/>
    </row>
    <row r="4843">
      <c r="A4843" s="7" t="n"/>
      <c r="C4843" s="7" t="n"/>
      <c r="F4843" s="7" t="n"/>
      <c r="H4843" s="7">
        <f>IF($G4843="","",IFERROR(INDEX(Listas!$B$2:$B$51,MATCH($G4843,Listas!$A$2:$A$51,0))&amp;"",""))</f>
        <v/>
      </c>
      <c r="J4843" s="8" t="n"/>
      <c r="K4843" s="8" t="n"/>
      <c r="L4843" s="8" t="n"/>
      <c r="M4843" s="9" t="n"/>
      <c r="O4843" s="10" t="n"/>
      <c r="P4843" s="8" t="n"/>
    </row>
    <row r="4844">
      <c r="A4844" s="7" t="n"/>
      <c r="C4844" s="7" t="n"/>
      <c r="F4844" s="7" t="n"/>
      <c r="H4844" s="7">
        <f>IF($G4844="","",IFERROR(INDEX(Listas!$B$2:$B$51,MATCH($G4844,Listas!$A$2:$A$51,0))&amp;"",""))</f>
        <v/>
      </c>
      <c r="J4844" s="8" t="n"/>
      <c r="K4844" s="8" t="n"/>
      <c r="L4844" s="8" t="n"/>
      <c r="M4844" s="9" t="n"/>
      <c r="O4844" s="10" t="n"/>
      <c r="P4844" s="8" t="n"/>
    </row>
    <row r="4845">
      <c r="A4845" s="7" t="n"/>
      <c r="C4845" s="7" t="n"/>
      <c r="F4845" s="7" t="n"/>
      <c r="H4845" s="7">
        <f>IF($G4845="","",IFERROR(INDEX(Listas!$B$2:$B$51,MATCH($G4845,Listas!$A$2:$A$51,0))&amp;"",""))</f>
        <v/>
      </c>
      <c r="J4845" s="8" t="n"/>
      <c r="K4845" s="8" t="n"/>
      <c r="L4845" s="8" t="n"/>
      <c r="M4845" s="9" t="n"/>
      <c r="O4845" s="10" t="n"/>
      <c r="P4845" s="8" t="n"/>
    </row>
    <row r="4846">
      <c r="A4846" s="7" t="n"/>
      <c r="C4846" s="7" t="n"/>
      <c r="F4846" s="7" t="n"/>
      <c r="H4846" s="7">
        <f>IF($G4846="","",IFERROR(INDEX(Listas!$B$2:$B$51,MATCH($G4846,Listas!$A$2:$A$51,0))&amp;"",""))</f>
        <v/>
      </c>
      <c r="J4846" s="8" t="n"/>
      <c r="K4846" s="8" t="n"/>
      <c r="L4846" s="8" t="n"/>
      <c r="M4846" s="9" t="n"/>
      <c r="O4846" s="10" t="n"/>
      <c r="P4846" s="8" t="n"/>
    </row>
    <row r="4847">
      <c r="A4847" s="7" t="n"/>
      <c r="C4847" s="7" t="n"/>
      <c r="F4847" s="7" t="n"/>
      <c r="H4847" s="7">
        <f>IF($G4847="","",IFERROR(INDEX(Listas!$B$2:$B$51,MATCH($G4847,Listas!$A$2:$A$51,0))&amp;"",""))</f>
        <v/>
      </c>
      <c r="J4847" s="8" t="n"/>
      <c r="K4847" s="8" t="n"/>
      <c r="L4847" s="8" t="n"/>
      <c r="M4847" s="9" t="n"/>
      <c r="O4847" s="10" t="n"/>
      <c r="P4847" s="8" t="n"/>
    </row>
    <row r="4848">
      <c r="A4848" s="7" t="n"/>
      <c r="C4848" s="7" t="n"/>
      <c r="F4848" s="7" t="n"/>
      <c r="H4848" s="7">
        <f>IF($G4848="","",IFERROR(INDEX(Listas!$B$2:$B$51,MATCH($G4848,Listas!$A$2:$A$51,0))&amp;"",""))</f>
        <v/>
      </c>
      <c r="J4848" s="8" t="n"/>
      <c r="K4848" s="8" t="n"/>
      <c r="L4848" s="8" t="n"/>
      <c r="M4848" s="9" t="n"/>
      <c r="O4848" s="10" t="n"/>
      <c r="P4848" s="8" t="n"/>
    </row>
    <row r="4849">
      <c r="A4849" s="7" t="n"/>
      <c r="C4849" s="7" t="n"/>
      <c r="F4849" s="7" t="n"/>
      <c r="H4849" s="7">
        <f>IF($G4849="","",IFERROR(INDEX(Listas!$B$2:$B$51,MATCH($G4849,Listas!$A$2:$A$51,0))&amp;"",""))</f>
        <v/>
      </c>
      <c r="J4849" s="8" t="n"/>
      <c r="K4849" s="8" t="n"/>
      <c r="L4849" s="8" t="n"/>
      <c r="M4849" s="9" t="n"/>
      <c r="O4849" s="10" t="n"/>
      <c r="P4849" s="8" t="n"/>
    </row>
    <row r="4850">
      <c r="A4850" s="7" t="n"/>
      <c r="C4850" s="7" t="n"/>
      <c r="F4850" s="7" t="n"/>
      <c r="H4850" s="7">
        <f>IF($G4850="","",IFERROR(INDEX(Listas!$B$2:$B$51,MATCH($G4850,Listas!$A$2:$A$51,0))&amp;"",""))</f>
        <v/>
      </c>
      <c r="J4850" s="8" t="n"/>
      <c r="K4850" s="8" t="n"/>
      <c r="L4850" s="8" t="n"/>
      <c r="M4850" s="9" t="n"/>
      <c r="O4850" s="10" t="n"/>
      <c r="P4850" s="8" t="n"/>
    </row>
    <row r="4851">
      <c r="A4851" s="7" t="n"/>
      <c r="C4851" s="7" t="n"/>
      <c r="F4851" s="7" t="n"/>
      <c r="H4851" s="7">
        <f>IF($G4851="","",IFERROR(INDEX(Listas!$B$2:$B$51,MATCH($G4851,Listas!$A$2:$A$51,0))&amp;"",""))</f>
        <v/>
      </c>
      <c r="J4851" s="8" t="n"/>
      <c r="K4851" s="8" t="n"/>
      <c r="L4851" s="8" t="n"/>
      <c r="M4851" s="9" t="n"/>
      <c r="O4851" s="10" t="n"/>
      <c r="P4851" s="8" t="n"/>
    </row>
    <row r="4852">
      <c r="A4852" s="7" t="n"/>
      <c r="C4852" s="7" t="n"/>
      <c r="F4852" s="7" t="n"/>
      <c r="H4852" s="7">
        <f>IF($G4852="","",IFERROR(INDEX(Listas!$B$2:$B$51,MATCH($G4852,Listas!$A$2:$A$51,0))&amp;"",""))</f>
        <v/>
      </c>
      <c r="J4852" s="8" t="n"/>
      <c r="K4852" s="8" t="n"/>
      <c r="L4852" s="8" t="n"/>
      <c r="M4852" s="9" t="n"/>
      <c r="O4852" s="10" t="n"/>
      <c r="P4852" s="8" t="n"/>
    </row>
    <row r="4853">
      <c r="A4853" s="7" t="n"/>
      <c r="C4853" s="7" t="n"/>
      <c r="F4853" s="7" t="n"/>
      <c r="H4853" s="7">
        <f>IF($G4853="","",IFERROR(INDEX(Listas!$B$2:$B$51,MATCH($G4853,Listas!$A$2:$A$51,0))&amp;"",""))</f>
        <v/>
      </c>
      <c r="J4853" s="8" t="n"/>
      <c r="K4853" s="8" t="n"/>
      <c r="L4853" s="8" t="n"/>
      <c r="M4853" s="9" t="n"/>
      <c r="O4853" s="10" t="n"/>
      <c r="P4853" s="8" t="n"/>
    </row>
    <row r="4854">
      <c r="A4854" s="7" t="n"/>
      <c r="C4854" s="7" t="n"/>
      <c r="F4854" s="7" t="n"/>
      <c r="H4854" s="7">
        <f>IF($G4854="","",IFERROR(INDEX(Listas!$B$2:$B$51,MATCH($G4854,Listas!$A$2:$A$51,0))&amp;"",""))</f>
        <v/>
      </c>
      <c r="J4854" s="8" t="n"/>
      <c r="K4854" s="8" t="n"/>
      <c r="L4854" s="8" t="n"/>
      <c r="M4854" s="9" t="n"/>
      <c r="O4854" s="10" t="n"/>
      <c r="P4854" s="8" t="n"/>
    </row>
    <row r="4855">
      <c r="A4855" s="7" t="n"/>
      <c r="C4855" s="7" t="n"/>
      <c r="F4855" s="7" t="n"/>
      <c r="H4855" s="7">
        <f>IF($G4855="","",IFERROR(INDEX(Listas!$B$2:$B$51,MATCH($G4855,Listas!$A$2:$A$51,0))&amp;"",""))</f>
        <v/>
      </c>
      <c r="J4855" s="8" t="n"/>
      <c r="K4855" s="8" t="n"/>
      <c r="L4855" s="8" t="n"/>
      <c r="M4855" s="9" t="n"/>
      <c r="O4855" s="10" t="n"/>
      <c r="P4855" s="8" t="n"/>
    </row>
    <row r="4856">
      <c r="A4856" s="7" t="n"/>
      <c r="C4856" s="7" t="n"/>
      <c r="F4856" s="7" t="n"/>
      <c r="H4856" s="7">
        <f>IF($G4856="","",IFERROR(INDEX(Listas!$B$2:$B$51,MATCH($G4856,Listas!$A$2:$A$51,0))&amp;"",""))</f>
        <v/>
      </c>
      <c r="J4856" s="8" t="n"/>
      <c r="K4856" s="8" t="n"/>
      <c r="L4856" s="8" t="n"/>
      <c r="M4856" s="9" t="n"/>
      <c r="O4856" s="10" t="n"/>
      <c r="P4856" s="8" t="n"/>
    </row>
    <row r="4857">
      <c r="A4857" s="7" t="n"/>
      <c r="C4857" s="7" t="n"/>
      <c r="F4857" s="7" t="n"/>
      <c r="H4857" s="7">
        <f>IF($G4857="","",IFERROR(INDEX(Listas!$B$2:$B$51,MATCH($G4857,Listas!$A$2:$A$51,0))&amp;"",""))</f>
        <v/>
      </c>
      <c r="J4857" s="8" t="n"/>
      <c r="K4857" s="8" t="n"/>
      <c r="L4857" s="8" t="n"/>
      <c r="M4857" s="9" t="n"/>
      <c r="O4857" s="10" t="n"/>
      <c r="P4857" s="8" t="n"/>
    </row>
    <row r="4858">
      <c r="A4858" s="7" t="n"/>
      <c r="C4858" s="7" t="n"/>
      <c r="F4858" s="7" t="n"/>
      <c r="H4858" s="7">
        <f>IF($G4858="","",IFERROR(INDEX(Listas!$B$2:$B$51,MATCH($G4858,Listas!$A$2:$A$51,0))&amp;"",""))</f>
        <v/>
      </c>
      <c r="J4858" s="8" t="n"/>
      <c r="K4858" s="8" t="n"/>
      <c r="L4858" s="8" t="n"/>
      <c r="M4858" s="9" t="n"/>
      <c r="O4858" s="10" t="n"/>
      <c r="P4858" s="8" t="n"/>
    </row>
    <row r="4859">
      <c r="A4859" s="7" t="n"/>
      <c r="C4859" s="7" t="n"/>
      <c r="F4859" s="7" t="n"/>
      <c r="H4859" s="7">
        <f>IF($G4859="","",IFERROR(INDEX(Listas!$B$2:$B$51,MATCH($G4859,Listas!$A$2:$A$51,0))&amp;"",""))</f>
        <v/>
      </c>
      <c r="J4859" s="8" t="n"/>
      <c r="K4859" s="8" t="n"/>
      <c r="L4859" s="8" t="n"/>
      <c r="M4859" s="9" t="n"/>
      <c r="O4859" s="10" t="n"/>
      <c r="P4859" s="8" t="n"/>
    </row>
    <row r="4860">
      <c r="A4860" s="7" t="n"/>
      <c r="C4860" s="7" t="n"/>
      <c r="F4860" s="7" t="n"/>
      <c r="H4860" s="7">
        <f>IF($G4860="","",IFERROR(INDEX(Listas!$B$2:$B$51,MATCH($G4860,Listas!$A$2:$A$51,0))&amp;"",""))</f>
        <v/>
      </c>
      <c r="J4860" s="8" t="n"/>
      <c r="K4860" s="8" t="n"/>
      <c r="L4860" s="8" t="n"/>
      <c r="M4860" s="9" t="n"/>
      <c r="O4860" s="10" t="n"/>
      <c r="P4860" s="8" t="n"/>
    </row>
    <row r="4861">
      <c r="A4861" s="7" t="n"/>
      <c r="C4861" s="7" t="n"/>
      <c r="F4861" s="7" t="n"/>
      <c r="H4861" s="7">
        <f>IF($G4861="","",IFERROR(INDEX(Listas!$B$2:$B$51,MATCH($G4861,Listas!$A$2:$A$51,0))&amp;"",""))</f>
        <v/>
      </c>
      <c r="J4861" s="8" t="n"/>
      <c r="K4861" s="8" t="n"/>
      <c r="L4861" s="8" t="n"/>
      <c r="M4861" s="9" t="n"/>
      <c r="O4861" s="10" t="n"/>
      <c r="P4861" s="8" t="n"/>
    </row>
    <row r="4862">
      <c r="A4862" s="7" t="n"/>
      <c r="C4862" s="7" t="n"/>
      <c r="F4862" s="7" t="n"/>
      <c r="H4862" s="7">
        <f>IF($G4862="","",IFERROR(INDEX(Listas!$B$2:$B$51,MATCH($G4862,Listas!$A$2:$A$51,0))&amp;"",""))</f>
        <v/>
      </c>
      <c r="J4862" s="8" t="n"/>
      <c r="K4862" s="8" t="n"/>
      <c r="L4862" s="8" t="n"/>
      <c r="M4862" s="9" t="n"/>
      <c r="O4862" s="10" t="n"/>
      <c r="P4862" s="8" t="n"/>
    </row>
    <row r="4863">
      <c r="A4863" s="7" t="n"/>
      <c r="C4863" s="7" t="n"/>
      <c r="F4863" s="7" t="n"/>
      <c r="H4863" s="7">
        <f>IF($G4863="","",IFERROR(INDEX(Listas!$B$2:$B$51,MATCH($G4863,Listas!$A$2:$A$51,0))&amp;"",""))</f>
        <v/>
      </c>
      <c r="J4863" s="8" t="n"/>
      <c r="K4863" s="8" t="n"/>
      <c r="L4863" s="8" t="n"/>
      <c r="M4863" s="9" t="n"/>
      <c r="O4863" s="10" t="n"/>
      <c r="P4863" s="8" t="n"/>
    </row>
    <row r="4864">
      <c r="A4864" s="7" t="n"/>
      <c r="C4864" s="7" t="n"/>
      <c r="F4864" s="7" t="n"/>
      <c r="H4864" s="7">
        <f>IF($G4864="","",IFERROR(INDEX(Listas!$B$2:$B$51,MATCH($G4864,Listas!$A$2:$A$51,0))&amp;"",""))</f>
        <v/>
      </c>
      <c r="J4864" s="8" t="n"/>
      <c r="K4864" s="8" t="n"/>
      <c r="L4864" s="8" t="n"/>
      <c r="M4864" s="9" t="n"/>
      <c r="O4864" s="10" t="n"/>
      <c r="P4864" s="8" t="n"/>
    </row>
    <row r="4865">
      <c r="A4865" s="7" t="n"/>
      <c r="C4865" s="7" t="n"/>
      <c r="F4865" s="7" t="n"/>
      <c r="H4865" s="7">
        <f>IF($G4865="","",IFERROR(INDEX(Listas!$B$2:$B$51,MATCH($G4865,Listas!$A$2:$A$51,0))&amp;"",""))</f>
        <v/>
      </c>
      <c r="J4865" s="8" t="n"/>
      <c r="K4865" s="8" t="n"/>
      <c r="L4865" s="8" t="n"/>
      <c r="M4865" s="9" t="n"/>
      <c r="O4865" s="10" t="n"/>
      <c r="P4865" s="8" t="n"/>
    </row>
    <row r="4866">
      <c r="A4866" s="7" t="n"/>
      <c r="C4866" s="7" t="n"/>
      <c r="F4866" s="7" t="n"/>
      <c r="H4866" s="7">
        <f>IF($G4866="","",IFERROR(INDEX(Listas!$B$2:$B$51,MATCH($G4866,Listas!$A$2:$A$51,0))&amp;"",""))</f>
        <v/>
      </c>
      <c r="J4866" s="8" t="n"/>
      <c r="K4866" s="8" t="n"/>
      <c r="L4866" s="8" t="n"/>
      <c r="M4866" s="9" t="n"/>
      <c r="O4866" s="10" t="n"/>
      <c r="P4866" s="8" t="n"/>
    </row>
    <row r="4867">
      <c r="A4867" s="7" t="n"/>
      <c r="C4867" s="7" t="n"/>
      <c r="F4867" s="7" t="n"/>
      <c r="H4867" s="7">
        <f>IF($G4867="","",IFERROR(INDEX(Listas!$B$2:$B$51,MATCH($G4867,Listas!$A$2:$A$51,0))&amp;"",""))</f>
        <v/>
      </c>
      <c r="J4867" s="8" t="n"/>
      <c r="K4867" s="8" t="n"/>
      <c r="L4867" s="8" t="n"/>
      <c r="M4867" s="9" t="n"/>
      <c r="O4867" s="10" t="n"/>
      <c r="P4867" s="8" t="n"/>
    </row>
    <row r="4868">
      <c r="A4868" s="7" t="n"/>
      <c r="C4868" s="7" t="n"/>
      <c r="F4868" s="7" t="n"/>
      <c r="H4868" s="7">
        <f>IF($G4868="","",IFERROR(INDEX(Listas!$B$2:$B$51,MATCH($G4868,Listas!$A$2:$A$51,0))&amp;"",""))</f>
        <v/>
      </c>
      <c r="J4868" s="8" t="n"/>
      <c r="K4868" s="8" t="n"/>
      <c r="L4868" s="8" t="n"/>
      <c r="M4868" s="9" t="n"/>
      <c r="O4868" s="10" t="n"/>
      <c r="P4868" s="8" t="n"/>
    </row>
    <row r="4869">
      <c r="A4869" s="7" t="n"/>
      <c r="C4869" s="7" t="n"/>
      <c r="F4869" s="7" t="n"/>
      <c r="H4869" s="7">
        <f>IF($G4869="","",IFERROR(INDEX(Listas!$B$2:$B$51,MATCH($G4869,Listas!$A$2:$A$51,0))&amp;"",""))</f>
        <v/>
      </c>
      <c r="J4869" s="8" t="n"/>
      <c r="K4869" s="8" t="n"/>
      <c r="L4869" s="8" t="n"/>
      <c r="M4869" s="9" t="n"/>
      <c r="O4869" s="10" t="n"/>
      <c r="P4869" s="8" t="n"/>
    </row>
    <row r="4870">
      <c r="A4870" s="7" t="n"/>
      <c r="C4870" s="7" t="n"/>
      <c r="F4870" s="7" t="n"/>
      <c r="H4870" s="7">
        <f>IF($G4870="","",IFERROR(INDEX(Listas!$B$2:$B$51,MATCH($G4870,Listas!$A$2:$A$51,0))&amp;"",""))</f>
        <v/>
      </c>
      <c r="J4870" s="8" t="n"/>
      <c r="K4870" s="8" t="n"/>
      <c r="L4870" s="8" t="n"/>
      <c r="M4870" s="9" t="n"/>
      <c r="O4870" s="10" t="n"/>
      <c r="P4870" s="8" t="n"/>
    </row>
    <row r="4871">
      <c r="A4871" s="7" t="n"/>
      <c r="C4871" s="7" t="n"/>
      <c r="F4871" s="7" t="n"/>
      <c r="H4871" s="7">
        <f>IF($G4871="","",IFERROR(INDEX(Listas!$B$2:$B$51,MATCH($G4871,Listas!$A$2:$A$51,0))&amp;"",""))</f>
        <v/>
      </c>
      <c r="J4871" s="8" t="n"/>
      <c r="K4871" s="8" t="n"/>
      <c r="L4871" s="8" t="n"/>
      <c r="M4871" s="9" t="n"/>
      <c r="O4871" s="10" t="n"/>
      <c r="P4871" s="8" t="n"/>
    </row>
    <row r="4872">
      <c r="A4872" s="7" t="n"/>
      <c r="C4872" s="7" t="n"/>
      <c r="F4872" s="7" t="n"/>
      <c r="H4872" s="7">
        <f>IF($G4872="","",IFERROR(INDEX(Listas!$B$2:$B$51,MATCH($G4872,Listas!$A$2:$A$51,0))&amp;"",""))</f>
        <v/>
      </c>
      <c r="J4872" s="8" t="n"/>
      <c r="K4872" s="8" t="n"/>
      <c r="L4872" s="8" t="n"/>
      <c r="M4872" s="9" t="n"/>
      <c r="O4872" s="10" t="n"/>
      <c r="P4872" s="8" t="n"/>
    </row>
    <row r="4873">
      <c r="A4873" s="7" t="n"/>
      <c r="C4873" s="7" t="n"/>
      <c r="F4873" s="7" t="n"/>
      <c r="H4873" s="7">
        <f>IF($G4873="","",IFERROR(INDEX(Listas!$B$2:$B$51,MATCH($G4873,Listas!$A$2:$A$51,0))&amp;"",""))</f>
        <v/>
      </c>
      <c r="J4873" s="8" t="n"/>
      <c r="K4873" s="8" t="n"/>
      <c r="L4873" s="8" t="n"/>
      <c r="M4873" s="9" t="n"/>
      <c r="O4873" s="10" t="n"/>
      <c r="P4873" s="8" t="n"/>
    </row>
    <row r="4874">
      <c r="A4874" s="7" t="n"/>
      <c r="C4874" s="7" t="n"/>
      <c r="F4874" s="7" t="n"/>
      <c r="H4874" s="7">
        <f>IF($G4874="","",IFERROR(INDEX(Listas!$B$2:$B$51,MATCH($G4874,Listas!$A$2:$A$51,0))&amp;"",""))</f>
        <v/>
      </c>
      <c r="J4874" s="8" t="n"/>
      <c r="K4874" s="8" t="n"/>
      <c r="L4874" s="8" t="n"/>
      <c r="M4874" s="9" t="n"/>
      <c r="O4874" s="10" t="n"/>
      <c r="P4874" s="8" t="n"/>
    </row>
    <row r="4875">
      <c r="A4875" s="7" t="n"/>
      <c r="C4875" s="7" t="n"/>
      <c r="F4875" s="7" t="n"/>
      <c r="H4875" s="7">
        <f>IF($G4875="","",IFERROR(INDEX(Listas!$B$2:$B$51,MATCH($G4875,Listas!$A$2:$A$51,0))&amp;"",""))</f>
        <v/>
      </c>
      <c r="J4875" s="8" t="n"/>
      <c r="K4875" s="8" t="n"/>
      <c r="L4875" s="8" t="n"/>
      <c r="M4875" s="9" t="n"/>
      <c r="O4875" s="10" t="n"/>
      <c r="P4875" s="8" t="n"/>
    </row>
    <row r="4876">
      <c r="A4876" s="7" t="n"/>
      <c r="C4876" s="7" t="n"/>
      <c r="F4876" s="7" t="n"/>
      <c r="H4876" s="7">
        <f>IF($G4876="","",IFERROR(INDEX(Listas!$B$2:$B$51,MATCH($G4876,Listas!$A$2:$A$51,0))&amp;"",""))</f>
        <v/>
      </c>
      <c r="J4876" s="8" t="n"/>
      <c r="K4876" s="8" t="n"/>
      <c r="L4876" s="8" t="n"/>
      <c r="M4876" s="9" t="n"/>
      <c r="O4876" s="10" t="n"/>
      <c r="P4876" s="8" t="n"/>
    </row>
    <row r="4877">
      <c r="A4877" s="7" t="n"/>
      <c r="C4877" s="7" t="n"/>
      <c r="F4877" s="7" t="n"/>
      <c r="H4877" s="7">
        <f>IF($G4877="","",IFERROR(INDEX(Listas!$B$2:$B$51,MATCH($G4877,Listas!$A$2:$A$51,0))&amp;"",""))</f>
        <v/>
      </c>
      <c r="J4877" s="8" t="n"/>
      <c r="K4877" s="8" t="n"/>
      <c r="L4877" s="8" t="n"/>
      <c r="M4877" s="9" t="n"/>
      <c r="O4877" s="10" t="n"/>
      <c r="P4877" s="8" t="n"/>
    </row>
    <row r="4878">
      <c r="A4878" s="7" t="n"/>
      <c r="C4878" s="7" t="n"/>
      <c r="F4878" s="7" t="n"/>
      <c r="H4878" s="7">
        <f>IF($G4878="","",IFERROR(INDEX(Listas!$B$2:$B$51,MATCH($G4878,Listas!$A$2:$A$51,0))&amp;"",""))</f>
        <v/>
      </c>
      <c r="J4878" s="8" t="n"/>
      <c r="K4878" s="8" t="n"/>
      <c r="L4878" s="8" t="n"/>
      <c r="M4878" s="9" t="n"/>
      <c r="O4878" s="10" t="n"/>
      <c r="P4878" s="8" t="n"/>
    </row>
    <row r="4879">
      <c r="A4879" s="7" t="n"/>
      <c r="C4879" s="7" t="n"/>
      <c r="F4879" s="7" t="n"/>
      <c r="H4879" s="7">
        <f>IF($G4879="","",IFERROR(INDEX(Listas!$B$2:$B$51,MATCH($G4879,Listas!$A$2:$A$51,0))&amp;"",""))</f>
        <v/>
      </c>
      <c r="J4879" s="8" t="n"/>
      <c r="K4879" s="8" t="n"/>
      <c r="L4879" s="8" t="n"/>
      <c r="M4879" s="9" t="n"/>
      <c r="O4879" s="10" t="n"/>
      <c r="P4879" s="8" t="n"/>
    </row>
    <row r="4880">
      <c r="A4880" s="7" t="n"/>
      <c r="C4880" s="7" t="n"/>
      <c r="F4880" s="7" t="n"/>
      <c r="H4880" s="7">
        <f>IF($G4880="","",IFERROR(INDEX(Listas!$B$2:$B$51,MATCH($G4880,Listas!$A$2:$A$51,0))&amp;"",""))</f>
        <v/>
      </c>
      <c r="J4880" s="8" t="n"/>
      <c r="K4880" s="8" t="n"/>
      <c r="L4880" s="8" t="n"/>
      <c r="M4880" s="9" t="n"/>
      <c r="O4880" s="10" t="n"/>
      <c r="P4880" s="8" t="n"/>
    </row>
    <row r="4881">
      <c r="A4881" s="7" t="n"/>
      <c r="C4881" s="7" t="n"/>
      <c r="F4881" s="7" t="n"/>
      <c r="H4881" s="7">
        <f>IF($G4881="","",IFERROR(INDEX(Listas!$B$2:$B$51,MATCH($G4881,Listas!$A$2:$A$51,0))&amp;"",""))</f>
        <v/>
      </c>
      <c r="J4881" s="8" t="n"/>
      <c r="K4881" s="8" t="n"/>
      <c r="L4881" s="8" t="n"/>
      <c r="M4881" s="9" t="n"/>
      <c r="O4881" s="10" t="n"/>
      <c r="P4881" s="8" t="n"/>
    </row>
    <row r="4882">
      <c r="A4882" s="7" t="n"/>
      <c r="C4882" s="7" t="n"/>
      <c r="F4882" s="7" t="n"/>
      <c r="H4882" s="7">
        <f>IF($G4882="","",IFERROR(INDEX(Listas!$B$2:$B$51,MATCH($G4882,Listas!$A$2:$A$51,0))&amp;"",""))</f>
        <v/>
      </c>
      <c r="J4882" s="8" t="n"/>
      <c r="K4882" s="8" t="n"/>
      <c r="L4882" s="8" t="n"/>
      <c r="M4882" s="9" t="n"/>
      <c r="O4882" s="10" t="n"/>
      <c r="P4882" s="8" t="n"/>
    </row>
    <row r="4883">
      <c r="A4883" s="7" t="n"/>
      <c r="C4883" s="7" t="n"/>
      <c r="F4883" s="7" t="n"/>
      <c r="H4883" s="7">
        <f>IF($G4883="","",IFERROR(INDEX(Listas!$B$2:$B$51,MATCH($G4883,Listas!$A$2:$A$51,0))&amp;"",""))</f>
        <v/>
      </c>
      <c r="J4883" s="8" t="n"/>
      <c r="K4883" s="8" t="n"/>
      <c r="L4883" s="8" t="n"/>
      <c r="M4883" s="9" t="n"/>
      <c r="O4883" s="10" t="n"/>
      <c r="P4883" s="8" t="n"/>
    </row>
    <row r="4884">
      <c r="A4884" s="7" t="n"/>
      <c r="C4884" s="7" t="n"/>
      <c r="F4884" s="7" t="n"/>
      <c r="H4884" s="7">
        <f>IF($G4884="","",IFERROR(INDEX(Listas!$B$2:$B$51,MATCH($G4884,Listas!$A$2:$A$51,0))&amp;"",""))</f>
        <v/>
      </c>
      <c r="J4884" s="8" t="n"/>
      <c r="K4884" s="8" t="n"/>
      <c r="L4884" s="8" t="n"/>
      <c r="M4884" s="9" t="n"/>
      <c r="O4884" s="10" t="n"/>
      <c r="P4884" s="8" t="n"/>
    </row>
    <row r="4885">
      <c r="A4885" s="7" t="n"/>
      <c r="C4885" s="7" t="n"/>
      <c r="F4885" s="7" t="n"/>
      <c r="H4885" s="7">
        <f>IF($G4885="","",IFERROR(INDEX(Listas!$B$2:$B$51,MATCH($G4885,Listas!$A$2:$A$51,0))&amp;"",""))</f>
        <v/>
      </c>
      <c r="J4885" s="8" t="n"/>
      <c r="K4885" s="8" t="n"/>
      <c r="L4885" s="8" t="n"/>
      <c r="M4885" s="9" t="n"/>
      <c r="O4885" s="10" t="n"/>
      <c r="P4885" s="8" t="n"/>
    </row>
    <row r="4886">
      <c r="A4886" s="7" t="n"/>
      <c r="C4886" s="7" t="n"/>
      <c r="F4886" s="7" t="n"/>
      <c r="H4886" s="7">
        <f>IF($G4886="","",IFERROR(INDEX(Listas!$B$2:$B$51,MATCH($G4886,Listas!$A$2:$A$51,0))&amp;"",""))</f>
        <v/>
      </c>
      <c r="J4886" s="8" t="n"/>
      <c r="K4886" s="8" t="n"/>
      <c r="L4886" s="8" t="n"/>
      <c r="M4886" s="9" t="n"/>
      <c r="O4886" s="10" t="n"/>
      <c r="P4886" s="8" t="n"/>
    </row>
    <row r="4887">
      <c r="A4887" s="7" t="n"/>
      <c r="C4887" s="7" t="n"/>
      <c r="F4887" s="7" t="n"/>
      <c r="H4887" s="7">
        <f>IF($G4887="","",IFERROR(INDEX(Listas!$B$2:$B$51,MATCH($G4887,Listas!$A$2:$A$51,0))&amp;"",""))</f>
        <v/>
      </c>
      <c r="J4887" s="8" t="n"/>
      <c r="K4887" s="8" t="n"/>
      <c r="L4887" s="8" t="n"/>
      <c r="M4887" s="9" t="n"/>
      <c r="O4887" s="10" t="n"/>
      <c r="P4887" s="8" t="n"/>
    </row>
    <row r="4888">
      <c r="A4888" s="7" t="n"/>
      <c r="C4888" s="7" t="n"/>
      <c r="F4888" s="7" t="n"/>
      <c r="H4888" s="7">
        <f>IF($G4888="","",IFERROR(INDEX(Listas!$B$2:$B$51,MATCH($G4888,Listas!$A$2:$A$51,0))&amp;"",""))</f>
        <v/>
      </c>
      <c r="J4888" s="8" t="n"/>
      <c r="K4888" s="8" t="n"/>
      <c r="L4888" s="8" t="n"/>
      <c r="M4888" s="9" t="n"/>
      <c r="O4888" s="10" t="n"/>
      <c r="P4888" s="8" t="n"/>
    </row>
    <row r="4889">
      <c r="A4889" s="7" t="n"/>
      <c r="C4889" s="7" t="n"/>
      <c r="F4889" s="7" t="n"/>
      <c r="H4889" s="7">
        <f>IF($G4889="","",IFERROR(INDEX(Listas!$B$2:$B$51,MATCH($G4889,Listas!$A$2:$A$51,0))&amp;"",""))</f>
        <v/>
      </c>
      <c r="J4889" s="8" t="n"/>
      <c r="K4889" s="8" t="n"/>
      <c r="L4889" s="8" t="n"/>
      <c r="M4889" s="9" t="n"/>
      <c r="O4889" s="10" t="n"/>
      <c r="P4889" s="8" t="n"/>
    </row>
    <row r="4890">
      <c r="A4890" s="7" t="n"/>
      <c r="C4890" s="7" t="n"/>
      <c r="F4890" s="7" t="n"/>
      <c r="H4890" s="7">
        <f>IF($G4890="","",IFERROR(INDEX(Listas!$B$2:$B$51,MATCH($G4890,Listas!$A$2:$A$51,0))&amp;"",""))</f>
        <v/>
      </c>
      <c r="J4890" s="8" t="n"/>
      <c r="K4890" s="8" t="n"/>
      <c r="L4890" s="8" t="n"/>
      <c r="M4890" s="9" t="n"/>
      <c r="O4890" s="10" t="n"/>
      <c r="P4890" s="8" t="n"/>
    </row>
    <row r="4891">
      <c r="A4891" s="7" t="n"/>
      <c r="C4891" s="7" t="n"/>
      <c r="F4891" s="7" t="n"/>
      <c r="H4891" s="7">
        <f>IF($G4891="","",IFERROR(INDEX(Listas!$B$2:$B$51,MATCH($G4891,Listas!$A$2:$A$51,0))&amp;"",""))</f>
        <v/>
      </c>
      <c r="J4891" s="8" t="n"/>
      <c r="K4891" s="8" t="n"/>
      <c r="L4891" s="8" t="n"/>
      <c r="M4891" s="9" t="n"/>
      <c r="O4891" s="10" t="n"/>
      <c r="P4891" s="8" t="n"/>
    </row>
    <row r="4892">
      <c r="A4892" s="7" t="n"/>
      <c r="C4892" s="7" t="n"/>
      <c r="F4892" s="7" t="n"/>
      <c r="H4892" s="7">
        <f>IF($G4892="","",IFERROR(INDEX(Listas!$B$2:$B$51,MATCH($G4892,Listas!$A$2:$A$51,0))&amp;"",""))</f>
        <v/>
      </c>
      <c r="J4892" s="8" t="n"/>
      <c r="K4892" s="8" t="n"/>
      <c r="L4892" s="8" t="n"/>
      <c r="M4892" s="9" t="n"/>
      <c r="O4892" s="10" t="n"/>
      <c r="P4892" s="8" t="n"/>
    </row>
    <row r="4893">
      <c r="A4893" s="7" t="n"/>
      <c r="C4893" s="7" t="n"/>
      <c r="F4893" s="7" t="n"/>
      <c r="H4893" s="7">
        <f>IF($G4893="","",IFERROR(INDEX(Listas!$B$2:$B$51,MATCH($G4893,Listas!$A$2:$A$51,0))&amp;"",""))</f>
        <v/>
      </c>
      <c r="J4893" s="8" t="n"/>
      <c r="K4893" s="8" t="n"/>
      <c r="L4893" s="8" t="n"/>
      <c r="M4893" s="9" t="n"/>
      <c r="O4893" s="10" t="n"/>
      <c r="P4893" s="8" t="n"/>
    </row>
    <row r="4894">
      <c r="A4894" s="7" t="n"/>
      <c r="C4894" s="7" t="n"/>
      <c r="F4894" s="7" t="n"/>
      <c r="H4894" s="7">
        <f>IF($G4894="","",IFERROR(INDEX(Listas!$B$2:$B$51,MATCH($G4894,Listas!$A$2:$A$51,0))&amp;"",""))</f>
        <v/>
      </c>
      <c r="J4894" s="8" t="n"/>
      <c r="K4894" s="8" t="n"/>
      <c r="L4894" s="8" t="n"/>
      <c r="M4894" s="9" t="n"/>
      <c r="O4894" s="10" t="n"/>
      <c r="P4894" s="8" t="n"/>
    </row>
    <row r="4895">
      <c r="A4895" s="7" t="n"/>
      <c r="C4895" s="7" t="n"/>
      <c r="F4895" s="7" t="n"/>
      <c r="H4895" s="7">
        <f>IF($G4895="","",IFERROR(INDEX(Listas!$B$2:$B$51,MATCH($G4895,Listas!$A$2:$A$51,0))&amp;"",""))</f>
        <v/>
      </c>
      <c r="J4895" s="8" t="n"/>
      <c r="K4895" s="8" t="n"/>
      <c r="L4895" s="8" t="n"/>
      <c r="M4895" s="9" t="n"/>
      <c r="O4895" s="10" t="n"/>
      <c r="P4895" s="8" t="n"/>
    </row>
    <row r="4896">
      <c r="A4896" s="7" t="n"/>
      <c r="C4896" s="7" t="n"/>
      <c r="F4896" s="7" t="n"/>
      <c r="H4896" s="7">
        <f>IF($G4896="","",IFERROR(INDEX(Listas!$B$2:$B$51,MATCH($G4896,Listas!$A$2:$A$51,0))&amp;"",""))</f>
        <v/>
      </c>
      <c r="J4896" s="8" t="n"/>
      <c r="K4896" s="8" t="n"/>
      <c r="L4896" s="8" t="n"/>
      <c r="M4896" s="9" t="n"/>
      <c r="O4896" s="10" t="n"/>
      <c r="P4896" s="8" t="n"/>
    </row>
    <row r="4897">
      <c r="A4897" s="7" t="n"/>
      <c r="C4897" s="7" t="n"/>
      <c r="F4897" s="7" t="n"/>
      <c r="H4897" s="7">
        <f>IF($G4897="","",IFERROR(INDEX(Listas!$B$2:$B$51,MATCH($G4897,Listas!$A$2:$A$51,0))&amp;"",""))</f>
        <v/>
      </c>
      <c r="J4897" s="8" t="n"/>
      <c r="K4897" s="8" t="n"/>
      <c r="L4897" s="8" t="n"/>
      <c r="M4897" s="9" t="n"/>
      <c r="O4897" s="10" t="n"/>
      <c r="P4897" s="8" t="n"/>
    </row>
    <row r="4898">
      <c r="A4898" s="7" t="n"/>
      <c r="C4898" s="7" t="n"/>
      <c r="F4898" s="7" t="n"/>
      <c r="H4898" s="7">
        <f>IF($G4898="","",IFERROR(INDEX(Listas!$B$2:$B$51,MATCH($G4898,Listas!$A$2:$A$51,0))&amp;"",""))</f>
        <v/>
      </c>
      <c r="J4898" s="8" t="n"/>
      <c r="K4898" s="8" t="n"/>
      <c r="L4898" s="8" t="n"/>
      <c r="M4898" s="9" t="n"/>
      <c r="O4898" s="10" t="n"/>
      <c r="P4898" s="8" t="n"/>
    </row>
    <row r="4899">
      <c r="A4899" s="7" t="n"/>
      <c r="C4899" s="7" t="n"/>
      <c r="F4899" s="7" t="n"/>
      <c r="H4899" s="7">
        <f>IF($G4899="","",IFERROR(INDEX(Listas!$B$2:$B$51,MATCH($G4899,Listas!$A$2:$A$51,0))&amp;"",""))</f>
        <v/>
      </c>
      <c r="J4899" s="8" t="n"/>
      <c r="K4899" s="8" t="n"/>
      <c r="L4899" s="8" t="n"/>
      <c r="M4899" s="9" t="n"/>
      <c r="O4899" s="10" t="n"/>
      <c r="P4899" s="8" t="n"/>
    </row>
    <row r="4900">
      <c r="A4900" s="7" t="n"/>
      <c r="C4900" s="7" t="n"/>
      <c r="F4900" s="7" t="n"/>
      <c r="H4900" s="7">
        <f>IF($G4900="","",IFERROR(INDEX(Listas!$B$2:$B$51,MATCH($G4900,Listas!$A$2:$A$51,0))&amp;"",""))</f>
        <v/>
      </c>
      <c r="J4900" s="8" t="n"/>
      <c r="K4900" s="8" t="n"/>
      <c r="L4900" s="8" t="n"/>
      <c r="M4900" s="9" t="n"/>
      <c r="O4900" s="10" t="n"/>
      <c r="P4900" s="8" t="n"/>
    </row>
    <row r="4901">
      <c r="A4901" s="7" t="n"/>
      <c r="C4901" s="7" t="n"/>
      <c r="F4901" s="7" t="n"/>
      <c r="H4901" s="7">
        <f>IF($G4901="","",IFERROR(INDEX(Listas!$B$2:$B$51,MATCH($G4901,Listas!$A$2:$A$51,0))&amp;"",""))</f>
        <v/>
      </c>
      <c r="J4901" s="8" t="n"/>
      <c r="K4901" s="8" t="n"/>
      <c r="L4901" s="8" t="n"/>
      <c r="M4901" s="9" t="n"/>
      <c r="O4901" s="10" t="n"/>
      <c r="P4901" s="8" t="n"/>
    </row>
    <row r="4902">
      <c r="A4902" s="7" t="n"/>
      <c r="C4902" s="7" t="n"/>
      <c r="F4902" s="7" t="n"/>
      <c r="H4902" s="7">
        <f>IF($G4902="","",IFERROR(INDEX(Listas!$B$2:$B$51,MATCH($G4902,Listas!$A$2:$A$51,0))&amp;"",""))</f>
        <v/>
      </c>
      <c r="J4902" s="8" t="n"/>
      <c r="K4902" s="8" t="n"/>
      <c r="L4902" s="8" t="n"/>
      <c r="M4902" s="9" t="n"/>
      <c r="O4902" s="10" t="n"/>
      <c r="P4902" s="8" t="n"/>
    </row>
    <row r="4903">
      <c r="A4903" s="7" t="n"/>
      <c r="C4903" s="7" t="n"/>
      <c r="F4903" s="7" t="n"/>
      <c r="H4903" s="7">
        <f>IF($G4903="","",IFERROR(INDEX(Listas!$B$2:$B$51,MATCH($G4903,Listas!$A$2:$A$51,0))&amp;"",""))</f>
        <v/>
      </c>
      <c r="J4903" s="8" t="n"/>
      <c r="K4903" s="8" t="n"/>
      <c r="L4903" s="8" t="n"/>
      <c r="M4903" s="9" t="n"/>
      <c r="O4903" s="10" t="n"/>
      <c r="P4903" s="8" t="n"/>
    </row>
    <row r="4904">
      <c r="A4904" s="7" t="n"/>
      <c r="C4904" s="7" t="n"/>
      <c r="F4904" s="7" t="n"/>
      <c r="H4904" s="7">
        <f>IF($G4904="","",IFERROR(INDEX(Listas!$B$2:$B$51,MATCH($G4904,Listas!$A$2:$A$51,0))&amp;"",""))</f>
        <v/>
      </c>
      <c r="J4904" s="8" t="n"/>
      <c r="K4904" s="8" t="n"/>
      <c r="L4904" s="8" t="n"/>
      <c r="M4904" s="9" t="n"/>
      <c r="O4904" s="10" t="n"/>
      <c r="P4904" s="8" t="n"/>
    </row>
    <row r="4905">
      <c r="A4905" s="7" t="n"/>
      <c r="C4905" s="7" t="n"/>
      <c r="F4905" s="7" t="n"/>
      <c r="H4905" s="7">
        <f>IF($G4905="","",IFERROR(INDEX(Listas!$B$2:$B$51,MATCH($G4905,Listas!$A$2:$A$51,0))&amp;"",""))</f>
        <v/>
      </c>
      <c r="J4905" s="8" t="n"/>
      <c r="K4905" s="8" t="n"/>
      <c r="L4905" s="8" t="n"/>
      <c r="M4905" s="9" t="n"/>
      <c r="O4905" s="10" t="n"/>
      <c r="P4905" s="8" t="n"/>
    </row>
    <row r="4906">
      <c r="A4906" s="7" t="n"/>
      <c r="C4906" s="7" t="n"/>
      <c r="F4906" s="7" t="n"/>
      <c r="H4906" s="7">
        <f>IF($G4906="","",IFERROR(INDEX(Listas!$B$2:$B$51,MATCH($G4906,Listas!$A$2:$A$51,0))&amp;"",""))</f>
        <v/>
      </c>
      <c r="J4906" s="8" t="n"/>
      <c r="K4906" s="8" t="n"/>
      <c r="L4906" s="8" t="n"/>
      <c r="M4906" s="9" t="n"/>
      <c r="O4906" s="10" t="n"/>
      <c r="P4906" s="8" t="n"/>
    </row>
    <row r="4907">
      <c r="A4907" s="7" t="n"/>
      <c r="C4907" s="7" t="n"/>
      <c r="F4907" s="7" t="n"/>
      <c r="H4907" s="7">
        <f>IF($G4907="","",IFERROR(INDEX(Listas!$B$2:$B$51,MATCH($G4907,Listas!$A$2:$A$51,0))&amp;"",""))</f>
        <v/>
      </c>
      <c r="J4907" s="8" t="n"/>
      <c r="K4907" s="8" t="n"/>
      <c r="L4907" s="8" t="n"/>
      <c r="M4907" s="9" t="n"/>
      <c r="O4907" s="10" t="n"/>
      <c r="P4907" s="8" t="n"/>
    </row>
    <row r="4908">
      <c r="A4908" s="7" t="n"/>
      <c r="C4908" s="7" t="n"/>
      <c r="F4908" s="7" t="n"/>
      <c r="H4908" s="7">
        <f>IF($G4908="","",IFERROR(INDEX(Listas!$B$2:$B$51,MATCH($G4908,Listas!$A$2:$A$51,0))&amp;"",""))</f>
        <v/>
      </c>
      <c r="J4908" s="8" t="n"/>
      <c r="K4908" s="8" t="n"/>
      <c r="L4908" s="8" t="n"/>
      <c r="M4908" s="9" t="n"/>
      <c r="O4908" s="10" t="n"/>
      <c r="P4908" s="8" t="n"/>
    </row>
    <row r="4909">
      <c r="A4909" s="7" t="n"/>
      <c r="C4909" s="7" t="n"/>
      <c r="F4909" s="7" t="n"/>
      <c r="H4909" s="7">
        <f>IF($G4909="","",IFERROR(INDEX(Listas!$B$2:$B$51,MATCH($G4909,Listas!$A$2:$A$51,0))&amp;"",""))</f>
        <v/>
      </c>
      <c r="J4909" s="8" t="n"/>
      <c r="K4909" s="8" t="n"/>
      <c r="L4909" s="8" t="n"/>
      <c r="M4909" s="9" t="n"/>
      <c r="O4909" s="10" t="n"/>
      <c r="P4909" s="8" t="n"/>
    </row>
    <row r="4910">
      <c r="A4910" s="7" t="n"/>
      <c r="C4910" s="7" t="n"/>
      <c r="F4910" s="7" t="n"/>
      <c r="H4910" s="7">
        <f>IF($G4910="","",IFERROR(INDEX(Listas!$B$2:$B$51,MATCH($G4910,Listas!$A$2:$A$51,0))&amp;"",""))</f>
        <v/>
      </c>
      <c r="J4910" s="8" t="n"/>
      <c r="K4910" s="8" t="n"/>
      <c r="L4910" s="8" t="n"/>
      <c r="M4910" s="9" t="n"/>
      <c r="O4910" s="10" t="n"/>
      <c r="P4910" s="8" t="n"/>
    </row>
    <row r="4911">
      <c r="A4911" s="7" t="n"/>
      <c r="C4911" s="7" t="n"/>
      <c r="F4911" s="7" t="n"/>
      <c r="H4911" s="7">
        <f>IF($G4911="","",IFERROR(INDEX(Listas!$B$2:$B$51,MATCH($G4911,Listas!$A$2:$A$51,0))&amp;"",""))</f>
        <v/>
      </c>
      <c r="J4911" s="8" t="n"/>
      <c r="K4911" s="8" t="n"/>
      <c r="L4911" s="8" t="n"/>
      <c r="M4911" s="9" t="n"/>
      <c r="O4911" s="10" t="n"/>
      <c r="P4911" s="8" t="n"/>
    </row>
    <row r="4912">
      <c r="A4912" s="7" t="n"/>
      <c r="C4912" s="7" t="n"/>
      <c r="F4912" s="7" t="n"/>
      <c r="H4912" s="7">
        <f>IF($G4912="","",IFERROR(INDEX(Listas!$B$2:$B$51,MATCH($G4912,Listas!$A$2:$A$51,0))&amp;"",""))</f>
        <v/>
      </c>
      <c r="J4912" s="8" t="n"/>
      <c r="K4912" s="8" t="n"/>
      <c r="L4912" s="8" t="n"/>
      <c r="M4912" s="9" t="n"/>
      <c r="O4912" s="10" t="n"/>
      <c r="P4912" s="8" t="n"/>
    </row>
    <row r="4913">
      <c r="A4913" s="7" t="n"/>
      <c r="C4913" s="7" t="n"/>
      <c r="F4913" s="7" t="n"/>
      <c r="H4913" s="7">
        <f>IF($G4913="","",IFERROR(INDEX(Listas!$B$2:$B$51,MATCH($G4913,Listas!$A$2:$A$51,0))&amp;"",""))</f>
        <v/>
      </c>
      <c r="J4913" s="8" t="n"/>
      <c r="K4913" s="8" t="n"/>
      <c r="L4913" s="8" t="n"/>
      <c r="M4913" s="9" t="n"/>
      <c r="O4913" s="10" t="n"/>
      <c r="P4913" s="8" t="n"/>
    </row>
    <row r="4914">
      <c r="A4914" s="7" t="n"/>
      <c r="C4914" s="7" t="n"/>
      <c r="F4914" s="7" t="n"/>
      <c r="H4914" s="7">
        <f>IF($G4914="","",IFERROR(INDEX(Listas!$B$2:$B$51,MATCH($G4914,Listas!$A$2:$A$51,0))&amp;"",""))</f>
        <v/>
      </c>
      <c r="J4914" s="8" t="n"/>
      <c r="K4914" s="8" t="n"/>
      <c r="L4914" s="8" t="n"/>
      <c r="M4914" s="9" t="n"/>
      <c r="O4914" s="10" t="n"/>
      <c r="P4914" s="8" t="n"/>
    </row>
    <row r="4915">
      <c r="A4915" s="7" t="n"/>
      <c r="C4915" s="7" t="n"/>
      <c r="F4915" s="7" t="n"/>
      <c r="H4915" s="7">
        <f>IF($G4915="","",IFERROR(INDEX(Listas!$B$2:$B$51,MATCH($G4915,Listas!$A$2:$A$51,0))&amp;"",""))</f>
        <v/>
      </c>
      <c r="J4915" s="8" t="n"/>
      <c r="K4915" s="8" t="n"/>
      <c r="L4915" s="8" t="n"/>
      <c r="M4915" s="9" t="n"/>
      <c r="O4915" s="10" t="n"/>
      <c r="P4915" s="8" t="n"/>
    </row>
    <row r="4916">
      <c r="A4916" s="7" t="n"/>
      <c r="C4916" s="7" t="n"/>
      <c r="F4916" s="7" t="n"/>
      <c r="H4916" s="7">
        <f>IF($G4916="","",IFERROR(INDEX(Listas!$B$2:$B$51,MATCH($G4916,Listas!$A$2:$A$51,0))&amp;"",""))</f>
        <v/>
      </c>
      <c r="J4916" s="8" t="n"/>
      <c r="K4916" s="8" t="n"/>
      <c r="L4916" s="8" t="n"/>
      <c r="M4916" s="9" t="n"/>
      <c r="O4916" s="10" t="n"/>
      <c r="P4916" s="8" t="n"/>
    </row>
    <row r="4917">
      <c r="A4917" s="7" t="n"/>
      <c r="C4917" s="7" t="n"/>
      <c r="F4917" s="7" t="n"/>
      <c r="H4917" s="7">
        <f>IF($G4917="","",IFERROR(INDEX(Listas!$B$2:$B$51,MATCH($G4917,Listas!$A$2:$A$51,0))&amp;"",""))</f>
        <v/>
      </c>
      <c r="J4917" s="8" t="n"/>
      <c r="K4917" s="8" t="n"/>
      <c r="L4917" s="8" t="n"/>
      <c r="M4917" s="9" t="n"/>
      <c r="O4917" s="10" t="n"/>
      <c r="P4917" s="8" t="n"/>
    </row>
    <row r="4918">
      <c r="A4918" s="7" t="n"/>
      <c r="C4918" s="7" t="n"/>
      <c r="F4918" s="7" t="n"/>
      <c r="H4918" s="7">
        <f>IF($G4918="","",IFERROR(INDEX(Listas!$B$2:$B$51,MATCH($G4918,Listas!$A$2:$A$51,0))&amp;"",""))</f>
        <v/>
      </c>
      <c r="J4918" s="8" t="n"/>
      <c r="K4918" s="8" t="n"/>
      <c r="L4918" s="8" t="n"/>
      <c r="M4918" s="9" t="n"/>
      <c r="O4918" s="10" t="n"/>
      <c r="P4918" s="8" t="n"/>
    </row>
    <row r="4919">
      <c r="A4919" s="7" t="n"/>
      <c r="C4919" s="7" t="n"/>
      <c r="F4919" s="7" t="n"/>
      <c r="H4919" s="7">
        <f>IF($G4919="","",IFERROR(INDEX(Listas!$B$2:$B$51,MATCH($G4919,Listas!$A$2:$A$51,0))&amp;"",""))</f>
        <v/>
      </c>
      <c r="J4919" s="8" t="n"/>
      <c r="K4919" s="8" t="n"/>
      <c r="L4919" s="8" t="n"/>
      <c r="M4919" s="9" t="n"/>
      <c r="O4919" s="10" t="n"/>
      <c r="P4919" s="8" t="n"/>
    </row>
    <row r="4920">
      <c r="A4920" s="7" t="n"/>
      <c r="C4920" s="7" t="n"/>
      <c r="F4920" s="7" t="n"/>
      <c r="H4920" s="7">
        <f>IF($G4920="","",IFERROR(INDEX(Listas!$B$2:$B$51,MATCH($G4920,Listas!$A$2:$A$51,0))&amp;"",""))</f>
        <v/>
      </c>
      <c r="J4920" s="8" t="n"/>
      <c r="K4920" s="8" t="n"/>
      <c r="L4920" s="8" t="n"/>
      <c r="M4920" s="9" t="n"/>
      <c r="O4920" s="10" t="n"/>
      <c r="P4920" s="8" t="n"/>
    </row>
    <row r="4921">
      <c r="A4921" s="7" t="n"/>
      <c r="C4921" s="7" t="n"/>
      <c r="F4921" s="7" t="n"/>
      <c r="H4921" s="7">
        <f>IF($G4921="","",IFERROR(INDEX(Listas!$B$2:$B$51,MATCH($G4921,Listas!$A$2:$A$51,0))&amp;"",""))</f>
        <v/>
      </c>
      <c r="J4921" s="8" t="n"/>
      <c r="K4921" s="8" t="n"/>
      <c r="L4921" s="8" t="n"/>
      <c r="M4921" s="9" t="n"/>
      <c r="O4921" s="10" t="n"/>
      <c r="P4921" s="8" t="n"/>
    </row>
    <row r="4922">
      <c r="A4922" s="7" t="n"/>
      <c r="C4922" s="7" t="n"/>
      <c r="F4922" s="7" t="n"/>
      <c r="H4922" s="7">
        <f>IF($G4922="","",IFERROR(INDEX(Listas!$B$2:$B$51,MATCH($G4922,Listas!$A$2:$A$51,0))&amp;"",""))</f>
        <v/>
      </c>
      <c r="J4922" s="8" t="n"/>
      <c r="K4922" s="8" t="n"/>
      <c r="L4922" s="8" t="n"/>
      <c r="M4922" s="9" t="n"/>
      <c r="O4922" s="10" t="n"/>
      <c r="P4922" s="8" t="n"/>
    </row>
    <row r="4923">
      <c r="A4923" s="7" t="n"/>
      <c r="C4923" s="7" t="n"/>
      <c r="F4923" s="7" t="n"/>
      <c r="H4923" s="7">
        <f>IF($G4923="","",IFERROR(INDEX(Listas!$B$2:$B$51,MATCH($G4923,Listas!$A$2:$A$51,0))&amp;"",""))</f>
        <v/>
      </c>
      <c r="J4923" s="8" t="n"/>
      <c r="K4923" s="8" t="n"/>
      <c r="L4923" s="8" t="n"/>
      <c r="M4923" s="9" t="n"/>
      <c r="O4923" s="10" t="n"/>
      <c r="P4923" s="8" t="n"/>
    </row>
    <row r="4924">
      <c r="A4924" s="7" t="n"/>
      <c r="C4924" s="7" t="n"/>
      <c r="F4924" s="7" t="n"/>
      <c r="H4924" s="7">
        <f>IF($G4924="","",IFERROR(INDEX(Listas!$B$2:$B$51,MATCH($G4924,Listas!$A$2:$A$51,0))&amp;"",""))</f>
        <v/>
      </c>
      <c r="J4924" s="8" t="n"/>
      <c r="K4924" s="8" t="n"/>
      <c r="L4924" s="8" t="n"/>
      <c r="M4924" s="9" t="n"/>
      <c r="O4924" s="10" t="n"/>
      <c r="P4924" s="8" t="n"/>
    </row>
    <row r="4925">
      <c r="A4925" s="7" t="n"/>
      <c r="C4925" s="7" t="n"/>
      <c r="F4925" s="7" t="n"/>
      <c r="H4925" s="7">
        <f>IF($G4925="","",IFERROR(INDEX(Listas!$B$2:$B$51,MATCH($G4925,Listas!$A$2:$A$51,0))&amp;"",""))</f>
        <v/>
      </c>
      <c r="J4925" s="8" t="n"/>
      <c r="K4925" s="8" t="n"/>
      <c r="L4925" s="8" t="n"/>
      <c r="M4925" s="9" t="n"/>
      <c r="O4925" s="10" t="n"/>
      <c r="P4925" s="8" t="n"/>
    </row>
    <row r="4926">
      <c r="A4926" s="7" t="n"/>
      <c r="C4926" s="7" t="n"/>
      <c r="F4926" s="7" t="n"/>
      <c r="H4926" s="7">
        <f>IF($G4926="","",IFERROR(INDEX(Listas!$B$2:$B$51,MATCH($G4926,Listas!$A$2:$A$51,0))&amp;"",""))</f>
        <v/>
      </c>
      <c r="J4926" s="8" t="n"/>
      <c r="K4926" s="8" t="n"/>
      <c r="L4926" s="8" t="n"/>
      <c r="M4926" s="9" t="n"/>
      <c r="O4926" s="10" t="n"/>
      <c r="P4926" s="8" t="n"/>
    </row>
    <row r="4927">
      <c r="A4927" s="7" t="n"/>
      <c r="C4927" s="7" t="n"/>
      <c r="F4927" s="7" t="n"/>
      <c r="H4927" s="7">
        <f>IF($G4927="","",IFERROR(INDEX(Listas!$B$2:$B$51,MATCH($G4927,Listas!$A$2:$A$51,0))&amp;"",""))</f>
        <v/>
      </c>
      <c r="J4927" s="8" t="n"/>
      <c r="K4927" s="8" t="n"/>
      <c r="L4927" s="8" t="n"/>
      <c r="M4927" s="9" t="n"/>
      <c r="O4927" s="10" t="n"/>
      <c r="P4927" s="8" t="n"/>
    </row>
    <row r="4928">
      <c r="A4928" s="7" t="n"/>
      <c r="C4928" s="7" t="n"/>
      <c r="F4928" s="7" t="n"/>
      <c r="H4928" s="7">
        <f>IF($G4928="","",IFERROR(INDEX(Listas!$B$2:$B$51,MATCH($G4928,Listas!$A$2:$A$51,0))&amp;"",""))</f>
        <v/>
      </c>
      <c r="J4928" s="8" t="n"/>
      <c r="K4928" s="8" t="n"/>
      <c r="L4928" s="8" t="n"/>
      <c r="M4928" s="9" t="n"/>
      <c r="O4928" s="10" t="n"/>
      <c r="P4928" s="8" t="n"/>
    </row>
    <row r="4929">
      <c r="A4929" s="7" t="n"/>
      <c r="C4929" s="7" t="n"/>
      <c r="F4929" s="7" t="n"/>
      <c r="H4929" s="7">
        <f>IF($G4929="","",IFERROR(INDEX(Listas!$B$2:$B$51,MATCH($G4929,Listas!$A$2:$A$51,0))&amp;"",""))</f>
        <v/>
      </c>
      <c r="J4929" s="8" t="n"/>
      <c r="K4929" s="8" t="n"/>
      <c r="L4929" s="8" t="n"/>
      <c r="M4929" s="9" t="n"/>
      <c r="O4929" s="10" t="n"/>
      <c r="P4929" s="8" t="n"/>
    </row>
    <row r="4930">
      <c r="A4930" s="7" t="n"/>
      <c r="C4930" s="7" t="n"/>
      <c r="F4930" s="7" t="n"/>
      <c r="H4930" s="7">
        <f>IF($G4930="","",IFERROR(INDEX(Listas!$B$2:$B$51,MATCH($G4930,Listas!$A$2:$A$51,0))&amp;"",""))</f>
        <v/>
      </c>
      <c r="J4930" s="8" t="n"/>
      <c r="K4930" s="8" t="n"/>
      <c r="L4930" s="8" t="n"/>
      <c r="M4930" s="9" t="n"/>
      <c r="O4930" s="10" t="n"/>
      <c r="P4930" s="8" t="n"/>
    </row>
    <row r="4931">
      <c r="A4931" s="7" t="n"/>
      <c r="C4931" s="7" t="n"/>
      <c r="F4931" s="7" t="n"/>
      <c r="H4931" s="7">
        <f>IF($G4931="","",IFERROR(INDEX(Listas!$B$2:$B$51,MATCH($G4931,Listas!$A$2:$A$51,0))&amp;"",""))</f>
        <v/>
      </c>
      <c r="J4931" s="8" t="n"/>
      <c r="K4931" s="8" t="n"/>
      <c r="L4931" s="8" t="n"/>
      <c r="M4931" s="9" t="n"/>
      <c r="O4931" s="10" t="n"/>
      <c r="P4931" s="8" t="n"/>
    </row>
    <row r="4932">
      <c r="A4932" s="7" t="n"/>
      <c r="C4932" s="7" t="n"/>
      <c r="F4932" s="7" t="n"/>
      <c r="H4932" s="7">
        <f>IF($G4932="","",IFERROR(INDEX(Listas!$B$2:$B$51,MATCH($G4932,Listas!$A$2:$A$51,0))&amp;"",""))</f>
        <v/>
      </c>
      <c r="J4932" s="8" t="n"/>
      <c r="K4932" s="8" t="n"/>
      <c r="L4932" s="8" t="n"/>
      <c r="M4932" s="9" t="n"/>
      <c r="O4932" s="10" t="n"/>
      <c r="P4932" s="8" t="n"/>
    </row>
    <row r="4933">
      <c r="A4933" s="7" t="n"/>
      <c r="C4933" s="7" t="n"/>
      <c r="F4933" s="7" t="n"/>
      <c r="H4933" s="7">
        <f>IF($G4933="","",IFERROR(INDEX(Listas!$B$2:$B$51,MATCH($G4933,Listas!$A$2:$A$51,0))&amp;"",""))</f>
        <v/>
      </c>
      <c r="J4933" s="8" t="n"/>
      <c r="K4933" s="8" t="n"/>
      <c r="L4933" s="8" t="n"/>
      <c r="M4933" s="9" t="n"/>
      <c r="O4933" s="10" t="n"/>
      <c r="P4933" s="8" t="n"/>
    </row>
    <row r="4934">
      <c r="A4934" s="7" t="n"/>
      <c r="C4934" s="7" t="n"/>
      <c r="F4934" s="7" t="n"/>
      <c r="H4934" s="7">
        <f>IF($G4934="","",IFERROR(INDEX(Listas!$B$2:$B$51,MATCH($G4934,Listas!$A$2:$A$51,0))&amp;"",""))</f>
        <v/>
      </c>
      <c r="J4934" s="8" t="n"/>
      <c r="K4934" s="8" t="n"/>
      <c r="L4934" s="8" t="n"/>
      <c r="M4934" s="9" t="n"/>
      <c r="O4934" s="10" t="n"/>
      <c r="P4934" s="8" t="n"/>
    </row>
    <row r="4935">
      <c r="A4935" s="7" t="n"/>
      <c r="C4935" s="7" t="n"/>
      <c r="F4935" s="7" t="n"/>
      <c r="H4935" s="7">
        <f>IF($G4935="","",IFERROR(INDEX(Listas!$B$2:$B$51,MATCH($G4935,Listas!$A$2:$A$51,0))&amp;"",""))</f>
        <v/>
      </c>
      <c r="J4935" s="8" t="n"/>
      <c r="K4935" s="8" t="n"/>
      <c r="L4935" s="8" t="n"/>
      <c r="M4935" s="9" t="n"/>
      <c r="O4935" s="10" t="n"/>
      <c r="P4935" s="8" t="n"/>
    </row>
    <row r="4936">
      <c r="A4936" s="7" t="n"/>
      <c r="C4936" s="7" t="n"/>
      <c r="F4936" s="7" t="n"/>
      <c r="H4936" s="7">
        <f>IF($G4936="","",IFERROR(INDEX(Listas!$B$2:$B$51,MATCH($G4936,Listas!$A$2:$A$51,0))&amp;"",""))</f>
        <v/>
      </c>
      <c r="J4936" s="8" t="n"/>
      <c r="K4936" s="8" t="n"/>
      <c r="L4936" s="8" t="n"/>
      <c r="M4936" s="9" t="n"/>
      <c r="O4936" s="10" t="n"/>
      <c r="P4936" s="8" t="n"/>
    </row>
    <row r="4937">
      <c r="A4937" s="7" t="n"/>
      <c r="C4937" s="7" t="n"/>
      <c r="F4937" s="7" t="n"/>
      <c r="H4937" s="7">
        <f>IF($G4937="","",IFERROR(INDEX(Listas!$B$2:$B$51,MATCH($G4937,Listas!$A$2:$A$51,0))&amp;"",""))</f>
        <v/>
      </c>
      <c r="J4937" s="8" t="n"/>
      <c r="K4937" s="8" t="n"/>
      <c r="L4937" s="8" t="n"/>
      <c r="M4937" s="9" t="n"/>
      <c r="O4937" s="10" t="n"/>
      <c r="P4937" s="8" t="n"/>
    </row>
    <row r="4938">
      <c r="A4938" s="7" t="n"/>
      <c r="C4938" s="7" t="n"/>
      <c r="F4938" s="7" t="n"/>
      <c r="H4938" s="7">
        <f>IF($G4938="","",IFERROR(INDEX(Listas!$B$2:$B$51,MATCH($G4938,Listas!$A$2:$A$51,0))&amp;"",""))</f>
        <v/>
      </c>
      <c r="J4938" s="8" t="n"/>
      <c r="K4938" s="8" t="n"/>
      <c r="L4938" s="8" t="n"/>
      <c r="M4938" s="9" t="n"/>
      <c r="O4938" s="10" t="n"/>
      <c r="P4938" s="8" t="n"/>
    </row>
    <row r="4939">
      <c r="A4939" s="7" t="n"/>
      <c r="C4939" s="7" t="n"/>
      <c r="F4939" s="7" t="n"/>
      <c r="H4939" s="7">
        <f>IF($G4939="","",IFERROR(INDEX(Listas!$B$2:$B$51,MATCH($G4939,Listas!$A$2:$A$51,0))&amp;"",""))</f>
        <v/>
      </c>
      <c r="J4939" s="8" t="n"/>
      <c r="K4939" s="8" t="n"/>
      <c r="L4939" s="8" t="n"/>
      <c r="M4939" s="9" t="n"/>
      <c r="O4939" s="10" t="n"/>
      <c r="P4939" s="8" t="n"/>
    </row>
    <row r="4940">
      <c r="A4940" s="7" t="n"/>
      <c r="C4940" s="7" t="n"/>
      <c r="F4940" s="7" t="n"/>
      <c r="H4940" s="7">
        <f>IF($G4940="","",IFERROR(INDEX(Listas!$B$2:$B$51,MATCH($G4940,Listas!$A$2:$A$51,0))&amp;"",""))</f>
        <v/>
      </c>
      <c r="J4940" s="8" t="n"/>
      <c r="K4940" s="8" t="n"/>
      <c r="L4940" s="8" t="n"/>
      <c r="M4940" s="9" t="n"/>
      <c r="O4940" s="10" t="n"/>
      <c r="P4940" s="8" t="n"/>
    </row>
    <row r="4941">
      <c r="A4941" s="7" t="n"/>
      <c r="C4941" s="7" t="n"/>
      <c r="F4941" s="7" t="n"/>
      <c r="H4941" s="7">
        <f>IF($G4941="","",IFERROR(INDEX(Listas!$B$2:$B$51,MATCH($G4941,Listas!$A$2:$A$51,0))&amp;"",""))</f>
        <v/>
      </c>
      <c r="J4941" s="8" t="n"/>
      <c r="K4941" s="8" t="n"/>
      <c r="L4941" s="8" t="n"/>
      <c r="M4941" s="9" t="n"/>
      <c r="O4941" s="10" t="n"/>
      <c r="P4941" s="8" t="n"/>
    </row>
    <row r="4942">
      <c r="A4942" s="7" t="n"/>
      <c r="C4942" s="7" t="n"/>
      <c r="F4942" s="7" t="n"/>
      <c r="H4942" s="7">
        <f>IF($G4942="","",IFERROR(INDEX(Listas!$B$2:$B$51,MATCH($G4942,Listas!$A$2:$A$51,0))&amp;"",""))</f>
        <v/>
      </c>
      <c r="J4942" s="8" t="n"/>
      <c r="K4942" s="8" t="n"/>
      <c r="L4942" s="8" t="n"/>
      <c r="M4942" s="9" t="n"/>
      <c r="O4942" s="10" t="n"/>
      <c r="P4942" s="8" t="n"/>
    </row>
    <row r="4943">
      <c r="A4943" s="7" t="n"/>
      <c r="C4943" s="7" t="n"/>
      <c r="F4943" s="7" t="n"/>
      <c r="H4943" s="7">
        <f>IF($G4943="","",IFERROR(INDEX(Listas!$B$2:$B$51,MATCH($G4943,Listas!$A$2:$A$51,0))&amp;"",""))</f>
        <v/>
      </c>
      <c r="J4943" s="8" t="n"/>
      <c r="K4943" s="8" t="n"/>
      <c r="L4943" s="8" t="n"/>
      <c r="M4943" s="9" t="n"/>
      <c r="O4943" s="10" t="n"/>
      <c r="P4943" s="8" t="n"/>
    </row>
    <row r="4944">
      <c r="A4944" s="7" t="n"/>
      <c r="C4944" s="7" t="n"/>
      <c r="F4944" s="7" t="n"/>
      <c r="H4944" s="7">
        <f>IF($G4944="","",IFERROR(INDEX(Listas!$B$2:$B$51,MATCH($G4944,Listas!$A$2:$A$51,0))&amp;"",""))</f>
        <v/>
      </c>
      <c r="J4944" s="8" t="n"/>
      <c r="K4944" s="8" t="n"/>
      <c r="L4944" s="8" t="n"/>
      <c r="M4944" s="9" t="n"/>
      <c r="O4944" s="10" t="n"/>
      <c r="P4944" s="8" t="n"/>
    </row>
    <row r="4945">
      <c r="A4945" s="7" t="n"/>
      <c r="C4945" s="7" t="n"/>
      <c r="F4945" s="7" t="n"/>
      <c r="H4945" s="7">
        <f>IF($G4945="","",IFERROR(INDEX(Listas!$B$2:$B$51,MATCH($G4945,Listas!$A$2:$A$51,0))&amp;"",""))</f>
        <v/>
      </c>
      <c r="J4945" s="8" t="n"/>
      <c r="K4945" s="8" t="n"/>
      <c r="L4945" s="8" t="n"/>
      <c r="M4945" s="9" t="n"/>
      <c r="O4945" s="10" t="n"/>
      <c r="P4945" s="8" t="n"/>
    </row>
    <row r="4946">
      <c r="A4946" s="7" t="n"/>
      <c r="C4946" s="7" t="n"/>
      <c r="F4946" s="7" t="n"/>
      <c r="H4946" s="7">
        <f>IF($G4946="","",IFERROR(INDEX(Listas!$B$2:$B$51,MATCH($G4946,Listas!$A$2:$A$51,0))&amp;"",""))</f>
        <v/>
      </c>
      <c r="J4946" s="8" t="n"/>
      <c r="K4946" s="8" t="n"/>
      <c r="L4946" s="8" t="n"/>
      <c r="M4946" s="9" t="n"/>
      <c r="O4946" s="10" t="n"/>
      <c r="P4946" s="8" t="n"/>
    </row>
    <row r="4947">
      <c r="A4947" s="7" t="n"/>
      <c r="C4947" s="7" t="n"/>
      <c r="F4947" s="7" t="n"/>
      <c r="H4947" s="7">
        <f>IF($G4947="","",IFERROR(INDEX(Listas!$B$2:$B$51,MATCH($G4947,Listas!$A$2:$A$51,0))&amp;"",""))</f>
        <v/>
      </c>
      <c r="J4947" s="8" t="n"/>
      <c r="K4947" s="8" t="n"/>
      <c r="L4947" s="8" t="n"/>
      <c r="M4947" s="9" t="n"/>
      <c r="O4947" s="10" t="n"/>
      <c r="P4947" s="8" t="n"/>
    </row>
    <row r="4948">
      <c r="A4948" s="7" t="n"/>
      <c r="C4948" s="7" t="n"/>
      <c r="F4948" s="7" t="n"/>
      <c r="H4948" s="7">
        <f>IF($G4948="","",IFERROR(INDEX(Listas!$B$2:$B$51,MATCH($G4948,Listas!$A$2:$A$51,0))&amp;"",""))</f>
        <v/>
      </c>
      <c r="J4948" s="8" t="n"/>
      <c r="K4948" s="8" t="n"/>
      <c r="L4948" s="8" t="n"/>
      <c r="M4948" s="9" t="n"/>
      <c r="O4948" s="10" t="n"/>
      <c r="P4948" s="8" t="n"/>
    </row>
    <row r="4949">
      <c r="A4949" s="7" t="n"/>
      <c r="C4949" s="7" t="n"/>
      <c r="F4949" s="7" t="n"/>
      <c r="H4949" s="7">
        <f>IF($G4949="","",IFERROR(INDEX(Listas!$B$2:$B$51,MATCH($G4949,Listas!$A$2:$A$51,0))&amp;"",""))</f>
        <v/>
      </c>
      <c r="J4949" s="8" t="n"/>
      <c r="K4949" s="8" t="n"/>
      <c r="L4949" s="8" t="n"/>
      <c r="M4949" s="9" t="n"/>
      <c r="O4949" s="10" t="n"/>
      <c r="P4949" s="8" t="n"/>
    </row>
    <row r="4950">
      <c r="A4950" s="7" t="n"/>
      <c r="C4950" s="7" t="n"/>
      <c r="F4950" s="7" t="n"/>
      <c r="H4950" s="7">
        <f>IF($G4950="","",IFERROR(INDEX(Listas!$B$2:$B$51,MATCH($G4950,Listas!$A$2:$A$51,0))&amp;"",""))</f>
        <v/>
      </c>
      <c r="J4950" s="8" t="n"/>
      <c r="K4950" s="8" t="n"/>
      <c r="L4950" s="8" t="n"/>
      <c r="M4950" s="9" t="n"/>
      <c r="O4950" s="10" t="n"/>
      <c r="P4950" s="8" t="n"/>
    </row>
    <row r="4951">
      <c r="A4951" s="7" t="n"/>
      <c r="C4951" s="7" t="n"/>
      <c r="F4951" s="7" t="n"/>
      <c r="H4951" s="7">
        <f>IF($G4951="","",IFERROR(INDEX(Listas!$B$2:$B$51,MATCH($G4951,Listas!$A$2:$A$51,0))&amp;"",""))</f>
        <v/>
      </c>
      <c r="J4951" s="8" t="n"/>
      <c r="K4951" s="8" t="n"/>
      <c r="L4951" s="8" t="n"/>
      <c r="M4951" s="9" t="n"/>
      <c r="O4951" s="10" t="n"/>
      <c r="P4951" s="8" t="n"/>
    </row>
    <row r="4952">
      <c r="A4952" s="7" t="n"/>
      <c r="C4952" s="7" t="n"/>
      <c r="F4952" s="7" t="n"/>
      <c r="H4952" s="7">
        <f>IF($G4952="","",IFERROR(INDEX(Listas!$B$2:$B$51,MATCH($G4952,Listas!$A$2:$A$51,0))&amp;"",""))</f>
        <v/>
      </c>
      <c r="J4952" s="8" t="n"/>
      <c r="K4952" s="8" t="n"/>
      <c r="L4952" s="8" t="n"/>
      <c r="M4952" s="9" t="n"/>
      <c r="O4952" s="10" t="n"/>
      <c r="P4952" s="8" t="n"/>
    </row>
    <row r="4953">
      <c r="A4953" s="7" t="n"/>
      <c r="C4953" s="7" t="n"/>
      <c r="F4953" s="7" t="n"/>
      <c r="H4953" s="7">
        <f>IF($G4953="","",IFERROR(INDEX(Listas!$B$2:$B$51,MATCH($G4953,Listas!$A$2:$A$51,0))&amp;"",""))</f>
        <v/>
      </c>
      <c r="J4953" s="8" t="n"/>
      <c r="K4953" s="8" t="n"/>
      <c r="L4953" s="8" t="n"/>
      <c r="M4953" s="9" t="n"/>
      <c r="O4953" s="10" t="n"/>
      <c r="P4953" s="8" t="n"/>
    </row>
    <row r="4954">
      <c r="A4954" s="7" t="n"/>
      <c r="C4954" s="7" t="n"/>
      <c r="F4954" s="7" t="n"/>
      <c r="H4954" s="7">
        <f>IF($G4954="","",IFERROR(INDEX(Listas!$B$2:$B$51,MATCH($G4954,Listas!$A$2:$A$51,0))&amp;"",""))</f>
        <v/>
      </c>
      <c r="J4954" s="8" t="n"/>
      <c r="K4954" s="8" t="n"/>
      <c r="L4954" s="8" t="n"/>
      <c r="M4954" s="9" t="n"/>
      <c r="O4954" s="10" t="n"/>
      <c r="P4954" s="8" t="n"/>
    </row>
    <row r="4955">
      <c r="A4955" s="7" t="n"/>
      <c r="C4955" s="7" t="n"/>
      <c r="F4955" s="7" t="n"/>
      <c r="H4955" s="7">
        <f>IF($G4955="","",IFERROR(INDEX(Listas!$B$2:$B$51,MATCH($G4955,Listas!$A$2:$A$51,0))&amp;"",""))</f>
        <v/>
      </c>
      <c r="J4955" s="8" t="n"/>
      <c r="K4955" s="8" t="n"/>
      <c r="L4955" s="8" t="n"/>
      <c r="M4955" s="9" t="n"/>
      <c r="O4955" s="10" t="n"/>
      <c r="P4955" s="8" t="n"/>
    </row>
    <row r="4956">
      <c r="A4956" s="7" t="n"/>
      <c r="C4956" s="7" t="n"/>
      <c r="F4956" s="7" t="n"/>
      <c r="H4956" s="7">
        <f>IF($G4956="","",IFERROR(INDEX(Listas!$B$2:$B$51,MATCH($G4956,Listas!$A$2:$A$51,0))&amp;"",""))</f>
        <v/>
      </c>
      <c r="J4956" s="8" t="n"/>
      <c r="K4956" s="8" t="n"/>
      <c r="L4956" s="8" t="n"/>
      <c r="M4956" s="9" t="n"/>
      <c r="O4956" s="10" t="n"/>
      <c r="P4956" s="8" t="n"/>
    </row>
    <row r="4957">
      <c r="A4957" s="7" t="n"/>
      <c r="C4957" s="7" t="n"/>
      <c r="F4957" s="7" t="n"/>
      <c r="H4957" s="7">
        <f>IF($G4957="","",IFERROR(INDEX(Listas!$B$2:$B$51,MATCH($G4957,Listas!$A$2:$A$51,0))&amp;"",""))</f>
        <v/>
      </c>
      <c r="J4957" s="8" t="n"/>
      <c r="K4957" s="8" t="n"/>
      <c r="L4957" s="8" t="n"/>
      <c r="M4957" s="9" t="n"/>
      <c r="O4957" s="10" t="n"/>
      <c r="P4957" s="8" t="n"/>
    </row>
    <row r="4958">
      <c r="A4958" s="7" t="n"/>
      <c r="C4958" s="7" t="n"/>
      <c r="F4958" s="7" t="n"/>
      <c r="H4958" s="7">
        <f>IF($G4958="","",IFERROR(INDEX(Listas!$B$2:$B$51,MATCH($G4958,Listas!$A$2:$A$51,0))&amp;"",""))</f>
        <v/>
      </c>
      <c r="J4958" s="8" t="n"/>
      <c r="K4958" s="8" t="n"/>
      <c r="L4958" s="8" t="n"/>
      <c r="M4958" s="9" t="n"/>
      <c r="O4958" s="10" t="n"/>
      <c r="P4958" s="8" t="n"/>
    </row>
    <row r="4959">
      <c r="A4959" s="7" t="n"/>
      <c r="C4959" s="7" t="n"/>
      <c r="F4959" s="7" t="n"/>
      <c r="H4959" s="7">
        <f>IF($G4959="","",IFERROR(INDEX(Listas!$B$2:$B$51,MATCH($G4959,Listas!$A$2:$A$51,0))&amp;"",""))</f>
        <v/>
      </c>
      <c r="J4959" s="8" t="n"/>
      <c r="K4959" s="8" t="n"/>
      <c r="L4959" s="8" t="n"/>
      <c r="M4959" s="9" t="n"/>
      <c r="O4959" s="10" t="n"/>
      <c r="P4959" s="8" t="n"/>
    </row>
    <row r="4960">
      <c r="A4960" s="7" t="n"/>
      <c r="C4960" s="7" t="n"/>
      <c r="F4960" s="7" t="n"/>
      <c r="H4960" s="7">
        <f>IF($G4960="","",IFERROR(INDEX(Listas!$B$2:$B$51,MATCH($G4960,Listas!$A$2:$A$51,0))&amp;"",""))</f>
        <v/>
      </c>
      <c r="J4960" s="8" t="n"/>
      <c r="K4960" s="8" t="n"/>
      <c r="L4960" s="8" t="n"/>
      <c r="M4960" s="9" t="n"/>
      <c r="O4960" s="10" t="n"/>
      <c r="P4960" s="8" t="n"/>
    </row>
    <row r="4961">
      <c r="A4961" s="7" t="n"/>
      <c r="C4961" s="7" t="n"/>
      <c r="F4961" s="7" t="n"/>
      <c r="H4961" s="7">
        <f>IF($G4961="","",IFERROR(INDEX(Listas!$B$2:$B$51,MATCH($G4961,Listas!$A$2:$A$51,0))&amp;"",""))</f>
        <v/>
      </c>
      <c r="J4961" s="8" t="n"/>
      <c r="K4961" s="8" t="n"/>
      <c r="L4961" s="8" t="n"/>
      <c r="M4961" s="9" t="n"/>
      <c r="O4961" s="10" t="n"/>
      <c r="P4961" s="8" t="n"/>
    </row>
    <row r="4962">
      <c r="A4962" s="7" t="n"/>
      <c r="C4962" s="7" t="n"/>
      <c r="F4962" s="7" t="n"/>
      <c r="H4962" s="7">
        <f>IF($G4962="","",IFERROR(INDEX(Listas!$B$2:$B$51,MATCH($G4962,Listas!$A$2:$A$51,0))&amp;"",""))</f>
        <v/>
      </c>
      <c r="J4962" s="8" t="n"/>
      <c r="K4962" s="8" t="n"/>
      <c r="L4962" s="8" t="n"/>
      <c r="M4962" s="9" t="n"/>
      <c r="O4962" s="10" t="n"/>
      <c r="P4962" s="8" t="n"/>
    </row>
    <row r="4963">
      <c r="A4963" s="7" t="n"/>
      <c r="C4963" s="7" t="n"/>
      <c r="F4963" s="7" t="n"/>
      <c r="H4963" s="7">
        <f>IF($G4963="","",IFERROR(INDEX(Listas!$B$2:$B$51,MATCH($G4963,Listas!$A$2:$A$51,0))&amp;"",""))</f>
        <v/>
      </c>
      <c r="J4963" s="8" t="n"/>
      <c r="K4963" s="8" t="n"/>
      <c r="L4963" s="8" t="n"/>
      <c r="M4963" s="9" t="n"/>
      <c r="O4963" s="10" t="n"/>
      <c r="P4963" s="8" t="n"/>
    </row>
    <row r="4964">
      <c r="A4964" s="7" t="n"/>
      <c r="C4964" s="7" t="n"/>
      <c r="F4964" s="7" t="n"/>
      <c r="H4964" s="7">
        <f>IF($G4964="","",IFERROR(INDEX(Listas!$B$2:$B$51,MATCH($G4964,Listas!$A$2:$A$51,0))&amp;"",""))</f>
        <v/>
      </c>
      <c r="J4964" s="8" t="n"/>
      <c r="K4964" s="8" t="n"/>
      <c r="L4964" s="8" t="n"/>
      <c r="M4964" s="9" t="n"/>
      <c r="O4964" s="10" t="n"/>
      <c r="P4964" s="8" t="n"/>
    </row>
    <row r="4965">
      <c r="A4965" s="7" t="n"/>
      <c r="C4965" s="7" t="n"/>
      <c r="F4965" s="7" t="n"/>
      <c r="H4965" s="7">
        <f>IF($G4965="","",IFERROR(INDEX(Listas!$B$2:$B$51,MATCH($G4965,Listas!$A$2:$A$51,0))&amp;"",""))</f>
        <v/>
      </c>
      <c r="J4965" s="8" t="n"/>
      <c r="K4965" s="8" t="n"/>
      <c r="L4965" s="8" t="n"/>
      <c r="M4965" s="9" t="n"/>
      <c r="O4965" s="10" t="n"/>
      <c r="P4965" s="8" t="n"/>
    </row>
    <row r="4966">
      <c r="A4966" s="7" t="n"/>
      <c r="C4966" s="7" t="n"/>
      <c r="F4966" s="7" t="n"/>
      <c r="H4966" s="7">
        <f>IF($G4966="","",IFERROR(INDEX(Listas!$B$2:$B$51,MATCH($G4966,Listas!$A$2:$A$51,0))&amp;"",""))</f>
        <v/>
      </c>
      <c r="J4966" s="8" t="n"/>
      <c r="K4966" s="8" t="n"/>
      <c r="L4966" s="8" t="n"/>
      <c r="M4966" s="9" t="n"/>
      <c r="O4966" s="10" t="n"/>
      <c r="P4966" s="8" t="n"/>
    </row>
    <row r="4967">
      <c r="A4967" s="7" t="n"/>
      <c r="C4967" s="7" t="n"/>
      <c r="F4967" s="7" t="n"/>
      <c r="H4967" s="7">
        <f>IF($G4967="","",IFERROR(INDEX(Listas!$B$2:$B$51,MATCH($G4967,Listas!$A$2:$A$51,0))&amp;"",""))</f>
        <v/>
      </c>
      <c r="J4967" s="8" t="n"/>
      <c r="K4967" s="8" t="n"/>
      <c r="L4967" s="8" t="n"/>
      <c r="M4967" s="9" t="n"/>
      <c r="O4967" s="10" t="n"/>
      <c r="P4967" s="8" t="n"/>
    </row>
    <row r="4968">
      <c r="A4968" s="7" t="n"/>
      <c r="C4968" s="7" t="n"/>
      <c r="F4968" s="7" t="n"/>
      <c r="H4968" s="7">
        <f>IF($G4968="","",IFERROR(INDEX(Listas!$B$2:$B$51,MATCH($G4968,Listas!$A$2:$A$51,0))&amp;"",""))</f>
        <v/>
      </c>
      <c r="J4968" s="8" t="n"/>
      <c r="K4968" s="8" t="n"/>
      <c r="L4968" s="8" t="n"/>
      <c r="M4968" s="9" t="n"/>
      <c r="O4968" s="10" t="n"/>
      <c r="P4968" s="8" t="n"/>
    </row>
    <row r="4969">
      <c r="A4969" s="7" t="n"/>
      <c r="C4969" s="7" t="n"/>
      <c r="F4969" s="7" t="n"/>
      <c r="H4969" s="7">
        <f>IF($G4969="","",IFERROR(INDEX(Listas!$B$2:$B$51,MATCH($G4969,Listas!$A$2:$A$51,0))&amp;"",""))</f>
        <v/>
      </c>
      <c r="J4969" s="8" t="n"/>
      <c r="K4969" s="8" t="n"/>
      <c r="L4969" s="8" t="n"/>
      <c r="M4969" s="9" t="n"/>
      <c r="O4969" s="10" t="n"/>
      <c r="P4969" s="8" t="n"/>
    </row>
    <row r="4970">
      <c r="A4970" s="7" t="n"/>
      <c r="C4970" s="7" t="n"/>
      <c r="F4970" s="7" t="n"/>
      <c r="H4970" s="7">
        <f>IF($G4970="","",IFERROR(INDEX(Listas!$B$2:$B$51,MATCH($G4970,Listas!$A$2:$A$51,0))&amp;"",""))</f>
        <v/>
      </c>
      <c r="J4970" s="8" t="n"/>
      <c r="K4970" s="8" t="n"/>
      <c r="L4970" s="8" t="n"/>
      <c r="M4970" s="9" t="n"/>
      <c r="O4970" s="10" t="n"/>
      <c r="P4970" s="8" t="n"/>
    </row>
    <row r="4971">
      <c r="A4971" s="7" t="n"/>
      <c r="C4971" s="7" t="n"/>
      <c r="F4971" s="7" t="n"/>
      <c r="H4971" s="7">
        <f>IF($G4971="","",IFERROR(INDEX(Listas!$B$2:$B$51,MATCH($G4971,Listas!$A$2:$A$51,0))&amp;"",""))</f>
        <v/>
      </c>
      <c r="J4971" s="8" t="n"/>
      <c r="K4971" s="8" t="n"/>
      <c r="L4971" s="8" t="n"/>
      <c r="M4971" s="9" t="n"/>
      <c r="O4971" s="10" t="n"/>
      <c r="P4971" s="8" t="n"/>
    </row>
    <row r="4972">
      <c r="A4972" s="7" t="n"/>
      <c r="C4972" s="7" t="n"/>
      <c r="F4972" s="7" t="n"/>
      <c r="H4972" s="7">
        <f>IF($G4972="","",IFERROR(INDEX(Listas!$B$2:$B$51,MATCH($G4972,Listas!$A$2:$A$51,0))&amp;"",""))</f>
        <v/>
      </c>
      <c r="J4972" s="8" t="n"/>
      <c r="K4972" s="8" t="n"/>
      <c r="L4972" s="8" t="n"/>
      <c r="M4972" s="9" t="n"/>
      <c r="O4972" s="10" t="n"/>
      <c r="P4972" s="8" t="n"/>
    </row>
    <row r="4973">
      <c r="A4973" s="7" t="n"/>
      <c r="C4973" s="7" t="n"/>
      <c r="F4973" s="7" t="n"/>
      <c r="H4973" s="7">
        <f>IF($G4973="","",IFERROR(INDEX(Listas!$B$2:$B$51,MATCH($G4973,Listas!$A$2:$A$51,0))&amp;"",""))</f>
        <v/>
      </c>
      <c r="J4973" s="8" t="n"/>
      <c r="K4973" s="8" t="n"/>
      <c r="L4973" s="8" t="n"/>
      <c r="M4973" s="9" t="n"/>
      <c r="O4973" s="10" t="n"/>
      <c r="P4973" s="8" t="n"/>
    </row>
    <row r="4974">
      <c r="A4974" s="7" t="n"/>
      <c r="C4974" s="7" t="n"/>
      <c r="F4974" s="7" t="n"/>
      <c r="H4974" s="7">
        <f>IF($G4974="","",IFERROR(INDEX(Listas!$B$2:$B$51,MATCH($G4974,Listas!$A$2:$A$51,0))&amp;"",""))</f>
        <v/>
      </c>
      <c r="J4974" s="8" t="n"/>
      <c r="K4974" s="8" t="n"/>
      <c r="L4974" s="8" t="n"/>
      <c r="M4974" s="9" t="n"/>
      <c r="O4974" s="10" t="n"/>
      <c r="P4974" s="8" t="n"/>
    </row>
    <row r="4975">
      <c r="A4975" s="7" t="n"/>
      <c r="C4975" s="7" t="n"/>
      <c r="F4975" s="7" t="n"/>
      <c r="H4975" s="7">
        <f>IF($G4975="","",IFERROR(INDEX(Listas!$B$2:$B$51,MATCH($G4975,Listas!$A$2:$A$51,0))&amp;"",""))</f>
        <v/>
      </c>
      <c r="J4975" s="8" t="n"/>
      <c r="K4975" s="8" t="n"/>
      <c r="L4975" s="8" t="n"/>
      <c r="M4975" s="9" t="n"/>
      <c r="O4975" s="10" t="n"/>
      <c r="P4975" s="8" t="n"/>
    </row>
    <row r="4976">
      <c r="A4976" s="7" t="n"/>
      <c r="C4976" s="7" t="n"/>
      <c r="F4976" s="7" t="n"/>
      <c r="H4976" s="7">
        <f>IF($G4976="","",IFERROR(INDEX(Listas!$B$2:$B$51,MATCH($G4976,Listas!$A$2:$A$51,0))&amp;"",""))</f>
        <v/>
      </c>
      <c r="J4976" s="8" t="n"/>
      <c r="K4976" s="8" t="n"/>
      <c r="L4976" s="8" t="n"/>
      <c r="M4976" s="9" t="n"/>
      <c r="O4976" s="10" t="n"/>
      <c r="P4976" s="8" t="n"/>
    </row>
    <row r="4977">
      <c r="A4977" s="7" t="n"/>
      <c r="C4977" s="7" t="n"/>
      <c r="F4977" s="7" t="n"/>
      <c r="H4977" s="7">
        <f>IF($G4977="","",IFERROR(INDEX(Listas!$B$2:$B$51,MATCH($G4977,Listas!$A$2:$A$51,0))&amp;"",""))</f>
        <v/>
      </c>
      <c r="J4977" s="8" t="n"/>
      <c r="K4977" s="8" t="n"/>
      <c r="L4977" s="8" t="n"/>
      <c r="M4977" s="9" t="n"/>
      <c r="O4977" s="10" t="n"/>
      <c r="P4977" s="8" t="n"/>
    </row>
    <row r="4978">
      <c r="A4978" s="7" t="n"/>
      <c r="C4978" s="7" t="n"/>
      <c r="F4978" s="7" t="n"/>
      <c r="H4978" s="7">
        <f>IF($G4978="","",IFERROR(INDEX(Listas!$B$2:$B$51,MATCH($G4978,Listas!$A$2:$A$51,0))&amp;"",""))</f>
        <v/>
      </c>
      <c r="J4978" s="8" t="n"/>
      <c r="K4978" s="8" t="n"/>
      <c r="L4978" s="8" t="n"/>
      <c r="M4978" s="9" t="n"/>
      <c r="O4978" s="10" t="n"/>
      <c r="P4978" s="8" t="n"/>
    </row>
    <row r="4979">
      <c r="A4979" s="7" t="n"/>
      <c r="C4979" s="7" t="n"/>
      <c r="F4979" s="7" t="n"/>
      <c r="H4979" s="7">
        <f>IF($G4979="","",IFERROR(INDEX(Listas!$B$2:$B$51,MATCH($G4979,Listas!$A$2:$A$51,0))&amp;"",""))</f>
        <v/>
      </c>
      <c r="J4979" s="8" t="n"/>
      <c r="K4979" s="8" t="n"/>
      <c r="L4979" s="8" t="n"/>
      <c r="M4979" s="9" t="n"/>
      <c r="O4979" s="10" t="n"/>
      <c r="P4979" s="8" t="n"/>
    </row>
    <row r="4980">
      <c r="A4980" s="7" t="n"/>
      <c r="C4980" s="7" t="n"/>
      <c r="F4980" s="7" t="n"/>
      <c r="H4980" s="7">
        <f>IF($G4980="","",IFERROR(INDEX(Listas!$B$2:$B$51,MATCH($G4980,Listas!$A$2:$A$51,0))&amp;"",""))</f>
        <v/>
      </c>
      <c r="J4980" s="8" t="n"/>
      <c r="K4980" s="8" t="n"/>
      <c r="L4980" s="8" t="n"/>
      <c r="M4980" s="9" t="n"/>
      <c r="O4980" s="10" t="n"/>
      <c r="P4980" s="8" t="n"/>
    </row>
    <row r="4981">
      <c r="A4981" s="7" t="n"/>
      <c r="C4981" s="7" t="n"/>
      <c r="F4981" s="7" t="n"/>
      <c r="H4981" s="7">
        <f>IF($G4981="","",IFERROR(INDEX(Listas!$B$2:$B$51,MATCH($G4981,Listas!$A$2:$A$51,0))&amp;"",""))</f>
        <v/>
      </c>
      <c r="J4981" s="8" t="n"/>
      <c r="K4981" s="8" t="n"/>
      <c r="L4981" s="8" t="n"/>
      <c r="M4981" s="9" t="n"/>
      <c r="O4981" s="10" t="n"/>
      <c r="P4981" s="8" t="n"/>
    </row>
    <row r="4982">
      <c r="A4982" s="7" t="n"/>
      <c r="C4982" s="7" t="n"/>
      <c r="F4982" s="7" t="n"/>
      <c r="H4982" s="7">
        <f>IF($G4982="","",IFERROR(INDEX(Listas!$B$2:$B$51,MATCH($G4982,Listas!$A$2:$A$51,0))&amp;"",""))</f>
        <v/>
      </c>
      <c r="J4982" s="8" t="n"/>
      <c r="K4982" s="8" t="n"/>
      <c r="L4982" s="8" t="n"/>
      <c r="M4982" s="9" t="n"/>
      <c r="O4982" s="10" t="n"/>
      <c r="P4982" s="8" t="n"/>
    </row>
    <row r="4983">
      <c r="A4983" s="7" t="n"/>
      <c r="C4983" s="7" t="n"/>
      <c r="F4983" s="7" t="n"/>
      <c r="H4983" s="7">
        <f>IF($G4983="","",IFERROR(INDEX(Listas!$B$2:$B$51,MATCH($G4983,Listas!$A$2:$A$51,0))&amp;"",""))</f>
        <v/>
      </c>
      <c r="J4983" s="8" t="n"/>
      <c r="K4983" s="8" t="n"/>
      <c r="L4983" s="8" t="n"/>
      <c r="M4983" s="9" t="n"/>
      <c r="O4983" s="10" t="n"/>
      <c r="P4983" s="8" t="n"/>
    </row>
    <row r="4984">
      <c r="A4984" s="7" t="n"/>
      <c r="C4984" s="7" t="n"/>
      <c r="F4984" s="7" t="n"/>
      <c r="H4984" s="7">
        <f>IF($G4984="","",IFERROR(INDEX(Listas!$B$2:$B$51,MATCH($G4984,Listas!$A$2:$A$51,0))&amp;"",""))</f>
        <v/>
      </c>
      <c r="J4984" s="8" t="n"/>
      <c r="K4984" s="8" t="n"/>
      <c r="L4984" s="8" t="n"/>
      <c r="M4984" s="9" t="n"/>
      <c r="O4984" s="10" t="n"/>
      <c r="P4984" s="8" t="n"/>
    </row>
    <row r="4985">
      <c r="A4985" s="7" t="n"/>
      <c r="C4985" s="7" t="n"/>
      <c r="F4985" s="7" t="n"/>
      <c r="H4985" s="7">
        <f>IF($G4985="","",IFERROR(INDEX(Listas!$B$2:$B$51,MATCH($G4985,Listas!$A$2:$A$51,0))&amp;"",""))</f>
        <v/>
      </c>
      <c r="J4985" s="8" t="n"/>
      <c r="K4985" s="8" t="n"/>
      <c r="L4985" s="8" t="n"/>
      <c r="M4985" s="9" t="n"/>
      <c r="O4985" s="10" t="n"/>
      <c r="P4985" s="8" t="n"/>
    </row>
    <row r="4986">
      <c r="A4986" s="7" t="n"/>
      <c r="C4986" s="7" t="n"/>
      <c r="F4986" s="7" t="n"/>
      <c r="H4986" s="7">
        <f>IF($G4986="","",IFERROR(INDEX(Listas!$B$2:$B$51,MATCH($G4986,Listas!$A$2:$A$51,0))&amp;"",""))</f>
        <v/>
      </c>
      <c r="J4986" s="8" t="n"/>
      <c r="K4986" s="8" t="n"/>
      <c r="L4986" s="8" t="n"/>
      <c r="M4986" s="9" t="n"/>
      <c r="O4986" s="10" t="n"/>
      <c r="P4986" s="8" t="n"/>
    </row>
    <row r="4987">
      <c r="A4987" s="7" t="n"/>
      <c r="C4987" s="7" t="n"/>
      <c r="F4987" s="7" t="n"/>
      <c r="H4987" s="7">
        <f>IF($G4987="","",IFERROR(INDEX(Listas!$B$2:$B$51,MATCH($G4987,Listas!$A$2:$A$51,0))&amp;"",""))</f>
        <v/>
      </c>
      <c r="J4987" s="8" t="n"/>
      <c r="K4987" s="8" t="n"/>
      <c r="L4987" s="8" t="n"/>
      <c r="M4987" s="9" t="n"/>
      <c r="O4987" s="10" t="n"/>
      <c r="P4987" s="8" t="n"/>
    </row>
    <row r="4988">
      <c r="A4988" s="7" t="n"/>
      <c r="C4988" s="7" t="n"/>
      <c r="F4988" s="7" t="n"/>
      <c r="H4988" s="7">
        <f>IF($G4988="","",IFERROR(INDEX(Listas!$B$2:$B$51,MATCH($G4988,Listas!$A$2:$A$51,0))&amp;"",""))</f>
        <v/>
      </c>
      <c r="J4988" s="8" t="n"/>
      <c r="K4988" s="8" t="n"/>
      <c r="L4988" s="8" t="n"/>
      <c r="M4988" s="9" t="n"/>
      <c r="O4988" s="10" t="n"/>
      <c r="P4988" s="8" t="n"/>
    </row>
    <row r="4989">
      <c r="A4989" s="7" t="n"/>
      <c r="C4989" s="7" t="n"/>
      <c r="F4989" s="7" t="n"/>
      <c r="H4989" s="7">
        <f>IF($G4989="","",IFERROR(INDEX(Listas!$B$2:$B$51,MATCH($G4989,Listas!$A$2:$A$51,0))&amp;"",""))</f>
        <v/>
      </c>
      <c r="J4989" s="8" t="n"/>
      <c r="K4989" s="8" t="n"/>
      <c r="L4989" s="8" t="n"/>
      <c r="M4989" s="9" t="n"/>
      <c r="O4989" s="10" t="n"/>
      <c r="P4989" s="8" t="n"/>
    </row>
    <row r="4990">
      <c r="A4990" s="7" t="n"/>
      <c r="C4990" s="7" t="n"/>
      <c r="F4990" s="7" t="n"/>
      <c r="H4990" s="7">
        <f>IF($G4990="","",IFERROR(INDEX(Listas!$B$2:$B$51,MATCH($G4990,Listas!$A$2:$A$51,0))&amp;"",""))</f>
        <v/>
      </c>
      <c r="J4990" s="8" t="n"/>
      <c r="K4990" s="8" t="n"/>
      <c r="L4990" s="8" t="n"/>
      <c r="M4990" s="9" t="n"/>
      <c r="O4990" s="10" t="n"/>
      <c r="P4990" s="8" t="n"/>
    </row>
    <row r="4991">
      <c r="A4991" s="7" t="n"/>
      <c r="C4991" s="7" t="n"/>
      <c r="F4991" s="7" t="n"/>
      <c r="H4991" s="7">
        <f>IF($G4991="","",IFERROR(INDEX(Listas!$B$2:$B$51,MATCH($G4991,Listas!$A$2:$A$51,0))&amp;"",""))</f>
        <v/>
      </c>
      <c r="J4991" s="8" t="n"/>
      <c r="K4991" s="8" t="n"/>
      <c r="L4991" s="8" t="n"/>
      <c r="M4991" s="9" t="n"/>
      <c r="O4991" s="10" t="n"/>
      <c r="P4991" s="8" t="n"/>
    </row>
    <row r="4992">
      <c r="A4992" s="7" t="n"/>
      <c r="C4992" s="7" t="n"/>
      <c r="F4992" s="7" t="n"/>
      <c r="H4992" s="7">
        <f>IF($G4992="","",IFERROR(INDEX(Listas!$B$2:$B$51,MATCH($G4992,Listas!$A$2:$A$51,0))&amp;"",""))</f>
        <v/>
      </c>
      <c r="J4992" s="8" t="n"/>
      <c r="K4992" s="8" t="n"/>
      <c r="L4992" s="8" t="n"/>
      <c r="M4992" s="9" t="n"/>
      <c r="O4992" s="10" t="n"/>
      <c r="P4992" s="8" t="n"/>
    </row>
    <row r="4993">
      <c r="A4993" s="7" t="n"/>
      <c r="C4993" s="7" t="n"/>
      <c r="F4993" s="7" t="n"/>
      <c r="H4993" s="7">
        <f>IF($G4993="","",IFERROR(INDEX(Listas!$B$2:$B$51,MATCH($G4993,Listas!$A$2:$A$51,0))&amp;"",""))</f>
        <v/>
      </c>
      <c r="J4993" s="8" t="n"/>
      <c r="K4993" s="8" t="n"/>
      <c r="L4993" s="8" t="n"/>
      <c r="M4993" s="9" t="n"/>
      <c r="O4993" s="10" t="n"/>
      <c r="P4993" s="8" t="n"/>
    </row>
    <row r="4994">
      <c r="A4994" s="7" t="n"/>
      <c r="C4994" s="7" t="n"/>
      <c r="F4994" s="7" t="n"/>
      <c r="H4994" s="7">
        <f>IF($G4994="","",IFERROR(INDEX(Listas!$B$2:$B$51,MATCH($G4994,Listas!$A$2:$A$51,0))&amp;"",""))</f>
        <v/>
      </c>
      <c r="J4994" s="8" t="n"/>
      <c r="K4994" s="8" t="n"/>
      <c r="L4994" s="8" t="n"/>
      <c r="M4994" s="9" t="n"/>
      <c r="O4994" s="10" t="n"/>
      <c r="P4994" s="8" t="n"/>
    </row>
    <row r="4995">
      <c r="A4995" s="7" t="n"/>
      <c r="C4995" s="7" t="n"/>
      <c r="F4995" s="7" t="n"/>
      <c r="H4995" s="7">
        <f>IF($G4995="","",IFERROR(INDEX(Listas!$B$2:$B$51,MATCH($G4995,Listas!$A$2:$A$51,0))&amp;"",""))</f>
        <v/>
      </c>
      <c r="J4995" s="8" t="n"/>
      <c r="K4995" s="8" t="n"/>
      <c r="L4995" s="8" t="n"/>
      <c r="M4995" s="9" t="n"/>
      <c r="O4995" s="10" t="n"/>
      <c r="P4995" s="8" t="n"/>
    </row>
    <row r="4996">
      <c r="A4996" s="7" t="n"/>
      <c r="C4996" s="7" t="n"/>
      <c r="F4996" s="7" t="n"/>
      <c r="H4996" s="7">
        <f>IF($G4996="","",IFERROR(INDEX(Listas!$B$2:$B$51,MATCH($G4996,Listas!$A$2:$A$51,0))&amp;"",""))</f>
        <v/>
      </c>
      <c r="J4996" s="8" t="n"/>
      <c r="K4996" s="8" t="n"/>
      <c r="L4996" s="8" t="n"/>
      <c r="M4996" s="9" t="n"/>
      <c r="O4996" s="10" t="n"/>
      <c r="P4996" s="8" t="n"/>
    </row>
    <row r="4997">
      <c r="A4997" s="7" t="n"/>
      <c r="C4997" s="7" t="n"/>
      <c r="F4997" s="7" t="n"/>
      <c r="H4997" s="7">
        <f>IF($G4997="","",IFERROR(INDEX(Listas!$B$2:$B$51,MATCH($G4997,Listas!$A$2:$A$51,0))&amp;"",""))</f>
        <v/>
      </c>
      <c r="J4997" s="8" t="n"/>
      <c r="K4997" s="8" t="n"/>
      <c r="L4997" s="8" t="n"/>
      <c r="M4997" s="9" t="n"/>
      <c r="O4997" s="10" t="n"/>
      <c r="P4997" s="8" t="n"/>
    </row>
    <row r="4998">
      <c r="A4998" s="7" t="n"/>
      <c r="C4998" s="7" t="n"/>
      <c r="F4998" s="7" t="n"/>
      <c r="H4998" s="7">
        <f>IF($G4998="","",IFERROR(INDEX(Listas!$B$2:$B$51,MATCH($G4998,Listas!$A$2:$A$51,0))&amp;"",""))</f>
        <v/>
      </c>
      <c r="J4998" s="8" t="n"/>
      <c r="K4998" s="8" t="n"/>
      <c r="L4998" s="8" t="n"/>
      <c r="M4998" s="9" t="n"/>
      <c r="O4998" s="10" t="n"/>
      <c r="P4998" s="8" t="n"/>
    </row>
    <row r="4999">
      <c r="A4999" s="7" t="n"/>
      <c r="C4999" s="7" t="n"/>
      <c r="F4999" s="7" t="n"/>
      <c r="H4999" s="7">
        <f>IF($G4999="","",IFERROR(INDEX(Listas!$B$2:$B$51,MATCH($G4999,Listas!$A$2:$A$51,0))&amp;"",""))</f>
        <v/>
      </c>
      <c r="J4999" s="8" t="n"/>
      <c r="K4999" s="8" t="n"/>
      <c r="L4999" s="8" t="n"/>
      <c r="M4999" s="9" t="n"/>
      <c r="O4999" s="10" t="n"/>
      <c r="P4999" s="8" t="n"/>
    </row>
    <row r="5000">
      <c r="A5000" s="7" t="n"/>
      <c r="C5000" s="7" t="n"/>
      <c r="F5000" s="7" t="n"/>
      <c r="H5000" s="7">
        <f>IF($G5000="","",IFERROR(INDEX(Listas!$B$2:$B$51,MATCH($G5000,Listas!$A$2:$A$51,0))&amp;"",""))</f>
        <v/>
      </c>
      <c r="J5000" s="8" t="n"/>
      <c r="K5000" s="8" t="n"/>
      <c r="L5000" s="8" t="n"/>
      <c r="M5000" s="9" t="n"/>
      <c r="O5000" s="10" t="n"/>
      <c r="P5000" s="8" t="n"/>
    </row>
    <row r="5001">
      <c r="A5001" s="7" t="n"/>
      <c r="C5001" s="7" t="n"/>
      <c r="F5001" s="7" t="n"/>
      <c r="H5001" s="7">
        <f>IF($G5001="","",IFERROR(INDEX(Listas!$B$2:$B$51,MATCH($G5001,Listas!$A$2:$A$51,0))&amp;"",""))</f>
        <v/>
      </c>
      <c r="J5001" s="8" t="n"/>
      <c r="K5001" s="8" t="n"/>
      <c r="L5001" s="8" t="n"/>
      <c r="M5001" s="9" t="n"/>
      <c r="O5001" s="10" t="n"/>
      <c r="P5001" s="8" t="n"/>
    </row>
  </sheetData>
  <autoFilter ref="A1:T5001"/>
  <conditionalFormatting sqref="L2:L5001">
    <cfRule type="expression" priority="1" dxfId="0" stopIfTrue="1">
      <formula>AND(ISNUMBER($L2),$R2&lt;&gt;"Cancelada",$L2-TODAY()&gt;=0,$L2-TODAY()&lt;=30)</formula>
    </cfRule>
    <cfRule type="expression" priority="2" dxfId="1" stopIfTrue="1">
      <formula>AND(ISNUMBER($L2),$R2&lt;&gt;"Cancelada",$L2-TODAY()&gt;=31,$L2-TODAY()&lt;=60)</formula>
    </cfRule>
  </conditionalFormatting>
  <dataValidations count="7">
    <dataValidation sqref="D2:D5001" showDropDown="0" showInputMessage="0" showErrorMessage="1" allowBlank="1" errorTitle="Tipo de documento" error="Use CPF ou CNPJ." type="list">
      <formula1>Listas!$J$2:$J$3</formula1>
    </dataValidation>
    <dataValidation sqref="G2:G5001" showDropDown="0" showInputMessage="0" showErrorMessage="1" allowBlank="1" errorTitle="Seguradora fora da lista" error="Na importação, um nome diferente do cadastro do sistema cria uma seguradora nova. Continuar?" type="list" errorStyle="warning">
      <formula1>Listas!$A$2:$A$51</formula1>
    </dataValidation>
    <dataValidation sqref="I2:I5001" showDropDown="0" showInputMessage="0" showErrorMessage="1" allowBlank="1" errorTitle="Ramo fora da lista" error="Na importação, um nome diferente do cadastro do sistema cria um ramo novo. Continuar?" type="list" errorStyle="warning">
      <formula1>Listas!$D$2:$D$75</formula1>
    </dataValidation>
    <dataValidation sqref="N2:N5001" showDropDown="0" showInputMessage="0" showErrorMessage="1" allowBlank="1" errorTitle="Forma de pagamento" error="Use À vista ou Parcelado." type="list">
      <formula1>Listas!$H$2:$H$3</formula1>
    </dataValidation>
    <dataValidation sqref="R2:R5001" showDropDown="0" showInputMessage="0" showErrorMessage="1" allowBlank="1" errorTitle="Situação" error="Use Ativa, Vencida, Cancelada ou Pendente. &quot;Vigente&quot; é recusado na importação." type="list">
      <formula1>Listas!$F$2:$F$5</formula1>
    </dataValidation>
    <dataValidation sqref="O2:O5001" showDropDown="0" showInputMessage="0" showErrorMessage="1" allowBlank="1" errorTitle="Número de parcelas" error="Use um número inteiro a partir de 1." type="whole" operator="greaterThanOrEqual">
      <formula1>1</formula1>
    </dataValidation>
    <dataValidation sqref="Q2:Q5001" showDropDown="0" showInputMessage="0" showErrorMessage="1" allowBlank="1" errorTitle="Percentual de comissão" error="Use um número de 0 a 100, sem %. Ex.: 2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14" customWidth="1" min="4" max="4"/>
    <col width="26" customWidth="1" min="5" max="5"/>
    <col width="16" customWidth="1" min="6" max="6"/>
    <col width="34" customWidth="1" min="7" max="7"/>
    <col width="18" customWidth="1" min="8" max="8"/>
    <col width="26" customWidth="1" min="9" max="9"/>
    <col width="13" customWidth="1" min="10" max="10"/>
    <col width="13" customWidth="1" min="11" max="11"/>
    <col width="13" customWidth="1" min="12" max="12"/>
    <col width="14" customWidth="1" min="13" max="13"/>
    <col width="14" customWidth="1" min="14" max="14"/>
    <col width="11" customWidth="1" min="15" max="15"/>
    <col width="15" customWidth="1" min="16" max="16"/>
    <col width="12" customWidth="1" min="17" max="17"/>
    <col width="12" customWidth="1" min="18" max="18"/>
    <col width="26" customWidth="1" min="19" max="19"/>
    <col width="30" customWidth="1" min="20" max="20"/>
  </cols>
  <sheetData>
    <row r="1" ht="32" customHeight="1">
      <c r="A1" s="6" t="inlineStr">
        <is>
          <t>Número da apólice</t>
        </is>
      </c>
      <c r="B1" s="6" t="inlineStr">
        <is>
          <t>Cliente</t>
        </is>
      </c>
      <c r="C1" s="6" t="inlineStr">
        <is>
          <t>Documento do cliente</t>
        </is>
      </c>
      <c r="D1" s="6" t="inlineStr">
        <is>
          <t>Tipo de documento cliente</t>
        </is>
      </c>
      <c r="E1" s="6" t="inlineStr">
        <is>
          <t>E-mail cliente</t>
        </is>
      </c>
      <c r="F1" s="6" t="inlineStr">
        <is>
          <t>Telefone cliente</t>
        </is>
      </c>
      <c r="G1" s="6" t="inlineStr">
        <is>
          <t>Seguradora</t>
        </is>
      </c>
      <c r="H1" s="6" t="inlineStr">
        <is>
          <t>CNPJ da seguradora</t>
        </is>
      </c>
      <c r="I1" s="6" t="inlineStr">
        <is>
          <t>Ramo</t>
        </is>
      </c>
      <c r="J1" s="6" t="inlineStr">
        <is>
          <t>Emissão</t>
        </is>
      </c>
      <c r="K1" s="6" t="inlineStr">
        <is>
          <t>Início da vigência</t>
        </is>
      </c>
      <c r="L1" s="6" t="inlineStr">
        <is>
          <t>Fim da vigência</t>
        </is>
      </c>
      <c r="M1" s="6" t="inlineStr">
        <is>
          <t>Prêmio total</t>
        </is>
      </c>
      <c r="N1" s="6" t="inlineStr">
        <is>
          <t>Forma de pagamento</t>
        </is>
      </c>
      <c r="O1" s="6" t="inlineStr">
        <is>
          <t>Número de parcelas</t>
        </is>
      </c>
      <c r="P1" s="6" t="inlineStr">
        <is>
          <t>Vencimento da primeira parcela</t>
        </is>
      </c>
      <c r="Q1" s="6" t="inlineStr">
        <is>
          <t>Percentual de comissão</t>
        </is>
      </c>
      <c r="R1" s="6" t="inlineStr">
        <is>
          <t>Situação</t>
        </is>
      </c>
      <c r="S1" s="6" t="inlineStr">
        <is>
          <t>Descrição</t>
        </is>
      </c>
      <c r="T1" s="6" t="inlineStr">
        <is>
          <t>Observações</t>
        </is>
      </c>
    </row>
    <row r="2" ht="64" customHeight="1">
      <c r="A2" s="11" t="inlineStr">
        <is>
          <t>Obrigatória. O número emitido pela seguradora, sem repetir.</t>
        </is>
      </c>
      <c r="B2" s="11" t="inlineStr">
        <is>
          <t>Obrigatória. Nome da pessoa ou razão social.</t>
        </is>
      </c>
      <c r="C2" s="11" t="inlineStr">
        <is>
          <t>Obrigatória. CPF ou CNPJ, só números.</t>
        </is>
      </c>
      <c r="D2" s="11" t="inlineStr">
        <is>
          <t>Obrigatória. CPF ou CNPJ (lista).</t>
        </is>
      </c>
      <c r="E2" s="11" t="inlineStr">
        <is>
          <t>Opcional.</t>
        </is>
      </c>
      <c r="F2" s="11" t="inlineStr">
        <is>
          <t>Opcional. Celular com DDD, só números.</t>
        </is>
      </c>
      <c r="G2" s="11" t="inlineStr">
        <is>
          <t>Opcional. Escolha na lista: nome igual ao do cadastro do sistema.</t>
        </is>
      </c>
      <c r="H2" s="11" t="inlineStr">
        <is>
          <t>Preenchido pela fórmula quando a seguradora está na aba Listas.</t>
        </is>
      </c>
      <c r="I2" s="11" t="inlineStr">
        <is>
          <t>Opcional. Escolha na lista: nome igual ao do cadastro do sistema.</t>
        </is>
      </c>
      <c r="J2" s="11" t="inlineStr">
        <is>
          <t>Opcional. dd/mm/aaaa.</t>
        </is>
      </c>
      <c r="K2" s="11" t="inlineStr">
        <is>
          <t>Opcional. dd/mm/aaaa. Sem ela, a apólice fica Pendente no sistema.</t>
        </is>
      </c>
      <c r="L2" s="11" t="inlineStr">
        <is>
          <t>Opcional. dd/mm/aaaa. É a data dos avisos de vencimento.</t>
        </is>
      </c>
      <c r="M2" s="11" t="inlineStr">
        <is>
          <t>Obrigatória. Número, sem R$: 1200,00.</t>
        </is>
      </c>
      <c r="N2" s="11" t="inlineStr">
        <is>
          <t>Opcional. À vista (1 parcela) ou Parcelado (2 ou mais). Vazia vale À vista.</t>
        </is>
      </c>
      <c r="O2" s="11" t="inlineStr">
        <is>
          <t>Opcional. Vazia vale 1.</t>
        </is>
      </c>
      <c r="P2" s="11" t="inlineStr">
        <is>
          <t>Opcional. dd/mm/aaaa. Dela saem as datas das parcelas.</t>
        </is>
      </c>
      <c r="Q2" s="11" t="inlineStr">
        <is>
          <t>Opcional. Número, sem %: 20.</t>
        </is>
      </c>
      <c r="R2" s="11" t="inlineStr">
        <is>
          <t>Opcional. Ativa, Vencida, Cancelada ou Pendente. Vazia entra como Pendente.</t>
        </is>
      </c>
      <c r="S2" s="11" t="inlineStr">
        <is>
          <t>Opcional. Resumo curto.</t>
        </is>
      </c>
      <c r="T2" s="11" t="inlineStr">
        <is>
          <t>Opcional. Texto livre.</t>
        </is>
      </c>
    </row>
    <row r="3">
      <c r="A3" s="12" t="inlineStr">
        <is>
          <t>AUT-0001234</t>
        </is>
      </c>
      <c r="B3" s="13" t="inlineStr">
        <is>
          <t>Maria Fernanda Alves</t>
        </is>
      </c>
      <c r="C3" s="12" t="inlineStr">
        <is>
          <t>11144477735</t>
        </is>
      </c>
      <c r="D3" s="13" t="inlineStr">
        <is>
          <t>CPF</t>
        </is>
      </c>
      <c r="E3" s="13" t="inlineStr">
        <is>
          <t>maria.alves@email.com</t>
        </is>
      </c>
      <c r="F3" s="12" t="inlineStr">
        <is>
          <t>11988887777</t>
        </is>
      </c>
      <c r="G3" s="13" t="inlineStr">
        <is>
          <t>Porto Seguro Companhia de Seguros Gerais</t>
        </is>
      </c>
      <c r="H3" s="12" t="inlineStr">
        <is>
          <t>61198164000160</t>
        </is>
      </c>
      <c r="I3" s="13" t="inlineStr">
        <is>
          <t>Seguro Automóvel</t>
        </is>
      </c>
      <c r="J3" s="14" t="n">
        <v>46086</v>
      </c>
      <c r="K3" s="14" t="n">
        <v>46091</v>
      </c>
      <c r="L3" s="14" t="n">
        <v>46456</v>
      </c>
      <c r="M3" s="15" t="n">
        <v>1200</v>
      </c>
      <c r="N3" s="13" t="inlineStr">
        <is>
          <t>Parcelado</t>
        </is>
      </c>
      <c r="O3" s="16" t="n">
        <v>12</v>
      </c>
      <c r="P3" s="14" t="n">
        <v>46091</v>
      </c>
      <c r="Q3" s="13" t="n">
        <v>20</v>
      </c>
      <c r="R3" s="13" t="inlineStr">
        <is>
          <t>Ativa</t>
        </is>
      </c>
      <c r="S3" s="13" t="inlineStr">
        <is>
          <t>Auto, uso particular</t>
        </is>
      </c>
      <c r="T3" s="13" t="inlineStr">
        <is>
          <t>Exemplo fictício</t>
        </is>
      </c>
    </row>
    <row r="4">
      <c r="A4" s="12" t="inlineStr">
        <is>
          <t>EMP-0004567</t>
        </is>
      </c>
      <c r="B4" s="13" t="inlineStr">
        <is>
          <t>Construtora Vega LTDA</t>
        </is>
      </c>
      <c r="C4" s="12" t="inlineStr">
        <is>
          <t>11222333000181</t>
        </is>
      </c>
      <c r="D4" s="13" t="inlineStr">
        <is>
          <t>CNPJ</t>
        </is>
      </c>
      <c r="E4" s="13" t="inlineStr">
        <is>
          <t>contato@vegaengenharia.com.br</t>
        </is>
      </c>
      <c r="F4" s="12" t="inlineStr">
        <is>
          <t>11933334444</t>
        </is>
      </c>
      <c r="G4" s="13" t="inlineStr">
        <is>
          <t>Tokio Marine Seguradora S.A.</t>
        </is>
      </c>
      <c r="H4" s="12" t="inlineStr">
        <is>
          <t>33164021000100</t>
        </is>
      </c>
      <c r="I4" s="13" t="inlineStr">
        <is>
          <t>Seguro Empresarial</t>
        </is>
      </c>
      <c r="J4" s="14" t="n">
        <v>46223</v>
      </c>
      <c r="K4" s="14" t="n">
        <v>46235</v>
      </c>
      <c r="L4" s="14" t="n">
        <v>46600</v>
      </c>
      <c r="M4" s="15" t="n">
        <v>8450</v>
      </c>
      <c r="N4" s="13" t="inlineStr">
        <is>
          <t>À vista</t>
        </is>
      </c>
      <c r="O4" s="16" t="n">
        <v>1</v>
      </c>
      <c r="P4" s="14" t="n">
        <v>46235</v>
      </c>
      <c r="Q4" s="13" t="n">
        <v>15</v>
      </c>
      <c r="R4" s="13" t="inlineStr">
        <is>
          <t>Ativa</t>
        </is>
      </c>
      <c r="S4" s="13" t="inlineStr">
        <is>
          <t>Empresarial, escritório</t>
        </is>
      </c>
      <c r="T4" s="13" t="inlineStr">
        <is>
          <t>Exemplo fictício</t>
        </is>
      </c>
    </row>
    <row r="5">
      <c r="A5" s="12" t="inlineStr">
        <is>
          <t>RES-0007890</t>
        </is>
      </c>
      <c r="B5" s="13" t="inlineStr">
        <is>
          <t>Carlos Eduardo Ramos</t>
        </is>
      </c>
      <c r="C5" s="12" t="inlineStr">
        <is>
          <t>52998224725</t>
        </is>
      </c>
      <c r="D5" s="13" t="inlineStr">
        <is>
          <t>CPF</t>
        </is>
      </c>
      <c r="E5" s="13" t="inlineStr">
        <is>
          <t>carlos.ramos@email.com</t>
        </is>
      </c>
      <c r="F5" s="12" t="inlineStr">
        <is>
          <t>21997776666</t>
        </is>
      </c>
      <c r="G5" s="13" t="inlineStr">
        <is>
          <t>MAPFRE Seguros Gerais S.A.</t>
        </is>
      </c>
      <c r="H5" s="12" t="inlineStr">
        <is>
          <t>61074175000138</t>
        </is>
      </c>
      <c r="I5" s="13" t="inlineStr">
        <is>
          <t>Seguro Residencial</t>
        </is>
      </c>
      <c r="J5" s="14" t="n">
        <v>46290</v>
      </c>
      <c r="K5" s="14" t="n">
        <v>46310</v>
      </c>
      <c r="L5" s="14" t="n">
        <v>46675</v>
      </c>
      <c r="M5" s="15" t="n">
        <v>480</v>
      </c>
      <c r="N5" s="13" t="inlineStr">
        <is>
          <t>Parcelado</t>
        </is>
      </c>
      <c r="O5" s="16" t="n">
        <v>4</v>
      </c>
      <c r="P5" s="14" t="n">
        <v>46310</v>
      </c>
      <c r="Q5" s="13" t="n">
        <v>25</v>
      </c>
      <c r="R5" s="13" t="inlineStr">
        <is>
          <t>Pendente</t>
        </is>
      </c>
      <c r="S5" s="13" t="inlineStr">
        <is>
          <t>Residencial, apartamento</t>
        </is>
      </c>
      <c r="T5" s="13" t="inlineStr">
        <is>
          <t>Exemplo fictício: vigência ainda não começou</t>
        </is>
      </c>
    </row>
    <row r="8">
      <c r="A8" s="17" t="inlineStr">
        <is>
          <t>Parcelas e comissões — exemplo da apólice AUT-0001234 (R$ 1.200 em 12 parcelas de R$ 100, comissão de 20%)</t>
        </is>
      </c>
    </row>
    <row r="9">
      <c r="A9" s="6" t="inlineStr">
        <is>
          <t>Número da apólice</t>
        </is>
      </c>
      <c r="B9" s="6" t="inlineStr">
        <is>
          <t>Parcela</t>
        </is>
      </c>
      <c r="C9" s="6" t="inlineStr">
        <is>
          <t>Percentual de comissão</t>
        </is>
      </c>
      <c r="D9" s="6" t="inlineStr">
        <is>
          <t>Vencimento da parcela</t>
        </is>
      </c>
      <c r="E9" s="6" t="inlineStr">
        <is>
          <t>Valor da parcela</t>
        </is>
      </c>
      <c r="F9" s="6" t="inlineStr">
        <is>
          <t>Valor esperado</t>
        </is>
      </c>
      <c r="G9" s="6" t="inlineStr">
        <is>
          <t>Data prevista</t>
        </is>
      </c>
      <c r="H9" s="6" t="inlineStr">
        <is>
          <t>Valor recebido</t>
        </is>
      </c>
      <c r="I9" s="6" t="inlineStr">
        <is>
          <t>Data de recebimento</t>
        </is>
      </c>
      <c r="J9" s="6" t="inlineStr">
        <is>
          <t>Diferença</t>
        </is>
      </c>
    </row>
    <row r="10">
      <c r="A10" s="18" t="inlineStr">
        <is>
          <t>AUT-0001234</t>
        </is>
      </c>
      <c r="B10" s="19" t="n">
        <v>1</v>
      </c>
      <c r="C10" s="20" t="n">
        <v>20</v>
      </c>
      <c r="D10" s="21" t="n">
        <v>46091</v>
      </c>
      <c r="E10" s="22" t="n">
        <v>100</v>
      </c>
      <c r="F10" s="22" t="n">
        <v>20</v>
      </c>
      <c r="G10" s="21" t="n">
        <v>46122</v>
      </c>
      <c r="H10" s="22" t="n">
        <v>20</v>
      </c>
      <c r="I10" s="21" t="n">
        <v>46122</v>
      </c>
      <c r="J10" s="22" t="n">
        <v>0</v>
      </c>
    </row>
    <row r="11">
      <c r="A11" s="18" t="inlineStr">
        <is>
          <t>AUT-0001234</t>
        </is>
      </c>
      <c r="B11" s="19" t="n">
        <v>2</v>
      </c>
      <c r="C11" s="20" t="n">
        <v>20</v>
      </c>
      <c r="D11" s="21" t="n">
        <v>46122</v>
      </c>
      <c r="E11" s="22" t="n">
        <v>100</v>
      </c>
      <c r="F11" s="22" t="n">
        <v>20</v>
      </c>
      <c r="G11" s="21" t="n">
        <v>46152</v>
      </c>
      <c r="H11" s="22" t="n">
        <v>18</v>
      </c>
      <c r="I11" s="21" t="n">
        <v>46152</v>
      </c>
      <c r="J11" s="23" t="n">
        <v>-2</v>
      </c>
    </row>
    <row r="12">
      <c r="A12" s="18" t="inlineStr">
        <is>
          <t>AUT-0001234</t>
        </is>
      </c>
      <c r="B12" s="19" t="n">
        <v>3</v>
      </c>
      <c r="C12" s="20" t="n">
        <v>20</v>
      </c>
      <c r="D12" s="21" t="n">
        <v>46152</v>
      </c>
      <c r="E12" s="22" t="n">
        <v>100</v>
      </c>
      <c r="F12" s="22" t="n">
        <v>20</v>
      </c>
      <c r="G12" s="21" t="n">
        <v>46183</v>
      </c>
      <c r="H12" s="22" t="n"/>
      <c r="I12" s="21" t="n"/>
      <c r="J12" s="23" t="n">
        <v>-20</v>
      </c>
    </row>
    <row r="13">
      <c r="A13" s="24" t="inlineStr">
        <is>
          <t>Parcela 2: veio R$ 18, que bate com 18% e não com os 20% combinados. Parcela 3: a data prevista passou e nada foi lançado, então a Diferença mostra o esperado inteiro como falta. As datas previstas são ilustrativas: cada seguradora tem a sua regra de repasse.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6" t="inlineStr">
        <is>
          <t>Número da apólice</t>
        </is>
      </c>
      <c r="B1" s="6" t="inlineStr">
        <is>
          <t>Parcela</t>
        </is>
      </c>
      <c r="C1" s="6" t="inlineStr">
        <is>
          <t>Percentual de comissão</t>
        </is>
      </c>
      <c r="D1" s="6" t="inlineStr">
        <is>
          <t>Vencimento da parcela</t>
        </is>
      </c>
      <c r="E1" s="6" t="inlineStr">
        <is>
          <t>Valor da parcela</t>
        </is>
      </c>
      <c r="F1" s="6" t="inlineStr">
        <is>
          <t>Valor esperado</t>
        </is>
      </c>
      <c r="G1" s="6" t="inlineStr">
        <is>
          <t>Data prevista</t>
        </is>
      </c>
      <c r="H1" s="6" t="inlineStr">
        <is>
          <t>Valor recebido</t>
        </is>
      </c>
      <c r="I1" s="6" t="inlineStr">
        <is>
          <t>Data de recebimento</t>
        </is>
      </c>
      <c r="J1" s="6" t="inlineStr">
        <is>
          <t>Diferença</t>
        </is>
      </c>
    </row>
    <row r="2">
      <c r="A2" s="7" t="n"/>
      <c r="B2" s="10" t="n"/>
      <c r="C2">
        <f>IF($A2="","",IFERROR(IF(INDEX('Apólices'!$Q$2:$Q$5001,MATCH($A2,'Apólices'!$A$2:$A$5001,0))="","",INDEX('Apólices'!$Q$2:$Q$5001,MATCH($A2,'Apólices'!$A$2:$A$5001,0))),""))</f>
        <v/>
      </c>
      <c r="D2" s="8" t="n"/>
      <c r="E2" s="25" t="n"/>
      <c r="F2" s="25">
        <f>IF(OR($E2="",$C2=""),"",ROUND($E2*$C2/100,2))</f>
        <v/>
      </c>
      <c r="G2" s="8" t="n"/>
      <c r="H2" s="25" t="n"/>
      <c r="I2" s="8" t="n"/>
      <c r="J2" s="25">
        <f>IF($H2&lt;&gt;"",IF($F2="","",ROUND($H2-$F2,2)),IF(AND($F2&lt;&gt;"",ISNUMBER($G2)),IF($G2&lt;TODAY(),-$F2,""),""))</f>
        <v/>
      </c>
    </row>
    <row r="3">
      <c r="A3" s="7" t="n"/>
      <c r="B3" s="10" t="n"/>
      <c r="C3">
        <f>IF($A3="","",IFERROR(IF(INDEX('Apólices'!$Q$2:$Q$5001,MATCH($A3,'Apólices'!$A$2:$A$5001,0))="","",INDEX('Apólices'!$Q$2:$Q$5001,MATCH($A3,'Apólices'!$A$2:$A$5001,0))),""))</f>
        <v/>
      </c>
      <c r="D3" s="8" t="n"/>
      <c r="E3" s="25" t="n"/>
      <c r="F3" s="25">
        <f>IF(OR($E3="",$C3=""),"",ROUND($E3*$C3/100,2))</f>
        <v/>
      </c>
      <c r="G3" s="8" t="n"/>
      <c r="H3" s="25" t="n"/>
      <c r="I3" s="8" t="n"/>
      <c r="J3" s="25">
        <f>IF($H3&lt;&gt;"",IF($F3="","",ROUND($H3-$F3,2)),IF(AND($F3&lt;&gt;"",ISNUMBER($G3)),IF($G3&lt;TODAY(),-$F3,""),""))</f>
        <v/>
      </c>
    </row>
    <row r="4">
      <c r="A4" s="7" t="n"/>
      <c r="B4" s="10" t="n"/>
      <c r="C4">
        <f>IF($A4="","",IFERROR(IF(INDEX('Apólices'!$Q$2:$Q$5001,MATCH($A4,'Apólices'!$A$2:$A$5001,0))="","",INDEX('Apólices'!$Q$2:$Q$5001,MATCH($A4,'Apólices'!$A$2:$A$5001,0))),""))</f>
        <v/>
      </c>
      <c r="D4" s="8" t="n"/>
      <c r="E4" s="25" t="n"/>
      <c r="F4" s="25">
        <f>IF(OR($E4="",$C4=""),"",ROUND($E4*$C4/100,2))</f>
        <v/>
      </c>
      <c r="G4" s="8" t="n"/>
      <c r="H4" s="25" t="n"/>
      <c r="I4" s="8" t="n"/>
      <c r="J4" s="25">
        <f>IF($H4&lt;&gt;"",IF($F4="","",ROUND($H4-$F4,2)),IF(AND($F4&lt;&gt;"",ISNUMBER($G4)),IF($G4&lt;TODAY(),-$F4,""),""))</f>
        <v/>
      </c>
    </row>
    <row r="5">
      <c r="A5" s="7" t="n"/>
      <c r="B5" s="10" t="n"/>
      <c r="C5">
        <f>IF($A5="","",IFERROR(IF(INDEX('Apólices'!$Q$2:$Q$5001,MATCH($A5,'Apólices'!$A$2:$A$5001,0))="","",INDEX('Apólices'!$Q$2:$Q$5001,MATCH($A5,'Apólices'!$A$2:$A$5001,0))),""))</f>
        <v/>
      </c>
      <c r="D5" s="8" t="n"/>
      <c r="E5" s="25" t="n"/>
      <c r="F5" s="25">
        <f>IF(OR($E5="",$C5=""),"",ROUND($E5*$C5/100,2))</f>
        <v/>
      </c>
      <c r="G5" s="8" t="n"/>
      <c r="H5" s="25" t="n"/>
      <c r="I5" s="8" t="n"/>
      <c r="J5" s="25">
        <f>IF($H5&lt;&gt;"",IF($F5="","",ROUND($H5-$F5,2)),IF(AND($F5&lt;&gt;"",ISNUMBER($G5)),IF($G5&lt;TODAY(),-$F5,""),""))</f>
        <v/>
      </c>
    </row>
    <row r="6">
      <c r="A6" s="7" t="n"/>
      <c r="B6" s="10" t="n"/>
      <c r="C6">
        <f>IF($A6="","",IFERROR(IF(INDEX('Apólices'!$Q$2:$Q$5001,MATCH($A6,'Apólices'!$A$2:$A$5001,0))="","",INDEX('Apólices'!$Q$2:$Q$5001,MATCH($A6,'Apólices'!$A$2:$A$5001,0))),""))</f>
        <v/>
      </c>
      <c r="D6" s="8" t="n"/>
      <c r="E6" s="25" t="n"/>
      <c r="F6" s="25">
        <f>IF(OR($E6="",$C6=""),"",ROUND($E6*$C6/100,2))</f>
        <v/>
      </c>
      <c r="G6" s="8" t="n"/>
      <c r="H6" s="25" t="n"/>
      <c r="I6" s="8" t="n"/>
      <c r="J6" s="25">
        <f>IF($H6&lt;&gt;"",IF($F6="","",ROUND($H6-$F6,2)),IF(AND($F6&lt;&gt;"",ISNUMBER($G6)),IF($G6&lt;TODAY(),-$F6,""),""))</f>
        <v/>
      </c>
    </row>
    <row r="7">
      <c r="A7" s="7" t="n"/>
      <c r="B7" s="10" t="n"/>
      <c r="C7">
        <f>IF($A7="","",IFERROR(IF(INDEX('Apólices'!$Q$2:$Q$5001,MATCH($A7,'Apólices'!$A$2:$A$5001,0))="","",INDEX('Apólices'!$Q$2:$Q$5001,MATCH($A7,'Apólices'!$A$2:$A$5001,0))),""))</f>
        <v/>
      </c>
      <c r="D7" s="8" t="n"/>
      <c r="E7" s="25" t="n"/>
      <c r="F7" s="25">
        <f>IF(OR($E7="",$C7=""),"",ROUND($E7*$C7/100,2))</f>
        <v/>
      </c>
      <c r="G7" s="8" t="n"/>
      <c r="H7" s="25" t="n"/>
      <c r="I7" s="8" t="n"/>
      <c r="J7" s="25">
        <f>IF($H7&lt;&gt;"",IF($F7="","",ROUND($H7-$F7,2)),IF(AND($F7&lt;&gt;"",ISNUMBER($G7)),IF($G7&lt;TODAY(),-$F7,""),""))</f>
        <v/>
      </c>
    </row>
    <row r="8">
      <c r="A8" s="7" t="n"/>
      <c r="B8" s="10" t="n"/>
      <c r="C8">
        <f>IF($A8="","",IFERROR(IF(INDEX('Apólices'!$Q$2:$Q$5001,MATCH($A8,'Apólices'!$A$2:$A$5001,0))="","",INDEX('Apólices'!$Q$2:$Q$5001,MATCH($A8,'Apólices'!$A$2:$A$5001,0))),""))</f>
        <v/>
      </c>
      <c r="D8" s="8" t="n"/>
      <c r="E8" s="25" t="n"/>
      <c r="F8" s="25">
        <f>IF(OR($E8="",$C8=""),"",ROUND($E8*$C8/100,2))</f>
        <v/>
      </c>
      <c r="G8" s="8" t="n"/>
      <c r="H8" s="25" t="n"/>
      <c r="I8" s="8" t="n"/>
      <c r="J8" s="25">
        <f>IF($H8&lt;&gt;"",IF($F8="","",ROUND($H8-$F8,2)),IF(AND($F8&lt;&gt;"",ISNUMBER($G8)),IF($G8&lt;TODAY(),-$F8,""),""))</f>
        <v/>
      </c>
    </row>
    <row r="9">
      <c r="A9" s="7" t="n"/>
      <c r="B9" s="10" t="n"/>
      <c r="C9">
        <f>IF($A9="","",IFERROR(IF(INDEX('Apólices'!$Q$2:$Q$5001,MATCH($A9,'Apólices'!$A$2:$A$5001,0))="","",INDEX('Apólices'!$Q$2:$Q$5001,MATCH($A9,'Apólices'!$A$2:$A$5001,0))),""))</f>
        <v/>
      </c>
      <c r="D9" s="8" t="n"/>
      <c r="E9" s="25" t="n"/>
      <c r="F9" s="25">
        <f>IF(OR($E9="",$C9=""),"",ROUND($E9*$C9/100,2))</f>
        <v/>
      </c>
      <c r="G9" s="8" t="n"/>
      <c r="H9" s="25" t="n"/>
      <c r="I9" s="8" t="n"/>
      <c r="J9" s="25">
        <f>IF($H9&lt;&gt;"",IF($F9="","",ROUND($H9-$F9,2)),IF(AND($F9&lt;&gt;"",ISNUMBER($G9)),IF($G9&lt;TODAY(),-$F9,""),""))</f>
        <v/>
      </c>
    </row>
    <row r="10">
      <c r="A10" s="7" t="n"/>
      <c r="B10" s="10" t="n"/>
      <c r="C10">
        <f>IF($A10="","",IFERROR(IF(INDEX('Apólices'!$Q$2:$Q$5001,MATCH($A10,'Apólices'!$A$2:$A$5001,0))="","",INDEX('Apólices'!$Q$2:$Q$5001,MATCH($A10,'Apólices'!$A$2:$A$5001,0))),""))</f>
        <v/>
      </c>
      <c r="D10" s="8" t="n"/>
      <c r="E10" s="25" t="n"/>
      <c r="F10" s="25">
        <f>IF(OR($E10="",$C10=""),"",ROUND($E10*$C10/100,2))</f>
        <v/>
      </c>
      <c r="G10" s="8" t="n"/>
      <c r="H10" s="25" t="n"/>
      <c r="I10" s="8" t="n"/>
      <c r="J10" s="25">
        <f>IF($H10&lt;&gt;"",IF($F10="","",ROUND($H10-$F10,2)),IF(AND($F10&lt;&gt;"",ISNUMBER($G10)),IF($G10&lt;TODAY(),-$F10,""),""))</f>
        <v/>
      </c>
    </row>
    <row r="11">
      <c r="A11" s="7" t="n"/>
      <c r="B11" s="10" t="n"/>
      <c r="C11">
        <f>IF($A11="","",IFERROR(IF(INDEX('Apólices'!$Q$2:$Q$5001,MATCH($A11,'Apólices'!$A$2:$A$5001,0))="","",INDEX('Apólices'!$Q$2:$Q$5001,MATCH($A11,'Apólices'!$A$2:$A$5001,0))),""))</f>
        <v/>
      </c>
      <c r="D11" s="8" t="n"/>
      <c r="E11" s="25" t="n"/>
      <c r="F11" s="25">
        <f>IF(OR($E11="",$C11=""),"",ROUND($E11*$C11/100,2))</f>
        <v/>
      </c>
      <c r="G11" s="8" t="n"/>
      <c r="H11" s="25" t="n"/>
      <c r="I11" s="8" t="n"/>
      <c r="J11" s="25">
        <f>IF($H11&lt;&gt;"",IF($F11="","",ROUND($H11-$F11,2)),IF(AND($F11&lt;&gt;"",ISNUMBER($G11)),IF($G11&lt;TODAY(),-$F11,""),""))</f>
        <v/>
      </c>
    </row>
    <row r="12">
      <c r="A12" s="7" t="n"/>
      <c r="B12" s="10" t="n"/>
      <c r="C12">
        <f>IF($A12="","",IFERROR(IF(INDEX('Apólices'!$Q$2:$Q$5001,MATCH($A12,'Apólices'!$A$2:$A$5001,0))="","",INDEX('Apólices'!$Q$2:$Q$5001,MATCH($A12,'Apólices'!$A$2:$A$5001,0))),""))</f>
        <v/>
      </c>
      <c r="D12" s="8" t="n"/>
      <c r="E12" s="25" t="n"/>
      <c r="F12" s="25">
        <f>IF(OR($E12="",$C12=""),"",ROUND($E12*$C12/100,2))</f>
        <v/>
      </c>
      <c r="G12" s="8" t="n"/>
      <c r="H12" s="25" t="n"/>
      <c r="I12" s="8" t="n"/>
      <c r="J12" s="25">
        <f>IF($H12&lt;&gt;"",IF($F12="","",ROUND($H12-$F12,2)),IF(AND($F12&lt;&gt;"",ISNUMBER($G12)),IF($G12&lt;TODAY(),-$F12,""),""))</f>
        <v/>
      </c>
    </row>
    <row r="13">
      <c r="A13" s="7" t="n"/>
      <c r="B13" s="10" t="n"/>
      <c r="C13">
        <f>IF($A13="","",IFERROR(IF(INDEX('Apólices'!$Q$2:$Q$5001,MATCH($A13,'Apólices'!$A$2:$A$5001,0))="","",INDEX('Apólices'!$Q$2:$Q$5001,MATCH($A13,'Apólices'!$A$2:$A$5001,0))),""))</f>
        <v/>
      </c>
      <c r="D13" s="8" t="n"/>
      <c r="E13" s="25" t="n"/>
      <c r="F13" s="25">
        <f>IF(OR($E13="",$C13=""),"",ROUND($E13*$C13/100,2))</f>
        <v/>
      </c>
      <c r="G13" s="8" t="n"/>
      <c r="H13" s="25" t="n"/>
      <c r="I13" s="8" t="n"/>
      <c r="J13" s="25">
        <f>IF($H13&lt;&gt;"",IF($F13="","",ROUND($H13-$F13,2)),IF(AND($F13&lt;&gt;"",ISNUMBER($G13)),IF($G13&lt;TODAY(),-$F13,""),""))</f>
        <v/>
      </c>
    </row>
    <row r="14">
      <c r="A14" s="7" t="n"/>
      <c r="B14" s="10" t="n"/>
      <c r="C14">
        <f>IF($A14="","",IFERROR(IF(INDEX('Apólices'!$Q$2:$Q$5001,MATCH($A14,'Apólices'!$A$2:$A$5001,0))="","",INDEX('Apólices'!$Q$2:$Q$5001,MATCH($A14,'Apólices'!$A$2:$A$5001,0))),""))</f>
        <v/>
      </c>
      <c r="D14" s="8" t="n"/>
      <c r="E14" s="25" t="n"/>
      <c r="F14" s="25">
        <f>IF(OR($E14="",$C14=""),"",ROUND($E14*$C14/100,2))</f>
        <v/>
      </c>
      <c r="G14" s="8" t="n"/>
      <c r="H14" s="25" t="n"/>
      <c r="I14" s="8" t="n"/>
      <c r="J14" s="25">
        <f>IF($H14&lt;&gt;"",IF($F14="","",ROUND($H14-$F14,2)),IF(AND($F14&lt;&gt;"",ISNUMBER($G14)),IF($G14&lt;TODAY(),-$F14,""),""))</f>
        <v/>
      </c>
    </row>
    <row r="15">
      <c r="A15" s="7" t="n"/>
      <c r="B15" s="10" t="n"/>
      <c r="C15">
        <f>IF($A15="","",IFERROR(IF(INDEX('Apólices'!$Q$2:$Q$5001,MATCH($A15,'Apólices'!$A$2:$A$5001,0))="","",INDEX('Apólices'!$Q$2:$Q$5001,MATCH($A15,'Apólices'!$A$2:$A$5001,0))),""))</f>
        <v/>
      </c>
      <c r="D15" s="8" t="n"/>
      <c r="E15" s="25" t="n"/>
      <c r="F15" s="25">
        <f>IF(OR($E15="",$C15=""),"",ROUND($E15*$C15/100,2))</f>
        <v/>
      </c>
      <c r="G15" s="8" t="n"/>
      <c r="H15" s="25" t="n"/>
      <c r="I15" s="8" t="n"/>
      <c r="J15" s="25">
        <f>IF($H15&lt;&gt;"",IF($F15="","",ROUND($H15-$F15,2)),IF(AND($F15&lt;&gt;"",ISNUMBER($G15)),IF($G15&lt;TODAY(),-$F15,""),""))</f>
        <v/>
      </c>
    </row>
    <row r="16">
      <c r="A16" s="7" t="n"/>
      <c r="B16" s="10" t="n"/>
      <c r="C16">
        <f>IF($A16="","",IFERROR(IF(INDEX('Apólices'!$Q$2:$Q$5001,MATCH($A16,'Apólices'!$A$2:$A$5001,0))="","",INDEX('Apólices'!$Q$2:$Q$5001,MATCH($A16,'Apólices'!$A$2:$A$5001,0))),""))</f>
        <v/>
      </c>
      <c r="D16" s="8" t="n"/>
      <c r="E16" s="25" t="n"/>
      <c r="F16" s="25">
        <f>IF(OR($E16="",$C16=""),"",ROUND($E16*$C16/100,2))</f>
        <v/>
      </c>
      <c r="G16" s="8" t="n"/>
      <c r="H16" s="25" t="n"/>
      <c r="I16" s="8" t="n"/>
      <c r="J16" s="25">
        <f>IF($H16&lt;&gt;"",IF($F16="","",ROUND($H16-$F16,2)),IF(AND($F16&lt;&gt;"",ISNUMBER($G16)),IF($G16&lt;TODAY(),-$F16,""),""))</f>
        <v/>
      </c>
    </row>
    <row r="17">
      <c r="A17" s="7" t="n"/>
      <c r="B17" s="10" t="n"/>
      <c r="C17">
        <f>IF($A17="","",IFERROR(IF(INDEX('Apólices'!$Q$2:$Q$5001,MATCH($A17,'Apólices'!$A$2:$A$5001,0))="","",INDEX('Apólices'!$Q$2:$Q$5001,MATCH($A17,'Apólices'!$A$2:$A$5001,0))),""))</f>
        <v/>
      </c>
      <c r="D17" s="8" t="n"/>
      <c r="E17" s="25" t="n"/>
      <c r="F17" s="25">
        <f>IF(OR($E17="",$C17=""),"",ROUND($E17*$C17/100,2))</f>
        <v/>
      </c>
      <c r="G17" s="8" t="n"/>
      <c r="H17" s="25" t="n"/>
      <c r="I17" s="8" t="n"/>
      <c r="J17" s="25">
        <f>IF($H17&lt;&gt;"",IF($F17="","",ROUND($H17-$F17,2)),IF(AND($F17&lt;&gt;"",ISNUMBER($G17)),IF($G17&lt;TODAY(),-$F17,""),""))</f>
        <v/>
      </c>
    </row>
    <row r="18">
      <c r="A18" s="7" t="n"/>
      <c r="B18" s="10" t="n"/>
      <c r="C18">
        <f>IF($A18="","",IFERROR(IF(INDEX('Apólices'!$Q$2:$Q$5001,MATCH($A18,'Apólices'!$A$2:$A$5001,0))="","",INDEX('Apólices'!$Q$2:$Q$5001,MATCH($A18,'Apólices'!$A$2:$A$5001,0))),""))</f>
        <v/>
      </c>
      <c r="D18" s="8" t="n"/>
      <c r="E18" s="25" t="n"/>
      <c r="F18" s="25">
        <f>IF(OR($E18="",$C18=""),"",ROUND($E18*$C18/100,2))</f>
        <v/>
      </c>
      <c r="G18" s="8" t="n"/>
      <c r="H18" s="25" t="n"/>
      <c r="I18" s="8" t="n"/>
      <c r="J18" s="25">
        <f>IF($H18&lt;&gt;"",IF($F18="","",ROUND($H18-$F18,2)),IF(AND($F18&lt;&gt;"",ISNUMBER($G18)),IF($G18&lt;TODAY(),-$F18,""),""))</f>
        <v/>
      </c>
    </row>
    <row r="19">
      <c r="A19" s="7" t="n"/>
      <c r="B19" s="10" t="n"/>
      <c r="C19">
        <f>IF($A19="","",IFERROR(IF(INDEX('Apólices'!$Q$2:$Q$5001,MATCH($A19,'Apólices'!$A$2:$A$5001,0))="","",INDEX('Apólices'!$Q$2:$Q$5001,MATCH($A19,'Apólices'!$A$2:$A$5001,0))),""))</f>
        <v/>
      </c>
      <c r="D19" s="8" t="n"/>
      <c r="E19" s="25" t="n"/>
      <c r="F19" s="25">
        <f>IF(OR($E19="",$C19=""),"",ROUND($E19*$C19/100,2))</f>
        <v/>
      </c>
      <c r="G19" s="8" t="n"/>
      <c r="H19" s="25" t="n"/>
      <c r="I19" s="8" t="n"/>
      <c r="J19" s="25">
        <f>IF($H19&lt;&gt;"",IF($F19="","",ROUND($H19-$F19,2)),IF(AND($F19&lt;&gt;"",ISNUMBER($G19)),IF($G19&lt;TODAY(),-$F19,""),""))</f>
        <v/>
      </c>
    </row>
    <row r="20">
      <c r="A20" s="7" t="n"/>
      <c r="B20" s="10" t="n"/>
      <c r="C20">
        <f>IF($A20="","",IFERROR(IF(INDEX('Apólices'!$Q$2:$Q$5001,MATCH($A20,'Apólices'!$A$2:$A$5001,0))="","",INDEX('Apólices'!$Q$2:$Q$5001,MATCH($A20,'Apólices'!$A$2:$A$5001,0))),""))</f>
        <v/>
      </c>
      <c r="D20" s="8" t="n"/>
      <c r="E20" s="25" t="n"/>
      <c r="F20" s="25">
        <f>IF(OR($E20="",$C20=""),"",ROUND($E20*$C20/100,2))</f>
        <v/>
      </c>
      <c r="G20" s="8" t="n"/>
      <c r="H20" s="25" t="n"/>
      <c r="I20" s="8" t="n"/>
      <c r="J20" s="25">
        <f>IF($H20&lt;&gt;"",IF($F20="","",ROUND($H20-$F20,2)),IF(AND($F20&lt;&gt;"",ISNUMBER($G20)),IF($G20&lt;TODAY(),-$F20,""),""))</f>
        <v/>
      </c>
    </row>
    <row r="21">
      <c r="A21" s="7" t="n"/>
      <c r="B21" s="10" t="n"/>
      <c r="C21">
        <f>IF($A21="","",IFERROR(IF(INDEX('Apólices'!$Q$2:$Q$5001,MATCH($A21,'Apólices'!$A$2:$A$5001,0))="","",INDEX('Apólices'!$Q$2:$Q$5001,MATCH($A21,'Apólices'!$A$2:$A$5001,0))),""))</f>
        <v/>
      </c>
      <c r="D21" s="8" t="n"/>
      <c r="E21" s="25" t="n"/>
      <c r="F21" s="25">
        <f>IF(OR($E21="",$C21=""),"",ROUND($E21*$C21/100,2))</f>
        <v/>
      </c>
      <c r="G21" s="8" t="n"/>
      <c r="H21" s="25" t="n"/>
      <c r="I21" s="8" t="n"/>
      <c r="J21" s="25">
        <f>IF($H21&lt;&gt;"",IF($F21="","",ROUND($H21-$F21,2)),IF(AND($F21&lt;&gt;"",ISNUMBER($G21)),IF($G21&lt;TODAY(),-$F21,""),""))</f>
        <v/>
      </c>
    </row>
    <row r="22">
      <c r="A22" s="7" t="n"/>
      <c r="B22" s="10" t="n"/>
      <c r="C22">
        <f>IF($A22="","",IFERROR(IF(INDEX('Apólices'!$Q$2:$Q$5001,MATCH($A22,'Apólices'!$A$2:$A$5001,0))="","",INDEX('Apólices'!$Q$2:$Q$5001,MATCH($A22,'Apólices'!$A$2:$A$5001,0))),""))</f>
        <v/>
      </c>
      <c r="D22" s="8" t="n"/>
      <c r="E22" s="25" t="n"/>
      <c r="F22" s="25">
        <f>IF(OR($E22="",$C22=""),"",ROUND($E22*$C22/100,2))</f>
        <v/>
      </c>
      <c r="G22" s="8" t="n"/>
      <c r="H22" s="25" t="n"/>
      <c r="I22" s="8" t="n"/>
      <c r="J22" s="25">
        <f>IF($H22&lt;&gt;"",IF($F22="","",ROUND($H22-$F22,2)),IF(AND($F22&lt;&gt;"",ISNUMBER($G22)),IF($G22&lt;TODAY(),-$F22,""),""))</f>
        <v/>
      </c>
    </row>
    <row r="23">
      <c r="A23" s="7" t="n"/>
      <c r="B23" s="10" t="n"/>
      <c r="C23">
        <f>IF($A23="","",IFERROR(IF(INDEX('Apólices'!$Q$2:$Q$5001,MATCH($A23,'Apólices'!$A$2:$A$5001,0))="","",INDEX('Apólices'!$Q$2:$Q$5001,MATCH($A23,'Apólices'!$A$2:$A$5001,0))),""))</f>
        <v/>
      </c>
      <c r="D23" s="8" t="n"/>
      <c r="E23" s="25" t="n"/>
      <c r="F23" s="25">
        <f>IF(OR($E23="",$C23=""),"",ROUND($E23*$C23/100,2))</f>
        <v/>
      </c>
      <c r="G23" s="8" t="n"/>
      <c r="H23" s="25" t="n"/>
      <c r="I23" s="8" t="n"/>
      <c r="J23" s="25">
        <f>IF($H23&lt;&gt;"",IF($F23="","",ROUND($H23-$F23,2)),IF(AND($F23&lt;&gt;"",ISNUMBER($G23)),IF($G23&lt;TODAY(),-$F23,""),""))</f>
        <v/>
      </c>
    </row>
    <row r="24">
      <c r="A24" s="7" t="n"/>
      <c r="B24" s="10" t="n"/>
      <c r="C24">
        <f>IF($A24="","",IFERROR(IF(INDEX('Apólices'!$Q$2:$Q$5001,MATCH($A24,'Apólices'!$A$2:$A$5001,0))="","",INDEX('Apólices'!$Q$2:$Q$5001,MATCH($A24,'Apólices'!$A$2:$A$5001,0))),""))</f>
        <v/>
      </c>
      <c r="D24" s="8" t="n"/>
      <c r="E24" s="25" t="n"/>
      <c r="F24" s="25">
        <f>IF(OR($E24="",$C24=""),"",ROUND($E24*$C24/100,2))</f>
        <v/>
      </c>
      <c r="G24" s="8" t="n"/>
      <c r="H24" s="25" t="n"/>
      <c r="I24" s="8" t="n"/>
      <c r="J24" s="25">
        <f>IF($H24&lt;&gt;"",IF($F24="","",ROUND($H24-$F24,2)),IF(AND($F24&lt;&gt;"",ISNUMBER($G24)),IF($G24&lt;TODAY(),-$F24,""),""))</f>
        <v/>
      </c>
    </row>
    <row r="25">
      <c r="A25" s="7" t="n"/>
      <c r="B25" s="10" t="n"/>
      <c r="C25">
        <f>IF($A25="","",IFERROR(IF(INDEX('Apólices'!$Q$2:$Q$5001,MATCH($A25,'Apólices'!$A$2:$A$5001,0))="","",INDEX('Apólices'!$Q$2:$Q$5001,MATCH($A25,'Apólices'!$A$2:$A$5001,0))),""))</f>
        <v/>
      </c>
      <c r="D25" s="8" t="n"/>
      <c r="E25" s="25" t="n"/>
      <c r="F25" s="25">
        <f>IF(OR($E25="",$C25=""),"",ROUND($E25*$C25/100,2))</f>
        <v/>
      </c>
      <c r="G25" s="8" t="n"/>
      <c r="H25" s="25" t="n"/>
      <c r="I25" s="8" t="n"/>
      <c r="J25" s="25">
        <f>IF($H25&lt;&gt;"",IF($F25="","",ROUND($H25-$F25,2)),IF(AND($F25&lt;&gt;"",ISNUMBER($G25)),IF($G25&lt;TODAY(),-$F25,""),""))</f>
        <v/>
      </c>
    </row>
    <row r="26">
      <c r="A26" s="7" t="n"/>
      <c r="B26" s="10" t="n"/>
      <c r="C26">
        <f>IF($A26="","",IFERROR(IF(INDEX('Apólices'!$Q$2:$Q$5001,MATCH($A26,'Apólices'!$A$2:$A$5001,0))="","",INDEX('Apólices'!$Q$2:$Q$5001,MATCH($A26,'Apólices'!$A$2:$A$5001,0))),""))</f>
        <v/>
      </c>
      <c r="D26" s="8" t="n"/>
      <c r="E26" s="25" t="n"/>
      <c r="F26" s="25">
        <f>IF(OR($E26="",$C26=""),"",ROUND($E26*$C26/100,2))</f>
        <v/>
      </c>
      <c r="G26" s="8" t="n"/>
      <c r="H26" s="25" t="n"/>
      <c r="I26" s="8" t="n"/>
      <c r="J26" s="25">
        <f>IF($H26&lt;&gt;"",IF($F26="","",ROUND($H26-$F26,2)),IF(AND($F26&lt;&gt;"",ISNUMBER($G26)),IF($G26&lt;TODAY(),-$F26,""),""))</f>
        <v/>
      </c>
    </row>
    <row r="27">
      <c r="A27" s="7" t="n"/>
      <c r="B27" s="10" t="n"/>
      <c r="C27">
        <f>IF($A27="","",IFERROR(IF(INDEX('Apólices'!$Q$2:$Q$5001,MATCH($A27,'Apólices'!$A$2:$A$5001,0))="","",INDEX('Apólices'!$Q$2:$Q$5001,MATCH($A27,'Apólices'!$A$2:$A$5001,0))),""))</f>
        <v/>
      </c>
      <c r="D27" s="8" t="n"/>
      <c r="E27" s="25" t="n"/>
      <c r="F27" s="25">
        <f>IF(OR($E27="",$C27=""),"",ROUND($E27*$C27/100,2))</f>
        <v/>
      </c>
      <c r="G27" s="8" t="n"/>
      <c r="H27" s="25" t="n"/>
      <c r="I27" s="8" t="n"/>
      <c r="J27" s="25">
        <f>IF($H27&lt;&gt;"",IF($F27="","",ROUND($H27-$F27,2)),IF(AND($F27&lt;&gt;"",ISNUMBER($G27)),IF($G27&lt;TODAY(),-$F27,""),""))</f>
        <v/>
      </c>
    </row>
    <row r="28">
      <c r="A28" s="7" t="n"/>
      <c r="B28" s="10" t="n"/>
      <c r="C28">
        <f>IF($A28="","",IFERROR(IF(INDEX('Apólices'!$Q$2:$Q$5001,MATCH($A28,'Apólices'!$A$2:$A$5001,0))="","",INDEX('Apólices'!$Q$2:$Q$5001,MATCH($A28,'Apólices'!$A$2:$A$5001,0))),""))</f>
        <v/>
      </c>
      <c r="D28" s="8" t="n"/>
      <c r="E28" s="25" t="n"/>
      <c r="F28" s="25">
        <f>IF(OR($E28="",$C28=""),"",ROUND($E28*$C28/100,2))</f>
        <v/>
      </c>
      <c r="G28" s="8" t="n"/>
      <c r="H28" s="25" t="n"/>
      <c r="I28" s="8" t="n"/>
      <c r="J28" s="25">
        <f>IF($H28&lt;&gt;"",IF($F28="","",ROUND($H28-$F28,2)),IF(AND($F28&lt;&gt;"",ISNUMBER($G28)),IF($G28&lt;TODAY(),-$F28,""),""))</f>
        <v/>
      </c>
    </row>
    <row r="29">
      <c r="A29" s="7" t="n"/>
      <c r="B29" s="10" t="n"/>
      <c r="C29">
        <f>IF($A29="","",IFERROR(IF(INDEX('Apólices'!$Q$2:$Q$5001,MATCH($A29,'Apólices'!$A$2:$A$5001,0))="","",INDEX('Apólices'!$Q$2:$Q$5001,MATCH($A29,'Apólices'!$A$2:$A$5001,0))),""))</f>
        <v/>
      </c>
      <c r="D29" s="8" t="n"/>
      <c r="E29" s="25" t="n"/>
      <c r="F29" s="25">
        <f>IF(OR($E29="",$C29=""),"",ROUND($E29*$C29/100,2))</f>
        <v/>
      </c>
      <c r="G29" s="8" t="n"/>
      <c r="H29" s="25" t="n"/>
      <c r="I29" s="8" t="n"/>
      <c r="J29" s="25">
        <f>IF($H29&lt;&gt;"",IF($F29="","",ROUND($H29-$F29,2)),IF(AND($F29&lt;&gt;"",ISNUMBER($G29)),IF($G29&lt;TODAY(),-$F29,""),""))</f>
        <v/>
      </c>
    </row>
    <row r="30">
      <c r="A30" s="7" t="n"/>
      <c r="B30" s="10" t="n"/>
      <c r="C30">
        <f>IF($A30="","",IFERROR(IF(INDEX('Apólices'!$Q$2:$Q$5001,MATCH($A30,'Apólices'!$A$2:$A$5001,0))="","",INDEX('Apólices'!$Q$2:$Q$5001,MATCH($A30,'Apólices'!$A$2:$A$5001,0))),""))</f>
        <v/>
      </c>
      <c r="D30" s="8" t="n"/>
      <c r="E30" s="25" t="n"/>
      <c r="F30" s="25">
        <f>IF(OR($E30="",$C30=""),"",ROUND($E30*$C30/100,2))</f>
        <v/>
      </c>
      <c r="G30" s="8" t="n"/>
      <c r="H30" s="25" t="n"/>
      <c r="I30" s="8" t="n"/>
      <c r="J30" s="25">
        <f>IF($H30&lt;&gt;"",IF($F30="","",ROUND($H30-$F30,2)),IF(AND($F30&lt;&gt;"",ISNUMBER($G30)),IF($G30&lt;TODAY(),-$F30,""),""))</f>
        <v/>
      </c>
    </row>
    <row r="31">
      <c r="A31" s="7" t="n"/>
      <c r="B31" s="10" t="n"/>
      <c r="C31">
        <f>IF($A31="","",IFERROR(IF(INDEX('Apólices'!$Q$2:$Q$5001,MATCH($A31,'Apólices'!$A$2:$A$5001,0))="","",INDEX('Apólices'!$Q$2:$Q$5001,MATCH($A31,'Apólices'!$A$2:$A$5001,0))),""))</f>
        <v/>
      </c>
      <c r="D31" s="8" t="n"/>
      <c r="E31" s="25" t="n"/>
      <c r="F31" s="25">
        <f>IF(OR($E31="",$C31=""),"",ROUND($E31*$C31/100,2))</f>
        <v/>
      </c>
      <c r="G31" s="8" t="n"/>
      <c r="H31" s="25" t="n"/>
      <c r="I31" s="8" t="n"/>
      <c r="J31" s="25">
        <f>IF($H31&lt;&gt;"",IF($F31="","",ROUND($H31-$F31,2)),IF(AND($F31&lt;&gt;"",ISNUMBER($G31)),IF($G31&lt;TODAY(),-$F31,""),""))</f>
        <v/>
      </c>
    </row>
    <row r="32">
      <c r="A32" s="7" t="n"/>
      <c r="B32" s="10" t="n"/>
      <c r="C32">
        <f>IF($A32="","",IFERROR(IF(INDEX('Apólices'!$Q$2:$Q$5001,MATCH($A32,'Apólices'!$A$2:$A$5001,0))="","",INDEX('Apólices'!$Q$2:$Q$5001,MATCH($A32,'Apólices'!$A$2:$A$5001,0))),""))</f>
        <v/>
      </c>
      <c r="D32" s="8" t="n"/>
      <c r="E32" s="25" t="n"/>
      <c r="F32" s="25">
        <f>IF(OR($E32="",$C32=""),"",ROUND($E32*$C32/100,2))</f>
        <v/>
      </c>
      <c r="G32" s="8" t="n"/>
      <c r="H32" s="25" t="n"/>
      <c r="I32" s="8" t="n"/>
      <c r="J32" s="25">
        <f>IF($H32&lt;&gt;"",IF($F32="","",ROUND($H32-$F32,2)),IF(AND($F32&lt;&gt;"",ISNUMBER($G32)),IF($G32&lt;TODAY(),-$F32,""),""))</f>
        <v/>
      </c>
    </row>
    <row r="33">
      <c r="A33" s="7" t="n"/>
      <c r="B33" s="10" t="n"/>
      <c r="C33">
        <f>IF($A33="","",IFERROR(IF(INDEX('Apólices'!$Q$2:$Q$5001,MATCH($A33,'Apólices'!$A$2:$A$5001,0))="","",INDEX('Apólices'!$Q$2:$Q$5001,MATCH($A33,'Apólices'!$A$2:$A$5001,0))),""))</f>
        <v/>
      </c>
      <c r="D33" s="8" t="n"/>
      <c r="E33" s="25" t="n"/>
      <c r="F33" s="25">
        <f>IF(OR($E33="",$C33=""),"",ROUND($E33*$C33/100,2))</f>
        <v/>
      </c>
      <c r="G33" s="8" t="n"/>
      <c r="H33" s="25" t="n"/>
      <c r="I33" s="8" t="n"/>
      <c r="J33" s="25">
        <f>IF($H33&lt;&gt;"",IF($F33="","",ROUND($H33-$F33,2)),IF(AND($F33&lt;&gt;"",ISNUMBER($G33)),IF($G33&lt;TODAY(),-$F33,""),""))</f>
        <v/>
      </c>
    </row>
    <row r="34">
      <c r="A34" s="7" t="n"/>
      <c r="B34" s="10" t="n"/>
      <c r="C34">
        <f>IF($A34="","",IFERROR(IF(INDEX('Apólices'!$Q$2:$Q$5001,MATCH($A34,'Apólices'!$A$2:$A$5001,0))="","",INDEX('Apólices'!$Q$2:$Q$5001,MATCH($A34,'Apólices'!$A$2:$A$5001,0))),""))</f>
        <v/>
      </c>
      <c r="D34" s="8" t="n"/>
      <c r="E34" s="25" t="n"/>
      <c r="F34" s="25">
        <f>IF(OR($E34="",$C34=""),"",ROUND($E34*$C34/100,2))</f>
        <v/>
      </c>
      <c r="G34" s="8" t="n"/>
      <c r="H34" s="25" t="n"/>
      <c r="I34" s="8" t="n"/>
      <c r="J34" s="25">
        <f>IF($H34&lt;&gt;"",IF($F34="","",ROUND($H34-$F34,2)),IF(AND($F34&lt;&gt;"",ISNUMBER($G34)),IF($G34&lt;TODAY(),-$F34,""),""))</f>
        <v/>
      </c>
    </row>
    <row r="35">
      <c r="A35" s="7" t="n"/>
      <c r="B35" s="10" t="n"/>
      <c r="C35">
        <f>IF($A35="","",IFERROR(IF(INDEX('Apólices'!$Q$2:$Q$5001,MATCH($A35,'Apólices'!$A$2:$A$5001,0))="","",INDEX('Apólices'!$Q$2:$Q$5001,MATCH($A35,'Apólices'!$A$2:$A$5001,0))),""))</f>
        <v/>
      </c>
      <c r="D35" s="8" t="n"/>
      <c r="E35" s="25" t="n"/>
      <c r="F35" s="25">
        <f>IF(OR($E35="",$C35=""),"",ROUND($E35*$C35/100,2))</f>
        <v/>
      </c>
      <c r="G35" s="8" t="n"/>
      <c r="H35" s="25" t="n"/>
      <c r="I35" s="8" t="n"/>
      <c r="J35" s="25">
        <f>IF($H35&lt;&gt;"",IF($F35="","",ROUND($H35-$F35,2)),IF(AND($F35&lt;&gt;"",ISNUMBER($G35)),IF($G35&lt;TODAY(),-$F35,""),""))</f>
        <v/>
      </c>
    </row>
    <row r="36">
      <c r="A36" s="7" t="n"/>
      <c r="B36" s="10" t="n"/>
      <c r="C36">
        <f>IF($A36="","",IFERROR(IF(INDEX('Apólices'!$Q$2:$Q$5001,MATCH($A36,'Apólices'!$A$2:$A$5001,0))="","",INDEX('Apólices'!$Q$2:$Q$5001,MATCH($A36,'Apólices'!$A$2:$A$5001,0))),""))</f>
        <v/>
      </c>
      <c r="D36" s="8" t="n"/>
      <c r="E36" s="25" t="n"/>
      <c r="F36" s="25">
        <f>IF(OR($E36="",$C36=""),"",ROUND($E36*$C36/100,2))</f>
        <v/>
      </c>
      <c r="G36" s="8" t="n"/>
      <c r="H36" s="25" t="n"/>
      <c r="I36" s="8" t="n"/>
      <c r="J36" s="25">
        <f>IF($H36&lt;&gt;"",IF($F36="","",ROUND($H36-$F36,2)),IF(AND($F36&lt;&gt;"",ISNUMBER($G36)),IF($G36&lt;TODAY(),-$F36,""),""))</f>
        <v/>
      </c>
    </row>
    <row r="37">
      <c r="A37" s="7" t="n"/>
      <c r="B37" s="10" t="n"/>
      <c r="C37">
        <f>IF($A37="","",IFERROR(IF(INDEX('Apólices'!$Q$2:$Q$5001,MATCH($A37,'Apólices'!$A$2:$A$5001,0))="","",INDEX('Apólices'!$Q$2:$Q$5001,MATCH($A37,'Apólices'!$A$2:$A$5001,0))),""))</f>
        <v/>
      </c>
      <c r="D37" s="8" t="n"/>
      <c r="E37" s="25" t="n"/>
      <c r="F37" s="25">
        <f>IF(OR($E37="",$C37=""),"",ROUND($E37*$C37/100,2))</f>
        <v/>
      </c>
      <c r="G37" s="8" t="n"/>
      <c r="H37" s="25" t="n"/>
      <c r="I37" s="8" t="n"/>
      <c r="J37" s="25">
        <f>IF($H37&lt;&gt;"",IF($F37="","",ROUND($H37-$F37,2)),IF(AND($F37&lt;&gt;"",ISNUMBER($G37)),IF($G37&lt;TODAY(),-$F37,""),""))</f>
        <v/>
      </c>
    </row>
    <row r="38">
      <c r="A38" s="7" t="n"/>
      <c r="B38" s="10" t="n"/>
      <c r="C38">
        <f>IF($A38="","",IFERROR(IF(INDEX('Apólices'!$Q$2:$Q$5001,MATCH($A38,'Apólices'!$A$2:$A$5001,0))="","",INDEX('Apólices'!$Q$2:$Q$5001,MATCH($A38,'Apólices'!$A$2:$A$5001,0))),""))</f>
        <v/>
      </c>
      <c r="D38" s="8" t="n"/>
      <c r="E38" s="25" t="n"/>
      <c r="F38" s="25">
        <f>IF(OR($E38="",$C38=""),"",ROUND($E38*$C38/100,2))</f>
        <v/>
      </c>
      <c r="G38" s="8" t="n"/>
      <c r="H38" s="25" t="n"/>
      <c r="I38" s="8" t="n"/>
      <c r="J38" s="25">
        <f>IF($H38&lt;&gt;"",IF($F38="","",ROUND($H38-$F38,2)),IF(AND($F38&lt;&gt;"",ISNUMBER($G38)),IF($G38&lt;TODAY(),-$F38,""),""))</f>
        <v/>
      </c>
    </row>
    <row r="39">
      <c r="A39" s="7" t="n"/>
      <c r="B39" s="10" t="n"/>
      <c r="C39">
        <f>IF($A39="","",IFERROR(IF(INDEX('Apólices'!$Q$2:$Q$5001,MATCH($A39,'Apólices'!$A$2:$A$5001,0))="","",INDEX('Apólices'!$Q$2:$Q$5001,MATCH($A39,'Apólices'!$A$2:$A$5001,0))),""))</f>
        <v/>
      </c>
      <c r="D39" s="8" t="n"/>
      <c r="E39" s="25" t="n"/>
      <c r="F39" s="25">
        <f>IF(OR($E39="",$C39=""),"",ROUND($E39*$C39/100,2))</f>
        <v/>
      </c>
      <c r="G39" s="8" t="n"/>
      <c r="H39" s="25" t="n"/>
      <c r="I39" s="8" t="n"/>
      <c r="J39" s="25">
        <f>IF($H39&lt;&gt;"",IF($F39="","",ROUND($H39-$F39,2)),IF(AND($F39&lt;&gt;"",ISNUMBER($G39)),IF($G39&lt;TODAY(),-$F39,""),""))</f>
        <v/>
      </c>
    </row>
    <row r="40">
      <c r="A40" s="7" t="n"/>
      <c r="B40" s="10" t="n"/>
      <c r="C40">
        <f>IF($A40="","",IFERROR(IF(INDEX('Apólices'!$Q$2:$Q$5001,MATCH($A40,'Apólices'!$A$2:$A$5001,0))="","",INDEX('Apólices'!$Q$2:$Q$5001,MATCH($A40,'Apólices'!$A$2:$A$5001,0))),""))</f>
        <v/>
      </c>
      <c r="D40" s="8" t="n"/>
      <c r="E40" s="25" t="n"/>
      <c r="F40" s="25">
        <f>IF(OR($E40="",$C40=""),"",ROUND($E40*$C40/100,2))</f>
        <v/>
      </c>
      <c r="G40" s="8" t="n"/>
      <c r="H40" s="25" t="n"/>
      <c r="I40" s="8" t="n"/>
      <c r="J40" s="25">
        <f>IF($H40&lt;&gt;"",IF($F40="","",ROUND($H40-$F40,2)),IF(AND($F40&lt;&gt;"",ISNUMBER($G40)),IF($G40&lt;TODAY(),-$F40,""),""))</f>
        <v/>
      </c>
    </row>
    <row r="41">
      <c r="A41" s="7" t="n"/>
      <c r="B41" s="10" t="n"/>
      <c r="C41">
        <f>IF($A41="","",IFERROR(IF(INDEX('Apólices'!$Q$2:$Q$5001,MATCH($A41,'Apólices'!$A$2:$A$5001,0))="","",INDEX('Apólices'!$Q$2:$Q$5001,MATCH($A41,'Apólices'!$A$2:$A$5001,0))),""))</f>
        <v/>
      </c>
      <c r="D41" s="8" t="n"/>
      <c r="E41" s="25" t="n"/>
      <c r="F41" s="25">
        <f>IF(OR($E41="",$C41=""),"",ROUND($E41*$C41/100,2))</f>
        <v/>
      </c>
      <c r="G41" s="8" t="n"/>
      <c r="H41" s="25" t="n"/>
      <c r="I41" s="8" t="n"/>
      <c r="J41" s="25">
        <f>IF($H41&lt;&gt;"",IF($F41="","",ROUND($H41-$F41,2)),IF(AND($F41&lt;&gt;"",ISNUMBER($G41)),IF($G41&lt;TODAY(),-$F41,""),""))</f>
        <v/>
      </c>
    </row>
    <row r="42">
      <c r="A42" s="7" t="n"/>
      <c r="B42" s="10" t="n"/>
      <c r="C42">
        <f>IF($A42="","",IFERROR(IF(INDEX('Apólices'!$Q$2:$Q$5001,MATCH($A42,'Apólices'!$A$2:$A$5001,0))="","",INDEX('Apólices'!$Q$2:$Q$5001,MATCH($A42,'Apólices'!$A$2:$A$5001,0))),""))</f>
        <v/>
      </c>
      <c r="D42" s="8" t="n"/>
      <c r="E42" s="25" t="n"/>
      <c r="F42" s="25">
        <f>IF(OR($E42="",$C42=""),"",ROUND($E42*$C42/100,2))</f>
        <v/>
      </c>
      <c r="G42" s="8" t="n"/>
      <c r="H42" s="25" t="n"/>
      <c r="I42" s="8" t="n"/>
      <c r="J42" s="25">
        <f>IF($H42&lt;&gt;"",IF($F42="","",ROUND($H42-$F42,2)),IF(AND($F42&lt;&gt;"",ISNUMBER($G42)),IF($G42&lt;TODAY(),-$F42,""),""))</f>
        <v/>
      </c>
    </row>
    <row r="43">
      <c r="A43" s="7" t="n"/>
      <c r="B43" s="10" t="n"/>
      <c r="C43">
        <f>IF($A43="","",IFERROR(IF(INDEX('Apólices'!$Q$2:$Q$5001,MATCH($A43,'Apólices'!$A$2:$A$5001,0))="","",INDEX('Apólices'!$Q$2:$Q$5001,MATCH($A43,'Apólices'!$A$2:$A$5001,0))),""))</f>
        <v/>
      </c>
      <c r="D43" s="8" t="n"/>
      <c r="E43" s="25" t="n"/>
      <c r="F43" s="25">
        <f>IF(OR($E43="",$C43=""),"",ROUND($E43*$C43/100,2))</f>
        <v/>
      </c>
      <c r="G43" s="8" t="n"/>
      <c r="H43" s="25" t="n"/>
      <c r="I43" s="8" t="n"/>
      <c r="J43" s="25">
        <f>IF($H43&lt;&gt;"",IF($F43="","",ROUND($H43-$F43,2)),IF(AND($F43&lt;&gt;"",ISNUMBER($G43)),IF($G43&lt;TODAY(),-$F43,""),""))</f>
        <v/>
      </c>
    </row>
    <row r="44">
      <c r="A44" s="7" t="n"/>
      <c r="B44" s="10" t="n"/>
      <c r="C44">
        <f>IF($A44="","",IFERROR(IF(INDEX('Apólices'!$Q$2:$Q$5001,MATCH($A44,'Apólices'!$A$2:$A$5001,0))="","",INDEX('Apólices'!$Q$2:$Q$5001,MATCH($A44,'Apólices'!$A$2:$A$5001,0))),""))</f>
        <v/>
      </c>
      <c r="D44" s="8" t="n"/>
      <c r="E44" s="25" t="n"/>
      <c r="F44" s="25">
        <f>IF(OR($E44="",$C44=""),"",ROUND($E44*$C44/100,2))</f>
        <v/>
      </c>
      <c r="G44" s="8" t="n"/>
      <c r="H44" s="25" t="n"/>
      <c r="I44" s="8" t="n"/>
      <c r="J44" s="25">
        <f>IF($H44&lt;&gt;"",IF($F44="","",ROUND($H44-$F44,2)),IF(AND($F44&lt;&gt;"",ISNUMBER($G44)),IF($G44&lt;TODAY(),-$F44,""),""))</f>
        <v/>
      </c>
    </row>
    <row r="45">
      <c r="A45" s="7" t="n"/>
      <c r="B45" s="10" t="n"/>
      <c r="C45">
        <f>IF($A45="","",IFERROR(IF(INDEX('Apólices'!$Q$2:$Q$5001,MATCH($A45,'Apólices'!$A$2:$A$5001,0))="","",INDEX('Apólices'!$Q$2:$Q$5001,MATCH($A45,'Apólices'!$A$2:$A$5001,0))),""))</f>
        <v/>
      </c>
      <c r="D45" s="8" t="n"/>
      <c r="E45" s="25" t="n"/>
      <c r="F45" s="25">
        <f>IF(OR($E45="",$C45=""),"",ROUND($E45*$C45/100,2))</f>
        <v/>
      </c>
      <c r="G45" s="8" t="n"/>
      <c r="H45" s="25" t="n"/>
      <c r="I45" s="8" t="n"/>
      <c r="J45" s="25">
        <f>IF($H45&lt;&gt;"",IF($F45="","",ROUND($H45-$F45,2)),IF(AND($F45&lt;&gt;"",ISNUMBER($G45)),IF($G45&lt;TODAY(),-$F45,""),""))</f>
        <v/>
      </c>
    </row>
    <row r="46">
      <c r="A46" s="7" t="n"/>
      <c r="B46" s="10" t="n"/>
      <c r="C46">
        <f>IF($A46="","",IFERROR(IF(INDEX('Apólices'!$Q$2:$Q$5001,MATCH($A46,'Apólices'!$A$2:$A$5001,0))="","",INDEX('Apólices'!$Q$2:$Q$5001,MATCH($A46,'Apólices'!$A$2:$A$5001,0))),""))</f>
        <v/>
      </c>
      <c r="D46" s="8" t="n"/>
      <c r="E46" s="25" t="n"/>
      <c r="F46" s="25">
        <f>IF(OR($E46="",$C46=""),"",ROUND($E46*$C46/100,2))</f>
        <v/>
      </c>
      <c r="G46" s="8" t="n"/>
      <c r="H46" s="25" t="n"/>
      <c r="I46" s="8" t="n"/>
      <c r="J46" s="25">
        <f>IF($H46&lt;&gt;"",IF($F46="","",ROUND($H46-$F46,2)),IF(AND($F46&lt;&gt;"",ISNUMBER($G46)),IF($G46&lt;TODAY(),-$F46,""),""))</f>
        <v/>
      </c>
    </row>
    <row r="47">
      <c r="A47" s="7" t="n"/>
      <c r="B47" s="10" t="n"/>
      <c r="C47">
        <f>IF($A47="","",IFERROR(IF(INDEX('Apólices'!$Q$2:$Q$5001,MATCH($A47,'Apólices'!$A$2:$A$5001,0))="","",INDEX('Apólices'!$Q$2:$Q$5001,MATCH($A47,'Apólices'!$A$2:$A$5001,0))),""))</f>
        <v/>
      </c>
      <c r="D47" s="8" t="n"/>
      <c r="E47" s="25" t="n"/>
      <c r="F47" s="25">
        <f>IF(OR($E47="",$C47=""),"",ROUND($E47*$C47/100,2))</f>
        <v/>
      </c>
      <c r="G47" s="8" t="n"/>
      <c r="H47" s="25" t="n"/>
      <c r="I47" s="8" t="n"/>
      <c r="J47" s="25">
        <f>IF($H47&lt;&gt;"",IF($F47="","",ROUND($H47-$F47,2)),IF(AND($F47&lt;&gt;"",ISNUMBER($G47)),IF($G47&lt;TODAY(),-$F47,""),""))</f>
        <v/>
      </c>
    </row>
    <row r="48">
      <c r="A48" s="7" t="n"/>
      <c r="B48" s="10" t="n"/>
      <c r="C48">
        <f>IF($A48="","",IFERROR(IF(INDEX('Apólices'!$Q$2:$Q$5001,MATCH($A48,'Apólices'!$A$2:$A$5001,0))="","",INDEX('Apólices'!$Q$2:$Q$5001,MATCH($A48,'Apólices'!$A$2:$A$5001,0))),""))</f>
        <v/>
      </c>
      <c r="D48" s="8" t="n"/>
      <c r="E48" s="25" t="n"/>
      <c r="F48" s="25">
        <f>IF(OR($E48="",$C48=""),"",ROUND($E48*$C48/100,2))</f>
        <v/>
      </c>
      <c r="G48" s="8" t="n"/>
      <c r="H48" s="25" t="n"/>
      <c r="I48" s="8" t="n"/>
      <c r="J48" s="25">
        <f>IF($H48&lt;&gt;"",IF($F48="","",ROUND($H48-$F48,2)),IF(AND($F48&lt;&gt;"",ISNUMBER($G48)),IF($G48&lt;TODAY(),-$F48,""),""))</f>
        <v/>
      </c>
    </row>
    <row r="49">
      <c r="A49" s="7" t="n"/>
      <c r="B49" s="10" t="n"/>
      <c r="C49">
        <f>IF($A49="","",IFERROR(IF(INDEX('Apólices'!$Q$2:$Q$5001,MATCH($A49,'Apólices'!$A$2:$A$5001,0))="","",INDEX('Apólices'!$Q$2:$Q$5001,MATCH($A49,'Apólices'!$A$2:$A$5001,0))),""))</f>
        <v/>
      </c>
      <c r="D49" s="8" t="n"/>
      <c r="E49" s="25" t="n"/>
      <c r="F49" s="25">
        <f>IF(OR($E49="",$C49=""),"",ROUND($E49*$C49/100,2))</f>
        <v/>
      </c>
      <c r="G49" s="8" t="n"/>
      <c r="H49" s="25" t="n"/>
      <c r="I49" s="8" t="n"/>
      <c r="J49" s="25">
        <f>IF($H49&lt;&gt;"",IF($F49="","",ROUND($H49-$F49,2)),IF(AND($F49&lt;&gt;"",ISNUMBER($G49)),IF($G49&lt;TODAY(),-$F49,""),""))</f>
        <v/>
      </c>
    </row>
    <row r="50">
      <c r="A50" s="7" t="n"/>
      <c r="B50" s="10" t="n"/>
      <c r="C50">
        <f>IF($A50="","",IFERROR(IF(INDEX('Apólices'!$Q$2:$Q$5001,MATCH($A50,'Apólices'!$A$2:$A$5001,0))="","",INDEX('Apólices'!$Q$2:$Q$5001,MATCH($A50,'Apólices'!$A$2:$A$5001,0))),""))</f>
        <v/>
      </c>
      <c r="D50" s="8" t="n"/>
      <c r="E50" s="25" t="n"/>
      <c r="F50" s="25">
        <f>IF(OR($E50="",$C50=""),"",ROUND($E50*$C50/100,2))</f>
        <v/>
      </c>
      <c r="G50" s="8" t="n"/>
      <c r="H50" s="25" t="n"/>
      <c r="I50" s="8" t="n"/>
      <c r="J50" s="25">
        <f>IF($H50&lt;&gt;"",IF($F50="","",ROUND($H50-$F50,2)),IF(AND($F50&lt;&gt;"",ISNUMBER($G50)),IF($G50&lt;TODAY(),-$F50,""),""))</f>
        <v/>
      </c>
    </row>
    <row r="51">
      <c r="A51" s="7" t="n"/>
      <c r="B51" s="10" t="n"/>
      <c r="C51">
        <f>IF($A51="","",IFERROR(IF(INDEX('Apólices'!$Q$2:$Q$5001,MATCH($A51,'Apólices'!$A$2:$A$5001,0))="","",INDEX('Apólices'!$Q$2:$Q$5001,MATCH($A51,'Apólices'!$A$2:$A$5001,0))),""))</f>
        <v/>
      </c>
      <c r="D51" s="8" t="n"/>
      <c r="E51" s="25" t="n"/>
      <c r="F51" s="25">
        <f>IF(OR($E51="",$C51=""),"",ROUND($E51*$C51/100,2))</f>
        <v/>
      </c>
      <c r="G51" s="8" t="n"/>
      <c r="H51" s="25" t="n"/>
      <c r="I51" s="8" t="n"/>
      <c r="J51" s="25">
        <f>IF($H51&lt;&gt;"",IF($F51="","",ROUND($H51-$F51,2)),IF(AND($F51&lt;&gt;"",ISNUMBER($G51)),IF($G51&lt;TODAY(),-$F51,""),""))</f>
        <v/>
      </c>
    </row>
    <row r="52">
      <c r="A52" s="7" t="n"/>
      <c r="B52" s="10" t="n"/>
      <c r="C52">
        <f>IF($A52="","",IFERROR(IF(INDEX('Apólices'!$Q$2:$Q$5001,MATCH($A52,'Apólices'!$A$2:$A$5001,0))="","",INDEX('Apólices'!$Q$2:$Q$5001,MATCH($A52,'Apólices'!$A$2:$A$5001,0))),""))</f>
        <v/>
      </c>
      <c r="D52" s="8" t="n"/>
      <c r="E52" s="25" t="n"/>
      <c r="F52" s="25">
        <f>IF(OR($E52="",$C52=""),"",ROUND($E52*$C52/100,2))</f>
        <v/>
      </c>
      <c r="G52" s="8" t="n"/>
      <c r="H52" s="25" t="n"/>
      <c r="I52" s="8" t="n"/>
      <c r="J52" s="25">
        <f>IF($H52&lt;&gt;"",IF($F52="","",ROUND($H52-$F52,2)),IF(AND($F52&lt;&gt;"",ISNUMBER($G52)),IF($G52&lt;TODAY(),-$F52,""),""))</f>
        <v/>
      </c>
    </row>
    <row r="53">
      <c r="A53" s="7" t="n"/>
      <c r="B53" s="10" t="n"/>
      <c r="C53">
        <f>IF($A53="","",IFERROR(IF(INDEX('Apólices'!$Q$2:$Q$5001,MATCH($A53,'Apólices'!$A$2:$A$5001,0))="","",INDEX('Apólices'!$Q$2:$Q$5001,MATCH($A53,'Apólices'!$A$2:$A$5001,0))),""))</f>
        <v/>
      </c>
      <c r="D53" s="8" t="n"/>
      <c r="E53" s="25" t="n"/>
      <c r="F53" s="25">
        <f>IF(OR($E53="",$C53=""),"",ROUND($E53*$C53/100,2))</f>
        <v/>
      </c>
      <c r="G53" s="8" t="n"/>
      <c r="H53" s="25" t="n"/>
      <c r="I53" s="8" t="n"/>
      <c r="J53" s="25">
        <f>IF($H53&lt;&gt;"",IF($F53="","",ROUND($H53-$F53,2)),IF(AND($F53&lt;&gt;"",ISNUMBER($G53)),IF($G53&lt;TODAY(),-$F53,""),""))</f>
        <v/>
      </c>
    </row>
    <row r="54">
      <c r="A54" s="7" t="n"/>
      <c r="B54" s="10" t="n"/>
      <c r="C54">
        <f>IF($A54="","",IFERROR(IF(INDEX('Apólices'!$Q$2:$Q$5001,MATCH($A54,'Apólices'!$A$2:$A$5001,0))="","",INDEX('Apólices'!$Q$2:$Q$5001,MATCH($A54,'Apólices'!$A$2:$A$5001,0))),""))</f>
        <v/>
      </c>
      <c r="D54" s="8" t="n"/>
      <c r="E54" s="25" t="n"/>
      <c r="F54" s="25">
        <f>IF(OR($E54="",$C54=""),"",ROUND($E54*$C54/100,2))</f>
        <v/>
      </c>
      <c r="G54" s="8" t="n"/>
      <c r="H54" s="25" t="n"/>
      <c r="I54" s="8" t="n"/>
      <c r="J54" s="25">
        <f>IF($H54&lt;&gt;"",IF($F54="","",ROUND($H54-$F54,2)),IF(AND($F54&lt;&gt;"",ISNUMBER($G54)),IF($G54&lt;TODAY(),-$F54,""),""))</f>
        <v/>
      </c>
    </row>
    <row r="55">
      <c r="A55" s="7" t="n"/>
      <c r="B55" s="10" t="n"/>
      <c r="C55">
        <f>IF($A55="","",IFERROR(IF(INDEX('Apólices'!$Q$2:$Q$5001,MATCH($A55,'Apólices'!$A$2:$A$5001,0))="","",INDEX('Apólices'!$Q$2:$Q$5001,MATCH($A55,'Apólices'!$A$2:$A$5001,0))),""))</f>
        <v/>
      </c>
      <c r="D55" s="8" t="n"/>
      <c r="E55" s="25" t="n"/>
      <c r="F55" s="25">
        <f>IF(OR($E55="",$C55=""),"",ROUND($E55*$C55/100,2))</f>
        <v/>
      </c>
      <c r="G55" s="8" t="n"/>
      <c r="H55" s="25" t="n"/>
      <c r="I55" s="8" t="n"/>
      <c r="J55" s="25">
        <f>IF($H55&lt;&gt;"",IF($F55="","",ROUND($H55-$F55,2)),IF(AND($F55&lt;&gt;"",ISNUMBER($G55)),IF($G55&lt;TODAY(),-$F55,""),""))</f>
        <v/>
      </c>
    </row>
    <row r="56">
      <c r="A56" s="7" t="n"/>
      <c r="B56" s="10" t="n"/>
      <c r="C56">
        <f>IF($A56="","",IFERROR(IF(INDEX('Apólices'!$Q$2:$Q$5001,MATCH($A56,'Apólices'!$A$2:$A$5001,0))="","",INDEX('Apólices'!$Q$2:$Q$5001,MATCH($A56,'Apólices'!$A$2:$A$5001,0))),""))</f>
        <v/>
      </c>
      <c r="D56" s="8" t="n"/>
      <c r="E56" s="25" t="n"/>
      <c r="F56" s="25">
        <f>IF(OR($E56="",$C56=""),"",ROUND($E56*$C56/100,2))</f>
        <v/>
      </c>
      <c r="G56" s="8" t="n"/>
      <c r="H56" s="25" t="n"/>
      <c r="I56" s="8" t="n"/>
      <c r="J56" s="25">
        <f>IF($H56&lt;&gt;"",IF($F56="","",ROUND($H56-$F56,2)),IF(AND($F56&lt;&gt;"",ISNUMBER($G56)),IF($G56&lt;TODAY(),-$F56,""),""))</f>
        <v/>
      </c>
    </row>
    <row r="57">
      <c r="A57" s="7" t="n"/>
      <c r="B57" s="10" t="n"/>
      <c r="C57">
        <f>IF($A57="","",IFERROR(IF(INDEX('Apólices'!$Q$2:$Q$5001,MATCH($A57,'Apólices'!$A$2:$A$5001,0))="","",INDEX('Apólices'!$Q$2:$Q$5001,MATCH($A57,'Apólices'!$A$2:$A$5001,0))),""))</f>
        <v/>
      </c>
      <c r="D57" s="8" t="n"/>
      <c r="E57" s="25" t="n"/>
      <c r="F57" s="25">
        <f>IF(OR($E57="",$C57=""),"",ROUND($E57*$C57/100,2))</f>
        <v/>
      </c>
      <c r="G57" s="8" t="n"/>
      <c r="H57" s="25" t="n"/>
      <c r="I57" s="8" t="n"/>
      <c r="J57" s="25">
        <f>IF($H57&lt;&gt;"",IF($F57="","",ROUND($H57-$F57,2)),IF(AND($F57&lt;&gt;"",ISNUMBER($G57)),IF($G57&lt;TODAY(),-$F57,""),""))</f>
        <v/>
      </c>
    </row>
    <row r="58">
      <c r="A58" s="7" t="n"/>
      <c r="B58" s="10" t="n"/>
      <c r="C58">
        <f>IF($A58="","",IFERROR(IF(INDEX('Apólices'!$Q$2:$Q$5001,MATCH($A58,'Apólices'!$A$2:$A$5001,0))="","",INDEX('Apólices'!$Q$2:$Q$5001,MATCH($A58,'Apólices'!$A$2:$A$5001,0))),""))</f>
        <v/>
      </c>
      <c r="D58" s="8" t="n"/>
      <c r="E58" s="25" t="n"/>
      <c r="F58" s="25">
        <f>IF(OR($E58="",$C58=""),"",ROUND($E58*$C58/100,2))</f>
        <v/>
      </c>
      <c r="G58" s="8" t="n"/>
      <c r="H58" s="25" t="n"/>
      <c r="I58" s="8" t="n"/>
      <c r="J58" s="25">
        <f>IF($H58&lt;&gt;"",IF($F58="","",ROUND($H58-$F58,2)),IF(AND($F58&lt;&gt;"",ISNUMBER($G58)),IF($G58&lt;TODAY(),-$F58,""),""))</f>
        <v/>
      </c>
    </row>
    <row r="59">
      <c r="A59" s="7" t="n"/>
      <c r="B59" s="10" t="n"/>
      <c r="C59">
        <f>IF($A59="","",IFERROR(IF(INDEX('Apólices'!$Q$2:$Q$5001,MATCH($A59,'Apólices'!$A$2:$A$5001,0))="","",INDEX('Apólices'!$Q$2:$Q$5001,MATCH($A59,'Apólices'!$A$2:$A$5001,0))),""))</f>
        <v/>
      </c>
      <c r="D59" s="8" t="n"/>
      <c r="E59" s="25" t="n"/>
      <c r="F59" s="25">
        <f>IF(OR($E59="",$C59=""),"",ROUND($E59*$C59/100,2))</f>
        <v/>
      </c>
      <c r="G59" s="8" t="n"/>
      <c r="H59" s="25" t="n"/>
      <c r="I59" s="8" t="n"/>
      <c r="J59" s="25">
        <f>IF($H59&lt;&gt;"",IF($F59="","",ROUND($H59-$F59,2)),IF(AND($F59&lt;&gt;"",ISNUMBER($G59)),IF($G59&lt;TODAY(),-$F59,""),""))</f>
        <v/>
      </c>
    </row>
    <row r="60">
      <c r="A60" s="7" t="n"/>
      <c r="B60" s="10" t="n"/>
      <c r="C60">
        <f>IF($A60="","",IFERROR(IF(INDEX('Apólices'!$Q$2:$Q$5001,MATCH($A60,'Apólices'!$A$2:$A$5001,0))="","",INDEX('Apólices'!$Q$2:$Q$5001,MATCH($A60,'Apólices'!$A$2:$A$5001,0))),""))</f>
        <v/>
      </c>
      <c r="D60" s="8" t="n"/>
      <c r="E60" s="25" t="n"/>
      <c r="F60" s="25">
        <f>IF(OR($E60="",$C60=""),"",ROUND($E60*$C60/100,2))</f>
        <v/>
      </c>
      <c r="G60" s="8" t="n"/>
      <c r="H60" s="25" t="n"/>
      <c r="I60" s="8" t="n"/>
      <c r="J60" s="25">
        <f>IF($H60&lt;&gt;"",IF($F60="","",ROUND($H60-$F60,2)),IF(AND($F60&lt;&gt;"",ISNUMBER($G60)),IF($G60&lt;TODAY(),-$F60,""),""))</f>
        <v/>
      </c>
    </row>
    <row r="61">
      <c r="A61" s="7" t="n"/>
      <c r="B61" s="10" t="n"/>
      <c r="C61">
        <f>IF($A61="","",IFERROR(IF(INDEX('Apólices'!$Q$2:$Q$5001,MATCH($A61,'Apólices'!$A$2:$A$5001,0))="","",INDEX('Apólices'!$Q$2:$Q$5001,MATCH($A61,'Apólices'!$A$2:$A$5001,0))),""))</f>
        <v/>
      </c>
      <c r="D61" s="8" t="n"/>
      <c r="E61" s="25" t="n"/>
      <c r="F61" s="25">
        <f>IF(OR($E61="",$C61=""),"",ROUND($E61*$C61/100,2))</f>
        <v/>
      </c>
      <c r="G61" s="8" t="n"/>
      <c r="H61" s="25" t="n"/>
      <c r="I61" s="8" t="n"/>
      <c r="J61" s="25">
        <f>IF($H61&lt;&gt;"",IF($F61="","",ROUND($H61-$F61,2)),IF(AND($F61&lt;&gt;"",ISNUMBER($G61)),IF($G61&lt;TODAY(),-$F61,""),""))</f>
        <v/>
      </c>
    </row>
    <row r="62">
      <c r="A62" s="7" t="n"/>
      <c r="B62" s="10" t="n"/>
      <c r="C62">
        <f>IF($A62="","",IFERROR(IF(INDEX('Apólices'!$Q$2:$Q$5001,MATCH($A62,'Apólices'!$A$2:$A$5001,0))="","",INDEX('Apólices'!$Q$2:$Q$5001,MATCH($A62,'Apólices'!$A$2:$A$5001,0))),""))</f>
        <v/>
      </c>
      <c r="D62" s="8" t="n"/>
      <c r="E62" s="25" t="n"/>
      <c r="F62" s="25">
        <f>IF(OR($E62="",$C62=""),"",ROUND($E62*$C62/100,2))</f>
        <v/>
      </c>
      <c r="G62" s="8" t="n"/>
      <c r="H62" s="25" t="n"/>
      <c r="I62" s="8" t="n"/>
      <c r="J62" s="25">
        <f>IF($H62&lt;&gt;"",IF($F62="","",ROUND($H62-$F62,2)),IF(AND($F62&lt;&gt;"",ISNUMBER($G62)),IF($G62&lt;TODAY(),-$F62,""),""))</f>
        <v/>
      </c>
    </row>
    <row r="63">
      <c r="A63" s="7" t="n"/>
      <c r="B63" s="10" t="n"/>
      <c r="C63">
        <f>IF($A63="","",IFERROR(IF(INDEX('Apólices'!$Q$2:$Q$5001,MATCH($A63,'Apólices'!$A$2:$A$5001,0))="","",INDEX('Apólices'!$Q$2:$Q$5001,MATCH($A63,'Apólices'!$A$2:$A$5001,0))),""))</f>
        <v/>
      </c>
      <c r="D63" s="8" t="n"/>
      <c r="E63" s="25" t="n"/>
      <c r="F63" s="25">
        <f>IF(OR($E63="",$C63=""),"",ROUND($E63*$C63/100,2))</f>
        <v/>
      </c>
      <c r="G63" s="8" t="n"/>
      <c r="H63" s="25" t="n"/>
      <c r="I63" s="8" t="n"/>
      <c r="J63" s="25">
        <f>IF($H63&lt;&gt;"",IF($F63="","",ROUND($H63-$F63,2)),IF(AND($F63&lt;&gt;"",ISNUMBER($G63)),IF($G63&lt;TODAY(),-$F63,""),""))</f>
        <v/>
      </c>
    </row>
    <row r="64">
      <c r="A64" s="7" t="n"/>
      <c r="B64" s="10" t="n"/>
      <c r="C64">
        <f>IF($A64="","",IFERROR(IF(INDEX('Apólices'!$Q$2:$Q$5001,MATCH($A64,'Apólices'!$A$2:$A$5001,0))="","",INDEX('Apólices'!$Q$2:$Q$5001,MATCH($A64,'Apólices'!$A$2:$A$5001,0))),""))</f>
        <v/>
      </c>
      <c r="D64" s="8" t="n"/>
      <c r="E64" s="25" t="n"/>
      <c r="F64" s="25">
        <f>IF(OR($E64="",$C64=""),"",ROUND($E64*$C64/100,2))</f>
        <v/>
      </c>
      <c r="G64" s="8" t="n"/>
      <c r="H64" s="25" t="n"/>
      <c r="I64" s="8" t="n"/>
      <c r="J64" s="25">
        <f>IF($H64&lt;&gt;"",IF($F64="","",ROUND($H64-$F64,2)),IF(AND($F64&lt;&gt;"",ISNUMBER($G64)),IF($G64&lt;TODAY(),-$F64,""),""))</f>
        <v/>
      </c>
    </row>
    <row r="65">
      <c r="A65" s="7" t="n"/>
      <c r="B65" s="10" t="n"/>
      <c r="C65">
        <f>IF($A65="","",IFERROR(IF(INDEX('Apólices'!$Q$2:$Q$5001,MATCH($A65,'Apólices'!$A$2:$A$5001,0))="","",INDEX('Apólices'!$Q$2:$Q$5001,MATCH($A65,'Apólices'!$A$2:$A$5001,0))),""))</f>
        <v/>
      </c>
      <c r="D65" s="8" t="n"/>
      <c r="E65" s="25" t="n"/>
      <c r="F65" s="25">
        <f>IF(OR($E65="",$C65=""),"",ROUND($E65*$C65/100,2))</f>
        <v/>
      </c>
      <c r="G65" s="8" t="n"/>
      <c r="H65" s="25" t="n"/>
      <c r="I65" s="8" t="n"/>
      <c r="J65" s="25">
        <f>IF($H65&lt;&gt;"",IF($F65="","",ROUND($H65-$F65,2)),IF(AND($F65&lt;&gt;"",ISNUMBER($G65)),IF($G65&lt;TODAY(),-$F65,""),""))</f>
        <v/>
      </c>
    </row>
    <row r="66">
      <c r="A66" s="7" t="n"/>
      <c r="B66" s="10" t="n"/>
      <c r="C66">
        <f>IF($A66="","",IFERROR(IF(INDEX('Apólices'!$Q$2:$Q$5001,MATCH($A66,'Apólices'!$A$2:$A$5001,0))="","",INDEX('Apólices'!$Q$2:$Q$5001,MATCH($A66,'Apólices'!$A$2:$A$5001,0))),""))</f>
        <v/>
      </c>
      <c r="D66" s="8" t="n"/>
      <c r="E66" s="25" t="n"/>
      <c r="F66" s="25">
        <f>IF(OR($E66="",$C66=""),"",ROUND($E66*$C66/100,2))</f>
        <v/>
      </c>
      <c r="G66" s="8" t="n"/>
      <c r="H66" s="25" t="n"/>
      <c r="I66" s="8" t="n"/>
      <c r="J66" s="25">
        <f>IF($H66&lt;&gt;"",IF($F66="","",ROUND($H66-$F66,2)),IF(AND($F66&lt;&gt;"",ISNUMBER($G66)),IF($G66&lt;TODAY(),-$F66,""),""))</f>
        <v/>
      </c>
    </row>
    <row r="67">
      <c r="A67" s="7" t="n"/>
      <c r="B67" s="10" t="n"/>
      <c r="C67">
        <f>IF($A67="","",IFERROR(IF(INDEX('Apólices'!$Q$2:$Q$5001,MATCH($A67,'Apólices'!$A$2:$A$5001,0))="","",INDEX('Apólices'!$Q$2:$Q$5001,MATCH($A67,'Apólices'!$A$2:$A$5001,0))),""))</f>
        <v/>
      </c>
      <c r="D67" s="8" t="n"/>
      <c r="E67" s="25" t="n"/>
      <c r="F67" s="25">
        <f>IF(OR($E67="",$C67=""),"",ROUND($E67*$C67/100,2))</f>
        <v/>
      </c>
      <c r="G67" s="8" t="n"/>
      <c r="H67" s="25" t="n"/>
      <c r="I67" s="8" t="n"/>
      <c r="J67" s="25">
        <f>IF($H67&lt;&gt;"",IF($F67="","",ROUND($H67-$F67,2)),IF(AND($F67&lt;&gt;"",ISNUMBER($G67)),IF($G67&lt;TODAY(),-$F67,""),""))</f>
        <v/>
      </c>
    </row>
    <row r="68">
      <c r="A68" s="7" t="n"/>
      <c r="B68" s="10" t="n"/>
      <c r="C68">
        <f>IF($A68="","",IFERROR(IF(INDEX('Apólices'!$Q$2:$Q$5001,MATCH($A68,'Apólices'!$A$2:$A$5001,0))="","",INDEX('Apólices'!$Q$2:$Q$5001,MATCH($A68,'Apólices'!$A$2:$A$5001,0))),""))</f>
        <v/>
      </c>
      <c r="D68" s="8" t="n"/>
      <c r="E68" s="25" t="n"/>
      <c r="F68" s="25">
        <f>IF(OR($E68="",$C68=""),"",ROUND($E68*$C68/100,2))</f>
        <v/>
      </c>
      <c r="G68" s="8" t="n"/>
      <c r="H68" s="25" t="n"/>
      <c r="I68" s="8" t="n"/>
      <c r="J68" s="25">
        <f>IF($H68&lt;&gt;"",IF($F68="","",ROUND($H68-$F68,2)),IF(AND($F68&lt;&gt;"",ISNUMBER($G68)),IF($G68&lt;TODAY(),-$F68,""),""))</f>
        <v/>
      </c>
    </row>
    <row r="69">
      <c r="A69" s="7" t="n"/>
      <c r="B69" s="10" t="n"/>
      <c r="C69">
        <f>IF($A69="","",IFERROR(IF(INDEX('Apólices'!$Q$2:$Q$5001,MATCH($A69,'Apólices'!$A$2:$A$5001,0))="","",INDEX('Apólices'!$Q$2:$Q$5001,MATCH($A69,'Apólices'!$A$2:$A$5001,0))),""))</f>
        <v/>
      </c>
      <c r="D69" s="8" t="n"/>
      <c r="E69" s="25" t="n"/>
      <c r="F69" s="25">
        <f>IF(OR($E69="",$C69=""),"",ROUND($E69*$C69/100,2))</f>
        <v/>
      </c>
      <c r="G69" s="8" t="n"/>
      <c r="H69" s="25" t="n"/>
      <c r="I69" s="8" t="n"/>
      <c r="J69" s="25">
        <f>IF($H69&lt;&gt;"",IF($F69="","",ROUND($H69-$F69,2)),IF(AND($F69&lt;&gt;"",ISNUMBER($G69)),IF($G69&lt;TODAY(),-$F69,""),""))</f>
        <v/>
      </c>
    </row>
    <row r="70">
      <c r="A70" s="7" t="n"/>
      <c r="B70" s="10" t="n"/>
      <c r="C70">
        <f>IF($A70="","",IFERROR(IF(INDEX('Apólices'!$Q$2:$Q$5001,MATCH($A70,'Apólices'!$A$2:$A$5001,0))="","",INDEX('Apólices'!$Q$2:$Q$5001,MATCH($A70,'Apólices'!$A$2:$A$5001,0))),""))</f>
        <v/>
      </c>
      <c r="D70" s="8" t="n"/>
      <c r="E70" s="25" t="n"/>
      <c r="F70" s="25">
        <f>IF(OR($E70="",$C70=""),"",ROUND($E70*$C70/100,2))</f>
        <v/>
      </c>
      <c r="G70" s="8" t="n"/>
      <c r="H70" s="25" t="n"/>
      <c r="I70" s="8" t="n"/>
      <c r="J70" s="25">
        <f>IF($H70&lt;&gt;"",IF($F70="","",ROUND($H70-$F70,2)),IF(AND($F70&lt;&gt;"",ISNUMBER($G70)),IF($G70&lt;TODAY(),-$F70,""),""))</f>
        <v/>
      </c>
    </row>
    <row r="71">
      <c r="A71" s="7" t="n"/>
      <c r="B71" s="10" t="n"/>
      <c r="C71">
        <f>IF($A71="","",IFERROR(IF(INDEX('Apólices'!$Q$2:$Q$5001,MATCH($A71,'Apólices'!$A$2:$A$5001,0))="","",INDEX('Apólices'!$Q$2:$Q$5001,MATCH($A71,'Apólices'!$A$2:$A$5001,0))),""))</f>
        <v/>
      </c>
      <c r="D71" s="8" t="n"/>
      <c r="E71" s="25" t="n"/>
      <c r="F71" s="25">
        <f>IF(OR($E71="",$C71=""),"",ROUND($E71*$C71/100,2))</f>
        <v/>
      </c>
      <c r="G71" s="8" t="n"/>
      <c r="H71" s="25" t="n"/>
      <c r="I71" s="8" t="n"/>
      <c r="J71" s="25">
        <f>IF($H71&lt;&gt;"",IF($F71="","",ROUND($H71-$F71,2)),IF(AND($F71&lt;&gt;"",ISNUMBER($G71)),IF($G71&lt;TODAY(),-$F71,""),""))</f>
        <v/>
      </c>
    </row>
    <row r="72">
      <c r="A72" s="7" t="n"/>
      <c r="B72" s="10" t="n"/>
      <c r="C72">
        <f>IF($A72="","",IFERROR(IF(INDEX('Apólices'!$Q$2:$Q$5001,MATCH($A72,'Apólices'!$A$2:$A$5001,0))="","",INDEX('Apólices'!$Q$2:$Q$5001,MATCH($A72,'Apólices'!$A$2:$A$5001,0))),""))</f>
        <v/>
      </c>
      <c r="D72" s="8" t="n"/>
      <c r="E72" s="25" t="n"/>
      <c r="F72" s="25">
        <f>IF(OR($E72="",$C72=""),"",ROUND($E72*$C72/100,2))</f>
        <v/>
      </c>
      <c r="G72" s="8" t="n"/>
      <c r="H72" s="25" t="n"/>
      <c r="I72" s="8" t="n"/>
      <c r="J72" s="25">
        <f>IF($H72&lt;&gt;"",IF($F72="","",ROUND($H72-$F72,2)),IF(AND($F72&lt;&gt;"",ISNUMBER($G72)),IF($G72&lt;TODAY(),-$F72,""),""))</f>
        <v/>
      </c>
    </row>
    <row r="73">
      <c r="A73" s="7" t="n"/>
      <c r="B73" s="10" t="n"/>
      <c r="C73">
        <f>IF($A73="","",IFERROR(IF(INDEX('Apólices'!$Q$2:$Q$5001,MATCH($A73,'Apólices'!$A$2:$A$5001,0))="","",INDEX('Apólices'!$Q$2:$Q$5001,MATCH($A73,'Apólices'!$A$2:$A$5001,0))),""))</f>
        <v/>
      </c>
      <c r="D73" s="8" t="n"/>
      <c r="E73" s="25" t="n"/>
      <c r="F73" s="25">
        <f>IF(OR($E73="",$C73=""),"",ROUND($E73*$C73/100,2))</f>
        <v/>
      </c>
      <c r="G73" s="8" t="n"/>
      <c r="H73" s="25" t="n"/>
      <c r="I73" s="8" t="n"/>
      <c r="J73" s="25">
        <f>IF($H73&lt;&gt;"",IF($F73="","",ROUND($H73-$F73,2)),IF(AND($F73&lt;&gt;"",ISNUMBER($G73)),IF($G73&lt;TODAY(),-$F73,""),""))</f>
        <v/>
      </c>
    </row>
    <row r="74">
      <c r="A74" s="7" t="n"/>
      <c r="B74" s="10" t="n"/>
      <c r="C74">
        <f>IF($A74="","",IFERROR(IF(INDEX('Apólices'!$Q$2:$Q$5001,MATCH($A74,'Apólices'!$A$2:$A$5001,0))="","",INDEX('Apólices'!$Q$2:$Q$5001,MATCH($A74,'Apólices'!$A$2:$A$5001,0))),""))</f>
        <v/>
      </c>
      <c r="D74" s="8" t="n"/>
      <c r="E74" s="25" t="n"/>
      <c r="F74" s="25">
        <f>IF(OR($E74="",$C74=""),"",ROUND($E74*$C74/100,2))</f>
        <v/>
      </c>
      <c r="G74" s="8" t="n"/>
      <c r="H74" s="25" t="n"/>
      <c r="I74" s="8" t="n"/>
      <c r="J74" s="25">
        <f>IF($H74&lt;&gt;"",IF($F74="","",ROUND($H74-$F74,2)),IF(AND($F74&lt;&gt;"",ISNUMBER($G74)),IF($G74&lt;TODAY(),-$F74,""),""))</f>
        <v/>
      </c>
    </row>
    <row r="75">
      <c r="A75" s="7" t="n"/>
      <c r="B75" s="10" t="n"/>
      <c r="C75">
        <f>IF($A75="","",IFERROR(IF(INDEX('Apólices'!$Q$2:$Q$5001,MATCH($A75,'Apólices'!$A$2:$A$5001,0))="","",INDEX('Apólices'!$Q$2:$Q$5001,MATCH($A75,'Apólices'!$A$2:$A$5001,0))),""))</f>
        <v/>
      </c>
      <c r="D75" s="8" t="n"/>
      <c r="E75" s="25" t="n"/>
      <c r="F75" s="25">
        <f>IF(OR($E75="",$C75=""),"",ROUND($E75*$C75/100,2))</f>
        <v/>
      </c>
      <c r="G75" s="8" t="n"/>
      <c r="H75" s="25" t="n"/>
      <c r="I75" s="8" t="n"/>
      <c r="J75" s="25">
        <f>IF($H75&lt;&gt;"",IF($F75="","",ROUND($H75-$F75,2)),IF(AND($F75&lt;&gt;"",ISNUMBER($G75)),IF($G75&lt;TODAY(),-$F75,""),""))</f>
        <v/>
      </c>
    </row>
    <row r="76">
      <c r="A76" s="7" t="n"/>
      <c r="B76" s="10" t="n"/>
      <c r="C76">
        <f>IF($A76="","",IFERROR(IF(INDEX('Apólices'!$Q$2:$Q$5001,MATCH($A76,'Apólices'!$A$2:$A$5001,0))="","",INDEX('Apólices'!$Q$2:$Q$5001,MATCH($A76,'Apólices'!$A$2:$A$5001,0))),""))</f>
        <v/>
      </c>
      <c r="D76" s="8" t="n"/>
      <c r="E76" s="25" t="n"/>
      <c r="F76" s="25">
        <f>IF(OR($E76="",$C76=""),"",ROUND($E76*$C76/100,2))</f>
        <v/>
      </c>
      <c r="G76" s="8" t="n"/>
      <c r="H76" s="25" t="n"/>
      <c r="I76" s="8" t="n"/>
      <c r="J76" s="25">
        <f>IF($H76&lt;&gt;"",IF($F76="","",ROUND($H76-$F76,2)),IF(AND($F76&lt;&gt;"",ISNUMBER($G76)),IF($G76&lt;TODAY(),-$F76,""),""))</f>
        <v/>
      </c>
    </row>
    <row r="77">
      <c r="A77" s="7" t="n"/>
      <c r="B77" s="10" t="n"/>
      <c r="C77">
        <f>IF($A77="","",IFERROR(IF(INDEX('Apólices'!$Q$2:$Q$5001,MATCH($A77,'Apólices'!$A$2:$A$5001,0))="","",INDEX('Apólices'!$Q$2:$Q$5001,MATCH($A77,'Apólices'!$A$2:$A$5001,0))),""))</f>
        <v/>
      </c>
      <c r="D77" s="8" t="n"/>
      <c r="E77" s="25" t="n"/>
      <c r="F77" s="25">
        <f>IF(OR($E77="",$C77=""),"",ROUND($E77*$C77/100,2))</f>
        <v/>
      </c>
      <c r="G77" s="8" t="n"/>
      <c r="H77" s="25" t="n"/>
      <c r="I77" s="8" t="n"/>
      <c r="J77" s="25">
        <f>IF($H77&lt;&gt;"",IF($F77="","",ROUND($H77-$F77,2)),IF(AND($F77&lt;&gt;"",ISNUMBER($G77)),IF($G77&lt;TODAY(),-$F77,""),""))</f>
        <v/>
      </c>
    </row>
    <row r="78">
      <c r="A78" s="7" t="n"/>
      <c r="B78" s="10" t="n"/>
      <c r="C78">
        <f>IF($A78="","",IFERROR(IF(INDEX('Apólices'!$Q$2:$Q$5001,MATCH($A78,'Apólices'!$A$2:$A$5001,0))="","",INDEX('Apólices'!$Q$2:$Q$5001,MATCH($A78,'Apólices'!$A$2:$A$5001,0))),""))</f>
        <v/>
      </c>
      <c r="D78" s="8" t="n"/>
      <c r="E78" s="25" t="n"/>
      <c r="F78" s="25">
        <f>IF(OR($E78="",$C78=""),"",ROUND($E78*$C78/100,2))</f>
        <v/>
      </c>
      <c r="G78" s="8" t="n"/>
      <c r="H78" s="25" t="n"/>
      <c r="I78" s="8" t="n"/>
      <c r="J78" s="25">
        <f>IF($H78&lt;&gt;"",IF($F78="","",ROUND($H78-$F78,2)),IF(AND($F78&lt;&gt;"",ISNUMBER($G78)),IF($G78&lt;TODAY(),-$F78,""),""))</f>
        <v/>
      </c>
    </row>
    <row r="79">
      <c r="A79" s="7" t="n"/>
      <c r="B79" s="10" t="n"/>
      <c r="C79">
        <f>IF($A79="","",IFERROR(IF(INDEX('Apólices'!$Q$2:$Q$5001,MATCH($A79,'Apólices'!$A$2:$A$5001,0))="","",INDEX('Apólices'!$Q$2:$Q$5001,MATCH($A79,'Apólices'!$A$2:$A$5001,0))),""))</f>
        <v/>
      </c>
      <c r="D79" s="8" t="n"/>
      <c r="E79" s="25" t="n"/>
      <c r="F79" s="25">
        <f>IF(OR($E79="",$C79=""),"",ROUND($E79*$C79/100,2))</f>
        <v/>
      </c>
      <c r="G79" s="8" t="n"/>
      <c r="H79" s="25" t="n"/>
      <c r="I79" s="8" t="n"/>
      <c r="J79" s="25">
        <f>IF($H79&lt;&gt;"",IF($F79="","",ROUND($H79-$F79,2)),IF(AND($F79&lt;&gt;"",ISNUMBER($G79)),IF($G79&lt;TODAY(),-$F79,""),""))</f>
        <v/>
      </c>
    </row>
    <row r="80">
      <c r="A80" s="7" t="n"/>
      <c r="B80" s="10" t="n"/>
      <c r="C80">
        <f>IF($A80="","",IFERROR(IF(INDEX('Apólices'!$Q$2:$Q$5001,MATCH($A80,'Apólices'!$A$2:$A$5001,0))="","",INDEX('Apólices'!$Q$2:$Q$5001,MATCH($A80,'Apólices'!$A$2:$A$5001,0))),""))</f>
        <v/>
      </c>
      <c r="D80" s="8" t="n"/>
      <c r="E80" s="25" t="n"/>
      <c r="F80" s="25">
        <f>IF(OR($E80="",$C80=""),"",ROUND($E80*$C80/100,2))</f>
        <v/>
      </c>
      <c r="G80" s="8" t="n"/>
      <c r="H80" s="25" t="n"/>
      <c r="I80" s="8" t="n"/>
      <c r="J80" s="25">
        <f>IF($H80&lt;&gt;"",IF($F80="","",ROUND($H80-$F80,2)),IF(AND($F80&lt;&gt;"",ISNUMBER($G80)),IF($G80&lt;TODAY(),-$F80,""),""))</f>
        <v/>
      </c>
    </row>
    <row r="81">
      <c r="A81" s="7" t="n"/>
      <c r="B81" s="10" t="n"/>
      <c r="C81">
        <f>IF($A81="","",IFERROR(IF(INDEX('Apólices'!$Q$2:$Q$5001,MATCH($A81,'Apólices'!$A$2:$A$5001,0))="","",INDEX('Apólices'!$Q$2:$Q$5001,MATCH($A81,'Apólices'!$A$2:$A$5001,0))),""))</f>
        <v/>
      </c>
      <c r="D81" s="8" t="n"/>
      <c r="E81" s="25" t="n"/>
      <c r="F81" s="25">
        <f>IF(OR($E81="",$C81=""),"",ROUND($E81*$C81/100,2))</f>
        <v/>
      </c>
      <c r="G81" s="8" t="n"/>
      <c r="H81" s="25" t="n"/>
      <c r="I81" s="8" t="n"/>
      <c r="J81" s="25">
        <f>IF($H81&lt;&gt;"",IF($F81="","",ROUND($H81-$F81,2)),IF(AND($F81&lt;&gt;"",ISNUMBER($G81)),IF($G81&lt;TODAY(),-$F81,""),""))</f>
        <v/>
      </c>
    </row>
    <row r="82">
      <c r="A82" s="7" t="n"/>
      <c r="B82" s="10" t="n"/>
      <c r="C82">
        <f>IF($A82="","",IFERROR(IF(INDEX('Apólices'!$Q$2:$Q$5001,MATCH($A82,'Apólices'!$A$2:$A$5001,0))="","",INDEX('Apólices'!$Q$2:$Q$5001,MATCH($A82,'Apólices'!$A$2:$A$5001,0))),""))</f>
        <v/>
      </c>
      <c r="D82" s="8" t="n"/>
      <c r="E82" s="25" t="n"/>
      <c r="F82" s="25">
        <f>IF(OR($E82="",$C82=""),"",ROUND($E82*$C82/100,2))</f>
        <v/>
      </c>
      <c r="G82" s="8" t="n"/>
      <c r="H82" s="25" t="n"/>
      <c r="I82" s="8" t="n"/>
      <c r="J82" s="25">
        <f>IF($H82&lt;&gt;"",IF($F82="","",ROUND($H82-$F82,2)),IF(AND($F82&lt;&gt;"",ISNUMBER($G82)),IF($G82&lt;TODAY(),-$F82,""),""))</f>
        <v/>
      </c>
    </row>
    <row r="83">
      <c r="A83" s="7" t="n"/>
      <c r="B83" s="10" t="n"/>
      <c r="C83">
        <f>IF($A83="","",IFERROR(IF(INDEX('Apólices'!$Q$2:$Q$5001,MATCH($A83,'Apólices'!$A$2:$A$5001,0))="","",INDEX('Apólices'!$Q$2:$Q$5001,MATCH($A83,'Apólices'!$A$2:$A$5001,0))),""))</f>
        <v/>
      </c>
      <c r="D83" s="8" t="n"/>
      <c r="E83" s="25" t="n"/>
      <c r="F83" s="25">
        <f>IF(OR($E83="",$C83=""),"",ROUND($E83*$C83/100,2))</f>
        <v/>
      </c>
      <c r="G83" s="8" t="n"/>
      <c r="H83" s="25" t="n"/>
      <c r="I83" s="8" t="n"/>
      <c r="J83" s="25">
        <f>IF($H83&lt;&gt;"",IF($F83="","",ROUND($H83-$F83,2)),IF(AND($F83&lt;&gt;"",ISNUMBER($G83)),IF($G83&lt;TODAY(),-$F83,""),""))</f>
        <v/>
      </c>
    </row>
    <row r="84">
      <c r="A84" s="7" t="n"/>
      <c r="B84" s="10" t="n"/>
      <c r="C84">
        <f>IF($A84="","",IFERROR(IF(INDEX('Apólices'!$Q$2:$Q$5001,MATCH($A84,'Apólices'!$A$2:$A$5001,0))="","",INDEX('Apólices'!$Q$2:$Q$5001,MATCH($A84,'Apólices'!$A$2:$A$5001,0))),""))</f>
        <v/>
      </c>
      <c r="D84" s="8" t="n"/>
      <c r="E84" s="25" t="n"/>
      <c r="F84" s="25">
        <f>IF(OR($E84="",$C84=""),"",ROUND($E84*$C84/100,2))</f>
        <v/>
      </c>
      <c r="G84" s="8" t="n"/>
      <c r="H84" s="25" t="n"/>
      <c r="I84" s="8" t="n"/>
      <c r="J84" s="25">
        <f>IF($H84&lt;&gt;"",IF($F84="","",ROUND($H84-$F84,2)),IF(AND($F84&lt;&gt;"",ISNUMBER($G84)),IF($G84&lt;TODAY(),-$F84,""),""))</f>
        <v/>
      </c>
    </row>
    <row r="85">
      <c r="A85" s="7" t="n"/>
      <c r="B85" s="10" t="n"/>
      <c r="C85">
        <f>IF($A85="","",IFERROR(IF(INDEX('Apólices'!$Q$2:$Q$5001,MATCH($A85,'Apólices'!$A$2:$A$5001,0))="","",INDEX('Apólices'!$Q$2:$Q$5001,MATCH($A85,'Apólices'!$A$2:$A$5001,0))),""))</f>
        <v/>
      </c>
      <c r="D85" s="8" t="n"/>
      <c r="E85" s="25" t="n"/>
      <c r="F85" s="25">
        <f>IF(OR($E85="",$C85=""),"",ROUND($E85*$C85/100,2))</f>
        <v/>
      </c>
      <c r="G85" s="8" t="n"/>
      <c r="H85" s="25" t="n"/>
      <c r="I85" s="8" t="n"/>
      <c r="J85" s="25">
        <f>IF($H85&lt;&gt;"",IF($F85="","",ROUND($H85-$F85,2)),IF(AND($F85&lt;&gt;"",ISNUMBER($G85)),IF($G85&lt;TODAY(),-$F85,""),""))</f>
        <v/>
      </c>
    </row>
    <row r="86">
      <c r="A86" s="7" t="n"/>
      <c r="B86" s="10" t="n"/>
      <c r="C86">
        <f>IF($A86="","",IFERROR(IF(INDEX('Apólices'!$Q$2:$Q$5001,MATCH($A86,'Apólices'!$A$2:$A$5001,0))="","",INDEX('Apólices'!$Q$2:$Q$5001,MATCH($A86,'Apólices'!$A$2:$A$5001,0))),""))</f>
        <v/>
      </c>
      <c r="D86" s="8" t="n"/>
      <c r="E86" s="25" t="n"/>
      <c r="F86" s="25">
        <f>IF(OR($E86="",$C86=""),"",ROUND($E86*$C86/100,2))</f>
        <v/>
      </c>
      <c r="G86" s="8" t="n"/>
      <c r="H86" s="25" t="n"/>
      <c r="I86" s="8" t="n"/>
      <c r="J86" s="25">
        <f>IF($H86&lt;&gt;"",IF($F86="","",ROUND($H86-$F86,2)),IF(AND($F86&lt;&gt;"",ISNUMBER($G86)),IF($G86&lt;TODAY(),-$F86,""),""))</f>
        <v/>
      </c>
    </row>
    <row r="87">
      <c r="A87" s="7" t="n"/>
      <c r="B87" s="10" t="n"/>
      <c r="C87">
        <f>IF($A87="","",IFERROR(IF(INDEX('Apólices'!$Q$2:$Q$5001,MATCH($A87,'Apólices'!$A$2:$A$5001,0))="","",INDEX('Apólices'!$Q$2:$Q$5001,MATCH($A87,'Apólices'!$A$2:$A$5001,0))),""))</f>
        <v/>
      </c>
      <c r="D87" s="8" t="n"/>
      <c r="E87" s="25" t="n"/>
      <c r="F87" s="25">
        <f>IF(OR($E87="",$C87=""),"",ROUND($E87*$C87/100,2))</f>
        <v/>
      </c>
      <c r="G87" s="8" t="n"/>
      <c r="H87" s="25" t="n"/>
      <c r="I87" s="8" t="n"/>
      <c r="J87" s="25">
        <f>IF($H87&lt;&gt;"",IF($F87="","",ROUND($H87-$F87,2)),IF(AND($F87&lt;&gt;"",ISNUMBER($G87)),IF($G87&lt;TODAY(),-$F87,""),""))</f>
        <v/>
      </c>
    </row>
    <row r="88">
      <c r="A88" s="7" t="n"/>
      <c r="B88" s="10" t="n"/>
      <c r="C88">
        <f>IF($A88="","",IFERROR(IF(INDEX('Apólices'!$Q$2:$Q$5001,MATCH($A88,'Apólices'!$A$2:$A$5001,0))="","",INDEX('Apólices'!$Q$2:$Q$5001,MATCH($A88,'Apólices'!$A$2:$A$5001,0))),""))</f>
        <v/>
      </c>
      <c r="D88" s="8" t="n"/>
      <c r="E88" s="25" t="n"/>
      <c r="F88" s="25">
        <f>IF(OR($E88="",$C88=""),"",ROUND($E88*$C88/100,2))</f>
        <v/>
      </c>
      <c r="G88" s="8" t="n"/>
      <c r="H88" s="25" t="n"/>
      <c r="I88" s="8" t="n"/>
      <c r="J88" s="25">
        <f>IF($H88&lt;&gt;"",IF($F88="","",ROUND($H88-$F88,2)),IF(AND($F88&lt;&gt;"",ISNUMBER($G88)),IF($G88&lt;TODAY(),-$F88,""),""))</f>
        <v/>
      </c>
    </row>
    <row r="89">
      <c r="A89" s="7" t="n"/>
      <c r="B89" s="10" t="n"/>
      <c r="C89">
        <f>IF($A89="","",IFERROR(IF(INDEX('Apólices'!$Q$2:$Q$5001,MATCH($A89,'Apólices'!$A$2:$A$5001,0))="","",INDEX('Apólices'!$Q$2:$Q$5001,MATCH($A89,'Apólices'!$A$2:$A$5001,0))),""))</f>
        <v/>
      </c>
      <c r="D89" s="8" t="n"/>
      <c r="E89" s="25" t="n"/>
      <c r="F89" s="25">
        <f>IF(OR($E89="",$C89=""),"",ROUND($E89*$C89/100,2))</f>
        <v/>
      </c>
      <c r="G89" s="8" t="n"/>
      <c r="H89" s="25" t="n"/>
      <c r="I89" s="8" t="n"/>
      <c r="J89" s="25">
        <f>IF($H89&lt;&gt;"",IF($F89="","",ROUND($H89-$F89,2)),IF(AND($F89&lt;&gt;"",ISNUMBER($G89)),IF($G89&lt;TODAY(),-$F89,""),""))</f>
        <v/>
      </c>
    </row>
    <row r="90">
      <c r="A90" s="7" t="n"/>
      <c r="B90" s="10" t="n"/>
      <c r="C90">
        <f>IF($A90="","",IFERROR(IF(INDEX('Apólices'!$Q$2:$Q$5001,MATCH($A90,'Apólices'!$A$2:$A$5001,0))="","",INDEX('Apólices'!$Q$2:$Q$5001,MATCH($A90,'Apólices'!$A$2:$A$5001,0))),""))</f>
        <v/>
      </c>
      <c r="D90" s="8" t="n"/>
      <c r="E90" s="25" t="n"/>
      <c r="F90" s="25">
        <f>IF(OR($E90="",$C90=""),"",ROUND($E90*$C90/100,2))</f>
        <v/>
      </c>
      <c r="G90" s="8" t="n"/>
      <c r="H90" s="25" t="n"/>
      <c r="I90" s="8" t="n"/>
      <c r="J90" s="25">
        <f>IF($H90&lt;&gt;"",IF($F90="","",ROUND($H90-$F90,2)),IF(AND($F90&lt;&gt;"",ISNUMBER($G90)),IF($G90&lt;TODAY(),-$F90,""),""))</f>
        <v/>
      </c>
    </row>
    <row r="91">
      <c r="A91" s="7" t="n"/>
      <c r="B91" s="10" t="n"/>
      <c r="C91">
        <f>IF($A91="","",IFERROR(IF(INDEX('Apólices'!$Q$2:$Q$5001,MATCH($A91,'Apólices'!$A$2:$A$5001,0))="","",INDEX('Apólices'!$Q$2:$Q$5001,MATCH($A91,'Apólices'!$A$2:$A$5001,0))),""))</f>
        <v/>
      </c>
      <c r="D91" s="8" t="n"/>
      <c r="E91" s="25" t="n"/>
      <c r="F91" s="25">
        <f>IF(OR($E91="",$C91=""),"",ROUND($E91*$C91/100,2))</f>
        <v/>
      </c>
      <c r="G91" s="8" t="n"/>
      <c r="H91" s="25" t="n"/>
      <c r="I91" s="8" t="n"/>
      <c r="J91" s="25">
        <f>IF($H91&lt;&gt;"",IF($F91="","",ROUND($H91-$F91,2)),IF(AND($F91&lt;&gt;"",ISNUMBER($G91)),IF($G91&lt;TODAY(),-$F91,""),""))</f>
        <v/>
      </c>
    </row>
    <row r="92">
      <c r="A92" s="7" t="n"/>
      <c r="B92" s="10" t="n"/>
      <c r="C92">
        <f>IF($A92="","",IFERROR(IF(INDEX('Apólices'!$Q$2:$Q$5001,MATCH($A92,'Apólices'!$A$2:$A$5001,0))="","",INDEX('Apólices'!$Q$2:$Q$5001,MATCH($A92,'Apólices'!$A$2:$A$5001,0))),""))</f>
        <v/>
      </c>
      <c r="D92" s="8" t="n"/>
      <c r="E92" s="25" t="n"/>
      <c r="F92" s="25">
        <f>IF(OR($E92="",$C92=""),"",ROUND($E92*$C92/100,2))</f>
        <v/>
      </c>
      <c r="G92" s="8" t="n"/>
      <c r="H92" s="25" t="n"/>
      <c r="I92" s="8" t="n"/>
      <c r="J92" s="25">
        <f>IF($H92&lt;&gt;"",IF($F92="","",ROUND($H92-$F92,2)),IF(AND($F92&lt;&gt;"",ISNUMBER($G92)),IF($G92&lt;TODAY(),-$F92,""),""))</f>
        <v/>
      </c>
    </row>
    <row r="93">
      <c r="A93" s="7" t="n"/>
      <c r="B93" s="10" t="n"/>
      <c r="C93">
        <f>IF($A93="","",IFERROR(IF(INDEX('Apólices'!$Q$2:$Q$5001,MATCH($A93,'Apólices'!$A$2:$A$5001,0))="","",INDEX('Apólices'!$Q$2:$Q$5001,MATCH($A93,'Apólices'!$A$2:$A$5001,0))),""))</f>
        <v/>
      </c>
      <c r="D93" s="8" t="n"/>
      <c r="E93" s="25" t="n"/>
      <c r="F93" s="25">
        <f>IF(OR($E93="",$C93=""),"",ROUND($E93*$C93/100,2))</f>
        <v/>
      </c>
      <c r="G93" s="8" t="n"/>
      <c r="H93" s="25" t="n"/>
      <c r="I93" s="8" t="n"/>
      <c r="J93" s="25">
        <f>IF($H93&lt;&gt;"",IF($F93="","",ROUND($H93-$F93,2)),IF(AND($F93&lt;&gt;"",ISNUMBER($G93)),IF($G93&lt;TODAY(),-$F93,""),""))</f>
        <v/>
      </c>
    </row>
    <row r="94">
      <c r="A94" s="7" t="n"/>
      <c r="B94" s="10" t="n"/>
      <c r="C94">
        <f>IF($A94="","",IFERROR(IF(INDEX('Apólices'!$Q$2:$Q$5001,MATCH($A94,'Apólices'!$A$2:$A$5001,0))="","",INDEX('Apólices'!$Q$2:$Q$5001,MATCH($A94,'Apólices'!$A$2:$A$5001,0))),""))</f>
        <v/>
      </c>
      <c r="D94" s="8" t="n"/>
      <c r="E94" s="25" t="n"/>
      <c r="F94" s="25">
        <f>IF(OR($E94="",$C94=""),"",ROUND($E94*$C94/100,2))</f>
        <v/>
      </c>
      <c r="G94" s="8" t="n"/>
      <c r="H94" s="25" t="n"/>
      <c r="I94" s="8" t="n"/>
      <c r="J94" s="25">
        <f>IF($H94&lt;&gt;"",IF($F94="","",ROUND($H94-$F94,2)),IF(AND($F94&lt;&gt;"",ISNUMBER($G94)),IF($G94&lt;TODAY(),-$F94,""),""))</f>
        <v/>
      </c>
    </row>
    <row r="95">
      <c r="A95" s="7" t="n"/>
      <c r="B95" s="10" t="n"/>
      <c r="C95">
        <f>IF($A95="","",IFERROR(IF(INDEX('Apólices'!$Q$2:$Q$5001,MATCH($A95,'Apólices'!$A$2:$A$5001,0))="","",INDEX('Apólices'!$Q$2:$Q$5001,MATCH($A95,'Apólices'!$A$2:$A$5001,0))),""))</f>
        <v/>
      </c>
      <c r="D95" s="8" t="n"/>
      <c r="E95" s="25" t="n"/>
      <c r="F95" s="25">
        <f>IF(OR($E95="",$C95=""),"",ROUND($E95*$C95/100,2))</f>
        <v/>
      </c>
      <c r="G95" s="8" t="n"/>
      <c r="H95" s="25" t="n"/>
      <c r="I95" s="8" t="n"/>
      <c r="J95" s="25">
        <f>IF($H95&lt;&gt;"",IF($F95="","",ROUND($H95-$F95,2)),IF(AND($F95&lt;&gt;"",ISNUMBER($G95)),IF($G95&lt;TODAY(),-$F95,""),""))</f>
        <v/>
      </c>
    </row>
    <row r="96">
      <c r="A96" s="7" t="n"/>
      <c r="B96" s="10" t="n"/>
      <c r="C96">
        <f>IF($A96="","",IFERROR(IF(INDEX('Apólices'!$Q$2:$Q$5001,MATCH($A96,'Apólices'!$A$2:$A$5001,0))="","",INDEX('Apólices'!$Q$2:$Q$5001,MATCH($A96,'Apólices'!$A$2:$A$5001,0))),""))</f>
        <v/>
      </c>
      <c r="D96" s="8" t="n"/>
      <c r="E96" s="25" t="n"/>
      <c r="F96" s="25">
        <f>IF(OR($E96="",$C96=""),"",ROUND($E96*$C96/100,2))</f>
        <v/>
      </c>
      <c r="G96" s="8" t="n"/>
      <c r="H96" s="25" t="n"/>
      <c r="I96" s="8" t="n"/>
      <c r="J96" s="25">
        <f>IF($H96&lt;&gt;"",IF($F96="","",ROUND($H96-$F96,2)),IF(AND($F96&lt;&gt;"",ISNUMBER($G96)),IF($G96&lt;TODAY(),-$F96,""),""))</f>
        <v/>
      </c>
    </row>
    <row r="97">
      <c r="A97" s="7" t="n"/>
      <c r="B97" s="10" t="n"/>
      <c r="C97">
        <f>IF($A97="","",IFERROR(IF(INDEX('Apólices'!$Q$2:$Q$5001,MATCH($A97,'Apólices'!$A$2:$A$5001,0))="","",INDEX('Apólices'!$Q$2:$Q$5001,MATCH($A97,'Apólices'!$A$2:$A$5001,0))),""))</f>
        <v/>
      </c>
      <c r="D97" s="8" t="n"/>
      <c r="E97" s="25" t="n"/>
      <c r="F97" s="25">
        <f>IF(OR($E97="",$C97=""),"",ROUND($E97*$C97/100,2))</f>
        <v/>
      </c>
      <c r="G97" s="8" t="n"/>
      <c r="H97" s="25" t="n"/>
      <c r="I97" s="8" t="n"/>
      <c r="J97" s="25">
        <f>IF($H97&lt;&gt;"",IF($F97="","",ROUND($H97-$F97,2)),IF(AND($F97&lt;&gt;"",ISNUMBER($G97)),IF($G97&lt;TODAY(),-$F97,""),""))</f>
        <v/>
      </c>
    </row>
    <row r="98">
      <c r="A98" s="7" t="n"/>
      <c r="B98" s="10" t="n"/>
      <c r="C98">
        <f>IF($A98="","",IFERROR(IF(INDEX('Apólices'!$Q$2:$Q$5001,MATCH($A98,'Apólices'!$A$2:$A$5001,0))="","",INDEX('Apólices'!$Q$2:$Q$5001,MATCH($A98,'Apólices'!$A$2:$A$5001,0))),""))</f>
        <v/>
      </c>
      <c r="D98" s="8" t="n"/>
      <c r="E98" s="25" t="n"/>
      <c r="F98" s="25">
        <f>IF(OR($E98="",$C98=""),"",ROUND($E98*$C98/100,2))</f>
        <v/>
      </c>
      <c r="G98" s="8" t="n"/>
      <c r="H98" s="25" t="n"/>
      <c r="I98" s="8" t="n"/>
      <c r="J98" s="25">
        <f>IF($H98&lt;&gt;"",IF($F98="","",ROUND($H98-$F98,2)),IF(AND($F98&lt;&gt;"",ISNUMBER($G98)),IF($G98&lt;TODAY(),-$F98,""),""))</f>
        <v/>
      </c>
    </row>
    <row r="99">
      <c r="A99" s="7" t="n"/>
      <c r="B99" s="10" t="n"/>
      <c r="C99">
        <f>IF($A99="","",IFERROR(IF(INDEX('Apólices'!$Q$2:$Q$5001,MATCH($A99,'Apólices'!$A$2:$A$5001,0))="","",INDEX('Apólices'!$Q$2:$Q$5001,MATCH($A99,'Apólices'!$A$2:$A$5001,0))),""))</f>
        <v/>
      </c>
      <c r="D99" s="8" t="n"/>
      <c r="E99" s="25" t="n"/>
      <c r="F99" s="25">
        <f>IF(OR($E99="",$C99=""),"",ROUND($E99*$C99/100,2))</f>
        <v/>
      </c>
      <c r="G99" s="8" t="n"/>
      <c r="H99" s="25" t="n"/>
      <c r="I99" s="8" t="n"/>
      <c r="J99" s="25">
        <f>IF($H99&lt;&gt;"",IF($F99="","",ROUND($H99-$F99,2)),IF(AND($F99&lt;&gt;"",ISNUMBER($G99)),IF($G99&lt;TODAY(),-$F99,""),""))</f>
        <v/>
      </c>
    </row>
    <row r="100">
      <c r="A100" s="7" t="n"/>
      <c r="B100" s="10" t="n"/>
      <c r="C100">
        <f>IF($A100="","",IFERROR(IF(INDEX('Apólices'!$Q$2:$Q$5001,MATCH($A100,'Apólices'!$A$2:$A$5001,0))="","",INDEX('Apólices'!$Q$2:$Q$5001,MATCH($A100,'Apólices'!$A$2:$A$5001,0))),""))</f>
        <v/>
      </c>
      <c r="D100" s="8" t="n"/>
      <c r="E100" s="25" t="n"/>
      <c r="F100" s="25">
        <f>IF(OR($E100="",$C100=""),"",ROUND($E100*$C100/100,2))</f>
        <v/>
      </c>
      <c r="G100" s="8" t="n"/>
      <c r="H100" s="25" t="n"/>
      <c r="I100" s="8" t="n"/>
      <c r="J100" s="25">
        <f>IF($H100&lt;&gt;"",IF($F100="","",ROUND($H100-$F100,2)),IF(AND($F100&lt;&gt;"",ISNUMBER($G100)),IF($G100&lt;TODAY(),-$F100,""),""))</f>
        <v/>
      </c>
    </row>
    <row r="101">
      <c r="A101" s="7" t="n"/>
      <c r="B101" s="10" t="n"/>
      <c r="C101">
        <f>IF($A101="","",IFERROR(IF(INDEX('Apólices'!$Q$2:$Q$5001,MATCH($A101,'Apólices'!$A$2:$A$5001,0))="","",INDEX('Apólices'!$Q$2:$Q$5001,MATCH($A101,'Apólices'!$A$2:$A$5001,0))),""))</f>
        <v/>
      </c>
      <c r="D101" s="8" t="n"/>
      <c r="E101" s="25" t="n"/>
      <c r="F101" s="25">
        <f>IF(OR($E101="",$C101=""),"",ROUND($E101*$C101/100,2))</f>
        <v/>
      </c>
      <c r="G101" s="8" t="n"/>
      <c r="H101" s="25" t="n"/>
      <c r="I101" s="8" t="n"/>
      <c r="J101" s="25">
        <f>IF($H101&lt;&gt;"",IF($F101="","",ROUND($H101-$F101,2)),IF(AND($F101&lt;&gt;"",ISNUMBER($G101)),IF($G101&lt;TODAY(),-$F101,""),""))</f>
        <v/>
      </c>
    </row>
    <row r="102">
      <c r="A102" s="7" t="n"/>
      <c r="B102" s="10" t="n"/>
      <c r="C102">
        <f>IF($A102="","",IFERROR(IF(INDEX('Apólices'!$Q$2:$Q$5001,MATCH($A102,'Apólices'!$A$2:$A$5001,0))="","",INDEX('Apólices'!$Q$2:$Q$5001,MATCH($A102,'Apólices'!$A$2:$A$5001,0))),""))</f>
        <v/>
      </c>
      <c r="D102" s="8" t="n"/>
      <c r="E102" s="25" t="n"/>
      <c r="F102" s="25">
        <f>IF(OR($E102="",$C102=""),"",ROUND($E102*$C102/100,2))</f>
        <v/>
      </c>
      <c r="G102" s="8" t="n"/>
      <c r="H102" s="25" t="n"/>
      <c r="I102" s="8" t="n"/>
      <c r="J102" s="25">
        <f>IF($H102&lt;&gt;"",IF($F102="","",ROUND($H102-$F102,2)),IF(AND($F102&lt;&gt;"",ISNUMBER($G102)),IF($G102&lt;TODAY(),-$F102,""),""))</f>
        <v/>
      </c>
    </row>
    <row r="103">
      <c r="A103" s="7" t="n"/>
      <c r="B103" s="10" t="n"/>
      <c r="C103">
        <f>IF($A103="","",IFERROR(IF(INDEX('Apólices'!$Q$2:$Q$5001,MATCH($A103,'Apólices'!$A$2:$A$5001,0))="","",INDEX('Apólices'!$Q$2:$Q$5001,MATCH($A103,'Apólices'!$A$2:$A$5001,0))),""))</f>
        <v/>
      </c>
      <c r="D103" s="8" t="n"/>
      <c r="E103" s="25" t="n"/>
      <c r="F103" s="25">
        <f>IF(OR($E103="",$C103=""),"",ROUND($E103*$C103/100,2))</f>
        <v/>
      </c>
      <c r="G103" s="8" t="n"/>
      <c r="H103" s="25" t="n"/>
      <c r="I103" s="8" t="n"/>
      <c r="J103" s="25">
        <f>IF($H103&lt;&gt;"",IF($F103="","",ROUND($H103-$F103,2)),IF(AND($F103&lt;&gt;"",ISNUMBER($G103)),IF($G103&lt;TODAY(),-$F103,""),""))</f>
        <v/>
      </c>
    </row>
    <row r="104">
      <c r="A104" s="7" t="n"/>
      <c r="B104" s="10" t="n"/>
      <c r="C104">
        <f>IF($A104="","",IFERROR(IF(INDEX('Apólices'!$Q$2:$Q$5001,MATCH($A104,'Apólices'!$A$2:$A$5001,0))="","",INDEX('Apólices'!$Q$2:$Q$5001,MATCH($A104,'Apólices'!$A$2:$A$5001,0))),""))</f>
        <v/>
      </c>
      <c r="D104" s="8" t="n"/>
      <c r="E104" s="25" t="n"/>
      <c r="F104" s="25">
        <f>IF(OR($E104="",$C104=""),"",ROUND($E104*$C104/100,2))</f>
        <v/>
      </c>
      <c r="G104" s="8" t="n"/>
      <c r="H104" s="25" t="n"/>
      <c r="I104" s="8" t="n"/>
      <c r="J104" s="25">
        <f>IF($H104&lt;&gt;"",IF($F104="","",ROUND($H104-$F104,2)),IF(AND($F104&lt;&gt;"",ISNUMBER($G104)),IF($G104&lt;TODAY(),-$F104,""),""))</f>
        <v/>
      </c>
    </row>
    <row r="105">
      <c r="A105" s="7" t="n"/>
      <c r="B105" s="10" t="n"/>
      <c r="C105">
        <f>IF($A105="","",IFERROR(IF(INDEX('Apólices'!$Q$2:$Q$5001,MATCH($A105,'Apólices'!$A$2:$A$5001,0))="","",INDEX('Apólices'!$Q$2:$Q$5001,MATCH($A105,'Apólices'!$A$2:$A$5001,0))),""))</f>
        <v/>
      </c>
      <c r="D105" s="8" t="n"/>
      <c r="E105" s="25" t="n"/>
      <c r="F105" s="25">
        <f>IF(OR($E105="",$C105=""),"",ROUND($E105*$C105/100,2))</f>
        <v/>
      </c>
      <c r="G105" s="8" t="n"/>
      <c r="H105" s="25" t="n"/>
      <c r="I105" s="8" t="n"/>
      <c r="J105" s="25">
        <f>IF($H105&lt;&gt;"",IF($F105="","",ROUND($H105-$F105,2)),IF(AND($F105&lt;&gt;"",ISNUMBER($G105)),IF($G105&lt;TODAY(),-$F105,""),""))</f>
        <v/>
      </c>
    </row>
    <row r="106">
      <c r="A106" s="7" t="n"/>
      <c r="B106" s="10" t="n"/>
      <c r="C106">
        <f>IF($A106="","",IFERROR(IF(INDEX('Apólices'!$Q$2:$Q$5001,MATCH($A106,'Apólices'!$A$2:$A$5001,0))="","",INDEX('Apólices'!$Q$2:$Q$5001,MATCH($A106,'Apólices'!$A$2:$A$5001,0))),""))</f>
        <v/>
      </c>
      <c r="D106" s="8" t="n"/>
      <c r="E106" s="25" t="n"/>
      <c r="F106" s="25">
        <f>IF(OR($E106="",$C106=""),"",ROUND($E106*$C106/100,2))</f>
        <v/>
      </c>
      <c r="G106" s="8" t="n"/>
      <c r="H106" s="25" t="n"/>
      <c r="I106" s="8" t="n"/>
      <c r="J106" s="25">
        <f>IF($H106&lt;&gt;"",IF($F106="","",ROUND($H106-$F106,2)),IF(AND($F106&lt;&gt;"",ISNUMBER($G106)),IF($G106&lt;TODAY(),-$F106,""),""))</f>
        <v/>
      </c>
    </row>
    <row r="107">
      <c r="A107" s="7" t="n"/>
      <c r="B107" s="10" t="n"/>
      <c r="C107">
        <f>IF($A107="","",IFERROR(IF(INDEX('Apólices'!$Q$2:$Q$5001,MATCH($A107,'Apólices'!$A$2:$A$5001,0))="","",INDEX('Apólices'!$Q$2:$Q$5001,MATCH($A107,'Apólices'!$A$2:$A$5001,0))),""))</f>
        <v/>
      </c>
      <c r="D107" s="8" t="n"/>
      <c r="E107" s="25" t="n"/>
      <c r="F107" s="25">
        <f>IF(OR($E107="",$C107=""),"",ROUND($E107*$C107/100,2))</f>
        <v/>
      </c>
      <c r="G107" s="8" t="n"/>
      <c r="H107" s="25" t="n"/>
      <c r="I107" s="8" t="n"/>
      <c r="J107" s="25">
        <f>IF($H107&lt;&gt;"",IF($F107="","",ROUND($H107-$F107,2)),IF(AND($F107&lt;&gt;"",ISNUMBER($G107)),IF($G107&lt;TODAY(),-$F107,""),""))</f>
        <v/>
      </c>
    </row>
    <row r="108">
      <c r="A108" s="7" t="n"/>
      <c r="B108" s="10" t="n"/>
      <c r="C108">
        <f>IF($A108="","",IFERROR(IF(INDEX('Apólices'!$Q$2:$Q$5001,MATCH($A108,'Apólices'!$A$2:$A$5001,0))="","",INDEX('Apólices'!$Q$2:$Q$5001,MATCH($A108,'Apólices'!$A$2:$A$5001,0))),""))</f>
        <v/>
      </c>
      <c r="D108" s="8" t="n"/>
      <c r="E108" s="25" t="n"/>
      <c r="F108" s="25">
        <f>IF(OR($E108="",$C108=""),"",ROUND($E108*$C108/100,2))</f>
        <v/>
      </c>
      <c r="G108" s="8" t="n"/>
      <c r="H108" s="25" t="n"/>
      <c r="I108" s="8" t="n"/>
      <c r="J108" s="25">
        <f>IF($H108&lt;&gt;"",IF($F108="","",ROUND($H108-$F108,2)),IF(AND($F108&lt;&gt;"",ISNUMBER($G108)),IF($G108&lt;TODAY(),-$F108,""),""))</f>
        <v/>
      </c>
    </row>
    <row r="109">
      <c r="A109" s="7" t="n"/>
      <c r="B109" s="10" t="n"/>
      <c r="C109">
        <f>IF($A109="","",IFERROR(IF(INDEX('Apólices'!$Q$2:$Q$5001,MATCH($A109,'Apólices'!$A$2:$A$5001,0))="","",INDEX('Apólices'!$Q$2:$Q$5001,MATCH($A109,'Apólices'!$A$2:$A$5001,0))),""))</f>
        <v/>
      </c>
      <c r="D109" s="8" t="n"/>
      <c r="E109" s="25" t="n"/>
      <c r="F109" s="25">
        <f>IF(OR($E109="",$C109=""),"",ROUND($E109*$C109/100,2))</f>
        <v/>
      </c>
      <c r="G109" s="8" t="n"/>
      <c r="H109" s="25" t="n"/>
      <c r="I109" s="8" t="n"/>
      <c r="J109" s="25">
        <f>IF($H109&lt;&gt;"",IF($F109="","",ROUND($H109-$F109,2)),IF(AND($F109&lt;&gt;"",ISNUMBER($G109)),IF($G109&lt;TODAY(),-$F109,""),""))</f>
        <v/>
      </c>
    </row>
    <row r="110">
      <c r="A110" s="7" t="n"/>
      <c r="B110" s="10" t="n"/>
      <c r="C110">
        <f>IF($A110="","",IFERROR(IF(INDEX('Apólices'!$Q$2:$Q$5001,MATCH($A110,'Apólices'!$A$2:$A$5001,0))="","",INDEX('Apólices'!$Q$2:$Q$5001,MATCH($A110,'Apólices'!$A$2:$A$5001,0))),""))</f>
        <v/>
      </c>
      <c r="D110" s="8" t="n"/>
      <c r="E110" s="25" t="n"/>
      <c r="F110" s="25">
        <f>IF(OR($E110="",$C110=""),"",ROUND($E110*$C110/100,2))</f>
        <v/>
      </c>
      <c r="G110" s="8" t="n"/>
      <c r="H110" s="25" t="n"/>
      <c r="I110" s="8" t="n"/>
      <c r="J110" s="25">
        <f>IF($H110&lt;&gt;"",IF($F110="","",ROUND($H110-$F110,2)),IF(AND($F110&lt;&gt;"",ISNUMBER($G110)),IF($G110&lt;TODAY(),-$F110,""),""))</f>
        <v/>
      </c>
    </row>
    <row r="111">
      <c r="A111" s="7" t="n"/>
      <c r="B111" s="10" t="n"/>
      <c r="C111">
        <f>IF($A111="","",IFERROR(IF(INDEX('Apólices'!$Q$2:$Q$5001,MATCH($A111,'Apólices'!$A$2:$A$5001,0))="","",INDEX('Apólices'!$Q$2:$Q$5001,MATCH($A111,'Apólices'!$A$2:$A$5001,0))),""))</f>
        <v/>
      </c>
      <c r="D111" s="8" t="n"/>
      <c r="E111" s="25" t="n"/>
      <c r="F111" s="25">
        <f>IF(OR($E111="",$C111=""),"",ROUND($E111*$C111/100,2))</f>
        <v/>
      </c>
      <c r="G111" s="8" t="n"/>
      <c r="H111" s="25" t="n"/>
      <c r="I111" s="8" t="n"/>
      <c r="J111" s="25">
        <f>IF($H111&lt;&gt;"",IF($F111="","",ROUND($H111-$F111,2)),IF(AND($F111&lt;&gt;"",ISNUMBER($G111)),IF($G111&lt;TODAY(),-$F111,""),""))</f>
        <v/>
      </c>
    </row>
    <row r="112">
      <c r="A112" s="7" t="n"/>
      <c r="B112" s="10" t="n"/>
      <c r="C112">
        <f>IF($A112="","",IFERROR(IF(INDEX('Apólices'!$Q$2:$Q$5001,MATCH($A112,'Apólices'!$A$2:$A$5001,0))="","",INDEX('Apólices'!$Q$2:$Q$5001,MATCH($A112,'Apólices'!$A$2:$A$5001,0))),""))</f>
        <v/>
      </c>
      <c r="D112" s="8" t="n"/>
      <c r="E112" s="25" t="n"/>
      <c r="F112" s="25">
        <f>IF(OR($E112="",$C112=""),"",ROUND($E112*$C112/100,2))</f>
        <v/>
      </c>
      <c r="G112" s="8" t="n"/>
      <c r="H112" s="25" t="n"/>
      <c r="I112" s="8" t="n"/>
      <c r="J112" s="25">
        <f>IF($H112&lt;&gt;"",IF($F112="","",ROUND($H112-$F112,2)),IF(AND($F112&lt;&gt;"",ISNUMBER($G112)),IF($G112&lt;TODAY(),-$F112,""),""))</f>
        <v/>
      </c>
    </row>
    <row r="113">
      <c r="A113" s="7" t="n"/>
      <c r="B113" s="10" t="n"/>
      <c r="C113">
        <f>IF($A113="","",IFERROR(IF(INDEX('Apólices'!$Q$2:$Q$5001,MATCH($A113,'Apólices'!$A$2:$A$5001,0))="","",INDEX('Apólices'!$Q$2:$Q$5001,MATCH($A113,'Apólices'!$A$2:$A$5001,0))),""))</f>
        <v/>
      </c>
      <c r="D113" s="8" t="n"/>
      <c r="E113" s="25" t="n"/>
      <c r="F113" s="25">
        <f>IF(OR($E113="",$C113=""),"",ROUND($E113*$C113/100,2))</f>
        <v/>
      </c>
      <c r="G113" s="8" t="n"/>
      <c r="H113" s="25" t="n"/>
      <c r="I113" s="8" t="n"/>
      <c r="J113" s="25">
        <f>IF($H113&lt;&gt;"",IF($F113="","",ROUND($H113-$F113,2)),IF(AND($F113&lt;&gt;"",ISNUMBER($G113)),IF($G113&lt;TODAY(),-$F113,""),""))</f>
        <v/>
      </c>
    </row>
    <row r="114">
      <c r="A114" s="7" t="n"/>
      <c r="B114" s="10" t="n"/>
      <c r="C114">
        <f>IF($A114="","",IFERROR(IF(INDEX('Apólices'!$Q$2:$Q$5001,MATCH($A114,'Apólices'!$A$2:$A$5001,0))="","",INDEX('Apólices'!$Q$2:$Q$5001,MATCH($A114,'Apólices'!$A$2:$A$5001,0))),""))</f>
        <v/>
      </c>
      <c r="D114" s="8" t="n"/>
      <c r="E114" s="25" t="n"/>
      <c r="F114" s="25">
        <f>IF(OR($E114="",$C114=""),"",ROUND($E114*$C114/100,2))</f>
        <v/>
      </c>
      <c r="G114" s="8" t="n"/>
      <c r="H114" s="25" t="n"/>
      <c r="I114" s="8" t="n"/>
      <c r="J114" s="25">
        <f>IF($H114&lt;&gt;"",IF($F114="","",ROUND($H114-$F114,2)),IF(AND($F114&lt;&gt;"",ISNUMBER($G114)),IF($G114&lt;TODAY(),-$F114,""),""))</f>
        <v/>
      </c>
    </row>
    <row r="115">
      <c r="A115" s="7" t="n"/>
      <c r="B115" s="10" t="n"/>
      <c r="C115">
        <f>IF($A115="","",IFERROR(IF(INDEX('Apólices'!$Q$2:$Q$5001,MATCH($A115,'Apólices'!$A$2:$A$5001,0))="","",INDEX('Apólices'!$Q$2:$Q$5001,MATCH($A115,'Apólices'!$A$2:$A$5001,0))),""))</f>
        <v/>
      </c>
      <c r="D115" s="8" t="n"/>
      <c r="E115" s="25" t="n"/>
      <c r="F115" s="25">
        <f>IF(OR($E115="",$C115=""),"",ROUND($E115*$C115/100,2))</f>
        <v/>
      </c>
      <c r="G115" s="8" t="n"/>
      <c r="H115" s="25" t="n"/>
      <c r="I115" s="8" t="n"/>
      <c r="J115" s="25">
        <f>IF($H115&lt;&gt;"",IF($F115="","",ROUND($H115-$F115,2)),IF(AND($F115&lt;&gt;"",ISNUMBER($G115)),IF($G115&lt;TODAY(),-$F115,""),""))</f>
        <v/>
      </c>
    </row>
    <row r="116">
      <c r="A116" s="7" t="n"/>
      <c r="B116" s="10" t="n"/>
      <c r="C116">
        <f>IF($A116="","",IFERROR(IF(INDEX('Apólices'!$Q$2:$Q$5001,MATCH($A116,'Apólices'!$A$2:$A$5001,0))="","",INDEX('Apólices'!$Q$2:$Q$5001,MATCH($A116,'Apólices'!$A$2:$A$5001,0))),""))</f>
        <v/>
      </c>
      <c r="D116" s="8" t="n"/>
      <c r="E116" s="25" t="n"/>
      <c r="F116" s="25">
        <f>IF(OR($E116="",$C116=""),"",ROUND($E116*$C116/100,2))</f>
        <v/>
      </c>
      <c r="G116" s="8" t="n"/>
      <c r="H116" s="25" t="n"/>
      <c r="I116" s="8" t="n"/>
      <c r="J116" s="25">
        <f>IF($H116&lt;&gt;"",IF($F116="","",ROUND($H116-$F116,2)),IF(AND($F116&lt;&gt;"",ISNUMBER($G116)),IF($G116&lt;TODAY(),-$F116,""),""))</f>
        <v/>
      </c>
    </row>
    <row r="117">
      <c r="A117" s="7" t="n"/>
      <c r="B117" s="10" t="n"/>
      <c r="C117">
        <f>IF($A117="","",IFERROR(IF(INDEX('Apólices'!$Q$2:$Q$5001,MATCH($A117,'Apólices'!$A$2:$A$5001,0))="","",INDEX('Apólices'!$Q$2:$Q$5001,MATCH($A117,'Apólices'!$A$2:$A$5001,0))),""))</f>
        <v/>
      </c>
      <c r="D117" s="8" t="n"/>
      <c r="E117" s="25" t="n"/>
      <c r="F117" s="25">
        <f>IF(OR($E117="",$C117=""),"",ROUND($E117*$C117/100,2))</f>
        <v/>
      </c>
      <c r="G117" s="8" t="n"/>
      <c r="H117" s="25" t="n"/>
      <c r="I117" s="8" t="n"/>
      <c r="J117" s="25">
        <f>IF($H117&lt;&gt;"",IF($F117="","",ROUND($H117-$F117,2)),IF(AND($F117&lt;&gt;"",ISNUMBER($G117)),IF($G117&lt;TODAY(),-$F117,""),""))</f>
        <v/>
      </c>
    </row>
    <row r="118">
      <c r="A118" s="7" t="n"/>
      <c r="B118" s="10" t="n"/>
      <c r="C118">
        <f>IF($A118="","",IFERROR(IF(INDEX('Apólices'!$Q$2:$Q$5001,MATCH($A118,'Apólices'!$A$2:$A$5001,0))="","",INDEX('Apólices'!$Q$2:$Q$5001,MATCH($A118,'Apólices'!$A$2:$A$5001,0))),""))</f>
        <v/>
      </c>
      <c r="D118" s="8" t="n"/>
      <c r="E118" s="25" t="n"/>
      <c r="F118" s="25">
        <f>IF(OR($E118="",$C118=""),"",ROUND($E118*$C118/100,2))</f>
        <v/>
      </c>
      <c r="G118" s="8" t="n"/>
      <c r="H118" s="25" t="n"/>
      <c r="I118" s="8" t="n"/>
      <c r="J118" s="25">
        <f>IF($H118&lt;&gt;"",IF($F118="","",ROUND($H118-$F118,2)),IF(AND($F118&lt;&gt;"",ISNUMBER($G118)),IF($G118&lt;TODAY(),-$F118,""),""))</f>
        <v/>
      </c>
    </row>
    <row r="119">
      <c r="A119" s="7" t="n"/>
      <c r="B119" s="10" t="n"/>
      <c r="C119">
        <f>IF($A119="","",IFERROR(IF(INDEX('Apólices'!$Q$2:$Q$5001,MATCH($A119,'Apólices'!$A$2:$A$5001,0))="","",INDEX('Apólices'!$Q$2:$Q$5001,MATCH($A119,'Apólices'!$A$2:$A$5001,0))),""))</f>
        <v/>
      </c>
      <c r="D119" s="8" t="n"/>
      <c r="E119" s="25" t="n"/>
      <c r="F119" s="25">
        <f>IF(OR($E119="",$C119=""),"",ROUND($E119*$C119/100,2))</f>
        <v/>
      </c>
      <c r="G119" s="8" t="n"/>
      <c r="H119" s="25" t="n"/>
      <c r="I119" s="8" t="n"/>
      <c r="J119" s="25">
        <f>IF($H119&lt;&gt;"",IF($F119="","",ROUND($H119-$F119,2)),IF(AND($F119&lt;&gt;"",ISNUMBER($G119)),IF($G119&lt;TODAY(),-$F119,""),""))</f>
        <v/>
      </c>
    </row>
    <row r="120">
      <c r="A120" s="7" t="n"/>
      <c r="B120" s="10" t="n"/>
      <c r="C120">
        <f>IF($A120="","",IFERROR(IF(INDEX('Apólices'!$Q$2:$Q$5001,MATCH($A120,'Apólices'!$A$2:$A$5001,0))="","",INDEX('Apólices'!$Q$2:$Q$5001,MATCH($A120,'Apólices'!$A$2:$A$5001,0))),""))</f>
        <v/>
      </c>
      <c r="D120" s="8" t="n"/>
      <c r="E120" s="25" t="n"/>
      <c r="F120" s="25">
        <f>IF(OR($E120="",$C120=""),"",ROUND($E120*$C120/100,2))</f>
        <v/>
      </c>
      <c r="G120" s="8" t="n"/>
      <c r="H120" s="25" t="n"/>
      <c r="I120" s="8" t="n"/>
      <c r="J120" s="25">
        <f>IF($H120&lt;&gt;"",IF($F120="","",ROUND($H120-$F120,2)),IF(AND($F120&lt;&gt;"",ISNUMBER($G120)),IF($G120&lt;TODAY(),-$F120,""),""))</f>
        <v/>
      </c>
    </row>
    <row r="121">
      <c r="A121" s="7" t="n"/>
      <c r="B121" s="10" t="n"/>
      <c r="C121">
        <f>IF($A121="","",IFERROR(IF(INDEX('Apólices'!$Q$2:$Q$5001,MATCH($A121,'Apólices'!$A$2:$A$5001,0))="","",INDEX('Apólices'!$Q$2:$Q$5001,MATCH($A121,'Apólices'!$A$2:$A$5001,0))),""))</f>
        <v/>
      </c>
      <c r="D121" s="8" t="n"/>
      <c r="E121" s="25" t="n"/>
      <c r="F121" s="25">
        <f>IF(OR($E121="",$C121=""),"",ROUND($E121*$C121/100,2))</f>
        <v/>
      </c>
      <c r="G121" s="8" t="n"/>
      <c r="H121" s="25" t="n"/>
      <c r="I121" s="8" t="n"/>
      <c r="J121" s="25">
        <f>IF($H121&lt;&gt;"",IF($F121="","",ROUND($H121-$F121,2)),IF(AND($F121&lt;&gt;"",ISNUMBER($G121)),IF($G121&lt;TODAY(),-$F121,""),""))</f>
        <v/>
      </c>
    </row>
    <row r="122">
      <c r="A122" s="7" t="n"/>
      <c r="B122" s="10" t="n"/>
      <c r="C122">
        <f>IF($A122="","",IFERROR(IF(INDEX('Apólices'!$Q$2:$Q$5001,MATCH($A122,'Apólices'!$A$2:$A$5001,0))="","",INDEX('Apólices'!$Q$2:$Q$5001,MATCH($A122,'Apólices'!$A$2:$A$5001,0))),""))</f>
        <v/>
      </c>
      <c r="D122" s="8" t="n"/>
      <c r="E122" s="25" t="n"/>
      <c r="F122" s="25">
        <f>IF(OR($E122="",$C122=""),"",ROUND($E122*$C122/100,2))</f>
        <v/>
      </c>
      <c r="G122" s="8" t="n"/>
      <c r="H122" s="25" t="n"/>
      <c r="I122" s="8" t="n"/>
      <c r="J122" s="25">
        <f>IF($H122&lt;&gt;"",IF($F122="","",ROUND($H122-$F122,2)),IF(AND($F122&lt;&gt;"",ISNUMBER($G122)),IF($G122&lt;TODAY(),-$F122,""),""))</f>
        <v/>
      </c>
    </row>
    <row r="123">
      <c r="A123" s="7" t="n"/>
      <c r="B123" s="10" t="n"/>
      <c r="C123">
        <f>IF($A123="","",IFERROR(IF(INDEX('Apólices'!$Q$2:$Q$5001,MATCH($A123,'Apólices'!$A$2:$A$5001,0))="","",INDEX('Apólices'!$Q$2:$Q$5001,MATCH($A123,'Apólices'!$A$2:$A$5001,0))),""))</f>
        <v/>
      </c>
      <c r="D123" s="8" t="n"/>
      <c r="E123" s="25" t="n"/>
      <c r="F123" s="25">
        <f>IF(OR($E123="",$C123=""),"",ROUND($E123*$C123/100,2))</f>
        <v/>
      </c>
      <c r="G123" s="8" t="n"/>
      <c r="H123" s="25" t="n"/>
      <c r="I123" s="8" t="n"/>
      <c r="J123" s="25">
        <f>IF($H123&lt;&gt;"",IF($F123="","",ROUND($H123-$F123,2)),IF(AND($F123&lt;&gt;"",ISNUMBER($G123)),IF($G123&lt;TODAY(),-$F123,""),""))</f>
        <v/>
      </c>
    </row>
    <row r="124">
      <c r="A124" s="7" t="n"/>
      <c r="B124" s="10" t="n"/>
      <c r="C124">
        <f>IF($A124="","",IFERROR(IF(INDEX('Apólices'!$Q$2:$Q$5001,MATCH($A124,'Apólices'!$A$2:$A$5001,0))="","",INDEX('Apólices'!$Q$2:$Q$5001,MATCH($A124,'Apólices'!$A$2:$A$5001,0))),""))</f>
        <v/>
      </c>
      <c r="D124" s="8" t="n"/>
      <c r="E124" s="25" t="n"/>
      <c r="F124" s="25">
        <f>IF(OR($E124="",$C124=""),"",ROUND($E124*$C124/100,2))</f>
        <v/>
      </c>
      <c r="G124" s="8" t="n"/>
      <c r="H124" s="25" t="n"/>
      <c r="I124" s="8" t="n"/>
      <c r="J124" s="25">
        <f>IF($H124&lt;&gt;"",IF($F124="","",ROUND($H124-$F124,2)),IF(AND($F124&lt;&gt;"",ISNUMBER($G124)),IF($G124&lt;TODAY(),-$F124,""),""))</f>
        <v/>
      </c>
    </row>
    <row r="125">
      <c r="A125" s="7" t="n"/>
      <c r="B125" s="10" t="n"/>
      <c r="C125">
        <f>IF($A125="","",IFERROR(IF(INDEX('Apólices'!$Q$2:$Q$5001,MATCH($A125,'Apólices'!$A$2:$A$5001,0))="","",INDEX('Apólices'!$Q$2:$Q$5001,MATCH($A125,'Apólices'!$A$2:$A$5001,0))),""))</f>
        <v/>
      </c>
      <c r="D125" s="8" t="n"/>
      <c r="E125" s="25" t="n"/>
      <c r="F125" s="25">
        <f>IF(OR($E125="",$C125=""),"",ROUND($E125*$C125/100,2))</f>
        <v/>
      </c>
      <c r="G125" s="8" t="n"/>
      <c r="H125" s="25" t="n"/>
      <c r="I125" s="8" t="n"/>
      <c r="J125" s="25">
        <f>IF($H125&lt;&gt;"",IF($F125="","",ROUND($H125-$F125,2)),IF(AND($F125&lt;&gt;"",ISNUMBER($G125)),IF($G125&lt;TODAY(),-$F125,""),""))</f>
        <v/>
      </c>
    </row>
    <row r="126">
      <c r="A126" s="7" t="n"/>
      <c r="B126" s="10" t="n"/>
      <c r="C126">
        <f>IF($A126="","",IFERROR(IF(INDEX('Apólices'!$Q$2:$Q$5001,MATCH($A126,'Apólices'!$A$2:$A$5001,0))="","",INDEX('Apólices'!$Q$2:$Q$5001,MATCH($A126,'Apólices'!$A$2:$A$5001,0))),""))</f>
        <v/>
      </c>
      <c r="D126" s="8" t="n"/>
      <c r="E126" s="25" t="n"/>
      <c r="F126" s="25">
        <f>IF(OR($E126="",$C126=""),"",ROUND($E126*$C126/100,2))</f>
        <v/>
      </c>
      <c r="G126" s="8" t="n"/>
      <c r="H126" s="25" t="n"/>
      <c r="I126" s="8" t="n"/>
      <c r="J126" s="25">
        <f>IF($H126&lt;&gt;"",IF($F126="","",ROUND($H126-$F126,2)),IF(AND($F126&lt;&gt;"",ISNUMBER($G126)),IF($G126&lt;TODAY(),-$F126,""),""))</f>
        <v/>
      </c>
    </row>
    <row r="127">
      <c r="A127" s="7" t="n"/>
      <c r="B127" s="10" t="n"/>
      <c r="C127">
        <f>IF($A127="","",IFERROR(IF(INDEX('Apólices'!$Q$2:$Q$5001,MATCH($A127,'Apólices'!$A$2:$A$5001,0))="","",INDEX('Apólices'!$Q$2:$Q$5001,MATCH($A127,'Apólices'!$A$2:$A$5001,0))),""))</f>
        <v/>
      </c>
      <c r="D127" s="8" t="n"/>
      <c r="E127" s="25" t="n"/>
      <c r="F127" s="25">
        <f>IF(OR($E127="",$C127=""),"",ROUND($E127*$C127/100,2))</f>
        <v/>
      </c>
      <c r="G127" s="8" t="n"/>
      <c r="H127" s="25" t="n"/>
      <c r="I127" s="8" t="n"/>
      <c r="J127" s="25">
        <f>IF($H127&lt;&gt;"",IF($F127="","",ROUND($H127-$F127,2)),IF(AND($F127&lt;&gt;"",ISNUMBER($G127)),IF($G127&lt;TODAY(),-$F127,""),""))</f>
        <v/>
      </c>
    </row>
    <row r="128">
      <c r="A128" s="7" t="n"/>
      <c r="B128" s="10" t="n"/>
      <c r="C128">
        <f>IF($A128="","",IFERROR(IF(INDEX('Apólices'!$Q$2:$Q$5001,MATCH($A128,'Apólices'!$A$2:$A$5001,0))="","",INDEX('Apólices'!$Q$2:$Q$5001,MATCH($A128,'Apólices'!$A$2:$A$5001,0))),""))</f>
        <v/>
      </c>
      <c r="D128" s="8" t="n"/>
      <c r="E128" s="25" t="n"/>
      <c r="F128" s="25">
        <f>IF(OR($E128="",$C128=""),"",ROUND($E128*$C128/100,2))</f>
        <v/>
      </c>
      <c r="G128" s="8" t="n"/>
      <c r="H128" s="25" t="n"/>
      <c r="I128" s="8" t="n"/>
      <c r="J128" s="25">
        <f>IF($H128&lt;&gt;"",IF($F128="","",ROUND($H128-$F128,2)),IF(AND($F128&lt;&gt;"",ISNUMBER($G128)),IF($G128&lt;TODAY(),-$F128,""),""))</f>
        <v/>
      </c>
    </row>
    <row r="129">
      <c r="A129" s="7" t="n"/>
      <c r="B129" s="10" t="n"/>
      <c r="C129">
        <f>IF($A129="","",IFERROR(IF(INDEX('Apólices'!$Q$2:$Q$5001,MATCH($A129,'Apólices'!$A$2:$A$5001,0))="","",INDEX('Apólices'!$Q$2:$Q$5001,MATCH($A129,'Apólices'!$A$2:$A$5001,0))),""))</f>
        <v/>
      </c>
      <c r="D129" s="8" t="n"/>
      <c r="E129" s="25" t="n"/>
      <c r="F129" s="25">
        <f>IF(OR($E129="",$C129=""),"",ROUND($E129*$C129/100,2))</f>
        <v/>
      </c>
      <c r="G129" s="8" t="n"/>
      <c r="H129" s="25" t="n"/>
      <c r="I129" s="8" t="n"/>
      <c r="J129" s="25">
        <f>IF($H129&lt;&gt;"",IF($F129="","",ROUND($H129-$F129,2)),IF(AND($F129&lt;&gt;"",ISNUMBER($G129)),IF($G129&lt;TODAY(),-$F129,""),""))</f>
        <v/>
      </c>
    </row>
    <row r="130">
      <c r="A130" s="7" t="n"/>
      <c r="B130" s="10" t="n"/>
      <c r="C130">
        <f>IF($A130="","",IFERROR(IF(INDEX('Apólices'!$Q$2:$Q$5001,MATCH($A130,'Apólices'!$A$2:$A$5001,0))="","",INDEX('Apólices'!$Q$2:$Q$5001,MATCH($A130,'Apólices'!$A$2:$A$5001,0))),""))</f>
        <v/>
      </c>
      <c r="D130" s="8" t="n"/>
      <c r="E130" s="25" t="n"/>
      <c r="F130" s="25">
        <f>IF(OR($E130="",$C130=""),"",ROUND($E130*$C130/100,2))</f>
        <v/>
      </c>
      <c r="G130" s="8" t="n"/>
      <c r="H130" s="25" t="n"/>
      <c r="I130" s="8" t="n"/>
      <c r="J130" s="25">
        <f>IF($H130&lt;&gt;"",IF($F130="","",ROUND($H130-$F130,2)),IF(AND($F130&lt;&gt;"",ISNUMBER($G130)),IF($G130&lt;TODAY(),-$F130,""),""))</f>
        <v/>
      </c>
    </row>
    <row r="131">
      <c r="A131" s="7" t="n"/>
      <c r="B131" s="10" t="n"/>
      <c r="C131">
        <f>IF($A131="","",IFERROR(IF(INDEX('Apólices'!$Q$2:$Q$5001,MATCH($A131,'Apólices'!$A$2:$A$5001,0))="","",INDEX('Apólices'!$Q$2:$Q$5001,MATCH($A131,'Apólices'!$A$2:$A$5001,0))),""))</f>
        <v/>
      </c>
      <c r="D131" s="8" t="n"/>
      <c r="E131" s="25" t="n"/>
      <c r="F131" s="25">
        <f>IF(OR($E131="",$C131=""),"",ROUND($E131*$C131/100,2))</f>
        <v/>
      </c>
      <c r="G131" s="8" t="n"/>
      <c r="H131" s="25" t="n"/>
      <c r="I131" s="8" t="n"/>
      <c r="J131" s="25">
        <f>IF($H131&lt;&gt;"",IF($F131="","",ROUND($H131-$F131,2)),IF(AND($F131&lt;&gt;"",ISNUMBER($G131)),IF($G131&lt;TODAY(),-$F131,""),""))</f>
        <v/>
      </c>
    </row>
    <row r="132">
      <c r="A132" s="7" t="n"/>
      <c r="B132" s="10" t="n"/>
      <c r="C132">
        <f>IF($A132="","",IFERROR(IF(INDEX('Apólices'!$Q$2:$Q$5001,MATCH($A132,'Apólices'!$A$2:$A$5001,0))="","",INDEX('Apólices'!$Q$2:$Q$5001,MATCH($A132,'Apólices'!$A$2:$A$5001,0))),""))</f>
        <v/>
      </c>
      <c r="D132" s="8" t="n"/>
      <c r="E132" s="25" t="n"/>
      <c r="F132" s="25">
        <f>IF(OR($E132="",$C132=""),"",ROUND($E132*$C132/100,2))</f>
        <v/>
      </c>
      <c r="G132" s="8" t="n"/>
      <c r="H132" s="25" t="n"/>
      <c r="I132" s="8" t="n"/>
      <c r="J132" s="25">
        <f>IF($H132&lt;&gt;"",IF($F132="","",ROUND($H132-$F132,2)),IF(AND($F132&lt;&gt;"",ISNUMBER($G132)),IF($G132&lt;TODAY(),-$F132,""),""))</f>
        <v/>
      </c>
    </row>
    <row r="133">
      <c r="A133" s="7" t="n"/>
      <c r="B133" s="10" t="n"/>
      <c r="C133">
        <f>IF($A133="","",IFERROR(IF(INDEX('Apólices'!$Q$2:$Q$5001,MATCH($A133,'Apólices'!$A$2:$A$5001,0))="","",INDEX('Apólices'!$Q$2:$Q$5001,MATCH($A133,'Apólices'!$A$2:$A$5001,0))),""))</f>
        <v/>
      </c>
      <c r="D133" s="8" t="n"/>
      <c r="E133" s="25" t="n"/>
      <c r="F133" s="25">
        <f>IF(OR($E133="",$C133=""),"",ROUND($E133*$C133/100,2))</f>
        <v/>
      </c>
      <c r="G133" s="8" t="n"/>
      <c r="H133" s="25" t="n"/>
      <c r="I133" s="8" t="n"/>
      <c r="J133" s="25">
        <f>IF($H133&lt;&gt;"",IF($F133="","",ROUND($H133-$F133,2)),IF(AND($F133&lt;&gt;"",ISNUMBER($G133)),IF($G133&lt;TODAY(),-$F133,""),""))</f>
        <v/>
      </c>
    </row>
    <row r="134">
      <c r="A134" s="7" t="n"/>
      <c r="B134" s="10" t="n"/>
      <c r="C134">
        <f>IF($A134="","",IFERROR(IF(INDEX('Apólices'!$Q$2:$Q$5001,MATCH($A134,'Apólices'!$A$2:$A$5001,0))="","",INDEX('Apólices'!$Q$2:$Q$5001,MATCH($A134,'Apólices'!$A$2:$A$5001,0))),""))</f>
        <v/>
      </c>
      <c r="D134" s="8" t="n"/>
      <c r="E134" s="25" t="n"/>
      <c r="F134" s="25">
        <f>IF(OR($E134="",$C134=""),"",ROUND($E134*$C134/100,2))</f>
        <v/>
      </c>
      <c r="G134" s="8" t="n"/>
      <c r="H134" s="25" t="n"/>
      <c r="I134" s="8" t="n"/>
      <c r="J134" s="25">
        <f>IF($H134&lt;&gt;"",IF($F134="","",ROUND($H134-$F134,2)),IF(AND($F134&lt;&gt;"",ISNUMBER($G134)),IF($G134&lt;TODAY(),-$F134,""),""))</f>
        <v/>
      </c>
    </row>
    <row r="135">
      <c r="A135" s="7" t="n"/>
      <c r="B135" s="10" t="n"/>
      <c r="C135">
        <f>IF($A135="","",IFERROR(IF(INDEX('Apólices'!$Q$2:$Q$5001,MATCH($A135,'Apólices'!$A$2:$A$5001,0))="","",INDEX('Apólices'!$Q$2:$Q$5001,MATCH($A135,'Apólices'!$A$2:$A$5001,0))),""))</f>
        <v/>
      </c>
      <c r="D135" s="8" t="n"/>
      <c r="E135" s="25" t="n"/>
      <c r="F135" s="25">
        <f>IF(OR($E135="",$C135=""),"",ROUND($E135*$C135/100,2))</f>
        <v/>
      </c>
      <c r="G135" s="8" t="n"/>
      <c r="H135" s="25" t="n"/>
      <c r="I135" s="8" t="n"/>
      <c r="J135" s="25">
        <f>IF($H135&lt;&gt;"",IF($F135="","",ROUND($H135-$F135,2)),IF(AND($F135&lt;&gt;"",ISNUMBER($G135)),IF($G135&lt;TODAY(),-$F135,""),""))</f>
        <v/>
      </c>
    </row>
    <row r="136">
      <c r="A136" s="7" t="n"/>
      <c r="B136" s="10" t="n"/>
      <c r="C136">
        <f>IF($A136="","",IFERROR(IF(INDEX('Apólices'!$Q$2:$Q$5001,MATCH($A136,'Apólices'!$A$2:$A$5001,0))="","",INDEX('Apólices'!$Q$2:$Q$5001,MATCH($A136,'Apólices'!$A$2:$A$5001,0))),""))</f>
        <v/>
      </c>
      <c r="D136" s="8" t="n"/>
      <c r="E136" s="25" t="n"/>
      <c r="F136" s="25">
        <f>IF(OR($E136="",$C136=""),"",ROUND($E136*$C136/100,2))</f>
        <v/>
      </c>
      <c r="G136" s="8" t="n"/>
      <c r="H136" s="25" t="n"/>
      <c r="I136" s="8" t="n"/>
      <c r="J136" s="25">
        <f>IF($H136&lt;&gt;"",IF($F136="","",ROUND($H136-$F136,2)),IF(AND($F136&lt;&gt;"",ISNUMBER($G136)),IF($G136&lt;TODAY(),-$F136,""),""))</f>
        <v/>
      </c>
    </row>
    <row r="137">
      <c r="A137" s="7" t="n"/>
      <c r="B137" s="10" t="n"/>
      <c r="C137">
        <f>IF($A137="","",IFERROR(IF(INDEX('Apólices'!$Q$2:$Q$5001,MATCH($A137,'Apólices'!$A$2:$A$5001,0))="","",INDEX('Apólices'!$Q$2:$Q$5001,MATCH($A137,'Apólices'!$A$2:$A$5001,0))),""))</f>
        <v/>
      </c>
      <c r="D137" s="8" t="n"/>
      <c r="E137" s="25" t="n"/>
      <c r="F137" s="25">
        <f>IF(OR($E137="",$C137=""),"",ROUND($E137*$C137/100,2))</f>
        <v/>
      </c>
      <c r="G137" s="8" t="n"/>
      <c r="H137" s="25" t="n"/>
      <c r="I137" s="8" t="n"/>
      <c r="J137" s="25">
        <f>IF($H137&lt;&gt;"",IF($F137="","",ROUND($H137-$F137,2)),IF(AND($F137&lt;&gt;"",ISNUMBER($G137)),IF($G137&lt;TODAY(),-$F137,""),""))</f>
        <v/>
      </c>
    </row>
    <row r="138">
      <c r="A138" s="7" t="n"/>
      <c r="B138" s="10" t="n"/>
      <c r="C138">
        <f>IF($A138="","",IFERROR(IF(INDEX('Apólices'!$Q$2:$Q$5001,MATCH($A138,'Apólices'!$A$2:$A$5001,0))="","",INDEX('Apólices'!$Q$2:$Q$5001,MATCH($A138,'Apólices'!$A$2:$A$5001,0))),""))</f>
        <v/>
      </c>
      <c r="D138" s="8" t="n"/>
      <c r="E138" s="25" t="n"/>
      <c r="F138" s="25">
        <f>IF(OR($E138="",$C138=""),"",ROUND($E138*$C138/100,2))</f>
        <v/>
      </c>
      <c r="G138" s="8" t="n"/>
      <c r="H138" s="25" t="n"/>
      <c r="I138" s="8" t="n"/>
      <c r="J138" s="25">
        <f>IF($H138&lt;&gt;"",IF($F138="","",ROUND($H138-$F138,2)),IF(AND($F138&lt;&gt;"",ISNUMBER($G138)),IF($G138&lt;TODAY(),-$F138,""),""))</f>
        <v/>
      </c>
    </row>
    <row r="139">
      <c r="A139" s="7" t="n"/>
      <c r="B139" s="10" t="n"/>
      <c r="C139">
        <f>IF($A139="","",IFERROR(IF(INDEX('Apólices'!$Q$2:$Q$5001,MATCH($A139,'Apólices'!$A$2:$A$5001,0))="","",INDEX('Apólices'!$Q$2:$Q$5001,MATCH($A139,'Apólices'!$A$2:$A$5001,0))),""))</f>
        <v/>
      </c>
      <c r="D139" s="8" t="n"/>
      <c r="E139" s="25" t="n"/>
      <c r="F139" s="25">
        <f>IF(OR($E139="",$C139=""),"",ROUND($E139*$C139/100,2))</f>
        <v/>
      </c>
      <c r="G139" s="8" t="n"/>
      <c r="H139" s="25" t="n"/>
      <c r="I139" s="8" t="n"/>
      <c r="J139" s="25">
        <f>IF($H139&lt;&gt;"",IF($F139="","",ROUND($H139-$F139,2)),IF(AND($F139&lt;&gt;"",ISNUMBER($G139)),IF($G139&lt;TODAY(),-$F139,""),""))</f>
        <v/>
      </c>
    </row>
    <row r="140">
      <c r="A140" s="7" t="n"/>
      <c r="B140" s="10" t="n"/>
      <c r="C140">
        <f>IF($A140="","",IFERROR(IF(INDEX('Apólices'!$Q$2:$Q$5001,MATCH($A140,'Apólices'!$A$2:$A$5001,0))="","",INDEX('Apólices'!$Q$2:$Q$5001,MATCH($A140,'Apólices'!$A$2:$A$5001,0))),""))</f>
        <v/>
      </c>
      <c r="D140" s="8" t="n"/>
      <c r="E140" s="25" t="n"/>
      <c r="F140" s="25">
        <f>IF(OR($E140="",$C140=""),"",ROUND($E140*$C140/100,2))</f>
        <v/>
      </c>
      <c r="G140" s="8" t="n"/>
      <c r="H140" s="25" t="n"/>
      <c r="I140" s="8" t="n"/>
      <c r="J140" s="25">
        <f>IF($H140&lt;&gt;"",IF($F140="","",ROUND($H140-$F140,2)),IF(AND($F140&lt;&gt;"",ISNUMBER($G140)),IF($G140&lt;TODAY(),-$F140,""),""))</f>
        <v/>
      </c>
    </row>
    <row r="141">
      <c r="A141" s="7" t="n"/>
      <c r="B141" s="10" t="n"/>
      <c r="C141">
        <f>IF($A141="","",IFERROR(IF(INDEX('Apólices'!$Q$2:$Q$5001,MATCH($A141,'Apólices'!$A$2:$A$5001,0))="","",INDEX('Apólices'!$Q$2:$Q$5001,MATCH($A141,'Apólices'!$A$2:$A$5001,0))),""))</f>
        <v/>
      </c>
      <c r="D141" s="8" t="n"/>
      <c r="E141" s="25" t="n"/>
      <c r="F141" s="25">
        <f>IF(OR($E141="",$C141=""),"",ROUND($E141*$C141/100,2))</f>
        <v/>
      </c>
      <c r="G141" s="8" t="n"/>
      <c r="H141" s="25" t="n"/>
      <c r="I141" s="8" t="n"/>
      <c r="J141" s="25">
        <f>IF($H141&lt;&gt;"",IF($F141="","",ROUND($H141-$F141,2)),IF(AND($F141&lt;&gt;"",ISNUMBER($G141)),IF($G141&lt;TODAY(),-$F141,""),""))</f>
        <v/>
      </c>
    </row>
    <row r="142">
      <c r="A142" s="7" t="n"/>
      <c r="B142" s="10" t="n"/>
      <c r="C142">
        <f>IF($A142="","",IFERROR(IF(INDEX('Apólices'!$Q$2:$Q$5001,MATCH($A142,'Apólices'!$A$2:$A$5001,0))="","",INDEX('Apólices'!$Q$2:$Q$5001,MATCH($A142,'Apólices'!$A$2:$A$5001,0))),""))</f>
        <v/>
      </c>
      <c r="D142" s="8" t="n"/>
      <c r="E142" s="25" t="n"/>
      <c r="F142" s="25">
        <f>IF(OR($E142="",$C142=""),"",ROUND($E142*$C142/100,2))</f>
        <v/>
      </c>
      <c r="G142" s="8" t="n"/>
      <c r="H142" s="25" t="n"/>
      <c r="I142" s="8" t="n"/>
      <c r="J142" s="25">
        <f>IF($H142&lt;&gt;"",IF($F142="","",ROUND($H142-$F142,2)),IF(AND($F142&lt;&gt;"",ISNUMBER($G142)),IF($G142&lt;TODAY(),-$F142,""),""))</f>
        <v/>
      </c>
    </row>
    <row r="143">
      <c r="A143" s="7" t="n"/>
      <c r="B143" s="10" t="n"/>
      <c r="C143">
        <f>IF($A143="","",IFERROR(IF(INDEX('Apólices'!$Q$2:$Q$5001,MATCH($A143,'Apólices'!$A$2:$A$5001,0))="","",INDEX('Apólices'!$Q$2:$Q$5001,MATCH($A143,'Apólices'!$A$2:$A$5001,0))),""))</f>
        <v/>
      </c>
      <c r="D143" s="8" t="n"/>
      <c r="E143" s="25" t="n"/>
      <c r="F143" s="25">
        <f>IF(OR($E143="",$C143=""),"",ROUND($E143*$C143/100,2))</f>
        <v/>
      </c>
      <c r="G143" s="8" t="n"/>
      <c r="H143" s="25" t="n"/>
      <c r="I143" s="8" t="n"/>
      <c r="J143" s="25">
        <f>IF($H143&lt;&gt;"",IF($F143="","",ROUND($H143-$F143,2)),IF(AND($F143&lt;&gt;"",ISNUMBER($G143)),IF($G143&lt;TODAY(),-$F143,""),""))</f>
        <v/>
      </c>
    </row>
    <row r="144">
      <c r="A144" s="7" t="n"/>
      <c r="B144" s="10" t="n"/>
      <c r="C144">
        <f>IF($A144="","",IFERROR(IF(INDEX('Apólices'!$Q$2:$Q$5001,MATCH($A144,'Apólices'!$A$2:$A$5001,0))="","",INDEX('Apólices'!$Q$2:$Q$5001,MATCH($A144,'Apólices'!$A$2:$A$5001,0))),""))</f>
        <v/>
      </c>
      <c r="D144" s="8" t="n"/>
      <c r="E144" s="25" t="n"/>
      <c r="F144" s="25">
        <f>IF(OR($E144="",$C144=""),"",ROUND($E144*$C144/100,2))</f>
        <v/>
      </c>
      <c r="G144" s="8" t="n"/>
      <c r="H144" s="25" t="n"/>
      <c r="I144" s="8" t="n"/>
      <c r="J144" s="25">
        <f>IF($H144&lt;&gt;"",IF($F144="","",ROUND($H144-$F144,2)),IF(AND($F144&lt;&gt;"",ISNUMBER($G144)),IF($G144&lt;TODAY(),-$F144,""),""))</f>
        <v/>
      </c>
    </row>
    <row r="145">
      <c r="A145" s="7" t="n"/>
      <c r="B145" s="10" t="n"/>
      <c r="C145">
        <f>IF($A145="","",IFERROR(IF(INDEX('Apólices'!$Q$2:$Q$5001,MATCH($A145,'Apólices'!$A$2:$A$5001,0))="","",INDEX('Apólices'!$Q$2:$Q$5001,MATCH($A145,'Apólices'!$A$2:$A$5001,0))),""))</f>
        <v/>
      </c>
      <c r="D145" s="8" t="n"/>
      <c r="E145" s="25" t="n"/>
      <c r="F145" s="25">
        <f>IF(OR($E145="",$C145=""),"",ROUND($E145*$C145/100,2))</f>
        <v/>
      </c>
      <c r="G145" s="8" t="n"/>
      <c r="H145" s="25" t="n"/>
      <c r="I145" s="8" t="n"/>
      <c r="J145" s="25">
        <f>IF($H145&lt;&gt;"",IF($F145="","",ROUND($H145-$F145,2)),IF(AND($F145&lt;&gt;"",ISNUMBER($G145)),IF($G145&lt;TODAY(),-$F145,""),""))</f>
        <v/>
      </c>
    </row>
    <row r="146">
      <c r="A146" s="7" t="n"/>
      <c r="B146" s="10" t="n"/>
      <c r="C146">
        <f>IF($A146="","",IFERROR(IF(INDEX('Apólices'!$Q$2:$Q$5001,MATCH($A146,'Apólices'!$A$2:$A$5001,0))="","",INDEX('Apólices'!$Q$2:$Q$5001,MATCH($A146,'Apólices'!$A$2:$A$5001,0))),""))</f>
        <v/>
      </c>
      <c r="D146" s="8" t="n"/>
      <c r="E146" s="25" t="n"/>
      <c r="F146" s="25">
        <f>IF(OR($E146="",$C146=""),"",ROUND($E146*$C146/100,2))</f>
        <v/>
      </c>
      <c r="G146" s="8" t="n"/>
      <c r="H146" s="25" t="n"/>
      <c r="I146" s="8" t="n"/>
      <c r="J146" s="25">
        <f>IF($H146&lt;&gt;"",IF($F146="","",ROUND($H146-$F146,2)),IF(AND($F146&lt;&gt;"",ISNUMBER($G146)),IF($G146&lt;TODAY(),-$F146,""),""))</f>
        <v/>
      </c>
    </row>
    <row r="147">
      <c r="A147" s="7" t="n"/>
      <c r="B147" s="10" t="n"/>
      <c r="C147">
        <f>IF($A147="","",IFERROR(IF(INDEX('Apólices'!$Q$2:$Q$5001,MATCH($A147,'Apólices'!$A$2:$A$5001,0))="","",INDEX('Apólices'!$Q$2:$Q$5001,MATCH($A147,'Apólices'!$A$2:$A$5001,0))),""))</f>
        <v/>
      </c>
      <c r="D147" s="8" t="n"/>
      <c r="E147" s="25" t="n"/>
      <c r="F147" s="25">
        <f>IF(OR($E147="",$C147=""),"",ROUND($E147*$C147/100,2))</f>
        <v/>
      </c>
      <c r="G147" s="8" t="n"/>
      <c r="H147" s="25" t="n"/>
      <c r="I147" s="8" t="n"/>
      <c r="J147" s="25">
        <f>IF($H147&lt;&gt;"",IF($F147="","",ROUND($H147-$F147,2)),IF(AND($F147&lt;&gt;"",ISNUMBER($G147)),IF($G147&lt;TODAY(),-$F147,""),""))</f>
        <v/>
      </c>
    </row>
    <row r="148">
      <c r="A148" s="7" t="n"/>
      <c r="B148" s="10" t="n"/>
      <c r="C148">
        <f>IF($A148="","",IFERROR(IF(INDEX('Apólices'!$Q$2:$Q$5001,MATCH($A148,'Apólices'!$A$2:$A$5001,0))="","",INDEX('Apólices'!$Q$2:$Q$5001,MATCH($A148,'Apólices'!$A$2:$A$5001,0))),""))</f>
        <v/>
      </c>
      <c r="D148" s="8" t="n"/>
      <c r="E148" s="25" t="n"/>
      <c r="F148" s="25">
        <f>IF(OR($E148="",$C148=""),"",ROUND($E148*$C148/100,2))</f>
        <v/>
      </c>
      <c r="G148" s="8" t="n"/>
      <c r="H148" s="25" t="n"/>
      <c r="I148" s="8" t="n"/>
      <c r="J148" s="25">
        <f>IF($H148&lt;&gt;"",IF($F148="","",ROUND($H148-$F148,2)),IF(AND($F148&lt;&gt;"",ISNUMBER($G148)),IF($G148&lt;TODAY(),-$F148,""),""))</f>
        <v/>
      </c>
    </row>
    <row r="149">
      <c r="A149" s="7" t="n"/>
      <c r="B149" s="10" t="n"/>
      <c r="C149">
        <f>IF($A149="","",IFERROR(IF(INDEX('Apólices'!$Q$2:$Q$5001,MATCH($A149,'Apólices'!$A$2:$A$5001,0))="","",INDEX('Apólices'!$Q$2:$Q$5001,MATCH($A149,'Apólices'!$A$2:$A$5001,0))),""))</f>
        <v/>
      </c>
      <c r="D149" s="8" t="n"/>
      <c r="E149" s="25" t="n"/>
      <c r="F149" s="25">
        <f>IF(OR($E149="",$C149=""),"",ROUND($E149*$C149/100,2))</f>
        <v/>
      </c>
      <c r="G149" s="8" t="n"/>
      <c r="H149" s="25" t="n"/>
      <c r="I149" s="8" t="n"/>
      <c r="J149" s="25">
        <f>IF($H149&lt;&gt;"",IF($F149="","",ROUND($H149-$F149,2)),IF(AND($F149&lt;&gt;"",ISNUMBER($G149)),IF($G149&lt;TODAY(),-$F149,""),""))</f>
        <v/>
      </c>
    </row>
    <row r="150">
      <c r="A150" s="7" t="n"/>
      <c r="B150" s="10" t="n"/>
      <c r="C150">
        <f>IF($A150="","",IFERROR(IF(INDEX('Apólices'!$Q$2:$Q$5001,MATCH($A150,'Apólices'!$A$2:$A$5001,0))="","",INDEX('Apólices'!$Q$2:$Q$5001,MATCH($A150,'Apólices'!$A$2:$A$5001,0))),""))</f>
        <v/>
      </c>
      <c r="D150" s="8" t="n"/>
      <c r="E150" s="25" t="n"/>
      <c r="F150" s="25">
        <f>IF(OR($E150="",$C150=""),"",ROUND($E150*$C150/100,2))</f>
        <v/>
      </c>
      <c r="G150" s="8" t="n"/>
      <c r="H150" s="25" t="n"/>
      <c r="I150" s="8" t="n"/>
      <c r="J150" s="25">
        <f>IF($H150&lt;&gt;"",IF($F150="","",ROUND($H150-$F150,2)),IF(AND($F150&lt;&gt;"",ISNUMBER($G150)),IF($G150&lt;TODAY(),-$F150,""),""))</f>
        <v/>
      </c>
    </row>
    <row r="151">
      <c r="A151" s="7" t="n"/>
      <c r="B151" s="10" t="n"/>
      <c r="C151">
        <f>IF($A151="","",IFERROR(IF(INDEX('Apólices'!$Q$2:$Q$5001,MATCH($A151,'Apólices'!$A$2:$A$5001,0))="","",INDEX('Apólices'!$Q$2:$Q$5001,MATCH($A151,'Apólices'!$A$2:$A$5001,0))),""))</f>
        <v/>
      </c>
      <c r="D151" s="8" t="n"/>
      <c r="E151" s="25" t="n"/>
      <c r="F151" s="25">
        <f>IF(OR($E151="",$C151=""),"",ROUND($E151*$C151/100,2))</f>
        <v/>
      </c>
      <c r="G151" s="8" t="n"/>
      <c r="H151" s="25" t="n"/>
      <c r="I151" s="8" t="n"/>
      <c r="J151" s="25">
        <f>IF($H151&lt;&gt;"",IF($F151="","",ROUND($H151-$F151,2)),IF(AND($F151&lt;&gt;"",ISNUMBER($G151)),IF($G151&lt;TODAY(),-$F151,""),""))</f>
        <v/>
      </c>
    </row>
    <row r="152">
      <c r="A152" s="7" t="n"/>
      <c r="B152" s="10" t="n"/>
      <c r="C152">
        <f>IF($A152="","",IFERROR(IF(INDEX('Apólices'!$Q$2:$Q$5001,MATCH($A152,'Apólices'!$A$2:$A$5001,0))="","",INDEX('Apólices'!$Q$2:$Q$5001,MATCH($A152,'Apólices'!$A$2:$A$5001,0))),""))</f>
        <v/>
      </c>
      <c r="D152" s="8" t="n"/>
      <c r="E152" s="25" t="n"/>
      <c r="F152" s="25">
        <f>IF(OR($E152="",$C152=""),"",ROUND($E152*$C152/100,2))</f>
        <v/>
      </c>
      <c r="G152" s="8" t="n"/>
      <c r="H152" s="25" t="n"/>
      <c r="I152" s="8" t="n"/>
      <c r="J152" s="25">
        <f>IF($H152&lt;&gt;"",IF($F152="","",ROUND($H152-$F152,2)),IF(AND($F152&lt;&gt;"",ISNUMBER($G152)),IF($G152&lt;TODAY(),-$F152,""),""))</f>
        <v/>
      </c>
    </row>
    <row r="153">
      <c r="A153" s="7" t="n"/>
      <c r="B153" s="10" t="n"/>
      <c r="C153">
        <f>IF($A153="","",IFERROR(IF(INDEX('Apólices'!$Q$2:$Q$5001,MATCH($A153,'Apólices'!$A$2:$A$5001,0))="","",INDEX('Apólices'!$Q$2:$Q$5001,MATCH($A153,'Apólices'!$A$2:$A$5001,0))),""))</f>
        <v/>
      </c>
      <c r="D153" s="8" t="n"/>
      <c r="E153" s="25" t="n"/>
      <c r="F153" s="25">
        <f>IF(OR($E153="",$C153=""),"",ROUND($E153*$C153/100,2))</f>
        <v/>
      </c>
      <c r="G153" s="8" t="n"/>
      <c r="H153" s="25" t="n"/>
      <c r="I153" s="8" t="n"/>
      <c r="J153" s="25">
        <f>IF($H153&lt;&gt;"",IF($F153="","",ROUND($H153-$F153,2)),IF(AND($F153&lt;&gt;"",ISNUMBER($G153)),IF($G153&lt;TODAY(),-$F153,""),""))</f>
        <v/>
      </c>
    </row>
    <row r="154">
      <c r="A154" s="7" t="n"/>
      <c r="B154" s="10" t="n"/>
      <c r="C154">
        <f>IF($A154="","",IFERROR(IF(INDEX('Apólices'!$Q$2:$Q$5001,MATCH($A154,'Apólices'!$A$2:$A$5001,0))="","",INDEX('Apólices'!$Q$2:$Q$5001,MATCH($A154,'Apólices'!$A$2:$A$5001,0))),""))</f>
        <v/>
      </c>
      <c r="D154" s="8" t="n"/>
      <c r="E154" s="25" t="n"/>
      <c r="F154" s="25">
        <f>IF(OR($E154="",$C154=""),"",ROUND($E154*$C154/100,2))</f>
        <v/>
      </c>
      <c r="G154" s="8" t="n"/>
      <c r="H154" s="25" t="n"/>
      <c r="I154" s="8" t="n"/>
      <c r="J154" s="25">
        <f>IF($H154&lt;&gt;"",IF($F154="","",ROUND($H154-$F154,2)),IF(AND($F154&lt;&gt;"",ISNUMBER($G154)),IF($G154&lt;TODAY(),-$F154,""),""))</f>
        <v/>
      </c>
    </row>
    <row r="155">
      <c r="A155" s="7" t="n"/>
      <c r="B155" s="10" t="n"/>
      <c r="C155">
        <f>IF($A155="","",IFERROR(IF(INDEX('Apólices'!$Q$2:$Q$5001,MATCH($A155,'Apólices'!$A$2:$A$5001,0))="","",INDEX('Apólices'!$Q$2:$Q$5001,MATCH($A155,'Apólices'!$A$2:$A$5001,0))),""))</f>
        <v/>
      </c>
      <c r="D155" s="8" t="n"/>
      <c r="E155" s="25" t="n"/>
      <c r="F155" s="25">
        <f>IF(OR($E155="",$C155=""),"",ROUND($E155*$C155/100,2))</f>
        <v/>
      </c>
      <c r="G155" s="8" t="n"/>
      <c r="H155" s="25" t="n"/>
      <c r="I155" s="8" t="n"/>
      <c r="J155" s="25">
        <f>IF($H155&lt;&gt;"",IF($F155="","",ROUND($H155-$F155,2)),IF(AND($F155&lt;&gt;"",ISNUMBER($G155)),IF($G155&lt;TODAY(),-$F155,""),""))</f>
        <v/>
      </c>
    </row>
    <row r="156">
      <c r="A156" s="7" t="n"/>
      <c r="B156" s="10" t="n"/>
      <c r="C156">
        <f>IF($A156="","",IFERROR(IF(INDEX('Apólices'!$Q$2:$Q$5001,MATCH($A156,'Apólices'!$A$2:$A$5001,0))="","",INDEX('Apólices'!$Q$2:$Q$5001,MATCH($A156,'Apólices'!$A$2:$A$5001,0))),""))</f>
        <v/>
      </c>
      <c r="D156" s="8" t="n"/>
      <c r="E156" s="25" t="n"/>
      <c r="F156" s="25">
        <f>IF(OR($E156="",$C156=""),"",ROUND($E156*$C156/100,2))</f>
        <v/>
      </c>
      <c r="G156" s="8" t="n"/>
      <c r="H156" s="25" t="n"/>
      <c r="I156" s="8" t="n"/>
      <c r="J156" s="25">
        <f>IF($H156&lt;&gt;"",IF($F156="","",ROUND($H156-$F156,2)),IF(AND($F156&lt;&gt;"",ISNUMBER($G156)),IF($G156&lt;TODAY(),-$F156,""),""))</f>
        <v/>
      </c>
    </row>
    <row r="157">
      <c r="A157" s="7" t="n"/>
      <c r="B157" s="10" t="n"/>
      <c r="C157">
        <f>IF($A157="","",IFERROR(IF(INDEX('Apólices'!$Q$2:$Q$5001,MATCH($A157,'Apólices'!$A$2:$A$5001,0))="","",INDEX('Apólices'!$Q$2:$Q$5001,MATCH($A157,'Apólices'!$A$2:$A$5001,0))),""))</f>
        <v/>
      </c>
      <c r="D157" s="8" t="n"/>
      <c r="E157" s="25" t="n"/>
      <c r="F157" s="25">
        <f>IF(OR($E157="",$C157=""),"",ROUND($E157*$C157/100,2))</f>
        <v/>
      </c>
      <c r="G157" s="8" t="n"/>
      <c r="H157" s="25" t="n"/>
      <c r="I157" s="8" t="n"/>
      <c r="J157" s="25">
        <f>IF($H157&lt;&gt;"",IF($F157="","",ROUND($H157-$F157,2)),IF(AND($F157&lt;&gt;"",ISNUMBER($G157)),IF($G157&lt;TODAY(),-$F157,""),""))</f>
        <v/>
      </c>
    </row>
    <row r="158">
      <c r="A158" s="7" t="n"/>
      <c r="B158" s="10" t="n"/>
      <c r="C158">
        <f>IF($A158="","",IFERROR(IF(INDEX('Apólices'!$Q$2:$Q$5001,MATCH($A158,'Apólices'!$A$2:$A$5001,0))="","",INDEX('Apólices'!$Q$2:$Q$5001,MATCH($A158,'Apólices'!$A$2:$A$5001,0))),""))</f>
        <v/>
      </c>
      <c r="D158" s="8" t="n"/>
      <c r="E158" s="25" t="n"/>
      <c r="F158" s="25">
        <f>IF(OR($E158="",$C158=""),"",ROUND($E158*$C158/100,2))</f>
        <v/>
      </c>
      <c r="G158" s="8" t="n"/>
      <c r="H158" s="25" t="n"/>
      <c r="I158" s="8" t="n"/>
      <c r="J158" s="25">
        <f>IF($H158&lt;&gt;"",IF($F158="","",ROUND($H158-$F158,2)),IF(AND($F158&lt;&gt;"",ISNUMBER($G158)),IF($G158&lt;TODAY(),-$F158,""),""))</f>
        <v/>
      </c>
    </row>
    <row r="159">
      <c r="A159" s="7" t="n"/>
      <c r="B159" s="10" t="n"/>
      <c r="C159">
        <f>IF($A159="","",IFERROR(IF(INDEX('Apólices'!$Q$2:$Q$5001,MATCH($A159,'Apólices'!$A$2:$A$5001,0))="","",INDEX('Apólices'!$Q$2:$Q$5001,MATCH($A159,'Apólices'!$A$2:$A$5001,0))),""))</f>
        <v/>
      </c>
      <c r="D159" s="8" t="n"/>
      <c r="E159" s="25" t="n"/>
      <c r="F159" s="25">
        <f>IF(OR($E159="",$C159=""),"",ROUND($E159*$C159/100,2))</f>
        <v/>
      </c>
      <c r="G159" s="8" t="n"/>
      <c r="H159" s="25" t="n"/>
      <c r="I159" s="8" t="n"/>
      <c r="J159" s="25">
        <f>IF($H159&lt;&gt;"",IF($F159="","",ROUND($H159-$F159,2)),IF(AND($F159&lt;&gt;"",ISNUMBER($G159)),IF($G159&lt;TODAY(),-$F159,""),""))</f>
        <v/>
      </c>
    </row>
    <row r="160">
      <c r="A160" s="7" t="n"/>
      <c r="B160" s="10" t="n"/>
      <c r="C160">
        <f>IF($A160="","",IFERROR(IF(INDEX('Apólices'!$Q$2:$Q$5001,MATCH($A160,'Apólices'!$A$2:$A$5001,0))="","",INDEX('Apólices'!$Q$2:$Q$5001,MATCH($A160,'Apólices'!$A$2:$A$5001,0))),""))</f>
        <v/>
      </c>
      <c r="D160" s="8" t="n"/>
      <c r="E160" s="25" t="n"/>
      <c r="F160" s="25">
        <f>IF(OR($E160="",$C160=""),"",ROUND($E160*$C160/100,2))</f>
        <v/>
      </c>
      <c r="G160" s="8" t="n"/>
      <c r="H160" s="25" t="n"/>
      <c r="I160" s="8" t="n"/>
      <c r="J160" s="25">
        <f>IF($H160&lt;&gt;"",IF($F160="","",ROUND($H160-$F160,2)),IF(AND($F160&lt;&gt;"",ISNUMBER($G160)),IF($G160&lt;TODAY(),-$F160,""),""))</f>
        <v/>
      </c>
    </row>
    <row r="161">
      <c r="A161" s="7" t="n"/>
      <c r="B161" s="10" t="n"/>
      <c r="C161">
        <f>IF($A161="","",IFERROR(IF(INDEX('Apólices'!$Q$2:$Q$5001,MATCH($A161,'Apólices'!$A$2:$A$5001,0))="","",INDEX('Apólices'!$Q$2:$Q$5001,MATCH($A161,'Apólices'!$A$2:$A$5001,0))),""))</f>
        <v/>
      </c>
      <c r="D161" s="8" t="n"/>
      <c r="E161" s="25" t="n"/>
      <c r="F161" s="25">
        <f>IF(OR($E161="",$C161=""),"",ROUND($E161*$C161/100,2))</f>
        <v/>
      </c>
      <c r="G161" s="8" t="n"/>
      <c r="H161" s="25" t="n"/>
      <c r="I161" s="8" t="n"/>
      <c r="J161" s="25">
        <f>IF($H161&lt;&gt;"",IF($F161="","",ROUND($H161-$F161,2)),IF(AND($F161&lt;&gt;"",ISNUMBER($G161)),IF($G161&lt;TODAY(),-$F161,""),""))</f>
        <v/>
      </c>
    </row>
    <row r="162">
      <c r="A162" s="7" t="n"/>
      <c r="B162" s="10" t="n"/>
      <c r="C162">
        <f>IF($A162="","",IFERROR(IF(INDEX('Apólices'!$Q$2:$Q$5001,MATCH($A162,'Apólices'!$A$2:$A$5001,0))="","",INDEX('Apólices'!$Q$2:$Q$5001,MATCH($A162,'Apólices'!$A$2:$A$5001,0))),""))</f>
        <v/>
      </c>
      <c r="D162" s="8" t="n"/>
      <c r="E162" s="25" t="n"/>
      <c r="F162" s="25">
        <f>IF(OR($E162="",$C162=""),"",ROUND($E162*$C162/100,2))</f>
        <v/>
      </c>
      <c r="G162" s="8" t="n"/>
      <c r="H162" s="25" t="n"/>
      <c r="I162" s="8" t="n"/>
      <c r="J162" s="25">
        <f>IF($H162&lt;&gt;"",IF($F162="","",ROUND($H162-$F162,2)),IF(AND($F162&lt;&gt;"",ISNUMBER($G162)),IF($G162&lt;TODAY(),-$F162,""),""))</f>
        <v/>
      </c>
    </row>
    <row r="163">
      <c r="A163" s="7" t="n"/>
      <c r="B163" s="10" t="n"/>
      <c r="C163">
        <f>IF($A163="","",IFERROR(IF(INDEX('Apólices'!$Q$2:$Q$5001,MATCH($A163,'Apólices'!$A$2:$A$5001,0))="","",INDEX('Apólices'!$Q$2:$Q$5001,MATCH($A163,'Apólices'!$A$2:$A$5001,0))),""))</f>
        <v/>
      </c>
      <c r="D163" s="8" t="n"/>
      <c r="E163" s="25" t="n"/>
      <c r="F163" s="25">
        <f>IF(OR($E163="",$C163=""),"",ROUND($E163*$C163/100,2))</f>
        <v/>
      </c>
      <c r="G163" s="8" t="n"/>
      <c r="H163" s="25" t="n"/>
      <c r="I163" s="8" t="n"/>
      <c r="J163" s="25">
        <f>IF($H163&lt;&gt;"",IF($F163="","",ROUND($H163-$F163,2)),IF(AND($F163&lt;&gt;"",ISNUMBER($G163)),IF($G163&lt;TODAY(),-$F163,""),""))</f>
        <v/>
      </c>
    </row>
    <row r="164">
      <c r="A164" s="7" t="n"/>
      <c r="B164" s="10" t="n"/>
      <c r="C164">
        <f>IF($A164="","",IFERROR(IF(INDEX('Apólices'!$Q$2:$Q$5001,MATCH($A164,'Apólices'!$A$2:$A$5001,0))="","",INDEX('Apólices'!$Q$2:$Q$5001,MATCH($A164,'Apólices'!$A$2:$A$5001,0))),""))</f>
        <v/>
      </c>
      <c r="D164" s="8" t="n"/>
      <c r="E164" s="25" t="n"/>
      <c r="F164" s="25">
        <f>IF(OR($E164="",$C164=""),"",ROUND($E164*$C164/100,2))</f>
        <v/>
      </c>
      <c r="G164" s="8" t="n"/>
      <c r="H164" s="25" t="n"/>
      <c r="I164" s="8" t="n"/>
      <c r="J164" s="25">
        <f>IF($H164&lt;&gt;"",IF($F164="","",ROUND($H164-$F164,2)),IF(AND($F164&lt;&gt;"",ISNUMBER($G164)),IF($G164&lt;TODAY(),-$F164,""),""))</f>
        <v/>
      </c>
    </row>
    <row r="165">
      <c r="A165" s="7" t="n"/>
      <c r="B165" s="10" t="n"/>
      <c r="C165">
        <f>IF($A165="","",IFERROR(IF(INDEX('Apólices'!$Q$2:$Q$5001,MATCH($A165,'Apólices'!$A$2:$A$5001,0))="","",INDEX('Apólices'!$Q$2:$Q$5001,MATCH($A165,'Apólices'!$A$2:$A$5001,0))),""))</f>
        <v/>
      </c>
      <c r="D165" s="8" t="n"/>
      <c r="E165" s="25" t="n"/>
      <c r="F165" s="25">
        <f>IF(OR($E165="",$C165=""),"",ROUND($E165*$C165/100,2))</f>
        <v/>
      </c>
      <c r="G165" s="8" t="n"/>
      <c r="H165" s="25" t="n"/>
      <c r="I165" s="8" t="n"/>
      <c r="J165" s="25">
        <f>IF($H165&lt;&gt;"",IF($F165="","",ROUND($H165-$F165,2)),IF(AND($F165&lt;&gt;"",ISNUMBER($G165)),IF($G165&lt;TODAY(),-$F165,""),""))</f>
        <v/>
      </c>
    </row>
    <row r="166">
      <c r="A166" s="7" t="n"/>
      <c r="B166" s="10" t="n"/>
      <c r="C166">
        <f>IF($A166="","",IFERROR(IF(INDEX('Apólices'!$Q$2:$Q$5001,MATCH($A166,'Apólices'!$A$2:$A$5001,0))="","",INDEX('Apólices'!$Q$2:$Q$5001,MATCH($A166,'Apólices'!$A$2:$A$5001,0))),""))</f>
        <v/>
      </c>
      <c r="D166" s="8" t="n"/>
      <c r="E166" s="25" t="n"/>
      <c r="F166" s="25">
        <f>IF(OR($E166="",$C166=""),"",ROUND($E166*$C166/100,2))</f>
        <v/>
      </c>
      <c r="G166" s="8" t="n"/>
      <c r="H166" s="25" t="n"/>
      <c r="I166" s="8" t="n"/>
      <c r="J166" s="25">
        <f>IF($H166&lt;&gt;"",IF($F166="","",ROUND($H166-$F166,2)),IF(AND($F166&lt;&gt;"",ISNUMBER($G166)),IF($G166&lt;TODAY(),-$F166,""),""))</f>
        <v/>
      </c>
    </row>
    <row r="167">
      <c r="A167" s="7" t="n"/>
      <c r="B167" s="10" t="n"/>
      <c r="C167">
        <f>IF($A167="","",IFERROR(IF(INDEX('Apólices'!$Q$2:$Q$5001,MATCH($A167,'Apólices'!$A$2:$A$5001,0))="","",INDEX('Apólices'!$Q$2:$Q$5001,MATCH($A167,'Apólices'!$A$2:$A$5001,0))),""))</f>
        <v/>
      </c>
      <c r="D167" s="8" t="n"/>
      <c r="E167" s="25" t="n"/>
      <c r="F167" s="25">
        <f>IF(OR($E167="",$C167=""),"",ROUND($E167*$C167/100,2))</f>
        <v/>
      </c>
      <c r="G167" s="8" t="n"/>
      <c r="H167" s="25" t="n"/>
      <c r="I167" s="8" t="n"/>
      <c r="J167" s="25">
        <f>IF($H167&lt;&gt;"",IF($F167="","",ROUND($H167-$F167,2)),IF(AND($F167&lt;&gt;"",ISNUMBER($G167)),IF($G167&lt;TODAY(),-$F167,""),""))</f>
        <v/>
      </c>
    </row>
    <row r="168">
      <c r="A168" s="7" t="n"/>
      <c r="B168" s="10" t="n"/>
      <c r="C168">
        <f>IF($A168="","",IFERROR(IF(INDEX('Apólices'!$Q$2:$Q$5001,MATCH($A168,'Apólices'!$A$2:$A$5001,0))="","",INDEX('Apólices'!$Q$2:$Q$5001,MATCH($A168,'Apólices'!$A$2:$A$5001,0))),""))</f>
        <v/>
      </c>
      <c r="D168" s="8" t="n"/>
      <c r="E168" s="25" t="n"/>
      <c r="F168" s="25">
        <f>IF(OR($E168="",$C168=""),"",ROUND($E168*$C168/100,2))</f>
        <v/>
      </c>
      <c r="G168" s="8" t="n"/>
      <c r="H168" s="25" t="n"/>
      <c r="I168" s="8" t="n"/>
      <c r="J168" s="25">
        <f>IF($H168&lt;&gt;"",IF($F168="","",ROUND($H168-$F168,2)),IF(AND($F168&lt;&gt;"",ISNUMBER($G168)),IF($G168&lt;TODAY(),-$F168,""),""))</f>
        <v/>
      </c>
    </row>
    <row r="169">
      <c r="A169" s="7" t="n"/>
      <c r="B169" s="10" t="n"/>
      <c r="C169">
        <f>IF($A169="","",IFERROR(IF(INDEX('Apólices'!$Q$2:$Q$5001,MATCH($A169,'Apólices'!$A$2:$A$5001,0))="","",INDEX('Apólices'!$Q$2:$Q$5001,MATCH($A169,'Apólices'!$A$2:$A$5001,0))),""))</f>
        <v/>
      </c>
      <c r="D169" s="8" t="n"/>
      <c r="E169" s="25" t="n"/>
      <c r="F169" s="25">
        <f>IF(OR($E169="",$C169=""),"",ROUND($E169*$C169/100,2))</f>
        <v/>
      </c>
      <c r="G169" s="8" t="n"/>
      <c r="H169" s="25" t="n"/>
      <c r="I169" s="8" t="n"/>
      <c r="J169" s="25">
        <f>IF($H169&lt;&gt;"",IF($F169="","",ROUND($H169-$F169,2)),IF(AND($F169&lt;&gt;"",ISNUMBER($G169)),IF($G169&lt;TODAY(),-$F169,""),""))</f>
        <v/>
      </c>
    </row>
    <row r="170">
      <c r="A170" s="7" t="n"/>
      <c r="B170" s="10" t="n"/>
      <c r="C170">
        <f>IF($A170="","",IFERROR(IF(INDEX('Apólices'!$Q$2:$Q$5001,MATCH($A170,'Apólices'!$A$2:$A$5001,0))="","",INDEX('Apólices'!$Q$2:$Q$5001,MATCH($A170,'Apólices'!$A$2:$A$5001,0))),""))</f>
        <v/>
      </c>
      <c r="D170" s="8" t="n"/>
      <c r="E170" s="25" t="n"/>
      <c r="F170" s="25">
        <f>IF(OR($E170="",$C170=""),"",ROUND($E170*$C170/100,2))</f>
        <v/>
      </c>
      <c r="G170" s="8" t="n"/>
      <c r="H170" s="25" t="n"/>
      <c r="I170" s="8" t="n"/>
      <c r="J170" s="25">
        <f>IF($H170&lt;&gt;"",IF($F170="","",ROUND($H170-$F170,2)),IF(AND($F170&lt;&gt;"",ISNUMBER($G170)),IF($G170&lt;TODAY(),-$F170,""),""))</f>
        <v/>
      </c>
    </row>
    <row r="171">
      <c r="A171" s="7" t="n"/>
      <c r="B171" s="10" t="n"/>
      <c r="C171">
        <f>IF($A171="","",IFERROR(IF(INDEX('Apólices'!$Q$2:$Q$5001,MATCH($A171,'Apólices'!$A$2:$A$5001,0))="","",INDEX('Apólices'!$Q$2:$Q$5001,MATCH($A171,'Apólices'!$A$2:$A$5001,0))),""))</f>
        <v/>
      </c>
      <c r="D171" s="8" t="n"/>
      <c r="E171" s="25" t="n"/>
      <c r="F171" s="25">
        <f>IF(OR($E171="",$C171=""),"",ROUND($E171*$C171/100,2))</f>
        <v/>
      </c>
      <c r="G171" s="8" t="n"/>
      <c r="H171" s="25" t="n"/>
      <c r="I171" s="8" t="n"/>
      <c r="J171" s="25">
        <f>IF($H171&lt;&gt;"",IF($F171="","",ROUND($H171-$F171,2)),IF(AND($F171&lt;&gt;"",ISNUMBER($G171)),IF($G171&lt;TODAY(),-$F171,""),""))</f>
        <v/>
      </c>
    </row>
    <row r="172">
      <c r="A172" s="7" t="n"/>
      <c r="B172" s="10" t="n"/>
      <c r="C172">
        <f>IF($A172="","",IFERROR(IF(INDEX('Apólices'!$Q$2:$Q$5001,MATCH($A172,'Apólices'!$A$2:$A$5001,0))="","",INDEX('Apólices'!$Q$2:$Q$5001,MATCH($A172,'Apólices'!$A$2:$A$5001,0))),""))</f>
        <v/>
      </c>
      <c r="D172" s="8" t="n"/>
      <c r="E172" s="25" t="n"/>
      <c r="F172" s="25">
        <f>IF(OR($E172="",$C172=""),"",ROUND($E172*$C172/100,2))</f>
        <v/>
      </c>
      <c r="G172" s="8" t="n"/>
      <c r="H172" s="25" t="n"/>
      <c r="I172" s="8" t="n"/>
      <c r="J172" s="25">
        <f>IF($H172&lt;&gt;"",IF($F172="","",ROUND($H172-$F172,2)),IF(AND($F172&lt;&gt;"",ISNUMBER($G172)),IF($G172&lt;TODAY(),-$F172,""),""))</f>
        <v/>
      </c>
    </row>
    <row r="173">
      <c r="A173" s="7" t="n"/>
      <c r="B173" s="10" t="n"/>
      <c r="C173">
        <f>IF($A173="","",IFERROR(IF(INDEX('Apólices'!$Q$2:$Q$5001,MATCH($A173,'Apólices'!$A$2:$A$5001,0))="","",INDEX('Apólices'!$Q$2:$Q$5001,MATCH($A173,'Apólices'!$A$2:$A$5001,0))),""))</f>
        <v/>
      </c>
      <c r="D173" s="8" t="n"/>
      <c r="E173" s="25" t="n"/>
      <c r="F173" s="25">
        <f>IF(OR($E173="",$C173=""),"",ROUND($E173*$C173/100,2))</f>
        <v/>
      </c>
      <c r="G173" s="8" t="n"/>
      <c r="H173" s="25" t="n"/>
      <c r="I173" s="8" t="n"/>
      <c r="J173" s="25">
        <f>IF($H173&lt;&gt;"",IF($F173="","",ROUND($H173-$F173,2)),IF(AND($F173&lt;&gt;"",ISNUMBER($G173)),IF($G173&lt;TODAY(),-$F173,""),""))</f>
        <v/>
      </c>
    </row>
    <row r="174">
      <c r="A174" s="7" t="n"/>
      <c r="B174" s="10" t="n"/>
      <c r="C174">
        <f>IF($A174="","",IFERROR(IF(INDEX('Apólices'!$Q$2:$Q$5001,MATCH($A174,'Apólices'!$A$2:$A$5001,0))="","",INDEX('Apólices'!$Q$2:$Q$5001,MATCH($A174,'Apólices'!$A$2:$A$5001,0))),""))</f>
        <v/>
      </c>
      <c r="D174" s="8" t="n"/>
      <c r="E174" s="25" t="n"/>
      <c r="F174" s="25">
        <f>IF(OR($E174="",$C174=""),"",ROUND($E174*$C174/100,2))</f>
        <v/>
      </c>
      <c r="G174" s="8" t="n"/>
      <c r="H174" s="25" t="n"/>
      <c r="I174" s="8" t="n"/>
      <c r="J174" s="25">
        <f>IF($H174&lt;&gt;"",IF($F174="","",ROUND($H174-$F174,2)),IF(AND($F174&lt;&gt;"",ISNUMBER($G174)),IF($G174&lt;TODAY(),-$F174,""),""))</f>
        <v/>
      </c>
    </row>
    <row r="175">
      <c r="A175" s="7" t="n"/>
      <c r="B175" s="10" t="n"/>
      <c r="C175">
        <f>IF($A175="","",IFERROR(IF(INDEX('Apólices'!$Q$2:$Q$5001,MATCH($A175,'Apólices'!$A$2:$A$5001,0))="","",INDEX('Apólices'!$Q$2:$Q$5001,MATCH($A175,'Apólices'!$A$2:$A$5001,0))),""))</f>
        <v/>
      </c>
      <c r="D175" s="8" t="n"/>
      <c r="E175" s="25" t="n"/>
      <c r="F175" s="25">
        <f>IF(OR($E175="",$C175=""),"",ROUND($E175*$C175/100,2))</f>
        <v/>
      </c>
      <c r="G175" s="8" t="n"/>
      <c r="H175" s="25" t="n"/>
      <c r="I175" s="8" t="n"/>
      <c r="J175" s="25">
        <f>IF($H175&lt;&gt;"",IF($F175="","",ROUND($H175-$F175,2)),IF(AND($F175&lt;&gt;"",ISNUMBER($G175)),IF($G175&lt;TODAY(),-$F175,""),""))</f>
        <v/>
      </c>
    </row>
    <row r="176">
      <c r="A176" s="7" t="n"/>
      <c r="B176" s="10" t="n"/>
      <c r="C176">
        <f>IF($A176="","",IFERROR(IF(INDEX('Apólices'!$Q$2:$Q$5001,MATCH($A176,'Apólices'!$A$2:$A$5001,0))="","",INDEX('Apólices'!$Q$2:$Q$5001,MATCH($A176,'Apólices'!$A$2:$A$5001,0))),""))</f>
        <v/>
      </c>
      <c r="D176" s="8" t="n"/>
      <c r="E176" s="25" t="n"/>
      <c r="F176" s="25">
        <f>IF(OR($E176="",$C176=""),"",ROUND($E176*$C176/100,2))</f>
        <v/>
      </c>
      <c r="G176" s="8" t="n"/>
      <c r="H176" s="25" t="n"/>
      <c r="I176" s="8" t="n"/>
      <c r="J176" s="25">
        <f>IF($H176&lt;&gt;"",IF($F176="","",ROUND($H176-$F176,2)),IF(AND($F176&lt;&gt;"",ISNUMBER($G176)),IF($G176&lt;TODAY(),-$F176,""),""))</f>
        <v/>
      </c>
    </row>
    <row r="177">
      <c r="A177" s="7" t="n"/>
      <c r="B177" s="10" t="n"/>
      <c r="C177">
        <f>IF($A177="","",IFERROR(IF(INDEX('Apólices'!$Q$2:$Q$5001,MATCH($A177,'Apólices'!$A$2:$A$5001,0))="","",INDEX('Apólices'!$Q$2:$Q$5001,MATCH($A177,'Apólices'!$A$2:$A$5001,0))),""))</f>
        <v/>
      </c>
      <c r="D177" s="8" t="n"/>
      <c r="E177" s="25" t="n"/>
      <c r="F177" s="25">
        <f>IF(OR($E177="",$C177=""),"",ROUND($E177*$C177/100,2))</f>
        <v/>
      </c>
      <c r="G177" s="8" t="n"/>
      <c r="H177" s="25" t="n"/>
      <c r="I177" s="8" t="n"/>
      <c r="J177" s="25">
        <f>IF($H177&lt;&gt;"",IF($F177="","",ROUND($H177-$F177,2)),IF(AND($F177&lt;&gt;"",ISNUMBER($G177)),IF($G177&lt;TODAY(),-$F177,""),""))</f>
        <v/>
      </c>
    </row>
    <row r="178">
      <c r="A178" s="7" t="n"/>
      <c r="B178" s="10" t="n"/>
      <c r="C178">
        <f>IF($A178="","",IFERROR(IF(INDEX('Apólices'!$Q$2:$Q$5001,MATCH($A178,'Apólices'!$A$2:$A$5001,0))="","",INDEX('Apólices'!$Q$2:$Q$5001,MATCH($A178,'Apólices'!$A$2:$A$5001,0))),""))</f>
        <v/>
      </c>
      <c r="D178" s="8" t="n"/>
      <c r="E178" s="25" t="n"/>
      <c r="F178" s="25">
        <f>IF(OR($E178="",$C178=""),"",ROUND($E178*$C178/100,2))</f>
        <v/>
      </c>
      <c r="G178" s="8" t="n"/>
      <c r="H178" s="25" t="n"/>
      <c r="I178" s="8" t="n"/>
      <c r="J178" s="25">
        <f>IF($H178&lt;&gt;"",IF($F178="","",ROUND($H178-$F178,2)),IF(AND($F178&lt;&gt;"",ISNUMBER($G178)),IF($G178&lt;TODAY(),-$F178,""),""))</f>
        <v/>
      </c>
    </row>
    <row r="179">
      <c r="A179" s="7" t="n"/>
      <c r="B179" s="10" t="n"/>
      <c r="C179">
        <f>IF($A179="","",IFERROR(IF(INDEX('Apólices'!$Q$2:$Q$5001,MATCH($A179,'Apólices'!$A$2:$A$5001,0))="","",INDEX('Apólices'!$Q$2:$Q$5001,MATCH($A179,'Apólices'!$A$2:$A$5001,0))),""))</f>
        <v/>
      </c>
      <c r="D179" s="8" t="n"/>
      <c r="E179" s="25" t="n"/>
      <c r="F179" s="25">
        <f>IF(OR($E179="",$C179=""),"",ROUND($E179*$C179/100,2))</f>
        <v/>
      </c>
      <c r="G179" s="8" t="n"/>
      <c r="H179" s="25" t="n"/>
      <c r="I179" s="8" t="n"/>
      <c r="J179" s="25">
        <f>IF($H179&lt;&gt;"",IF($F179="","",ROUND($H179-$F179,2)),IF(AND($F179&lt;&gt;"",ISNUMBER($G179)),IF($G179&lt;TODAY(),-$F179,""),""))</f>
        <v/>
      </c>
    </row>
    <row r="180">
      <c r="A180" s="7" t="n"/>
      <c r="B180" s="10" t="n"/>
      <c r="C180">
        <f>IF($A180="","",IFERROR(IF(INDEX('Apólices'!$Q$2:$Q$5001,MATCH($A180,'Apólices'!$A$2:$A$5001,0))="","",INDEX('Apólices'!$Q$2:$Q$5001,MATCH($A180,'Apólices'!$A$2:$A$5001,0))),""))</f>
        <v/>
      </c>
      <c r="D180" s="8" t="n"/>
      <c r="E180" s="25" t="n"/>
      <c r="F180" s="25">
        <f>IF(OR($E180="",$C180=""),"",ROUND($E180*$C180/100,2))</f>
        <v/>
      </c>
      <c r="G180" s="8" t="n"/>
      <c r="H180" s="25" t="n"/>
      <c r="I180" s="8" t="n"/>
      <c r="J180" s="25">
        <f>IF($H180&lt;&gt;"",IF($F180="","",ROUND($H180-$F180,2)),IF(AND($F180&lt;&gt;"",ISNUMBER($G180)),IF($G180&lt;TODAY(),-$F180,""),""))</f>
        <v/>
      </c>
    </row>
    <row r="181">
      <c r="A181" s="7" t="n"/>
      <c r="B181" s="10" t="n"/>
      <c r="C181">
        <f>IF($A181="","",IFERROR(IF(INDEX('Apólices'!$Q$2:$Q$5001,MATCH($A181,'Apólices'!$A$2:$A$5001,0))="","",INDEX('Apólices'!$Q$2:$Q$5001,MATCH($A181,'Apólices'!$A$2:$A$5001,0))),""))</f>
        <v/>
      </c>
      <c r="D181" s="8" t="n"/>
      <c r="E181" s="25" t="n"/>
      <c r="F181" s="25">
        <f>IF(OR($E181="",$C181=""),"",ROUND($E181*$C181/100,2))</f>
        <v/>
      </c>
      <c r="G181" s="8" t="n"/>
      <c r="H181" s="25" t="n"/>
      <c r="I181" s="8" t="n"/>
      <c r="J181" s="25">
        <f>IF($H181&lt;&gt;"",IF($F181="","",ROUND($H181-$F181,2)),IF(AND($F181&lt;&gt;"",ISNUMBER($G181)),IF($G181&lt;TODAY(),-$F181,""),""))</f>
        <v/>
      </c>
    </row>
    <row r="182">
      <c r="A182" s="7" t="n"/>
      <c r="B182" s="10" t="n"/>
      <c r="C182">
        <f>IF($A182="","",IFERROR(IF(INDEX('Apólices'!$Q$2:$Q$5001,MATCH($A182,'Apólices'!$A$2:$A$5001,0))="","",INDEX('Apólices'!$Q$2:$Q$5001,MATCH($A182,'Apólices'!$A$2:$A$5001,0))),""))</f>
        <v/>
      </c>
      <c r="D182" s="8" t="n"/>
      <c r="E182" s="25" t="n"/>
      <c r="F182" s="25">
        <f>IF(OR($E182="",$C182=""),"",ROUND($E182*$C182/100,2))</f>
        <v/>
      </c>
      <c r="G182" s="8" t="n"/>
      <c r="H182" s="25" t="n"/>
      <c r="I182" s="8" t="n"/>
      <c r="J182" s="25">
        <f>IF($H182&lt;&gt;"",IF($F182="","",ROUND($H182-$F182,2)),IF(AND($F182&lt;&gt;"",ISNUMBER($G182)),IF($G182&lt;TODAY(),-$F182,""),""))</f>
        <v/>
      </c>
    </row>
    <row r="183">
      <c r="A183" s="7" t="n"/>
      <c r="B183" s="10" t="n"/>
      <c r="C183">
        <f>IF($A183="","",IFERROR(IF(INDEX('Apólices'!$Q$2:$Q$5001,MATCH($A183,'Apólices'!$A$2:$A$5001,0))="","",INDEX('Apólices'!$Q$2:$Q$5001,MATCH($A183,'Apólices'!$A$2:$A$5001,0))),""))</f>
        <v/>
      </c>
      <c r="D183" s="8" t="n"/>
      <c r="E183" s="25" t="n"/>
      <c r="F183" s="25">
        <f>IF(OR($E183="",$C183=""),"",ROUND($E183*$C183/100,2))</f>
        <v/>
      </c>
      <c r="G183" s="8" t="n"/>
      <c r="H183" s="25" t="n"/>
      <c r="I183" s="8" t="n"/>
      <c r="J183" s="25">
        <f>IF($H183&lt;&gt;"",IF($F183="","",ROUND($H183-$F183,2)),IF(AND($F183&lt;&gt;"",ISNUMBER($G183)),IF($G183&lt;TODAY(),-$F183,""),""))</f>
        <v/>
      </c>
    </row>
    <row r="184">
      <c r="A184" s="7" t="n"/>
      <c r="B184" s="10" t="n"/>
      <c r="C184">
        <f>IF($A184="","",IFERROR(IF(INDEX('Apólices'!$Q$2:$Q$5001,MATCH($A184,'Apólices'!$A$2:$A$5001,0))="","",INDEX('Apólices'!$Q$2:$Q$5001,MATCH($A184,'Apólices'!$A$2:$A$5001,0))),""))</f>
        <v/>
      </c>
      <c r="D184" s="8" t="n"/>
      <c r="E184" s="25" t="n"/>
      <c r="F184" s="25">
        <f>IF(OR($E184="",$C184=""),"",ROUND($E184*$C184/100,2))</f>
        <v/>
      </c>
      <c r="G184" s="8" t="n"/>
      <c r="H184" s="25" t="n"/>
      <c r="I184" s="8" t="n"/>
      <c r="J184" s="25">
        <f>IF($H184&lt;&gt;"",IF($F184="","",ROUND($H184-$F184,2)),IF(AND($F184&lt;&gt;"",ISNUMBER($G184)),IF($G184&lt;TODAY(),-$F184,""),""))</f>
        <v/>
      </c>
    </row>
    <row r="185">
      <c r="A185" s="7" t="n"/>
      <c r="B185" s="10" t="n"/>
      <c r="C185">
        <f>IF($A185="","",IFERROR(IF(INDEX('Apólices'!$Q$2:$Q$5001,MATCH($A185,'Apólices'!$A$2:$A$5001,0))="","",INDEX('Apólices'!$Q$2:$Q$5001,MATCH($A185,'Apólices'!$A$2:$A$5001,0))),""))</f>
        <v/>
      </c>
      <c r="D185" s="8" t="n"/>
      <c r="E185" s="25" t="n"/>
      <c r="F185" s="25">
        <f>IF(OR($E185="",$C185=""),"",ROUND($E185*$C185/100,2))</f>
        <v/>
      </c>
      <c r="G185" s="8" t="n"/>
      <c r="H185" s="25" t="n"/>
      <c r="I185" s="8" t="n"/>
      <c r="J185" s="25">
        <f>IF($H185&lt;&gt;"",IF($F185="","",ROUND($H185-$F185,2)),IF(AND($F185&lt;&gt;"",ISNUMBER($G185)),IF($G185&lt;TODAY(),-$F185,""),""))</f>
        <v/>
      </c>
    </row>
    <row r="186">
      <c r="A186" s="7" t="n"/>
      <c r="B186" s="10" t="n"/>
      <c r="C186">
        <f>IF($A186="","",IFERROR(IF(INDEX('Apólices'!$Q$2:$Q$5001,MATCH($A186,'Apólices'!$A$2:$A$5001,0))="","",INDEX('Apólices'!$Q$2:$Q$5001,MATCH($A186,'Apólices'!$A$2:$A$5001,0))),""))</f>
        <v/>
      </c>
      <c r="D186" s="8" t="n"/>
      <c r="E186" s="25" t="n"/>
      <c r="F186" s="25">
        <f>IF(OR($E186="",$C186=""),"",ROUND($E186*$C186/100,2))</f>
        <v/>
      </c>
      <c r="G186" s="8" t="n"/>
      <c r="H186" s="25" t="n"/>
      <c r="I186" s="8" t="n"/>
      <c r="J186" s="25">
        <f>IF($H186&lt;&gt;"",IF($F186="","",ROUND($H186-$F186,2)),IF(AND($F186&lt;&gt;"",ISNUMBER($G186)),IF($G186&lt;TODAY(),-$F186,""),""))</f>
        <v/>
      </c>
    </row>
    <row r="187">
      <c r="A187" s="7" t="n"/>
      <c r="B187" s="10" t="n"/>
      <c r="C187">
        <f>IF($A187="","",IFERROR(IF(INDEX('Apólices'!$Q$2:$Q$5001,MATCH($A187,'Apólices'!$A$2:$A$5001,0))="","",INDEX('Apólices'!$Q$2:$Q$5001,MATCH($A187,'Apólices'!$A$2:$A$5001,0))),""))</f>
        <v/>
      </c>
      <c r="D187" s="8" t="n"/>
      <c r="E187" s="25" t="n"/>
      <c r="F187" s="25">
        <f>IF(OR($E187="",$C187=""),"",ROUND($E187*$C187/100,2))</f>
        <v/>
      </c>
      <c r="G187" s="8" t="n"/>
      <c r="H187" s="25" t="n"/>
      <c r="I187" s="8" t="n"/>
      <c r="J187" s="25">
        <f>IF($H187&lt;&gt;"",IF($F187="","",ROUND($H187-$F187,2)),IF(AND($F187&lt;&gt;"",ISNUMBER($G187)),IF($G187&lt;TODAY(),-$F187,""),""))</f>
        <v/>
      </c>
    </row>
    <row r="188">
      <c r="A188" s="7" t="n"/>
      <c r="B188" s="10" t="n"/>
      <c r="C188">
        <f>IF($A188="","",IFERROR(IF(INDEX('Apólices'!$Q$2:$Q$5001,MATCH($A188,'Apólices'!$A$2:$A$5001,0))="","",INDEX('Apólices'!$Q$2:$Q$5001,MATCH($A188,'Apólices'!$A$2:$A$5001,0))),""))</f>
        <v/>
      </c>
      <c r="D188" s="8" t="n"/>
      <c r="E188" s="25" t="n"/>
      <c r="F188" s="25">
        <f>IF(OR($E188="",$C188=""),"",ROUND($E188*$C188/100,2))</f>
        <v/>
      </c>
      <c r="G188" s="8" t="n"/>
      <c r="H188" s="25" t="n"/>
      <c r="I188" s="8" t="n"/>
      <c r="J188" s="25">
        <f>IF($H188&lt;&gt;"",IF($F188="","",ROUND($H188-$F188,2)),IF(AND($F188&lt;&gt;"",ISNUMBER($G188)),IF($G188&lt;TODAY(),-$F188,""),""))</f>
        <v/>
      </c>
    </row>
    <row r="189">
      <c r="A189" s="7" t="n"/>
      <c r="B189" s="10" t="n"/>
      <c r="C189">
        <f>IF($A189="","",IFERROR(IF(INDEX('Apólices'!$Q$2:$Q$5001,MATCH($A189,'Apólices'!$A$2:$A$5001,0))="","",INDEX('Apólices'!$Q$2:$Q$5001,MATCH($A189,'Apólices'!$A$2:$A$5001,0))),""))</f>
        <v/>
      </c>
      <c r="D189" s="8" t="n"/>
      <c r="E189" s="25" t="n"/>
      <c r="F189" s="25">
        <f>IF(OR($E189="",$C189=""),"",ROUND($E189*$C189/100,2))</f>
        <v/>
      </c>
      <c r="G189" s="8" t="n"/>
      <c r="H189" s="25" t="n"/>
      <c r="I189" s="8" t="n"/>
      <c r="J189" s="25">
        <f>IF($H189&lt;&gt;"",IF($F189="","",ROUND($H189-$F189,2)),IF(AND($F189&lt;&gt;"",ISNUMBER($G189)),IF($G189&lt;TODAY(),-$F189,""),""))</f>
        <v/>
      </c>
    </row>
    <row r="190">
      <c r="A190" s="7" t="n"/>
      <c r="B190" s="10" t="n"/>
      <c r="C190">
        <f>IF($A190="","",IFERROR(IF(INDEX('Apólices'!$Q$2:$Q$5001,MATCH($A190,'Apólices'!$A$2:$A$5001,0))="","",INDEX('Apólices'!$Q$2:$Q$5001,MATCH($A190,'Apólices'!$A$2:$A$5001,0))),""))</f>
        <v/>
      </c>
      <c r="D190" s="8" t="n"/>
      <c r="E190" s="25" t="n"/>
      <c r="F190" s="25">
        <f>IF(OR($E190="",$C190=""),"",ROUND($E190*$C190/100,2))</f>
        <v/>
      </c>
      <c r="G190" s="8" t="n"/>
      <c r="H190" s="25" t="n"/>
      <c r="I190" s="8" t="n"/>
      <c r="J190" s="25">
        <f>IF($H190&lt;&gt;"",IF($F190="","",ROUND($H190-$F190,2)),IF(AND($F190&lt;&gt;"",ISNUMBER($G190)),IF($G190&lt;TODAY(),-$F190,""),""))</f>
        <v/>
      </c>
    </row>
    <row r="191">
      <c r="A191" s="7" t="n"/>
      <c r="B191" s="10" t="n"/>
      <c r="C191">
        <f>IF($A191="","",IFERROR(IF(INDEX('Apólices'!$Q$2:$Q$5001,MATCH($A191,'Apólices'!$A$2:$A$5001,0))="","",INDEX('Apólices'!$Q$2:$Q$5001,MATCH($A191,'Apólices'!$A$2:$A$5001,0))),""))</f>
        <v/>
      </c>
      <c r="D191" s="8" t="n"/>
      <c r="E191" s="25" t="n"/>
      <c r="F191" s="25">
        <f>IF(OR($E191="",$C191=""),"",ROUND($E191*$C191/100,2))</f>
        <v/>
      </c>
      <c r="G191" s="8" t="n"/>
      <c r="H191" s="25" t="n"/>
      <c r="I191" s="8" t="n"/>
      <c r="J191" s="25">
        <f>IF($H191&lt;&gt;"",IF($F191="","",ROUND($H191-$F191,2)),IF(AND($F191&lt;&gt;"",ISNUMBER($G191)),IF($G191&lt;TODAY(),-$F191,""),""))</f>
        <v/>
      </c>
    </row>
    <row r="192">
      <c r="A192" s="7" t="n"/>
      <c r="B192" s="10" t="n"/>
      <c r="C192">
        <f>IF($A192="","",IFERROR(IF(INDEX('Apólices'!$Q$2:$Q$5001,MATCH($A192,'Apólices'!$A$2:$A$5001,0))="","",INDEX('Apólices'!$Q$2:$Q$5001,MATCH($A192,'Apólices'!$A$2:$A$5001,0))),""))</f>
        <v/>
      </c>
      <c r="D192" s="8" t="n"/>
      <c r="E192" s="25" t="n"/>
      <c r="F192" s="25">
        <f>IF(OR($E192="",$C192=""),"",ROUND($E192*$C192/100,2))</f>
        <v/>
      </c>
      <c r="G192" s="8" t="n"/>
      <c r="H192" s="25" t="n"/>
      <c r="I192" s="8" t="n"/>
      <c r="J192" s="25">
        <f>IF($H192&lt;&gt;"",IF($F192="","",ROUND($H192-$F192,2)),IF(AND($F192&lt;&gt;"",ISNUMBER($G192)),IF($G192&lt;TODAY(),-$F192,""),""))</f>
        <v/>
      </c>
    </row>
    <row r="193">
      <c r="A193" s="7" t="n"/>
      <c r="B193" s="10" t="n"/>
      <c r="C193">
        <f>IF($A193="","",IFERROR(IF(INDEX('Apólices'!$Q$2:$Q$5001,MATCH($A193,'Apólices'!$A$2:$A$5001,0))="","",INDEX('Apólices'!$Q$2:$Q$5001,MATCH($A193,'Apólices'!$A$2:$A$5001,0))),""))</f>
        <v/>
      </c>
      <c r="D193" s="8" t="n"/>
      <c r="E193" s="25" t="n"/>
      <c r="F193" s="25">
        <f>IF(OR($E193="",$C193=""),"",ROUND($E193*$C193/100,2))</f>
        <v/>
      </c>
      <c r="G193" s="8" t="n"/>
      <c r="H193" s="25" t="n"/>
      <c r="I193" s="8" t="n"/>
      <c r="J193" s="25">
        <f>IF($H193&lt;&gt;"",IF($F193="","",ROUND($H193-$F193,2)),IF(AND($F193&lt;&gt;"",ISNUMBER($G193)),IF($G193&lt;TODAY(),-$F193,""),""))</f>
        <v/>
      </c>
    </row>
    <row r="194">
      <c r="A194" s="7" t="n"/>
      <c r="B194" s="10" t="n"/>
      <c r="C194">
        <f>IF($A194="","",IFERROR(IF(INDEX('Apólices'!$Q$2:$Q$5001,MATCH($A194,'Apólices'!$A$2:$A$5001,0))="","",INDEX('Apólices'!$Q$2:$Q$5001,MATCH($A194,'Apólices'!$A$2:$A$5001,0))),""))</f>
        <v/>
      </c>
      <c r="D194" s="8" t="n"/>
      <c r="E194" s="25" t="n"/>
      <c r="F194" s="25">
        <f>IF(OR($E194="",$C194=""),"",ROUND($E194*$C194/100,2))</f>
        <v/>
      </c>
      <c r="G194" s="8" t="n"/>
      <c r="H194" s="25" t="n"/>
      <c r="I194" s="8" t="n"/>
      <c r="J194" s="25">
        <f>IF($H194&lt;&gt;"",IF($F194="","",ROUND($H194-$F194,2)),IF(AND($F194&lt;&gt;"",ISNUMBER($G194)),IF($G194&lt;TODAY(),-$F194,""),""))</f>
        <v/>
      </c>
    </row>
    <row r="195">
      <c r="A195" s="7" t="n"/>
      <c r="B195" s="10" t="n"/>
      <c r="C195">
        <f>IF($A195="","",IFERROR(IF(INDEX('Apólices'!$Q$2:$Q$5001,MATCH($A195,'Apólices'!$A$2:$A$5001,0))="","",INDEX('Apólices'!$Q$2:$Q$5001,MATCH($A195,'Apólices'!$A$2:$A$5001,0))),""))</f>
        <v/>
      </c>
      <c r="D195" s="8" t="n"/>
      <c r="E195" s="25" t="n"/>
      <c r="F195" s="25">
        <f>IF(OR($E195="",$C195=""),"",ROUND($E195*$C195/100,2))</f>
        <v/>
      </c>
      <c r="G195" s="8" t="n"/>
      <c r="H195" s="25" t="n"/>
      <c r="I195" s="8" t="n"/>
      <c r="J195" s="25">
        <f>IF($H195&lt;&gt;"",IF($F195="","",ROUND($H195-$F195,2)),IF(AND($F195&lt;&gt;"",ISNUMBER($G195)),IF($G195&lt;TODAY(),-$F195,""),""))</f>
        <v/>
      </c>
    </row>
    <row r="196">
      <c r="A196" s="7" t="n"/>
      <c r="B196" s="10" t="n"/>
      <c r="C196">
        <f>IF($A196="","",IFERROR(IF(INDEX('Apólices'!$Q$2:$Q$5001,MATCH($A196,'Apólices'!$A$2:$A$5001,0))="","",INDEX('Apólices'!$Q$2:$Q$5001,MATCH($A196,'Apólices'!$A$2:$A$5001,0))),""))</f>
        <v/>
      </c>
      <c r="D196" s="8" t="n"/>
      <c r="E196" s="25" t="n"/>
      <c r="F196" s="25">
        <f>IF(OR($E196="",$C196=""),"",ROUND($E196*$C196/100,2))</f>
        <v/>
      </c>
      <c r="G196" s="8" t="n"/>
      <c r="H196" s="25" t="n"/>
      <c r="I196" s="8" t="n"/>
      <c r="J196" s="25">
        <f>IF($H196&lt;&gt;"",IF($F196="","",ROUND($H196-$F196,2)),IF(AND($F196&lt;&gt;"",ISNUMBER($G196)),IF($G196&lt;TODAY(),-$F196,""),""))</f>
        <v/>
      </c>
    </row>
    <row r="197">
      <c r="A197" s="7" t="n"/>
      <c r="B197" s="10" t="n"/>
      <c r="C197">
        <f>IF($A197="","",IFERROR(IF(INDEX('Apólices'!$Q$2:$Q$5001,MATCH($A197,'Apólices'!$A$2:$A$5001,0))="","",INDEX('Apólices'!$Q$2:$Q$5001,MATCH($A197,'Apólices'!$A$2:$A$5001,0))),""))</f>
        <v/>
      </c>
      <c r="D197" s="8" t="n"/>
      <c r="E197" s="25" t="n"/>
      <c r="F197" s="25">
        <f>IF(OR($E197="",$C197=""),"",ROUND($E197*$C197/100,2))</f>
        <v/>
      </c>
      <c r="G197" s="8" t="n"/>
      <c r="H197" s="25" t="n"/>
      <c r="I197" s="8" t="n"/>
      <c r="J197" s="25">
        <f>IF($H197&lt;&gt;"",IF($F197="","",ROUND($H197-$F197,2)),IF(AND($F197&lt;&gt;"",ISNUMBER($G197)),IF($G197&lt;TODAY(),-$F197,""),""))</f>
        <v/>
      </c>
    </row>
    <row r="198">
      <c r="A198" s="7" t="n"/>
      <c r="B198" s="10" t="n"/>
      <c r="C198">
        <f>IF($A198="","",IFERROR(IF(INDEX('Apólices'!$Q$2:$Q$5001,MATCH($A198,'Apólices'!$A$2:$A$5001,0))="","",INDEX('Apólices'!$Q$2:$Q$5001,MATCH($A198,'Apólices'!$A$2:$A$5001,0))),""))</f>
        <v/>
      </c>
      <c r="D198" s="8" t="n"/>
      <c r="E198" s="25" t="n"/>
      <c r="F198" s="25">
        <f>IF(OR($E198="",$C198=""),"",ROUND($E198*$C198/100,2))</f>
        <v/>
      </c>
      <c r="G198" s="8" t="n"/>
      <c r="H198" s="25" t="n"/>
      <c r="I198" s="8" t="n"/>
      <c r="J198" s="25">
        <f>IF($H198&lt;&gt;"",IF($F198="","",ROUND($H198-$F198,2)),IF(AND($F198&lt;&gt;"",ISNUMBER($G198)),IF($G198&lt;TODAY(),-$F198,""),""))</f>
        <v/>
      </c>
    </row>
    <row r="199">
      <c r="A199" s="7" t="n"/>
      <c r="B199" s="10" t="n"/>
      <c r="C199">
        <f>IF($A199="","",IFERROR(IF(INDEX('Apólices'!$Q$2:$Q$5001,MATCH($A199,'Apólices'!$A$2:$A$5001,0))="","",INDEX('Apólices'!$Q$2:$Q$5001,MATCH($A199,'Apólices'!$A$2:$A$5001,0))),""))</f>
        <v/>
      </c>
      <c r="D199" s="8" t="n"/>
      <c r="E199" s="25" t="n"/>
      <c r="F199" s="25">
        <f>IF(OR($E199="",$C199=""),"",ROUND($E199*$C199/100,2))</f>
        <v/>
      </c>
      <c r="G199" s="8" t="n"/>
      <c r="H199" s="25" t="n"/>
      <c r="I199" s="8" t="n"/>
      <c r="J199" s="25">
        <f>IF($H199&lt;&gt;"",IF($F199="","",ROUND($H199-$F199,2)),IF(AND($F199&lt;&gt;"",ISNUMBER($G199)),IF($G199&lt;TODAY(),-$F199,""),""))</f>
        <v/>
      </c>
    </row>
    <row r="200">
      <c r="A200" s="7" t="n"/>
      <c r="B200" s="10" t="n"/>
      <c r="C200">
        <f>IF($A200="","",IFERROR(IF(INDEX('Apólices'!$Q$2:$Q$5001,MATCH($A200,'Apólices'!$A$2:$A$5001,0))="","",INDEX('Apólices'!$Q$2:$Q$5001,MATCH($A200,'Apólices'!$A$2:$A$5001,0))),""))</f>
        <v/>
      </c>
      <c r="D200" s="8" t="n"/>
      <c r="E200" s="25" t="n"/>
      <c r="F200" s="25">
        <f>IF(OR($E200="",$C200=""),"",ROUND($E200*$C200/100,2))</f>
        <v/>
      </c>
      <c r="G200" s="8" t="n"/>
      <c r="H200" s="25" t="n"/>
      <c r="I200" s="8" t="n"/>
      <c r="J200" s="25">
        <f>IF($H200&lt;&gt;"",IF($F200="","",ROUND($H200-$F200,2)),IF(AND($F200&lt;&gt;"",ISNUMBER($G200)),IF($G200&lt;TODAY(),-$F200,""),""))</f>
        <v/>
      </c>
    </row>
    <row r="201">
      <c r="A201" s="7" t="n"/>
      <c r="B201" s="10" t="n"/>
      <c r="C201">
        <f>IF($A201="","",IFERROR(IF(INDEX('Apólices'!$Q$2:$Q$5001,MATCH($A201,'Apólices'!$A$2:$A$5001,0))="","",INDEX('Apólices'!$Q$2:$Q$5001,MATCH($A201,'Apólices'!$A$2:$A$5001,0))),""))</f>
        <v/>
      </c>
      <c r="D201" s="8" t="n"/>
      <c r="E201" s="25" t="n"/>
      <c r="F201" s="25">
        <f>IF(OR($E201="",$C201=""),"",ROUND($E201*$C201/100,2))</f>
        <v/>
      </c>
      <c r="G201" s="8" t="n"/>
      <c r="H201" s="25" t="n"/>
      <c r="I201" s="8" t="n"/>
      <c r="J201" s="25">
        <f>IF($H201&lt;&gt;"",IF($F201="","",ROUND($H201-$F201,2)),IF(AND($F201&lt;&gt;"",ISNUMBER($G201)),IF($G201&lt;TODAY(),-$F201,""),""))</f>
        <v/>
      </c>
    </row>
    <row r="202">
      <c r="A202" s="7" t="n"/>
      <c r="B202" s="10" t="n"/>
      <c r="C202">
        <f>IF($A202="","",IFERROR(IF(INDEX('Apólices'!$Q$2:$Q$5001,MATCH($A202,'Apólices'!$A$2:$A$5001,0))="","",INDEX('Apólices'!$Q$2:$Q$5001,MATCH($A202,'Apólices'!$A$2:$A$5001,0))),""))</f>
        <v/>
      </c>
      <c r="D202" s="8" t="n"/>
      <c r="E202" s="25" t="n"/>
      <c r="F202" s="25">
        <f>IF(OR($E202="",$C202=""),"",ROUND($E202*$C202/100,2))</f>
        <v/>
      </c>
      <c r="G202" s="8" t="n"/>
      <c r="H202" s="25" t="n"/>
      <c r="I202" s="8" t="n"/>
      <c r="J202" s="25">
        <f>IF($H202&lt;&gt;"",IF($F202="","",ROUND($H202-$F202,2)),IF(AND($F202&lt;&gt;"",ISNUMBER($G202)),IF($G202&lt;TODAY(),-$F202,""),""))</f>
        <v/>
      </c>
    </row>
    <row r="203">
      <c r="A203" s="7" t="n"/>
      <c r="B203" s="10" t="n"/>
      <c r="C203">
        <f>IF($A203="","",IFERROR(IF(INDEX('Apólices'!$Q$2:$Q$5001,MATCH($A203,'Apólices'!$A$2:$A$5001,0))="","",INDEX('Apólices'!$Q$2:$Q$5001,MATCH($A203,'Apólices'!$A$2:$A$5001,0))),""))</f>
        <v/>
      </c>
      <c r="D203" s="8" t="n"/>
      <c r="E203" s="25" t="n"/>
      <c r="F203" s="25">
        <f>IF(OR($E203="",$C203=""),"",ROUND($E203*$C203/100,2))</f>
        <v/>
      </c>
      <c r="G203" s="8" t="n"/>
      <c r="H203" s="25" t="n"/>
      <c r="I203" s="8" t="n"/>
      <c r="J203" s="25">
        <f>IF($H203&lt;&gt;"",IF($F203="","",ROUND($H203-$F203,2)),IF(AND($F203&lt;&gt;"",ISNUMBER($G203)),IF($G203&lt;TODAY(),-$F203,""),""))</f>
        <v/>
      </c>
    </row>
    <row r="204">
      <c r="A204" s="7" t="n"/>
      <c r="B204" s="10" t="n"/>
      <c r="C204">
        <f>IF($A204="","",IFERROR(IF(INDEX('Apólices'!$Q$2:$Q$5001,MATCH($A204,'Apólices'!$A$2:$A$5001,0))="","",INDEX('Apólices'!$Q$2:$Q$5001,MATCH($A204,'Apólices'!$A$2:$A$5001,0))),""))</f>
        <v/>
      </c>
      <c r="D204" s="8" t="n"/>
      <c r="E204" s="25" t="n"/>
      <c r="F204" s="25">
        <f>IF(OR($E204="",$C204=""),"",ROUND($E204*$C204/100,2))</f>
        <v/>
      </c>
      <c r="G204" s="8" t="n"/>
      <c r="H204" s="25" t="n"/>
      <c r="I204" s="8" t="n"/>
      <c r="J204" s="25">
        <f>IF($H204&lt;&gt;"",IF($F204="","",ROUND($H204-$F204,2)),IF(AND($F204&lt;&gt;"",ISNUMBER($G204)),IF($G204&lt;TODAY(),-$F204,""),""))</f>
        <v/>
      </c>
    </row>
    <row r="205">
      <c r="A205" s="7" t="n"/>
      <c r="B205" s="10" t="n"/>
      <c r="C205">
        <f>IF($A205="","",IFERROR(IF(INDEX('Apólices'!$Q$2:$Q$5001,MATCH($A205,'Apólices'!$A$2:$A$5001,0))="","",INDEX('Apólices'!$Q$2:$Q$5001,MATCH($A205,'Apólices'!$A$2:$A$5001,0))),""))</f>
        <v/>
      </c>
      <c r="D205" s="8" t="n"/>
      <c r="E205" s="25" t="n"/>
      <c r="F205" s="25">
        <f>IF(OR($E205="",$C205=""),"",ROUND($E205*$C205/100,2))</f>
        <v/>
      </c>
      <c r="G205" s="8" t="n"/>
      <c r="H205" s="25" t="n"/>
      <c r="I205" s="8" t="n"/>
      <c r="J205" s="25">
        <f>IF($H205&lt;&gt;"",IF($F205="","",ROUND($H205-$F205,2)),IF(AND($F205&lt;&gt;"",ISNUMBER($G205)),IF($G205&lt;TODAY(),-$F205,""),""))</f>
        <v/>
      </c>
    </row>
    <row r="206">
      <c r="A206" s="7" t="n"/>
      <c r="B206" s="10" t="n"/>
      <c r="C206">
        <f>IF($A206="","",IFERROR(IF(INDEX('Apólices'!$Q$2:$Q$5001,MATCH($A206,'Apólices'!$A$2:$A$5001,0))="","",INDEX('Apólices'!$Q$2:$Q$5001,MATCH($A206,'Apólices'!$A$2:$A$5001,0))),""))</f>
        <v/>
      </c>
      <c r="D206" s="8" t="n"/>
      <c r="E206" s="25" t="n"/>
      <c r="F206" s="25">
        <f>IF(OR($E206="",$C206=""),"",ROUND($E206*$C206/100,2))</f>
        <v/>
      </c>
      <c r="G206" s="8" t="n"/>
      <c r="H206" s="25" t="n"/>
      <c r="I206" s="8" t="n"/>
      <c r="J206" s="25">
        <f>IF($H206&lt;&gt;"",IF($F206="","",ROUND($H206-$F206,2)),IF(AND($F206&lt;&gt;"",ISNUMBER($G206)),IF($G206&lt;TODAY(),-$F206,""),""))</f>
        <v/>
      </c>
    </row>
    <row r="207">
      <c r="A207" s="7" t="n"/>
      <c r="B207" s="10" t="n"/>
      <c r="C207">
        <f>IF($A207="","",IFERROR(IF(INDEX('Apólices'!$Q$2:$Q$5001,MATCH($A207,'Apólices'!$A$2:$A$5001,0))="","",INDEX('Apólices'!$Q$2:$Q$5001,MATCH($A207,'Apólices'!$A$2:$A$5001,0))),""))</f>
        <v/>
      </c>
      <c r="D207" s="8" t="n"/>
      <c r="E207" s="25" t="n"/>
      <c r="F207" s="25">
        <f>IF(OR($E207="",$C207=""),"",ROUND($E207*$C207/100,2))</f>
        <v/>
      </c>
      <c r="G207" s="8" t="n"/>
      <c r="H207" s="25" t="n"/>
      <c r="I207" s="8" t="n"/>
      <c r="J207" s="25">
        <f>IF($H207&lt;&gt;"",IF($F207="","",ROUND($H207-$F207,2)),IF(AND($F207&lt;&gt;"",ISNUMBER($G207)),IF($G207&lt;TODAY(),-$F207,""),""))</f>
        <v/>
      </c>
    </row>
    <row r="208">
      <c r="A208" s="7" t="n"/>
      <c r="B208" s="10" t="n"/>
      <c r="C208">
        <f>IF($A208="","",IFERROR(IF(INDEX('Apólices'!$Q$2:$Q$5001,MATCH($A208,'Apólices'!$A$2:$A$5001,0))="","",INDEX('Apólices'!$Q$2:$Q$5001,MATCH($A208,'Apólices'!$A$2:$A$5001,0))),""))</f>
        <v/>
      </c>
      <c r="D208" s="8" t="n"/>
      <c r="E208" s="25" t="n"/>
      <c r="F208" s="25">
        <f>IF(OR($E208="",$C208=""),"",ROUND($E208*$C208/100,2))</f>
        <v/>
      </c>
      <c r="G208" s="8" t="n"/>
      <c r="H208" s="25" t="n"/>
      <c r="I208" s="8" t="n"/>
      <c r="J208" s="25">
        <f>IF($H208&lt;&gt;"",IF($F208="","",ROUND($H208-$F208,2)),IF(AND($F208&lt;&gt;"",ISNUMBER($G208)),IF($G208&lt;TODAY(),-$F208,""),""))</f>
        <v/>
      </c>
    </row>
    <row r="209">
      <c r="A209" s="7" t="n"/>
      <c r="B209" s="10" t="n"/>
      <c r="C209">
        <f>IF($A209="","",IFERROR(IF(INDEX('Apólices'!$Q$2:$Q$5001,MATCH($A209,'Apólices'!$A$2:$A$5001,0))="","",INDEX('Apólices'!$Q$2:$Q$5001,MATCH($A209,'Apólices'!$A$2:$A$5001,0))),""))</f>
        <v/>
      </c>
      <c r="D209" s="8" t="n"/>
      <c r="E209" s="25" t="n"/>
      <c r="F209" s="25">
        <f>IF(OR($E209="",$C209=""),"",ROUND($E209*$C209/100,2))</f>
        <v/>
      </c>
      <c r="G209" s="8" t="n"/>
      <c r="H209" s="25" t="n"/>
      <c r="I209" s="8" t="n"/>
      <c r="J209" s="25">
        <f>IF($H209&lt;&gt;"",IF($F209="","",ROUND($H209-$F209,2)),IF(AND($F209&lt;&gt;"",ISNUMBER($G209)),IF($G209&lt;TODAY(),-$F209,""),""))</f>
        <v/>
      </c>
    </row>
    <row r="210">
      <c r="A210" s="7" t="n"/>
      <c r="B210" s="10" t="n"/>
      <c r="C210">
        <f>IF($A210="","",IFERROR(IF(INDEX('Apólices'!$Q$2:$Q$5001,MATCH($A210,'Apólices'!$A$2:$A$5001,0))="","",INDEX('Apólices'!$Q$2:$Q$5001,MATCH($A210,'Apólices'!$A$2:$A$5001,0))),""))</f>
        <v/>
      </c>
      <c r="D210" s="8" t="n"/>
      <c r="E210" s="25" t="n"/>
      <c r="F210" s="25">
        <f>IF(OR($E210="",$C210=""),"",ROUND($E210*$C210/100,2))</f>
        <v/>
      </c>
      <c r="G210" s="8" t="n"/>
      <c r="H210" s="25" t="n"/>
      <c r="I210" s="8" t="n"/>
      <c r="J210" s="25">
        <f>IF($H210&lt;&gt;"",IF($F210="","",ROUND($H210-$F210,2)),IF(AND($F210&lt;&gt;"",ISNUMBER($G210)),IF($G210&lt;TODAY(),-$F210,""),""))</f>
        <v/>
      </c>
    </row>
    <row r="211">
      <c r="A211" s="7" t="n"/>
      <c r="B211" s="10" t="n"/>
      <c r="C211">
        <f>IF($A211="","",IFERROR(IF(INDEX('Apólices'!$Q$2:$Q$5001,MATCH($A211,'Apólices'!$A$2:$A$5001,0))="","",INDEX('Apólices'!$Q$2:$Q$5001,MATCH($A211,'Apólices'!$A$2:$A$5001,0))),""))</f>
        <v/>
      </c>
      <c r="D211" s="8" t="n"/>
      <c r="E211" s="25" t="n"/>
      <c r="F211" s="25">
        <f>IF(OR($E211="",$C211=""),"",ROUND($E211*$C211/100,2))</f>
        <v/>
      </c>
      <c r="G211" s="8" t="n"/>
      <c r="H211" s="25" t="n"/>
      <c r="I211" s="8" t="n"/>
      <c r="J211" s="25">
        <f>IF($H211&lt;&gt;"",IF($F211="","",ROUND($H211-$F211,2)),IF(AND($F211&lt;&gt;"",ISNUMBER($G211)),IF($G211&lt;TODAY(),-$F211,""),""))</f>
        <v/>
      </c>
    </row>
    <row r="212">
      <c r="A212" s="7" t="n"/>
      <c r="B212" s="10" t="n"/>
      <c r="C212">
        <f>IF($A212="","",IFERROR(IF(INDEX('Apólices'!$Q$2:$Q$5001,MATCH($A212,'Apólices'!$A$2:$A$5001,0))="","",INDEX('Apólices'!$Q$2:$Q$5001,MATCH($A212,'Apólices'!$A$2:$A$5001,0))),""))</f>
        <v/>
      </c>
      <c r="D212" s="8" t="n"/>
      <c r="E212" s="25" t="n"/>
      <c r="F212" s="25">
        <f>IF(OR($E212="",$C212=""),"",ROUND($E212*$C212/100,2))</f>
        <v/>
      </c>
      <c r="G212" s="8" t="n"/>
      <c r="H212" s="25" t="n"/>
      <c r="I212" s="8" t="n"/>
      <c r="J212" s="25">
        <f>IF($H212&lt;&gt;"",IF($F212="","",ROUND($H212-$F212,2)),IF(AND($F212&lt;&gt;"",ISNUMBER($G212)),IF($G212&lt;TODAY(),-$F212,""),""))</f>
        <v/>
      </c>
    </row>
    <row r="213">
      <c r="A213" s="7" t="n"/>
      <c r="B213" s="10" t="n"/>
      <c r="C213">
        <f>IF($A213="","",IFERROR(IF(INDEX('Apólices'!$Q$2:$Q$5001,MATCH($A213,'Apólices'!$A$2:$A$5001,0))="","",INDEX('Apólices'!$Q$2:$Q$5001,MATCH($A213,'Apólices'!$A$2:$A$5001,0))),""))</f>
        <v/>
      </c>
      <c r="D213" s="8" t="n"/>
      <c r="E213" s="25" t="n"/>
      <c r="F213" s="25">
        <f>IF(OR($E213="",$C213=""),"",ROUND($E213*$C213/100,2))</f>
        <v/>
      </c>
      <c r="G213" s="8" t="n"/>
      <c r="H213" s="25" t="n"/>
      <c r="I213" s="8" t="n"/>
      <c r="J213" s="25">
        <f>IF($H213&lt;&gt;"",IF($F213="","",ROUND($H213-$F213,2)),IF(AND($F213&lt;&gt;"",ISNUMBER($G213)),IF($G213&lt;TODAY(),-$F213,""),""))</f>
        <v/>
      </c>
    </row>
    <row r="214">
      <c r="A214" s="7" t="n"/>
      <c r="B214" s="10" t="n"/>
      <c r="C214">
        <f>IF($A214="","",IFERROR(IF(INDEX('Apólices'!$Q$2:$Q$5001,MATCH($A214,'Apólices'!$A$2:$A$5001,0))="","",INDEX('Apólices'!$Q$2:$Q$5001,MATCH($A214,'Apólices'!$A$2:$A$5001,0))),""))</f>
        <v/>
      </c>
      <c r="D214" s="8" t="n"/>
      <c r="E214" s="25" t="n"/>
      <c r="F214" s="25">
        <f>IF(OR($E214="",$C214=""),"",ROUND($E214*$C214/100,2))</f>
        <v/>
      </c>
      <c r="G214" s="8" t="n"/>
      <c r="H214" s="25" t="n"/>
      <c r="I214" s="8" t="n"/>
      <c r="J214" s="25">
        <f>IF($H214&lt;&gt;"",IF($F214="","",ROUND($H214-$F214,2)),IF(AND($F214&lt;&gt;"",ISNUMBER($G214)),IF($G214&lt;TODAY(),-$F214,""),""))</f>
        <v/>
      </c>
    </row>
    <row r="215">
      <c r="A215" s="7" t="n"/>
      <c r="B215" s="10" t="n"/>
      <c r="C215">
        <f>IF($A215="","",IFERROR(IF(INDEX('Apólices'!$Q$2:$Q$5001,MATCH($A215,'Apólices'!$A$2:$A$5001,0))="","",INDEX('Apólices'!$Q$2:$Q$5001,MATCH($A215,'Apólices'!$A$2:$A$5001,0))),""))</f>
        <v/>
      </c>
      <c r="D215" s="8" t="n"/>
      <c r="E215" s="25" t="n"/>
      <c r="F215" s="25">
        <f>IF(OR($E215="",$C215=""),"",ROUND($E215*$C215/100,2))</f>
        <v/>
      </c>
      <c r="G215" s="8" t="n"/>
      <c r="H215" s="25" t="n"/>
      <c r="I215" s="8" t="n"/>
      <c r="J215" s="25">
        <f>IF($H215&lt;&gt;"",IF($F215="","",ROUND($H215-$F215,2)),IF(AND($F215&lt;&gt;"",ISNUMBER($G215)),IF($G215&lt;TODAY(),-$F215,""),""))</f>
        <v/>
      </c>
    </row>
    <row r="216">
      <c r="A216" s="7" t="n"/>
      <c r="B216" s="10" t="n"/>
      <c r="C216">
        <f>IF($A216="","",IFERROR(IF(INDEX('Apólices'!$Q$2:$Q$5001,MATCH($A216,'Apólices'!$A$2:$A$5001,0))="","",INDEX('Apólices'!$Q$2:$Q$5001,MATCH($A216,'Apólices'!$A$2:$A$5001,0))),""))</f>
        <v/>
      </c>
      <c r="D216" s="8" t="n"/>
      <c r="E216" s="25" t="n"/>
      <c r="F216" s="25">
        <f>IF(OR($E216="",$C216=""),"",ROUND($E216*$C216/100,2))</f>
        <v/>
      </c>
      <c r="G216" s="8" t="n"/>
      <c r="H216" s="25" t="n"/>
      <c r="I216" s="8" t="n"/>
      <c r="J216" s="25">
        <f>IF($H216&lt;&gt;"",IF($F216="","",ROUND($H216-$F216,2)),IF(AND($F216&lt;&gt;"",ISNUMBER($G216)),IF($G216&lt;TODAY(),-$F216,""),""))</f>
        <v/>
      </c>
    </row>
    <row r="217">
      <c r="A217" s="7" t="n"/>
      <c r="B217" s="10" t="n"/>
      <c r="C217">
        <f>IF($A217="","",IFERROR(IF(INDEX('Apólices'!$Q$2:$Q$5001,MATCH($A217,'Apólices'!$A$2:$A$5001,0))="","",INDEX('Apólices'!$Q$2:$Q$5001,MATCH($A217,'Apólices'!$A$2:$A$5001,0))),""))</f>
        <v/>
      </c>
      <c r="D217" s="8" t="n"/>
      <c r="E217" s="25" t="n"/>
      <c r="F217" s="25">
        <f>IF(OR($E217="",$C217=""),"",ROUND($E217*$C217/100,2))</f>
        <v/>
      </c>
      <c r="G217" s="8" t="n"/>
      <c r="H217" s="25" t="n"/>
      <c r="I217" s="8" t="n"/>
      <c r="J217" s="25">
        <f>IF($H217&lt;&gt;"",IF($F217="","",ROUND($H217-$F217,2)),IF(AND($F217&lt;&gt;"",ISNUMBER($G217)),IF($G217&lt;TODAY(),-$F217,""),""))</f>
        <v/>
      </c>
    </row>
    <row r="218">
      <c r="A218" s="7" t="n"/>
      <c r="B218" s="10" t="n"/>
      <c r="C218">
        <f>IF($A218="","",IFERROR(IF(INDEX('Apólices'!$Q$2:$Q$5001,MATCH($A218,'Apólices'!$A$2:$A$5001,0))="","",INDEX('Apólices'!$Q$2:$Q$5001,MATCH($A218,'Apólices'!$A$2:$A$5001,0))),""))</f>
        <v/>
      </c>
      <c r="D218" s="8" t="n"/>
      <c r="E218" s="25" t="n"/>
      <c r="F218" s="25">
        <f>IF(OR($E218="",$C218=""),"",ROUND($E218*$C218/100,2))</f>
        <v/>
      </c>
      <c r="G218" s="8" t="n"/>
      <c r="H218" s="25" t="n"/>
      <c r="I218" s="8" t="n"/>
      <c r="J218" s="25">
        <f>IF($H218&lt;&gt;"",IF($F218="","",ROUND($H218-$F218,2)),IF(AND($F218&lt;&gt;"",ISNUMBER($G218)),IF($G218&lt;TODAY(),-$F218,""),""))</f>
        <v/>
      </c>
    </row>
    <row r="219">
      <c r="A219" s="7" t="n"/>
      <c r="B219" s="10" t="n"/>
      <c r="C219">
        <f>IF($A219="","",IFERROR(IF(INDEX('Apólices'!$Q$2:$Q$5001,MATCH($A219,'Apólices'!$A$2:$A$5001,0))="","",INDEX('Apólices'!$Q$2:$Q$5001,MATCH($A219,'Apólices'!$A$2:$A$5001,0))),""))</f>
        <v/>
      </c>
      <c r="D219" s="8" t="n"/>
      <c r="E219" s="25" t="n"/>
      <c r="F219" s="25">
        <f>IF(OR($E219="",$C219=""),"",ROUND($E219*$C219/100,2))</f>
        <v/>
      </c>
      <c r="G219" s="8" t="n"/>
      <c r="H219" s="25" t="n"/>
      <c r="I219" s="8" t="n"/>
      <c r="J219" s="25">
        <f>IF($H219&lt;&gt;"",IF($F219="","",ROUND($H219-$F219,2)),IF(AND($F219&lt;&gt;"",ISNUMBER($G219)),IF($G219&lt;TODAY(),-$F219,""),""))</f>
        <v/>
      </c>
    </row>
    <row r="220">
      <c r="A220" s="7" t="n"/>
      <c r="B220" s="10" t="n"/>
      <c r="C220">
        <f>IF($A220="","",IFERROR(IF(INDEX('Apólices'!$Q$2:$Q$5001,MATCH($A220,'Apólices'!$A$2:$A$5001,0))="","",INDEX('Apólices'!$Q$2:$Q$5001,MATCH($A220,'Apólices'!$A$2:$A$5001,0))),""))</f>
        <v/>
      </c>
      <c r="D220" s="8" t="n"/>
      <c r="E220" s="25" t="n"/>
      <c r="F220" s="25">
        <f>IF(OR($E220="",$C220=""),"",ROUND($E220*$C220/100,2))</f>
        <v/>
      </c>
      <c r="G220" s="8" t="n"/>
      <c r="H220" s="25" t="n"/>
      <c r="I220" s="8" t="n"/>
      <c r="J220" s="25">
        <f>IF($H220&lt;&gt;"",IF($F220="","",ROUND($H220-$F220,2)),IF(AND($F220&lt;&gt;"",ISNUMBER($G220)),IF($G220&lt;TODAY(),-$F220,""),""))</f>
        <v/>
      </c>
    </row>
    <row r="221">
      <c r="A221" s="7" t="n"/>
      <c r="B221" s="10" t="n"/>
      <c r="C221">
        <f>IF($A221="","",IFERROR(IF(INDEX('Apólices'!$Q$2:$Q$5001,MATCH($A221,'Apólices'!$A$2:$A$5001,0))="","",INDEX('Apólices'!$Q$2:$Q$5001,MATCH($A221,'Apólices'!$A$2:$A$5001,0))),""))</f>
        <v/>
      </c>
      <c r="D221" s="8" t="n"/>
      <c r="E221" s="25" t="n"/>
      <c r="F221" s="25">
        <f>IF(OR($E221="",$C221=""),"",ROUND($E221*$C221/100,2))</f>
        <v/>
      </c>
      <c r="G221" s="8" t="n"/>
      <c r="H221" s="25" t="n"/>
      <c r="I221" s="8" t="n"/>
      <c r="J221" s="25">
        <f>IF($H221&lt;&gt;"",IF($F221="","",ROUND($H221-$F221,2)),IF(AND($F221&lt;&gt;"",ISNUMBER($G221)),IF($G221&lt;TODAY(),-$F221,""),""))</f>
        <v/>
      </c>
    </row>
    <row r="222">
      <c r="A222" s="7" t="n"/>
      <c r="B222" s="10" t="n"/>
      <c r="C222">
        <f>IF($A222="","",IFERROR(IF(INDEX('Apólices'!$Q$2:$Q$5001,MATCH($A222,'Apólices'!$A$2:$A$5001,0))="","",INDEX('Apólices'!$Q$2:$Q$5001,MATCH($A222,'Apólices'!$A$2:$A$5001,0))),""))</f>
        <v/>
      </c>
      <c r="D222" s="8" t="n"/>
      <c r="E222" s="25" t="n"/>
      <c r="F222" s="25">
        <f>IF(OR($E222="",$C222=""),"",ROUND($E222*$C222/100,2))</f>
        <v/>
      </c>
      <c r="G222" s="8" t="n"/>
      <c r="H222" s="25" t="n"/>
      <c r="I222" s="8" t="n"/>
      <c r="J222" s="25">
        <f>IF($H222&lt;&gt;"",IF($F222="","",ROUND($H222-$F222,2)),IF(AND($F222&lt;&gt;"",ISNUMBER($G222)),IF($G222&lt;TODAY(),-$F222,""),""))</f>
        <v/>
      </c>
    </row>
    <row r="223">
      <c r="A223" s="7" t="n"/>
      <c r="B223" s="10" t="n"/>
      <c r="C223">
        <f>IF($A223="","",IFERROR(IF(INDEX('Apólices'!$Q$2:$Q$5001,MATCH($A223,'Apólices'!$A$2:$A$5001,0))="","",INDEX('Apólices'!$Q$2:$Q$5001,MATCH($A223,'Apólices'!$A$2:$A$5001,0))),""))</f>
        <v/>
      </c>
      <c r="D223" s="8" t="n"/>
      <c r="E223" s="25" t="n"/>
      <c r="F223" s="25">
        <f>IF(OR($E223="",$C223=""),"",ROUND($E223*$C223/100,2))</f>
        <v/>
      </c>
      <c r="G223" s="8" t="n"/>
      <c r="H223" s="25" t="n"/>
      <c r="I223" s="8" t="n"/>
      <c r="J223" s="25">
        <f>IF($H223&lt;&gt;"",IF($F223="","",ROUND($H223-$F223,2)),IF(AND($F223&lt;&gt;"",ISNUMBER($G223)),IF($G223&lt;TODAY(),-$F223,""),""))</f>
        <v/>
      </c>
    </row>
    <row r="224">
      <c r="A224" s="7" t="n"/>
      <c r="B224" s="10" t="n"/>
      <c r="C224">
        <f>IF($A224="","",IFERROR(IF(INDEX('Apólices'!$Q$2:$Q$5001,MATCH($A224,'Apólices'!$A$2:$A$5001,0))="","",INDEX('Apólices'!$Q$2:$Q$5001,MATCH($A224,'Apólices'!$A$2:$A$5001,0))),""))</f>
        <v/>
      </c>
      <c r="D224" s="8" t="n"/>
      <c r="E224" s="25" t="n"/>
      <c r="F224" s="25">
        <f>IF(OR($E224="",$C224=""),"",ROUND($E224*$C224/100,2))</f>
        <v/>
      </c>
      <c r="G224" s="8" t="n"/>
      <c r="H224" s="25" t="n"/>
      <c r="I224" s="8" t="n"/>
      <c r="J224" s="25">
        <f>IF($H224&lt;&gt;"",IF($F224="","",ROUND($H224-$F224,2)),IF(AND($F224&lt;&gt;"",ISNUMBER($G224)),IF($G224&lt;TODAY(),-$F224,""),""))</f>
        <v/>
      </c>
    </row>
    <row r="225">
      <c r="A225" s="7" t="n"/>
      <c r="B225" s="10" t="n"/>
      <c r="C225">
        <f>IF($A225="","",IFERROR(IF(INDEX('Apólices'!$Q$2:$Q$5001,MATCH($A225,'Apólices'!$A$2:$A$5001,0))="","",INDEX('Apólices'!$Q$2:$Q$5001,MATCH($A225,'Apólices'!$A$2:$A$5001,0))),""))</f>
        <v/>
      </c>
      <c r="D225" s="8" t="n"/>
      <c r="E225" s="25" t="n"/>
      <c r="F225" s="25">
        <f>IF(OR($E225="",$C225=""),"",ROUND($E225*$C225/100,2))</f>
        <v/>
      </c>
      <c r="G225" s="8" t="n"/>
      <c r="H225" s="25" t="n"/>
      <c r="I225" s="8" t="n"/>
      <c r="J225" s="25">
        <f>IF($H225&lt;&gt;"",IF($F225="","",ROUND($H225-$F225,2)),IF(AND($F225&lt;&gt;"",ISNUMBER($G225)),IF($G225&lt;TODAY(),-$F225,""),""))</f>
        <v/>
      </c>
    </row>
    <row r="226">
      <c r="A226" s="7" t="n"/>
      <c r="B226" s="10" t="n"/>
      <c r="C226">
        <f>IF($A226="","",IFERROR(IF(INDEX('Apólices'!$Q$2:$Q$5001,MATCH($A226,'Apólices'!$A$2:$A$5001,0))="","",INDEX('Apólices'!$Q$2:$Q$5001,MATCH($A226,'Apólices'!$A$2:$A$5001,0))),""))</f>
        <v/>
      </c>
      <c r="D226" s="8" t="n"/>
      <c r="E226" s="25" t="n"/>
      <c r="F226" s="25">
        <f>IF(OR($E226="",$C226=""),"",ROUND($E226*$C226/100,2))</f>
        <v/>
      </c>
      <c r="G226" s="8" t="n"/>
      <c r="H226" s="25" t="n"/>
      <c r="I226" s="8" t="n"/>
      <c r="J226" s="25">
        <f>IF($H226&lt;&gt;"",IF($F226="","",ROUND($H226-$F226,2)),IF(AND($F226&lt;&gt;"",ISNUMBER($G226)),IF($G226&lt;TODAY(),-$F226,""),""))</f>
        <v/>
      </c>
    </row>
    <row r="227">
      <c r="A227" s="7" t="n"/>
      <c r="B227" s="10" t="n"/>
      <c r="C227">
        <f>IF($A227="","",IFERROR(IF(INDEX('Apólices'!$Q$2:$Q$5001,MATCH($A227,'Apólices'!$A$2:$A$5001,0))="","",INDEX('Apólices'!$Q$2:$Q$5001,MATCH($A227,'Apólices'!$A$2:$A$5001,0))),""))</f>
        <v/>
      </c>
      <c r="D227" s="8" t="n"/>
      <c r="E227" s="25" t="n"/>
      <c r="F227" s="25">
        <f>IF(OR($E227="",$C227=""),"",ROUND($E227*$C227/100,2))</f>
        <v/>
      </c>
      <c r="G227" s="8" t="n"/>
      <c r="H227" s="25" t="n"/>
      <c r="I227" s="8" t="n"/>
      <c r="J227" s="25">
        <f>IF($H227&lt;&gt;"",IF($F227="","",ROUND($H227-$F227,2)),IF(AND($F227&lt;&gt;"",ISNUMBER($G227)),IF($G227&lt;TODAY(),-$F227,""),""))</f>
        <v/>
      </c>
    </row>
    <row r="228">
      <c r="A228" s="7" t="n"/>
      <c r="B228" s="10" t="n"/>
      <c r="C228">
        <f>IF($A228="","",IFERROR(IF(INDEX('Apólices'!$Q$2:$Q$5001,MATCH($A228,'Apólices'!$A$2:$A$5001,0))="","",INDEX('Apólices'!$Q$2:$Q$5001,MATCH($A228,'Apólices'!$A$2:$A$5001,0))),""))</f>
        <v/>
      </c>
      <c r="D228" s="8" t="n"/>
      <c r="E228" s="25" t="n"/>
      <c r="F228" s="25">
        <f>IF(OR($E228="",$C228=""),"",ROUND($E228*$C228/100,2))</f>
        <v/>
      </c>
      <c r="G228" s="8" t="n"/>
      <c r="H228" s="25" t="n"/>
      <c r="I228" s="8" t="n"/>
      <c r="J228" s="25">
        <f>IF($H228&lt;&gt;"",IF($F228="","",ROUND($H228-$F228,2)),IF(AND($F228&lt;&gt;"",ISNUMBER($G228)),IF($G228&lt;TODAY(),-$F228,""),""))</f>
        <v/>
      </c>
    </row>
    <row r="229">
      <c r="A229" s="7" t="n"/>
      <c r="B229" s="10" t="n"/>
      <c r="C229">
        <f>IF($A229="","",IFERROR(IF(INDEX('Apólices'!$Q$2:$Q$5001,MATCH($A229,'Apólices'!$A$2:$A$5001,0))="","",INDEX('Apólices'!$Q$2:$Q$5001,MATCH($A229,'Apólices'!$A$2:$A$5001,0))),""))</f>
        <v/>
      </c>
      <c r="D229" s="8" t="n"/>
      <c r="E229" s="25" t="n"/>
      <c r="F229" s="25">
        <f>IF(OR($E229="",$C229=""),"",ROUND($E229*$C229/100,2))</f>
        <v/>
      </c>
      <c r="G229" s="8" t="n"/>
      <c r="H229" s="25" t="n"/>
      <c r="I229" s="8" t="n"/>
      <c r="J229" s="25">
        <f>IF($H229&lt;&gt;"",IF($F229="","",ROUND($H229-$F229,2)),IF(AND($F229&lt;&gt;"",ISNUMBER($G229)),IF($G229&lt;TODAY(),-$F229,""),""))</f>
        <v/>
      </c>
    </row>
    <row r="230">
      <c r="A230" s="7" t="n"/>
      <c r="B230" s="10" t="n"/>
      <c r="C230">
        <f>IF($A230="","",IFERROR(IF(INDEX('Apólices'!$Q$2:$Q$5001,MATCH($A230,'Apólices'!$A$2:$A$5001,0))="","",INDEX('Apólices'!$Q$2:$Q$5001,MATCH($A230,'Apólices'!$A$2:$A$5001,0))),""))</f>
        <v/>
      </c>
      <c r="D230" s="8" t="n"/>
      <c r="E230" s="25" t="n"/>
      <c r="F230" s="25">
        <f>IF(OR($E230="",$C230=""),"",ROUND($E230*$C230/100,2))</f>
        <v/>
      </c>
      <c r="G230" s="8" t="n"/>
      <c r="H230" s="25" t="n"/>
      <c r="I230" s="8" t="n"/>
      <c r="J230" s="25">
        <f>IF($H230&lt;&gt;"",IF($F230="","",ROUND($H230-$F230,2)),IF(AND($F230&lt;&gt;"",ISNUMBER($G230)),IF($G230&lt;TODAY(),-$F230,""),""))</f>
        <v/>
      </c>
    </row>
    <row r="231">
      <c r="A231" s="7" t="n"/>
      <c r="B231" s="10" t="n"/>
      <c r="C231">
        <f>IF($A231="","",IFERROR(IF(INDEX('Apólices'!$Q$2:$Q$5001,MATCH($A231,'Apólices'!$A$2:$A$5001,0))="","",INDEX('Apólices'!$Q$2:$Q$5001,MATCH($A231,'Apólices'!$A$2:$A$5001,0))),""))</f>
        <v/>
      </c>
      <c r="D231" s="8" t="n"/>
      <c r="E231" s="25" t="n"/>
      <c r="F231" s="25">
        <f>IF(OR($E231="",$C231=""),"",ROUND($E231*$C231/100,2))</f>
        <v/>
      </c>
      <c r="G231" s="8" t="n"/>
      <c r="H231" s="25" t="n"/>
      <c r="I231" s="8" t="n"/>
      <c r="J231" s="25">
        <f>IF($H231&lt;&gt;"",IF($F231="","",ROUND($H231-$F231,2)),IF(AND($F231&lt;&gt;"",ISNUMBER($G231)),IF($G231&lt;TODAY(),-$F231,""),""))</f>
        <v/>
      </c>
    </row>
    <row r="232">
      <c r="A232" s="7" t="n"/>
      <c r="B232" s="10" t="n"/>
      <c r="C232">
        <f>IF($A232="","",IFERROR(IF(INDEX('Apólices'!$Q$2:$Q$5001,MATCH($A232,'Apólices'!$A$2:$A$5001,0))="","",INDEX('Apólices'!$Q$2:$Q$5001,MATCH($A232,'Apólices'!$A$2:$A$5001,0))),""))</f>
        <v/>
      </c>
      <c r="D232" s="8" t="n"/>
      <c r="E232" s="25" t="n"/>
      <c r="F232" s="25">
        <f>IF(OR($E232="",$C232=""),"",ROUND($E232*$C232/100,2))</f>
        <v/>
      </c>
      <c r="G232" s="8" t="n"/>
      <c r="H232" s="25" t="n"/>
      <c r="I232" s="8" t="n"/>
      <c r="J232" s="25">
        <f>IF($H232&lt;&gt;"",IF($F232="","",ROUND($H232-$F232,2)),IF(AND($F232&lt;&gt;"",ISNUMBER($G232)),IF($G232&lt;TODAY(),-$F232,""),""))</f>
        <v/>
      </c>
    </row>
    <row r="233">
      <c r="A233" s="7" t="n"/>
      <c r="B233" s="10" t="n"/>
      <c r="C233">
        <f>IF($A233="","",IFERROR(IF(INDEX('Apólices'!$Q$2:$Q$5001,MATCH($A233,'Apólices'!$A$2:$A$5001,0))="","",INDEX('Apólices'!$Q$2:$Q$5001,MATCH($A233,'Apólices'!$A$2:$A$5001,0))),""))</f>
        <v/>
      </c>
      <c r="D233" s="8" t="n"/>
      <c r="E233" s="25" t="n"/>
      <c r="F233" s="25">
        <f>IF(OR($E233="",$C233=""),"",ROUND($E233*$C233/100,2))</f>
        <v/>
      </c>
      <c r="G233" s="8" t="n"/>
      <c r="H233" s="25" t="n"/>
      <c r="I233" s="8" t="n"/>
      <c r="J233" s="25">
        <f>IF($H233&lt;&gt;"",IF($F233="","",ROUND($H233-$F233,2)),IF(AND($F233&lt;&gt;"",ISNUMBER($G233)),IF($G233&lt;TODAY(),-$F233,""),""))</f>
        <v/>
      </c>
    </row>
    <row r="234">
      <c r="A234" s="7" t="n"/>
      <c r="B234" s="10" t="n"/>
      <c r="C234">
        <f>IF($A234="","",IFERROR(IF(INDEX('Apólices'!$Q$2:$Q$5001,MATCH($A234,'Apólices'!$A$2:$A$5001,0))="","",INDEX('Apólices'!$Q$2:$Q$5001,MATCH($A234,'Apólices'!$A$2:$A$5001,0))),""))</f>
        <v/>
      </c>
      <c r="D234" s="8" t="n"/>
      <c r="E234" s="25" t="n"/>
      <c r="F234" s="25">
        <f>IF(OR($E234="",$C234=""),"",ROUND($E234*$C234/100,2))</f>
        <v/>
      </c>
      <c r="G234" s="8" t="n"/>
      <c r="H234" s="25" t="n"/>
      <c r="I234" s="8" t="n"/>
      <c r="J234" s="25">
        <f>IF($H234&lt;&gt;"",IF($F234="","",ROUND($H234-$F234,2)),IF(AND($F234&lt;&gt;"",ISNUMBER($G234)),IF($G234&lt;TODAY(),-$F234,""),""))</f>
        <v/>
      </c>
    </row>
    <row r="235">
      <c r="A235" s="7" t="n"/>
      <c r="B235" s="10" t="n"/>
      <c r="C235">
        <f>IF($A235="","",IFERROR(IF(INDEX('Apólices'!$Q$2:$Q$5001,MATCH($A235,'Apólices'!$A$2:$A$5001,0))="","",INDEX('Apólices'!$Q$2:$Q$5001,MATCH($A235,'Apólices'!$A$2:$A$5001,0))),""))</f>
        <v/>
      </c>
      <c r="D235" s="8" t="n"/>
      <c r="E235" s="25" t="n"/>
      <c r="F235" s="25">
        <f>IF(OR($E235="",$C235=""),"",ROUND($E235*$C235/100,2))</f>
        <v/>
      </c>
      <c r="G235" s="8" t="n"/>
      <c r="H235" s="25" t="n"/>
      <c r="I235" s="8" t="n"/>
      <c r="J235" s="25">
        <f>IF($H235&lt;&gt;"",IF($F235="","",ROUND($H235-$F235,2)),IF(AND($F235&lt;&gt;"",ISNUMBER($G235)),IF($G235&lt;TODAY(),-$F235,""),""))</f>
        <v/>
      </c>
    </row>
    <row r="236">
      <c r="A236" s="7" t="n"/>
      <c r="B236" s="10" t="n"/>
      <c r="C236">
        <f>IF($A236="","",IFERROR(IF(INDEX('Apólices'!$Q$2:$Q$5001,MATCH($A236,'Apólices'!$A$2:$A$5001,0))="","",INDEX('Apólices'!$Q$2:$Q$5001,MATCH($A236,'Apólices'!$A$2:$A$5001,0))),""))</f>
        <v/>
      </c>
      <c r="D236" s="8" t="n"/>
      <c r="E236" s="25" t="n"/>
      <c r="F236" s="25">
        <f>IF(OR($E236="",$C236=""),"",ROUND($E236*$C236/100,2))</f>
        <v/>
      </c>
      <c r="G236" s="8" t="n"/>
      <c r="H236" s="25" t="n"/>
      <c r="I236" s="8" t="n"/>
      <c r="J236" s="25">
        <f>IF($H236&lt;&gt;"",IF($F236="","",ROUND($H236-$F236,2)),IF(AND($F236&lt;&gt;"",ISNUMBER($G236)),IF($G236&lt;TODAY(),-$F236,""),""))</f>
        <v/>
      </c>
    </row>
    <row r="237">
      <c r="A237" s="7" t="n"/>
      <c r="B237" s="10" t="n"/>
      <c r="C237">
        <f>IF($A237="","",IFERROR(IF(INDEX('Apólices'!$Q$2:$Q$5001,MATCH($A237,'Apólices'!$A$2:$A$5001,0))="","",INDEX('Apólices'!$Q$2:$Q$5001,MATCH($A237,'Apólices'!$A$2:$A$5001,0))),""))</f>
        <v/>
      </c>
      <c r="D237" s="8" t="n"/>
      <c r="E237" s="25" t="n"/>
      <c r="F237" s="25">
        <f>IF(OR($E237="",$C237=""),"",ROUND($E237*$C237/100,2))</f>
        <v/>
      </c>
      <c r="G237" s="8" t="n"/>
      <c r="H237" s="25" t="n"/>
      <c r="I237" s="8" t="n"/>
      <c r="J237" s="25">
        <f>IF($H237&lt;&gt;"",IF($F237="","",ROUND($H237-$F237,2)),IF(AND($F237&lt;&gt;"",ISNUMBER($G237)),IF($G237&lt;TODAY(),-$F237,""),""))</f>
        <v/>
      </c>
    </row>
    <row r="238">
      <c r="A238" s="7" t="n"/>
      <c r="B238" s="10" t="n"/>
      <c r="C238">
        <f>IF($A238="","",IFERROR(IF(INDEX('Apólices'!$Q$2:$Q$5001,MATCH($A238,'Apólices'!$A$2:$A$5001,0))="","",INDEX('Apólices'!$Q$2:$Q$5001,MATCH($A238,'Apólices'!$A$2:$A$5001,0))),""))</f>
        <v/>
      </c>
      <c r="D238" s="8" t="n"/>
      <c r="E238" s="25" t="n"/>
      <c r="F238" s="25">
        <f>IF(OR($E238="",$C238=""),"",ROUND($E238*$C238/100,2))</f>
        <v/>
      </c>
      <c r="G238" s="8" t="n"/>
      <c r="H238" s="25" t="n"/>
      <c r="I238" s="8" t="n"/>
      <c r="J238" s="25">
        <f>IF($H238&lt;&gt;"",IF($F238="","",ROUND($H238-$F238,2)),IF(AND($F238&lt;&gt;"",ISNUMBER($G238)),IF($G238&lt;TODAY(),-$F238,""),""))</f>
        <v/>
      </c>
    </row>
    <row r="239">
      <c r="A239" s="7" t="n"/>
      <c r="B239" s="10" t="n"/>
      <c r="C239">
        <f>IF($A239="","",IFERROR(IF(INDEX('Apólices'!$Q$2:$Q$5001,MATCH($A239,'Apólices'!$A$2:$A$5001,0))="","",INDEX('Apólices'!$Q$2:$Q$5001,MATCH($A239,'Apólices'!$A$2:$A$5001,0))),""))</f>
        <v/>
      </c>
      <c r="D239" s="8" t="n"/>
      <c r="E239" s="25" t="n"/>
      <c r="F239" s="25">
        <f>IF(OR($E239="",$C239=""),"",ROUND($E239*$C239/100,2))</f>
        <v/>
      </c>
      <c r="G239" s="8" t="n"/>
      <c r="H239" s="25" t="n"/>
      <c r="I239" s="8" t="n"/>
      <c r="J239" s="25">
        <f>IF($H239&lt;&gt;"",IF($F239="","",ROUND($H239-$F239,2)),IF(AND($F239&lt;&gt;"",ISNUMBER($G239)),IF($G239&lt;TODAY(),-$F239,""),""))</f>
        <v/>
      </c>
    </row>
    <row r="240">
      <c r="A240" s="7" t="n"/>
      <c r="B240" s="10" t="n"/>
      <c r="C240">
        <f>IF($A240="","",IFERROR(IF(INDEX('Apólices'!$Q$2:$Q$5001,MATCH($A240,'Apólices'!$A$2:$A$5001,0))="","",INDEX('Apólices'!$Q$2:$Q$5001,MATCH($A240,'Apólices'!$A$2:$A$5001,0))),""))</f>
        <v/>
      </c>
      <c r="D240" s="8" t="n"/>
      <c r="E240" s="25" t="n"/>
      <c r="F240" s="25">
        <f>IF(OR($E240="",$C240=""),"",ROUND($E240*$C240/100,2))</f>
        <v/>
      </c>
      <c r="G240" s="8" t="n"/>
      <c r="H240" s="25" t="n"/>
      <c r="I240" s="8" t="n"/>
      <c r="J240" s="25">
        <f>IF($H240&lt;&gt;"",IF($F240="","",ROUND($H240-$F240,2)),IF(AND($F240&lt;&gt;"",ISNUMBER($G240)),IF($G240&lt;TODAY(),-$F240,""),""))</f>
        <v/>
      </c>
    </row>
    <row r="241">
      <c r="A241" s="7" t="n"/>
      <c r="B241" s="10" t="n"/>
      <c r="C241">
        <f>IF($A241="","",IFERROR(IF(INDEX('Apólices'!$Q$2:$Q$5001,MATCH($A241,'Apólices'!$A$2:$A$5001,0))="","",INDEX('Apólices'!$Q$2:$Q$5001,MATCH($A241,'Apólices'!$A$2:$A$5001,0))),""))</f>
        <v/>
      </c>
      <c r="D241" s="8" t="n"/>
      <c r="E241" s="25" t="n"/>
      <c r="F241" s="25">
        <f>IF(OR($E241="",$C241=""),"",ROUND($E241*$C241/100,2))</f>
        <v/>
      </c>
      <c r="G241" s="8" t="n"/>
      <c r="H241" s="25" t="n"/>
      <c r="I241" s="8" t="n"/>
      <c r="J241" s="25">
        <f>IF($H241&lt;&gt;"",IF($F241="","",ROUND($H241-$F241,2)),IF(AND($F241&lt;&gt;"",ISNUMBER($G241)),IF($G241&lt;TODAY(),-$F241,""),""))</f>
        <v/>
      </c>
    </row>
    <row r="242">
      <c r="A242" s="7" t="n"/>
      <c r="B242" s="10" t="n"/>
      <c r="C242">
        <f>IF($A242="","",IFERROR(IF(INDEX('Apólices'!$Q$2:$Q$5001,MATCH($A242,'Apólices'!$A$2:$A$5001,0))="","",INDEX('Apólices'!$Q$2:$Q$5001,MATCH($A242,'Apólices'!$A$2:$A$5001,0))),""))</f>
        <v/>
      </c>
      <c r="D242" s="8" t="n"/>
      <c r="E242" s="25" t="n"/>
      <c r="F242" s="25">
        <f>IF(OR($E242="",$C242=""),"",ROUND($E242*$C242/100,2))</f>
        <v/>
      </c>
      <c r="G242" s="8" t="n"/>
      <c r="H242" s="25" t="n"/>
      <c r="I242" s="8" t="n"/>
      <c r="J242" s="25">
        <f>IF($H242&lt;&gt;"",IF($F242="","",ROUND($H242-$F242,2)),IF(AND($F242&lt;&gt;"",ISNUMBER($G242)),IF($G242&lt;TODAY(),-$F242,""),""))</f>
        <v/>
      </c>
    </row>
    <row r="243">
      <c r="A243" s="7" t="n"/>
      <c r="B243" s="10" t="n"/>
      <c r="C243">
        <f>IF($A243="","",IFERROR(IF(INDEX('Apólices'!$Q$2:$Q$5001,MATCH($A243,'Apólices'!$A$2:$A$5001,0))="","",INDEX('Apólices'!$Q$2:$Q$5001,MATCH($A243,'Apólices'!$A$2:$A$5001,0))),""))</f>
        <v/>
      </c>
      <c r="D243" s="8" t="n"/>
      <c r="E243" s="25" t="n"/>
      <c r="F243" s="25">
        <f>IF(OR($E243="",$C243=""),"",ROUND($E243*$C243/100,2))</f>
        <v/>
      </c>
      <c r="G243" s="8" t="n"/>
      <c r="H243" s="25" t="n"/>
      <c r="I243" s="8" t="n"/>
      <c r="J243" s="25">
        <f>IF($H243&lt;&gt;"",IF($F243="","",ROUND($H243-$F243,2)),IF(AND($F243&lt;&gt;"",ISNUMBER($G243)),IF($G243&lt;TODAY(),-$F243,""),""))</f>
        <v/>
      </c>
    </row>
    <row r="244">
      <c r="A244" s="7" t="n"/>
      <c r="B244" s="10" t="n"/>
      <c r="C244">
        <f>IF($A244="","",IFERROR(IF(INDEX('Apólices'!$Q$2:$Q$5001,MATCH($A244,'Apólices'!$A$2:$A$5001,0))="","",INDEX('Apólices'!$Q$2:$Q$5001,MATCH($A244,'Apólices'!$A$2:$A$5001,0))),""))</f>
        <v/>
      </c>
      <c r="D244" s="8" t="n"/>
      <c r="E244" s="25" t="n"/>
      <c r="F244" s="25">
        <f>IF(OR($E244="",$C244=""),"",ROUND($E244*$C244/100,2))</f>
        <v/>
      </c>
      <c r="G244" s="8" t="n"/>
      <c r="H244" s="25" t="n"/>
      <c r="I244" s="8" t="n"/>
      <c r="J244" s="25">
        <f>IF($H244&lt;&gt;"",IF($F244="","",ROUND($H244-$F244,2)),IF(AND($F244&lt;&gt;"",ISNUMBER($G244)),IF($G244&lt;TODAY(),-$F244,""),""))</f>
        <v/>
      </c>
    </row>
    <row r="245">
      <c r="A245" s="7" t="n"/>
      <c r="B245" s="10" t="n"/>
      <c r="C245">
        <f>IF($A245="","",IFERROR(IF(INDEX('Apólices'!$Q$2:$Q$5001,MATCH($A245,'Apólices'!$A$2:$A$5001,0))="","",INDEX('Apólices'!$Q$2:$Q$5001,MATCH($A245,'Apólices'!$A$2:$A$5001,0))),""))</f>
        <v/>
      </c>
      <c r="D245" s="8" t="n"/>
      <c r="E245" s="25" t="n"/>
      <c r="F245" s="25">
        <f>IF(OR($E245="",$C245=""),"",ROUND($E245*$C245/100,2))</f>
        <v/>
      </c>
      <c r="G245" s="8" t="n"/>
      <c r="H245" s="25" t="n"/>
      <c r="I245" s="8" t="n"/>
      <c r="J245" s="25">
        <f>IF($H245&lt;&gt;"",IF($F245="","",ROUND($H245-$F245,2)),IF(AND($F245&lt;&gt;"",ISNUMBER($G245)),IF($G245&lt;TODAY(),-$F245,""),""))</f>
        <v/>
      </c>
    </row>
    <row r="246">
      <c r="A246" s="7" t="n"/>
      <c r="B246" s="10" t="n"/>
      <c r="C246">
        <f>IF($A246="","",IFERROR(IF(INDEX('Apólices'!$Q$2:$Q$5001,MATCH($A246,'Apólices'!$A$2:$A$5001,0))="","",INDEX('Apólices'!$Q$2:$Q$5001,MATCH($A246,'Apólices'!$A$2:$A$5001,0))),""))</f>
        <v/>
      </c>
      <c r="D246" s="8" t="n"/>
      <c r="E246" s="25" t="n"/>
      <c r="F246" s="25">
        <f>IF(OR($E246="",$C246=""),"",ROUND($E246*$C246/100,2))</f>
        <v/>
      </c>
      <c r="G246" s="8" t="n"/>
      <c r="H246" s="25" t="n"/>
      <c r="I246" s="8" t="n"/>
      <c r="J246" s="25">
        <f>IF($H246&lt;&gt;"",IF($F246="","",ROUND($H246-$F246,2)),IF(AND($F246&lt;&gt;"",ISNUMBER($G246)),IF($G246&lt;TODAY(),-$F246,""),""))</f>
        <v/>
      </c>
    </row>
    <row r="247">
      <c r="A247" s="7" t="n"/>
      <c r="B247" s="10" t="n"/>
      <c r="C247">
        <f>IF($A247="","",IFERROR(IF(INDEX('Apólices'!$Q$2:$Q$5001,MATCH($A247,'Apólices'!$A$2:$A$5001,0))="","",INDEX('Apólices'!$Q$2:$Q$5001,MATCH($A247,'Apólices'!$A$2:$A$5001,0))),""))</f>
        <v/>
      </c>
      <c r="D247" s="8" t="n"/>
      <c r="E247" s="25" t="n"/>
      <c r="F247" s="25">
        <f>IF(OR($E247="",$C247=""),"",ROUND($E247*$C247/100,2))</f>
        <v/>
      </c>
      <c r="G247" s="8" t="n"/>
      <c r="H247" s="25" t="n"/>
      <c r="I247" s="8" t="n"/>
      <c r="J247" s="25">
        <f>IF($H247&lt;&gt;"",IF($F247="","",ROUND($H247-$F247,2)),IF(AND($F247&lt;&gt;"",ISNUMBER($G247)),IF($G247&lt;TODAY(),-$F247,""),""))</f>
        <v/>
      </c>
    </row>
    <row r="248">
      <c r="A248" s="7" t="n"/>
      <c r="B248" s="10" t="n"/>
      <c r="C248">
        <f>IF($A248="","",IFERROR(IF(INDEX('Apólices'!$Q$2:$Q$5001,MATCH($A248,'Apólices'!$A$2:$A$5001,0))="","",INDEX('Apólices'!$Q$2:$Q$5001,MATCH($A248,'Apólices'!$A$2:$A$5001,0))),""))</f>
        <v/>
      </c>
      <c r="D248" s="8" t="n"/>
      <c r="E248" s="25" t="n"/>
      <c r="F248" s="25">
        <f>IF(OR($E248="",$C248=""),"",ROUND($E248*$C248/100,2))</f>
        <v/>
      </c>
      <c r="G248" s="8" t="n"/>
      <c r="H248" s="25" t="n"/>
      <c r="I248" s="8" t="n"/>
      <c r="J248" s="25">
        <f>IF($H248&lt;&gt;"",IF($F248="","",ROUND($H248-$F248,2)),IF(AND($F248&lt;&gt;"",ISNUMBER($G248)),IF($G248&lt;TODAY(),-$F248,""),""))</f>
        <v/>
      </c>
    </row>
    <row r="249">
      <c r="A249" s="7" t="n"/>
      <c r="B249" s="10" t="n"/>
      <c r="C249">
        <f>IF($A249="","",IFERROR(IF(INDEX('Apólices'!$Q$2:$Q$5001,MATCH($A249,'Apólices'!$A$2:$A$5001,0))="","",INDEX('Apólices'!$Q$2:$Q$5001,MATCH($A249,'Apólices'!$A$2:$A$5001,0))),""))</f>
        <v/>
      </c>
      <c r="D249" s="8" t="n"/>
      <c r="E249" s="25" t="n"/>
      <c r="F249" s="25">
        <f>IF(OR($E249="",$C249=""),"",ROUND($E249*$C249/100,2))</f>
        <v/>
      </c>
      <c r="G249" s="8" t="n"/>
      <c r="H249" s="25" t="n"/>
      <c r="I249" s="8" t="n"/>
      <c r="J249" s="25">
        <f>IF($H249&lt;&gt;"",IF($F249="","",ROUND($H249-$F249,2)),IF(AND($F249&lt;&gt;"",ISNUMBER($G249)),IF($G249&lt;TODAY(),-$F249,""),""))</f>
        <v/>
      </c>
    </row>
    <row r="250">
      <c r="A250" s="7" t="n"/>
      <c r="B250" s="10" t="n"/>
      <c r="C250">
        <f>IF($A250="","",IFERROR(IF(INDEX('Apólices'!$Q$2:$Q$5001,MATCH($A250,'Apólices'!$A$2:$A$5001,0))="","",INDEX('Apólices'!$Q$2:$Q$5001,MATCH($A250,'Apólices'!$A$2:$A$5001,0))),""))</f>
        <v/>
      </c>
      <c r="D250" s="8" t="n"/>
      <c r="E250" s="25" t="n"/>
      <c r="F250" s="25">
        <f>IF(OR($E250="",$C250=""),"",ROUND($E250*$C250/100,2))</f>
        <v/>
      </c>
      <c r="G250" s="8" t="n"/>
      <c r="H250" s="25" t="n"/>
      <c r="I250" s="8" t="n"/>
      <c r="J250" s="25">
        <f>IF($H250&lt;&gt;"",IF($F250="","",ROUND($H250-$F250,2)),IF(AND($F250&lt;&gt;"",ISNUMBER($G250)),IF($G250&lt;TODAY(),-$F250,""),""))</f>
        <v/>
      </c>
    </row>
    <row r="251">
      <c r="A251" s="7" t="n"/>
      <c r="B251" s="10" t="n"/>
      <c r="C251">
        <f>IF($A251="","",IFERROR(IF(INDEX('Apólices'!$Q$2:$Q$5001,MATCH($A251,'Apólices'!$A$2:$A$5001,0))="","",INDEX('Apólices'!$Q$2:$Q$5001,MATCH($A251,'Apólices'!$A$2:$A$5001,0))),""))</f>
        <v/>
      </c>
      <c r="D251" s="8" t="n"/>
      <c r="E251" s="25" t="n"/>
      <c r="F251" s="25">
        <f>IF(OR($E251="",$C251=""),"",ROUND($E251*$C251/100,2))</f>
        <v/>
      </c>
      <c r="G251" s="8" t="n"/>
      <c r="H251" s="25" t="n"/>
      <c r="I251" s="8" t="n"/>
      <c r="J251" s="25">
        <f>IF($H251&lt;&gt;"",IF($F251="","",ROUND($H251-$F251,2)),IF(AND($F251&lt;&gt;"",ISNUMBER($G251)),IF($G251&lt;TODAY(),-$F251,""),""))</f>
        <v/>
      </c>
    </row>
    <row r="252">
      <c r="A252" s="7" t="n"/>
      <c r="B252" s="10" t="n"/>
      <c r="C252">
        <f>IF($A252="","",IFERROR(IF(INDEX('Apólices'!$Q$2:$Q$5001,MATCH($A252,'Apólices'!$A$2:$A$5001,0))="","",INDEX('Apólices'!$Q$2:$Q$5001,MATCH($A252,'Apólices'!$A$2:$A$5001,0))),""))</f>
        <v/>
      </c>
      <c r="D252" s="8" t="n"/>
      <c r="E252" s="25" t="n"/>
      <c r="F252" s="25">
        <f>IF(OR($E252="",$C252=""),"",ROUND($E252*$C252/100,2))</f>
        <v/>
      </c>
      <c r="G252" s="8" t="n"/>
      <c r="H252" s="25" t="n"/>
      <c r="I252" s="8" t="n"/>
      <c r="J252" s="25">
        <f>IF($H252&lt;&gt;"",IF($F252="","",ROUND($H252-$F252,2)),IF(AND($F252&lt;&gt;"",ISNUMBER($G252)),IF($G252&lt;TODAY(),-$F252,""),""))</f>
        <v/>
      </c>
    </row>
    <row r="253">
      <c r="A253" s="7" t="n"/>
      <c r="B253" s="10" t="n"/>
      <c r="C253">
        <f>IF($A253="","",IFERROR(IF(INDEX('Apólices'!$Q$2:$Q$5001,MATCH($A253,'Apólices'!$A$2:$A$5001,0))="","",INDEX('Apólices'!$Q$2:$Q$5001,MATCH($A253,'Apólices'!$A$2:$A$5001,0))),""))</f>
        <v/>
      </c>
      <c r="D253" s="8" t="n"/>
      <c r="E253" s="25" t="n"/>
      <c r="F253" s="25">
        <f>IF(OR($E253="",$C253=""),"",ROUND($E253*$C253/100,2))</f>
        <v/>
      </c>
      <c r="G253" s="8" t="n"/>
      <c r="H253" s="25" t="n"/>
      <c r="I253" s="8" t="n"/>
      <c r="J253" s="25">
        <f>IF($H253&lt;&gt;"",IF($F253="","",ROUND($H253-$F253,2)),IF(AND($F253&lt;&gt;"",ISNUMBER($G253)),IF($G253&lt;TODAY(),-$F253,""),""))</f>
        <v/>
      </c>
    </row>
    <row r="254">
      <c r="A254" s="7" t="n"/>
      <c r="B254" s="10" t="n"/>
      <c r="C254">
        <f>IF($A254="","",IFERROR(IF(INDEX('Apólices'!$Q$2:$Q$5001,MATCH($A254,'Apólices'!$A$2:$A$5001,0))="","",INDEX('Apólices'!$Q$2:$Q$5001,MATCH($A254,'Apólices'!$A$2:$A$5001,0))),""))</f>
        <v/>
      </c>
      <c r="D254" s="8" t="n"/>
      <c r="E254" s="25" t="n"/>
      <c r="F254" s="25">
        <f>IF(OR($E254="",$C254=""),"",ROUND($E254*$C254/100,2))</f>
        <v/>
      </c>
      <c r="G254" s="8" t="n"/>
      <c r="H254" s="25" t="n"/>
      <c r="I254" s="8" t="n"/>
      <c r="J254" s="25">
        <f>IF($H254&lt;&gt;"",IF($F254="","",ROUND($H254-$F254,2)),IF(AND($F254&lt;&gt;"",ISNUMBER($G254)),IF($G254&lt;TODAY(),-$F254,""),""))</f>
        <v/>
      </c>
    </row>
    <row r="255">
      <c r="A255" s="7" t="n"/>
      <c r="B255" s="10" t="n"/>
      <c r="C255">
        <f>IF($A255="","",IFERROR(IF(INDEX('Apólices'!$Q$2:$Q$5001,MATCH($A255,'Apólices'!$A$2:$A$5001,0))="","",INDEX('Apólices'!$Q$2:$Q$5001,MATCH($A255,'Apólices'!$A$2:$A$5001,0))),""))</f>
        <v/>
      </c>
      <c r="D255" s="8" t="n"/>
      <c r="E255" s="25" t="n"/>
      <c r="F255" s="25">
        <f>IF(OR($E255="",$C255=""),"",ROUND($E255*$C255/100,2))</f>
        <v/>
      </c>
      <c r="G255" s="8" t="n"/>
      <c r="H255" s="25" t="n"/>
      <c r="I255" s="8" t="n"/>
      <c r="J255" s="25">
        <f>IF($H255&lt;&gt;"",IF($F255="","",ROUND($H255-$F255,2)),IF(AND($F255&lt;&gt;"",ISNUMBER($G255)),IF($G255&lt;TODAY(),-$F255,""),""))</f>
        <v/>
      </c>
    </row>
    <row r="256">
      <c r="A256" s="7" t="n"/>
      <c r="B256" s="10" t="n"/>
      <c r="C256">
        <f>IF($A256="","",IFERROR(IF(INDEX('Apólices'!$Q$2:$Q$5001,MATCH($A256,'Apólices'!$A$2:$A$5001,0))="","",INDEX('Apólices'!$Q$2:$Q$5001,MATCH($A256,'Apólices'!$A$2:$A$5001,0))),""))</f>
        <v/>
      </c>
      <c r="D256" s="8" t="n"/>
      <c r="E256" s="25" t="n"/>
      <c r="F256" s="25">
        <f>IF(OR($E256="",$C256=""),"",ROUND($E256*$C256/100,2))</f>
        <v/>
      </c>
      <c r="G256" s="8" t="n"/>
      <c r="H256" s="25" t="n"/>
      <c r="I256" s="8" t="n"/>
      <c r="J256" s="25">
        <f>IF($H256&lt;&gt;"",IF($F256="","",ROUND($H256-$F256,2)),IF(AND($F256&lt;&gt;"",ISNUMBER($G256)),IF($G256&lt;TODAY(),-$F256,""),""))</f>
        <v/>
      </c>
    </row>
    <row r="257">
      <c r="A257" s="7" t="n"/>
      <c r="B257" s="10" t="n"/>
      <c r="C257">
        <f>IF($A257="","",IFERROR(IF(INDEX('Apólices'!$Q$2:$Q$5001,MATCH($A257,'Apólices'!$A$2:$A$5001,0))="","",INDEX('Apólices'!$Q$2:$Q$5001,MATCH($A257,'Apólices'!$A$2:$A$5001,0))),""))</f>
        <v/>
      </c>
      <c r="D257" s="8" t="n"/>
      <c r="E257" s="25" t="n"/>
      <c r="F257" s="25">
        <f>IF(OR($E257="",$C257=""),"",ROUND($E257*$C257/100,2))</f>
        <v/>
      </c>
      <c r="G257" s="8" t="n"/>
      <c r="H257" s="25" t="n"/>
      <c r="I257" s="8" t="n"/>
      <c r="J257" s="25">
        <f>IF($H257&lt;&gt;"",IF($F257="","",ROUND($H257-$F257,2)),IF(AND($F257&lt;&gt;"",ISNUMBER($G257)),IF($G257&lt;TODAY(),-$F257,""),""))</f>
        <v/>
      </c>
    </row>
    <row r="258">
      <c r="A258" s="7" t="n"/>
      <c r="B258" s="10" t="n"/>
      <c r="C258">
        <f>IF($A258="","",IFERROR(IF(INDEX('Apólices'!$Q$2:$Q$5001,MATCH($A258,'Apólices'!$A$2:$A$5001,0))="","",INDEX('Apólices'!$Q$2:$Q$5001,MATCH($A258,'Apólices'!$A$2:$A$5001,0))),""))</f>
        <v/>
      </c>
      <c r="D258" s="8" t="n"/>
      <c r="E258" s="25" t="n"/>
      <c r="F258" s="25">
        <f>IF(OR($E258="",$C258=""),"",ROUND($E258*$C258/100,2))</f>
        <v/>
      </c>
      <c r="G258" s="8" t="n"/>
      <c r="H258" s="25" t="n"/>
      <c r="I258" s="8" t="n"/>
      <c r="J258" s="25">
        <f>IF($H258&lt;&gt;"",IF($F258="","",ROUND($H258-$F258,2)),IF(AND($F258&lt;&gt;"",ISNUMBER($G258)),IF($G258&lt;TODAY(),-$F258,""),""))</f>
        <v/>
      </c>
    </row>
    <row r="259">
      <c r="A259" s="7" t="n"/>
      <c r="B259" s="10" t="n"/>
      <c r="C259">
        <f>IF($A259="","",IFERROR(IF(INDEX('Apólices'!$Q$2:$Q$5001,MATCH($A259,'Apólices'!$A$2:$A$5001,0))="","",INDEX('Apólices'!$Q$2:$Q$5001,MATCH($A259,'Apólices'!$A$2:$A$5001,0))),""))</f>
        <v/>
      </c>
      <c r="D259" s="8" t="n"/>
      <c r="E259" s="25" t="n"/>
      <c r="F259" s="25">
        <f>IF(OR($E259="",$C259=""),"",ROUND($E259*$C259/100,2))</f>
        <v/>
      </c>
      <c r="G259" s="8" t="n"/>
      <c r="H259" s="25" t="n"/>
      <c r="I259" s="8" t="n"/>
      <c r="J259" s="25">
        <f>IF($H259&lt;&gt;"",IF($F259="","",ROUND($H259-$F259,2)),IF(AND($F259&lt;&gt;"",ISNUMBER($G259)),IF($G259&lt;TODAY(),-$F259,""),""))</f>
        <v/>
      </c>
    </row>
    <row r="260">
      <c r="A260" s="7" t="n"/>
      <c r="B260" s="10" t="n"/>
      <c r="C260">
        <f>IF($A260="","",IFERROR(IF(INDEX('Apólices'!$Q$2:$Q$5001,MATCH($A260,'Apólices'!$A$2:$A$5001,0))="","",INDEX('Apólices'!$Q$2:$Q$5001,MATCH($A260,'Apólices'!$A$2:$A$5001,0))),""))</f>
        <v/>
      </c>
      <c r="D260" s="8" t="n"/>
      <c r="E260" s="25" t="n"/>
      <c r="F260" s="25">
        <f>IF(OR($E260="",$C260=""),"",ROUND($E260*$C260/100,2))</f>
        <v/>
      </c>
      <c r="G260" s="8" t="n"/>
      <c r="H260" s="25" t="n"/>
      <c r="I260" s="8" t="n"/>
      <c r="J260" s="25">
        <f>IF($H260&lt;&gt;"",IF($F260="","",ROUND($H260-$F260,2)),IF(AND($F260&lt;&gt;"",ISNUMBER($G260)),IF($G260&lt;TODAY(),-$F260,""),""))</f>
        <v/>
      </c>
    </row>
    <row r="261">
      <c r="A261" s="7" t="n"/>
      <c r="B261" s="10" t="n"/>
      <c r="C261">
        <f>IF($A261="","",IFERROR(IF(INDEX('Apólices'!$Q$2:$Q$5001,MATCH($A261,'Apólices'!$A$2:$A$5001,0))="","",INDEX('Apólices'!$Q$2:$Q$5001,MATCH($A261,'Apólices'!$A$2:$A$5001,0))),""))</f>
        <v/>
      </c>
      <c r="D261" s="8" t="n"/>
      <c r="E261" s="25" t="n"/>
      <c r="F261" s="25">
        <f>IF(OR($E261="",$C261=""),"",ROUND($E261*$C261/100,2))</f>
        <v/>
      </c>
      <c r="G261" s="8" t="n"/>
      <c r="H261" s="25" t="n"/>
      <c r="I261" s="8" t="n"/>
      <c r="J261" s="25">
        <f>IF($H261&lt;&gt;"",IF($F261="","",ROUND($H261-$F261,2)),IF(AND($F261&lt;&gt;"",ISNUMBER($G261)),IF($G261&lt;TODAY(),-$F261,""),""))</f>
        <v/>
      </c>
    </row>
    <row r="262">
      <c r="A262" s="7" t="n"/>
      <c r="B262" s="10" t="n"/>
      <c r="C262">
        <f>IF($A262="","",IFERROR(IF(INDEX('Apólices'!$Q$2:$Q$5001,MATCH($A262,'Apólices'!$A$2:$A$5001,0))="","",INDEX('Apólices'!$Q$2:$Q$5001,MATCH($A262,'Apólices'!$A$2:$A$5001,0))),""))</f>
        <v/>
      </c>
      <c r="D262" s="8" t="n"/>
      <c r="E262" s="25" t="n"/>
      <c r="F262" s="25">
        <f>IF(OR($E262="",$C262=""),"",ROUND($E262*$C262/100,2))</f>
        <v/>
      </c>
      <c r="G262" s="8" t="n"/>
      <c r="H262" s="25" t="n"/>
      <c r="I262" s="8" t="n"/>
      <c r="J262" s="25">
        <f>IF($H262&lt;&gt;"",IF($F262="","",ROUND($H262-$F262,2)),IF(AND($F262&lt;&gt;"",ISNUMBER($G262)),IF($G262&lt;TODAY(),-$F262,""),""))</f>
        <v/>
      </c>
    </row>
    <row r="263">
      <c r="A263" s="7" t="n"/>
      <c r="B263" s="10" t="n"/>
      <c r="C263">
        <f>IF($A263="","",IFERROR(IF(INDEX('Apólices'!$Q$2:$Q$5001,MATCH($A263,'Apólices'!$A$2:$A$5001,0))="","",INDEX('Apólices'!$Q$2:$Q$5001,MATCH($A263,'Apólices'!$A$2:$A$5001,0))),""))</f>
        <v/>
      </c>
      <c r="D263" s="8" t="n"/>
      <c r="E263" s="25" t="n"/>
      <c r="F263" s="25">
        <f>IF(OR($E263="",$C263=""),"",ROUND($E263*$C263/100,2))</f>
        <v/>
      </c>
      <c r="G263" s="8" t="n"/>
      <c r="H263" s="25" t="n"/>
      <c r="I263" s="8" t="n"/>
      <c r="J263" s="25">
        <f>IF($H263&lt;&gt;"",IF($F263="","",ROUND($H263-$F263,2)),IF(AND($F263&lt;&gt;"",ISNUMBER($G263)),IF($G263&lt;TODAY(),-$F263,""),""))</f>
        <v/>
      </c>
    </row>
    <row r="264">
      <c r="A264" s="7" t="n"/>
      <c r="B264" s="10" t="n"/>
      <c r="C264">
        <f>IF($A264="","",IFERROR(IF(INDEX('Apólices'!$Q$2:$Q$5001,MATCH($A264,'Apólices'!$A$2:$A$5001,0))="","",INDEX('Apólices'!$Q$2:$Q$5001,MATCH($A264,'Apólices'!$A$2:$A$5001,0))),""))</f>
        <v/>
      </c>
      <c r="D264" s="8" t="n"/>
      <c r="E264" s="25" t="n"/>
      <c r="F264" s="25">
        <f>IF(OR($E264="",$C264=""),"",ROUND($E264*$C264/100,2))</f>
        <v/>
      </c>
      <c r="G264" s="8" t="n"/>
      <c r="H264" s="25" t="n"/>
      <c r="I264" s="8" t="n"/>
      <c r="J264" s="25">
        <f>IF($H264&lt;&gt;"",IF($F264="","",ROUND($H264-$F264,2)),IF(AND($F264&lt;&gt;"",ISNUMBER($G264)),IF($G264&lt;TODAY(),-$F264,""),""))</f>
        <v/>
      </c>
    </row>
    <row r="265">
      <c r="A265" s="7" t="n"/>
      <c r="B265" s="10" t="n"/>
      <c r="C265">
        <f>IF($A265="","",IFERROR(IF(INDEX('Apólices'!$Q$2:$Q$5001,MATCH($A265,'Apólices'!$A$2:$A$5001,0))="","",INDEX('Apólices'!$Q$2:$Q$5001,MATCH($A265,'Apólices'!$A$2:$A$5001,0))),""))</f>
        <v/>
      </c>
      <c r="D265" s="8" t="n"/>
      <c r="E265" s="25" t="n"/>
      <c r="F265" s="25">
        <f>IF(OR($E265="",$C265=""),"",ROUND($E265*$C265/100,2))</f>
        <v/>
      </c>
      <c r="G265" s="8" t="n"/>
      <c r="H265" s="25" t="n"/>
      <c r="I265" s="8" t="n"/>
      <c r="J265" s="25">
        <f>IF($H265&lt;&gt;"",IF($F265="","",ROUND($H265-$F265,2)),IF(AND($F265&lt;&gt;"",ISNUMBER($G265)),IF($G265&lt;TODAY(),-$F265,""),""))</f>
        <v/>
      </c>
    </row>
    <row r="266">
      <c r="A266" s="7" t="n"/>
      <c r="B266" s="10" t="n"/>
      <c r="C266">
        <f>IF($A266="","",IFERROR(IF(INDEX('Apólices'!$Q$2:$Q$5001,MATCH($A266,'Apólices'!$A$2:$A$5001,0))="","",INDEX('Apólices'!$Q$2:$Q$5001,MATCH($A266,'Apólices'!$A$2:$A$5001,0))),""))</f>
        <v/>
      </c>
      <c r="D266" s="8" t="n"/>
      <c r="E266" s="25" t="n"/>
      <c r="F266" s="25">
        <f>IF(OR($E266="",$C266=""),"",ROUND($E266*$C266/100,2))</f>
        <v/>
      </c>
      <c r="G266" s="8" t="n"/>
      <c r="H266" s="25" t="n"/>
      <c r="I266" s="8" t="n"/>
      <c r="J266" s="25">
        <f>IF($H266&lt;&gt;"",IF($F266="","",ROUND($H266-$F266,2)),IF(AND($F266&lt;&gt;"",ISNUMBER($G266)),IF($G266&lt;TODAY(),-$F266,""),""))</f>
        <v/>
      </c>
    </row>
    <row r="267">
      <c r="A267" s="7" t="n"/>
      <c r="B267" s="10" t="n"/>
      <c r="C267">
        <f>IF($A267="","",IFERROR(IF(INDEX('Apólices'!$Q$2:$Q$5001,MATCH($A267,'Apólices'!$A$2:$A$5001,0))="","",INDEX('Apólices'!$Q$2:$Q$5001,MATCH($A267,'Apólices'!$A$2:$A$5001,0))),""))</f>
        <v/>
      </c>
      <c r="D267" s="8" t="n"/>
      <c r="E267" s="25" t="n"/>
      <c r="F267" s="25">
        <f>IF(OR($E267="",$C267=""),"",ROUND($E267*$C267/100,2))</f>
        <v/>
      </c>
      <c r="G267" s="8" t="n"/>
      <c r="H267" s="25" t="n"/>
      <c r="I267" s="8" t="n"/>
      <c r="J267" s="25">
        <f>IF($H267&lt;&gt;"",IF($F267="","",ROUND($H267-$F267,2)),IF(AND($F267&lt;&gt;"",ISNUMBER($G267)),IF($G267&lt;TODAY(),-$F267,""),""))</f>
        <v/>
      </c>
    </row>
    <row r="268">
      <c r="A268" s="7" t="n"/>
      <c r="B268" s="10" t="n"/>
      <c r="C268">
        <f>IF($A268="","",IFERROR(IF(INDEX('Apólices'!$Q$2:$Q$5001,MATCH($A268,'Apólices'!$A$2:$A$5001,0))="","",INDEX('Apólices'!$Q$2:$Q$5001,MATCH($A268,'Apólices'!$A$2:$A$5001,0))),""))</f>
        <v/>
      </c>
      <c r="D268" s="8" t="n"/>
      <c r="E268" s="25" t="n"/>
      <c r="F268" s="25">
        <f>IF(OR($E268="",$C268=""),"",ROUND($E268*$C268/100,2))</f>
        <v/>
      </c>
      <c r="G268" s="8" t="n"/>
      <c r="H268" s="25" t="n"/>
      <c r="I268" s="8" t="n"/>
      <c r="J268" s="25">
        <f>IF($H268&lt;&gt;"",IF($F268="","",ROUND($H268-$F268,2)),IF(AND($F268&lt;&gt;"",ISNUMBER($G268)),IF($G268&lt;TODAY(),-$F268,""),""))</f>
        <v/>
      </c>
    </row>
    <row r="269">
      <c r="A269" s="7" t="n"/>
      <c r="B269" s="10" t="n"/>
      <c r="C269">
        <f>IF($A269="","",IFERROR(IF(INDEX('Apólices'!$Q$2:$Q$5001,MATCH($A269,'Apólices'!$A$2:$A$5001,0))="","",INDEX('Apólices'!$Q$2:$Q$5001,MATCH($A269,'Apólices'!$A$2:$A$5001,0))),""))</f>
        <v/>
      </c>
      <c r="D269" s="8" t="n"/>
      <c r="E269" s="25" t="n"/>
      <c r="F269" s="25">
        <f>IF(OR($E269="",$C269=""),"",ROUND($E269*$C269/100,2))</f>
        <v/>
      </c>
      <c r="G269" s="8" t="n"/>
      <c r="H269" s="25" t="n"/>
      <c r="I269" s="8" t="n"/>
      <c r="J269" s="25">
        <f>IF($H269&lt;&gt;"",IF($F269="","",ROUND($H269-$F269,2)),IF(AND($F269&lt;&gt;"",ISNUMBER($G269)),IF($G269&lt;TODAY(),-$F269,""),""))</f>
        <v/>
      </c>
    </row>
    <row r="270">
      <c r="A270" s="7" t="n"/>
      <c r="B270" s="10" t="n"/>
      <c r="C270">
        <f>IF($A270="","",IFERROR(IF(INDEX('Apólices'!$Q$2:$Q$5001,MATCH($A270,'Apólices'!$A$2:$A$5001,0))="","",INDEX('Apólices'!$Q$2:$Q$5001,MATCH($A270,'Apólices'!$A$2:$A$5001,0))),""))</f>
        <v/>
      </c>
      <c r="D270" s="8" t="n"/>
      <c r="E270" s="25" t="n"/>
      <c r="F270" s="25">
        <f>IF(OR($E270="",$C270=""),"",ROUND($E270*$C270/100,2))</f>
        <v/>
      </c>
      <c r="G270" s="8" t="n"/>
      <c r="H270" s="25" t="n"/>
      <c r="I270" s="8" t="n"/>
      <c r="J270" s="25">
        <f>IF($H270&lt;&gt;"",IF($F270="","",ROUND($H270-$F270,2)),IF(AND($F270&lt;&gt;"",ISNUMBER($G270)),IF($G270&lt;TODAY(),-$F270,""),""))</f>
        <v/>
      </c>
    </row>
    <row r="271">
      <c r="A271" s="7" t="n"/>
      <c r="B271" s="10" t="n"/>
      <c r="C271">
        <f>IF($A271="","",IFERROR(IF(INDEX('Apólices'!$Q$2:$Q$5001,MATCH($A271,'Apólices'!$A$2:$A$5001,0))="","",INDEX('Apólices'!$Q$2:$Q$5001,MATCH($A271,'Apólices'!$A$2:$A$5001,0))),""))</f>
        <v/>
      </c>
      <c r="D271" s="8" t="n"/>
      <c r="E271" s="25" t="n"/>
      <c r="F271" s="25">
        <f>IF(OR($E271="",$C271=""),"",ROUND($E271*$C271/100,2))</f>
        <v/>
      </c>
      <c r="G271" s="8" t="n"/>
      <c r="H271" s="25" t="n"/>
      <c r="I271" s="8" t="n"/>
      <c r="J271" s="25">
        <f>IF($H271&lt;&gt;"",IF($F271="","",ROUND($H271-$F271,2)),IF(AND($F271&lt;&gt;"",ISNUMBER($G271)),IF($G271&lt;TODAY(),-$F271,""),""))</f>
        <v/>
      </c>
    </row>
    <row r="272">
      <c r="A272" s="7" t="n"/>
      <c r="B272" s="10" t="n"/>
      <c r="C272">
        <f>IF($A272="","",IFERROR(IF(INDEX('Apólices'!$Q$2:$Q$5001,MATCH($A272,'Apólices'!$A$2:$A$5001,0))="","",INDEX('Apólices'!$Q$2:$Q$5001,MATCH($A272,'Apólices'!$A$2:$A$5001,0))),""))</f>
        <v/>
      </c>
      <c r="D272" s="8" t="n"/>
      <c r="E272" s="25" t="n"/>
      <c r="F272" s="25">
        <f>IF(OR($E272="",$C272=""),"",ROUND($E272*$C272/100,2))</f>
        <v/>
      </c>
      <c r="G272" s="8" t="n"/>
      <c r="H272" s="25" t="n"/>
      <c r="I272" s="8" t="n"/>
      <c r="J272" s="25">
        <f>IF($H272&lt;&gt;"",IF($F272="","",ROUND($H272-$F272,2)),IF(AND($F272&lt;&gt;"",ISNUMBER($G272)),IF($G272&lt;TODAY(),-$F272,""),""))</f>
        <v/>
      </c>
    </row>
    <row r="273">
      <c r="A273" s="7" t="n"/>
      <c r="B273" s="10" t="n"/>
      <c r="C273">
        <f>IF($A273="","",IFERROR(IF(INDEX('Apólices'!$Q$2:$Q$5001,MATCH($A273,'Apólices'!$A$2:$A$5001,0))="","",INDEX('Apólices'!$Q$2:$Q$5001,MATCH($A273,'Apólices'!$A$2:$A$5001,0))),""))</f>
        <v/>
      </c>
      <c r="D273" s="8" t="n"/>
      <c r="E273" s="25" t="n"/>
      <c r="F273" s="25">
        <f>IF(OR($E273="",$C273=""),"",ROUND($E273*$C273/100,2))</f>
        <v/>
      </c>
      <c r="G273" s="8" t="n"/>
      <c r="H273" s="25" t="n"/>
      <c r="I273" s="8" t="n"/>
      <c r="J273" s="25">
        <f>IF($H273&lt;&gt;"",IF($F273="","",ROUND($H273-$F273,2)),IF(AND($F273&lt;&gt;"",ISNUMBER($G273)),IF($G273&lt;TODAY(),-$F273,""),""))</f>
        <v/>
      </c>
    </row>
    <row r="274">
      <c r="A274" s="7" t="n"/>
      <c r="B274" s="10" t="n"/>
      <c r="C274">
        <f>IF($A274="","",IFERROR(IF(INDEX('Apólices'!$Q$2:$Q$5001,MATCH($A274,'Apólices'!$A$2:$A$5001,0))="","",INDEX('Apólices'!$Q$2:$Q$5001,MATCH($A274,'Apólices'!$A$2:$A$5001,0))),""))</f>
        <v/>
      </c>
      <c r="D274" s="8" t="n"/>
      <c r="E274" s="25" t="n"/>
      <c r="F274" s="25">
        <f>IF(OR($E274="",$C274=""),"",ROUND($E274*$C274/100,2))</f>
        <v/>
      </c>
      <c r="G274" s="8" t="n"/>
      <c r="H274" s="25" t="n"/>
      <c r="I274" s="8" t="n"/>
      <c r="J274" s="25">
        <f>IF($H274&lt;&gt;"",IF($F274="","",ROUND($H274-$F274,2)),IF(AND($F274&lt;&gt;"",ISNUMBER($G274)),IF($G274&lt;TODAY(),-$F274,""),""))</f>
        <v/>
      </c>
    </row>
    <row r="275">
      <c r="A275" s="7" t="n"/>
      <c r="B275" s="10" t="n"/>
      <c r="C275">
        <f>IF($A275="","",IFERROR(IF(INDEX('Apólices'!$Q$2:$Q$5001,MATCH($A275,'Apólices'!$A$2:$A$5001,0))="","",INDEX('Apólices'!$Q$2:$Q$5001,MATCH($A275,'Apólices'!$A$2:$A$5001,0))),""))</f>
        <v/>
      </c>
      <c r="D275" s="8" t="n"/>
      <c r="E275" s="25" t="n"/>
      <c r="F275" s="25">
        <f>IF(OR($E275="",$C275=""),"",ROUND($E275*$C275/100,2))</f>
        <v/>
      </c>
      <c r="G275" s="8" t="n"/>
      <c r="H275" s="25" t="n"/>
      <c r="I275" s="8" t="n"/>
      <c r="J275" s="25">
        <f>IF($H275&lt;&gt;"",IF($F275="","",ROUND($H275-$F275,2)),IF(AND($F275&lt;&gt;"",ISNUMBER($G275)),IF($G275&lt;TODAY(),-$F275,""),""))</f>
        <v/>
      </c>
    </row>
    <row r="276">
      <c r="A276" s="7" t="n"/>
      <c r="B276" s="10" t="n"/>
      <c r="C276">
        <f>IF($A276="","",IFERROR(IF(INDEX('Apólices'!$Q$2:$Q$5001,MATCH($A276,'Apólices'!$A$2:$A$5001,0))="","",INDEX('Apólices'!$Q$2:$Q$5001,MATCH($A276,'Apólices'!$A$2:$A$5001,0))),""))</f>
        <v/>
      </c>
      <c r="D276" s="8" t="n"/>
      <c r="E276" s="25" t="n"/>
      <c r="F276" s="25">
        <f>IF(OR($E276="",$C276=""),"",ROUND($E276*$C276/100,2))</f>
        <v/>
      </c>
      <c r="G276" s="8" t="n"/>
      <c r="H276" s="25" t="n"/>
      <c r="I276" s="8" t="n"/>
      <c r="J276" s="25">
        <f>IF($H276&lt;&gt;"",IF($F276="","",ROUND($H276-$F276,2)),IF(AND($F276&lt;&gt;"",ISNUMBER($G276)),IF($G276&lt;TODAY(),-$F276,""),""))</f>
        <v/>
      </c>
    </row>
    <row r="277">
      <c r="A277" s="7" t="n"/>
      <c r="B277" s="10" t="n"/>
      <c r="C277">
        <f>IF($A277="","",IFERROR(IF(INDEX('Apólices'!$Q$2:$Q$5001,MATCH($A277,'Apólices'!$A$2:$A$5001,0))="","",INDEX('Apólices'!$Q$2:$Q$5001,MATCH($A277,'Apólices'!$A$2:$A$5001,0))),""))</f>
        <v/>
      </c>
      <c r="D277" s="8" t="n"/>
      <c r="E277" s="25" t="n"/>
      <c r="F277" s="25">
        <f>IF(OR($E277="",$C277=""),"",ROUND($E277*$C277/100,2))</f>
        <v/>
      </c>
      <c r="G277" s="8" t="n"/>
      <c r="H277" s="25" t="n"/>
      <c r="I277" s="8" t="n"/>
      <c r="J277" s="25">
        <f>IF($H277&lt;&gt;"",IF($F277="","",ROUND($H277-$F277,2)),IF(AND($F277&lt;&gt;"",ISNUMBER($G277)),IF($G277&lt;TODAY(),-$F277,""),""))</f>
        <v/>
      </c>
    </row>
    <row r="278">
      <c r="A278" s="7" t="n"/>
      <c r="B278" s="10" t="n"/>
      <c r="C278">
        <f>IF($A278="","",IFERROR(IF(INDEX('Apólices'!$Q$2:$Q$5001,MATCH($A278,'Apólices'!$A$2:$A$5001,0))="","",INDEX('Apólices'!$Q$2:$Q$5001,MATCH($A278,'Apólices'!$A$2:$A$5001,0))),""))</f>
        <v/>
      </c>
      <c r="D278" s="8" t="n"/>
      <c r="E278" s="25" t="n"/>
      <c r="F278" s="25">
        <f>IF(OR($E278="",$C278=""),"",ROUND($E278*$C278/100,2))</f>
        <v/>
      </c>
      <c r="G278" s="8" t="n"/>
      <c r="H278" s="25" t="n"/>
      <c r="I278" s="8" t="n"/>
      <c r="J278" s="25">
        <f>IF($H278&lt;&gt;"",IF($F278="","",ROUND($H278-$F278,2)),IF(AND($F278&lt;&gt;"",ISNUMBER($G278)),IF($G278&lt;TODAY(),-$F278,""),""))</f>
        <v/>
      </c>
    </row>
    <row r="279">
      <c r="A279" s="7" t="n"/>
      <c r="B279" s="10" t="n"/>
      <c r="C279">
        <f>IF($A279="","",IFERROR(IF(INDEX('Apólices'!$Q$2:$Q$5001,MATCH($A279,'Apólices'!$A$2:$A$5001,0))="","",INDEX('Apólices'!$Q$2:$Q$5001,MATCH($A279,'Apólices'!$A$2:$A$5001,0))),""))</f>
        <v/>
      </c>
      <c r="D279" s="8" t="n"/>
      <c r="E279" s="25" t="n"/>
      <c r="F279" s="25">
        <f>IF(OR($E279="",$C279=""),"",ROUND($E279*$C279/100,2))</f>
        <v/>
      </c>
      <c r="G279" s="8" t="n"/>
      <c r="H279" s="25" t="n"/>
      <c r="I279" s="8" t="n"/>
      <c r="J279" s="25">
        <f>IF($H279&lt;&gt;"",IF($F279="","",ROUND($H279-$F279,2)),IF(AND($F279&lt;&gt;"",ISNUMBER($G279)),IF($G279&lt;TODAY(),-$F279,""),""))</f>
        <v/>
      </c>
    </row>
    <row r="280">
      <c r="A280" s="7" t="n"/>
      <c r="B280" s="10" t="n"/>
      <c r="C280">
        <f>IF($A280="","",IFERROR(IF(INDEX('Apólices'!$Q$2:$Q$5001,MATCH($A280,'Apólices'!$A$2:$A$5001,0))="","",INDEX('Apólices'!$Q$2:$Q$5001,MATCH($A280,'Apólices'!$A$2:$A$5001,0))),""))</f>
        <v/>
      </c>
      <c r="D280" s="8" t="n"/>
      <c r="E280" s="25" t="n"/>
      <c r="F280" s="25">
        <f>IF(OR($E280="",$C280=""),"",ROUND($E280*$C280/100,2))</f>
        <v/>
      </c>
      <c r="G280" s="8" t="n"/>
      <c r="H280" s="25" t="n"/>
      <c r="I280" s="8" t="n"/>
      <c r="J280" s="25">
        <f>IF($H280&lt;&gt;"",IF($F280="","",ROUND($H280-$F280,2)),IF(AND($F280&lt;&gt;"",ISNUMBER($G280)),IF($G280&lt;TODAY(),-$F280,""),""))</f>
        <v/>
      </c>
    </row>
    <row r="281">
      <c r="A281" s="7" t="n"/>
      <c r="B281" s="10" t="n"/>
      <c r="C281">
        <f>IF($A281="","",IFERROR(IF(INDEX('Apólices'!$Q$2:$Q$5001,MATCH($A281,'Apólices'!$A$2:$A$5001,0))="","",INDEX('Apólices'!$Q$2:$Q$5001,MATCH($A281,'Apólices'!$A$2:$A$5001,0))),""))</f>
        <v/>
      </c>
      <c r="D281" s="8" t="n"/>
      <c r="E281" s="25" t="n"/>
      <c r="F281" s="25">
        <f>IF(OR($E281="",$C281=""),"",ROUND($E281*$C281/100,2))</f>
        <v/>
      </c>
      <c r="G281" s="8" t="n"/>
      <c r="H281" s="25" t="n"/>
      <c r="I281" s="8" t="n"/>
      <c r="J281" s="25">
        <f>IF($H281&lt;&gt;"",IF($F281="","",ROUND($H281-$F281,2)),IF(AND($F281&lt;&gt;"",ISNUMBER($G281)),IF($G281&lt;TODAY(),-$F281,""),""))</f>
        <v/>
      </c>
    </row>
    <row r="282">
      <c r="A282" s="7" t="n"/>
      <c r="B282" s="10" t="n"/>
      <c r="C282">
        <f>IF($A282="","",IFERROR(IF(INDEX('Apólices'!$Q$2:$Q$5001,MATCH($A282,'Apólices'!$A$2:$A$5001,0))="","",INDEX('Apólices'!$Q$2:$Q$5001,MATCH($A282,'Apólices'!$A$2:$A$5001,0))),""))</f>
        <v/>
      </c>
      <c r="D282" s="8" t="n"/>
      <c r="E282" s="25" t="n"/>
      <c r="F282" s="25">
        <f>IF(OR($E282="",$C282=""),"",ROUND($E282*$C282/100,2))</f>
        <v/>
      </c>
      <c r="G282" s="8" t="n"/>
      <c r="H282" s="25" t="n"/>
      <c r="I282" s="8" t="n"/>
      <c r="J282" s="25">
        <f>IF($H282&lt;&gt;"",IF($F282="","",ROUND($H282-$F282,2)),IF(AND($F282&lt;&gt;"",ISNUMBER($G282)),IF($G282&lt;TODAY(),-$F282,""),""))</f>
        <v/>
      </c>
    </row>
    <row r="283">
      <c r="A283" s="7" t="n"/>
      <c r="B283" s="10" t="n"/>
      <c r="C283">
        <f>IF($A283="","",IFERROR(IF(INDEX('Apólices'!$Q$2:$Q$5001,MATCH($A283,'Apólices'!$A$2:$A$5001,0))="","",INDEX('Apólices'!$Q$2:$Q$5001,MATCH($A283,'Apólices'!$A$2:$A$5001,0))),""))</f>
        <v/>
      </c>
      <c r="D283" s="8" t="n"/>
      <c r="E283" s="25" t="n"/>
      <c r="F283" s="25">
        <f>IF(OR($E283="",$C283=""),"",ROUND($E283*$C283/100,2))</f>
        <v/>
      </c>
      <c r="G283" s="8" t="n"/>
      <c r="H283" s="25" t="n"/>
      <c r="I283" s="8" t="n"/>
      <c r="J283" s="25">
        <f>IF($H283&lt;&gt;"",IF($F283="","",ROUND($H283-$F283,2)),IF(AND($F283&lt;&gt;"",ISNUMBER($G283)),IF($G283&lt;TODAY(),-$F283,""),""))</f>
        <v/>
      </c>
    </row>
    <row r="284">
      <c r="A284" s="7" t="n"/>
      <c r="B284" s="10" t="n"/>
      <c r="C284">
        <f>IF($A284="","",IFERROR(IF(INDEX('Apólices'!$Q$2:$Q$5001,MATCH($A284,'Apólices'!$A$2:$A$5001,0))="","",INDEX('Apólices'!$Q$2:$Q$5001,MATCH($A284,'Apólices'!$A$2:$A$5001,0))),""))</f>
        <v/>
      </c>
      <c r="D284" s="8" t="n"/>
      <c r="E284" s="25" t="n"/>
      <c r="F284" s="25">
        <f>IF(OR($E284="",$C284=""),"",ROUND($E284*$C284/100,2))</f>
        <v/>
      </c>
      <c r="G284" s="8" t="n"/>
      <c r="H284" s="25" t="n"/>
      <c r="I284" s="8" t="n"/>
      <c r="J284" s="25">
        <f>IF($H284&lt;&gt;"",IF($F284="","",ROUND($H284-$F284,2)),IF(AND($F284&lt;&gt;"",ISNUMBER($G284)),IF($G284&lt;TODAY(),-$F284,""),""))</f>
        <v/>
      </c>
    </row>
    <row r="285">
      <c r="A285" s="7" t="n"/>
      <c r="B285" s="10" t="n"/>
      <c r="C285">
        <f>IF($A285="","",IFERROR(IF(INDEX('Apólices'!$Q$2:$Q$5001,MATCH($A285,'Apólices'!$A$2:$A$5001,0))="","",INDEX('Apólices'!$Q$2:$Q$5001,MATCH($A285,'Apólices'!$A$2:$A$5001,0))),""))</f>
        <v/>
      </c>
      <c r="D285" s="8" t="n"/>
      <c r="E285" s="25" t="n"/>
      <c r="F285" s="25">
        <f>IF(OR($E285="",$C285=""),"",ROUND($E285*$C285/100,2))</f>
        <v/>
      </c>
      <c r="G285" s="8" t="n"/>
      <c r="H285" s="25" t="n"/>
      <c r="I285" s="8" t="n"/>
      <c r="J285" s="25">
        <f>IF($H285&lt;&gt;"",IF($F285="","",ROUND($H285-$F285,2)),IF(AND($F285&lt;&gt;"",ISNUMBER($G285)),IF($G285&lt;TODAY(),-$F285,""),""))</f>
        <v/>
      </c>
    </row>
    <row r="286">
      <c r="A286" s="7" t="n"/>
      <c r="B286" s="10" t="n"/>
      <c r="C286">
        <f>IF($A286="","",IFERROR(IF(INDEX('Apólices'!$Q$2:$Q$5001,MATCH($A286,'Apólices'!$A$2:$A$5001,0))="","",INDEX('Apólices'!$Q$2:$Q$5001,MATCH($A286,'Apólices'!$A$2:$A$5001,0))),""))</f>
        <v/>
      </c>
      <c r="D286" s="8" t="n"/>
      <c r="E286" s="25" t="n"/>
      <c r="F286" s="25">
        <f>IF(OR($E286="",$C286=""),"",ROUND($E286*$C286/100,2))</f>
        <v/>
      </c>
      <c r="G286" s="8" t="n"/>
      <c r="H286" s="25" t="n"/>
      <c r="I286" s="8" t="n"/>
      <c r="J286" s="25">
        <f>IF($H286&lt;&gt;"",IF($F286="","",ROUND($H286-$F286,2)),IF(AND($F286&lt;&gt;"",ISNUMBER($G286)),IF($G286&lt;TODAY(),-$F286,""),""))</f>
        <v/>
      </c>
    </row>
    <row r="287">
      <c r="A287" s="7" t="n"/>
      <c r="B287" s="10" t="n"/>
      <c r="C287">
        <f>IF($A287="","",IFERROR(IF(INDEX('Apólices'!$Q$2:$Q$5001,MATCH($A287,'Apólices'!$A$2:$A$5001,0))="","",INDEX('Apólices'!$Q$2:$Q$5001,MATCH($A287,'Apólices'!$A$2:$A$5001,0))),""))</f>
        <v/>
      </c>
      <c r="D287" s="8" t="n"/>
      <c r="E287" s="25" t="n"/>
      <c r="F287" s="25">
        <f>IF(OR($E287="",$C287=""),"",ROUND($E287*$C287/100,2))</f>
        <v/>
      </c>
      <c r="G287" s="8" t="n"/>
      <c r="H287" s="25" t="n"/>
      <c r="I287" s="8" t="n"/>
      <c r="J287" s="25">
        <f>IF($H287&lt;&gt;"",IF($F287="","",ROUND($H287-$F287,2)),IF(AND($F287&lt;&gt;"",ISNUMBER($G287)),IF($G287&lt;TODAY(),-$F287,""),""))</f>
        <v/>
      </c>
    </row>
    <row r="288">
      <c r="A288" s="7" t="n"/>
      <c r="B288" s="10" t="n"/>
      <c r="C288">
        <f>IF($A288="","",IFERROR(IF(INDEX('Apólices'!$Q$2:$Q$5001,MATCH($A288,'Apólices'!$A$2:$A$5001,0))="","",INDEX('Apólices'!$Q$2:$Q$5001,MATCH($A288,'Apólices'!$A$2:$A$5001,0))),""))</f>
        <v/>
      </c>
      <c r="D288" s="8" t="n"/>
      <c r="E288" s="25" t="n"/>
      <c r="F288" s="25">
        <f>IF(OR($E288="",$C288=""),"",ROUND($E288*$C288/100,2))</f>
        <v/>
      </c>
      <c r="G288" s="8" t="n"/>
      <c r="H288" s="25" t="n"/>
      <c r="I288" s="8" t="n"/>
      <c r="J288" s="25">
        <f>IF($H288&lt;&gt;"",IF($F288="","",ROUND($H288-$F288,2)),IF(AND($F288&lt;&gt;"",ISNUMBER($G288)),IF($G288&lt;TODAY(),-$F288,""),""))</f>
        <v/>
      </c>
    </row>
    <row r="289">
      <c r="A289" s="7" t="n"/>
      <c r="B289" s="10" t="n"/>
      <c r="C289">
        <f>IF($A289="","",IFERROR(IF(INDEX('Apólices'!$Q$2:$Q$5001,MATCH($A289,'Apólices'!$A$2:$A$5001,0))="","",INDEX('Apólices'!$Q$2:$Q$5001,MATCH($A289,'Apólices'!$A$2:$A$5001,0))),""))</f>
        <v/>
      </c>
      <c r="D289" s="8" t="n"/>
      <c r="E289" s="25" t="n"/>
      <c r="F289" s="25">
        <f>IF(OR($E289="",$C289=""),"",ROUND($E289*$C289/100,2))</f>
        <v/>
      </c>
      <c r="G289" s="8" t="n"/>
      <c r="H289" s="25" t="n"/>
      <c r="I289" s="8" t="n"/>
      <c r="J289" s="25">
        <f>IF($H289&lt;&gt;"",IF($F289="","",ROUND($H289-$F289,2)),IF(AND($F289&lt;&gt;"",ISNUMBER($G289)),IF($G289&lt;TODAY(),-$F289,""),""))</f>
        <v/>
      </c>
    </row>
    <row r="290">
      <c r="A290" s="7" t="n"/>
      <c r="B290" s="10" t="n"/>
      <c r="C290">
        <f>IF($A290="","",IFERROR(IF(INDEX('Apólices'!$Q$2:$Q$5001,MATCH($A290,'Apólices'!$A$2:$A$5001,0))="","",INDEX('Apólices'!$Q$2:$Q$5001,MATCH($A290,'Apólices'!$A$2:$A$5001,0))),""))</f>
        <v/>
      </c>
      <c r="D290" s="8" t="n"/>
      <c r="E290" s="25" t="n"/>
      <c r="F290" s="25">
        <f>IF(OR($E290="",$C290=""),"",ROUND($E290*$C290/100,2))</f>
        <v/>
      </c>
      <c r="G290" s="8" t="n"/>
      <c r="H290" s="25" t="n"/>
      <c r="I290" s="8" t="n"/>
      <c r="J290" s="25">
        <f>IF($H290&lt;&gt;"",IF($F290="","",ROUND($H290-$F290,2)),IF(AND($F290&lt;&gt;"",ISNUMBER($G290)),IF($G290&lt;TODAY(),-$F290,""),""))</f>
        <v/>
      </c>
    </row>
    <row r="291">
      <c r="A291" s="7" t="n"/>
      <c r="B291" s="10" t="n"/>
      <c r="C291">
        <f>IF($A291="","",IFERROR(IF(INDEX('Apólices'!$Q$2:$Q$5001,MATCH($A291,'Apólices'!$A$2:$A$5001,0))="","",INDEX('Apólices'!$Q$2:$Q$5001,MATCH($A291,'Apólices'!$A$2:$A$5001,0))),""))</f>
        <v/>
      </c>
      <c r="D291" s="8" t="n"/>
      <c r="E291" s="25" t="n"/>
      <c r="F291" s="25">
        <f>IF(OR($E291="",$C291=""),"",ROUND($E291*$C291/100,2))</f>
        <v/>
      </c>
      <c r="G291" s="8" t="n"/>
      <c r="H291" s="25" t="n"/>
      <c r="I291" s="8" t="n"/>
      <c r="J291" s="25">
        <f>IF($H291&lt;&gt;"",IF($F291="","",ROUND($H291-$F291,2)),IF(AND($F291&lt;&gt;"",ISNUMBER($G291)),IF($G291&lt;TODAY(),-$F291,""),""))</f>
        <v/>
      </c>
    </row>
    <row r="292">
      <c r="A292" s="7" t="n"/>
      <c r="B292" s="10" t="n"/>
      <c r="C292">
        <f>IF($A292="","",IFERROR(IF(INDEX('Apólices'!$Q$2:$Q$5001,MATCH($A292,'Apólices'!$A$2:$A$5001,0))="","",INDEX('Apólices'!$Q$2:$Q$5001,MATCH($A292,'Apólices'!$A$2:$A$5001,0))),""))</f>
        <v/>
      </c>
      <c r="D292" s="8" t="n"/>
      <c r="E292" s="25" t="n"/>
      <c r="F292" s="25">
        <f>IF(OR($E292="",$C292=""),"",ROUND($E292*$C292/100,2))</f>
        <v/>
      </c>
      <c r="G292" s="8" t="n"/>
      <c r="H292" s="25" t="n"/>
      <c r="I292" s="8" t="n"/>
      <c r="J292" s="25">
        <f>IF($H292&lt;&gt;"",IF($F292="","",ROUND($H292-$F292,2)),IF(AND($F292&lt;&gt;"",ISNUMBER($G292)),IF($G292&lt;TODAY(),-$F292,""),""))</f>
        <v/>
      </c>
    </row>
    <row r="293">
      <c r="A293" s="7" t="n"/>
      <c r="B293" s="10" t="n"/>
      <c r="C293">
        <f>IF($A293="","",IFERROR(IF(INDEX('Apólices'!$Q$2:$Q$5001,MATCH($A293,'Apólices'!$A$2:$A$5001,0))="","",INDEX('Apólices'!$Q$2:$Q$5001,MATCH($A293,'Apólices'!$A$2:$A$5001,0))),""))</f>
        <v/>
      </c>
      <c r="D293" s="8" t="n"/>
      <c r="E293" s="25" t="n"/>
      <c r="F293" s="25">
        <f>IF(OR($E293="",$C293=""),"",ROUND($E293*$C293/100,2))</f>
        <v/>
      </c>
      <c r="G293" s="8" t="n"/>
      <c r="H293" s="25" t="n"/>
      <c r="I293" s="8" t="n"/>
      <c r="J293" s="25">
        <f>IF($H293&lt;&gt;"",IF($F293="","",ROUND($H293-$F293,2)),IF(AND($F293&lt;&gt;"",ISNUMBER($G293)),IF($G293&lt;TODAY(),-$F293,""),""))</f>
        <v/>
      </c>
    </row>
    <row r="294">
      <c r="A294" s="7" t="n"/>
      <c r="B294" s="10" t="n"/>
      <c r="C294">
        <f>IF($A294="","",IFERROR(IF(INDEX('Apólices'!$Q$2:$Q$5001,MATCH($A294,'Apólices'!$A$2:$A$5001,0))="","",INDEX('Apólices'!$Q$2:$Q$5001,MATCH($A294,'Apólices'!$A$2:$A$5001,0))),""))</f>
        <v/>
      </c>
      <c r="D294" s="8" t="n"/>
      <c r="E294" s="25" t="n"/>
      <c r="F294" s="25">
        <f>IF(OR($E294="",$C294=""),"",ROUND($E294*$C294/100,2))</f>
        <v/>
      </c>
      <c r="G294" s="8" t="n"/>
      <c r="H294" s="25" t="n"/>
      <c r="I294" s="8" t="n"/>
      <c r="J294" s="25">
        <f>IF($H294&lt;&gt;"",IF($F294="","",ROUND($H294-$F294,2)),IF(AND($F294&lt;&gt;"",ISNUMBER($G294)),IF($G294&lt;TODAY(),-$F294,""),""))</f>
        <v/>
      </c>
    </row>
    <row r="295">
      <c r="A295" s="7" t="n"/>
      <c r="B295" s="10" t="n"/>
      <c r="C295">
        <f>IF($A295="","",IFERROR(IF(INDEX('Apólices'!$Q$2:$Q$5001,MATCH($A295,'Apólices'!$A$2:$A$5001,0))="","",INDEX('Apólices'!$Q$2:$Q$5001,MATCH($A295,'Apólices'!$A$2:$A$5001,0))),""))</f>
        <v/>
      </c>
      <c r="D295" s="8" t="n"/>
      <c r="E295" s="25" t="n"/>
      <c r="F295" s="25">
        <f>IF(OR($E295="",$C295=""),"",ROUND($E295*$C295/100,2))</f>
        <v/>
      </c>
      <c r="G295" s="8" t="n"/>
      <c r="H295" s="25" t="n"/>
      <c r="I295" s="8" t="n"/>
      <c r="J295" s="25">
        <f>IF($H295&lt;&gt;"",IF($F295="","",ROUND($H295-$F295,2)),IF(AND($F295&lt;&gt;"",ISNUMBER($G295)),IF($G295&lt;TODAY(),-$F295,""),""))</f>
        <v/>
      </c>
    </row>
    <row r="296">
      <c r="A296" s="7" t="n"/>
      <c r="B296" s="10" t="n"/>
      <c r="C296">
        <f>IF($A296="","",IFERROR(IF(INDEX('Apólices'!$Q$2:$Q$5001,MATCH($A296,'Apólices'!$A$2:$A$5001,0))="","",INDEX('Apólices'!$Q$2:$Q$5001,MATCH($A296,'Apólices'!$A$2:$A$5001,0))),""))</f>
        <v/>
      </c>
      <c r="D296" s="8" t="n"/>
      <c r="E296" s="25" t="n"/>
      <c r="F296" s="25">
        <f>IF(OR($E296="",$C296=""),"",ROUND($E296*$C296/100,2))</f>
        <v/>
      </c>
      <c r="G296" s="8" t="n"/>
      <c r="H296" s="25" t="n"/>
      <c r="I296" s="8" t="n"/>
      <c r="J296" s="25">
        <f>IF($H296&lt;&gt;"",IF($F296="","",ROUND($H296-$F296,2)),IF(AND($F296&lt;&gt;"",ISNUMBER($G296)),IF($G296&lt;TODAY(),-$F296,""),""))</f>
        <v/>
      </c>
    </row>
    <row r="297">
      <c r="A297" s="7" t="n"/>
      <c r="B297" s="10" t="n"/>
      <c r="C297">
        <f>IF($A297="","",IFERROR(IF(INDEX('Apólices'!$Q$2:$Q$5001,MATCH($A297,'Apólices'!$A$2:$A$5001,0))="","",INDEX('Apólices'!$Q$2:$Q$5001,MATCH($A297,'Apólices'!$A$2:$A$5001,0))),""))</f>
        <v/>
      </c>
      <c r="D297" s="8" t="n"/>
      <c r="E297" s="25" t="n"/>
      <c r="F297" s="25">
        <f>IF(OR($E297="",$C297=""),"",ROUND($E297*$C297/100,2))</f>
        <v/>
      </c>
      <c r="G297" s="8" t="n"/>
      <c r="H297" s="25" t="n"/>
      <c r="I297" s="8" t="n"/>
      <c r="J297" s="25">
        <f>IF($H297&lt;&gt;"",IF($F297="","",ROUND($H297-$F297,2)),IF(AND($F297&lt;&gt;"",ISNUMBER($G297)),IF($G297&lt;TODAY(),-$F297,""),""))</f>
        <v/>
      </c>
    </row>
    <row r="298">
      <c r="A298" s="7" t="n"/>
      <c r="B298" s="10" t="n"/>
      <c r="C298">
        <f>IF($A298="","",IFERROR(IF(INDEX('Apólices'!$Q$2:$Q$5001,MATCH($A298,'Apólices'!$A$2:$A$5001,0))="","",INDEX('Apólices'!$Q$2:$Q$5001,MATCH($A298,'Apólices'!$A$2:$A$5001,0))),""))</f>
        <v/>
      </c>
      <c r="D298" s="8" t="n"/>
      <c r="E298" s="25" t="n"/>
      <c r="F298" s="25">
        <f>IF(OR($E298="",$C298=""),"",ROUND($E298*$C298/100,2))</f>
        <v/>
      </c>
      <c r="G298" s="8" t="n"/>
      <c r="H298" s="25" t="n"/>
      <c r="I298" s="8" t="n"/>
      <c r="J298" s="25">
        <f>IF($H298&lt;&gt;"",IF($F298="","",ROUND($H298-$F298,2)),IF(AND($F298&lt;&gt;"",ISNUMBER($G298)),IF($G298&lt;TODAY(),-$F298,""),""))</f>
        <v/>
      </c>
    </row>
    <row r="299">
      <c r="A299" s="7" t="n"/>
      <c r="B299" s="10" t="n"/>
      <c r="C299">
        <f>IF($A299="","",IFERROR(IF(INDEX('Apólices'!$Q$2:$Q$5001,MATCH($A299,'Apólices'!$A$2:$A$5001,0))="","",INDEX('Apólices'!$Q$2:$Q$5001,MATCH($A299,'Apólices'!$A$2:$A$5001,0))),""))</f>
        <v/>
      </c>
      <c r="D299" s="8" t="n"/>
      <c r="E299" s="25" t="n"/>
      <c r="F299" s="25">
        <f>IF(OR($E299="",$C299=""),"",ROUND($E299*$C299/100,2))</f>
        <v/>
      </c>
      <c r="G299" s="8" t="n"/>
      <c r="H299" s="25" t="n"/>
      <c r="I299" s="8" t="n"/>
      <c r="J299" s="25">
        <f>IF($H299&lt;&gt;"",IF($F299="","",ROUND($H299-$F299,2)),IF(AND($F299&lt;&gt;"",ISNUMBER($G299)),IF($G299&lt;TODAY(),-$F299,""),""))</f>
        <v/>
      </c>
    </row>
    <row r="300">
      <c r="A300" s="7" t="n"/>
      <c r="B300" s="10" t="n"/>
      <c r="C300">
        <f>IF($A300="","",IFERROR(IF(INDEX('Apólices'!$Q$2:$Q$5001,MATCH($A300,'Apólices'!$A$2:$A$5001,0))="","",INDEX('Apólices'!$Q$2:$Q$5001,MATCH($A300,'Apólices'!$A$2:$A$5001,0))),""))</f>
        <v/>
      </c>
      <c r="D300" s="8" t="n"/>
      <c r="E300" s="25" t="n"/>
      <c r="F300" s="25">
        <f>IF(OR($E300="",$C300=""),"",ROUND($E300*$C300/100,2))</f>
        <v/>
      </c>
      <c r="G300" s="8" t="n"/>
      <c r="H300" s="25" t="n"/>
      <c r="I300" s="8" t="n"/>
      <c r="J300" s="25">
        <f>IF($H300&lt;&gt;"",IF($F300="","",ROUND($H300-$F300,2)),IF(AND($F300&lt;&gt;"",ISNUMBER($G300)),IF($G300&lt;TODAY(),-$F300,""),""))</f>
        <v/>
      </c>
    </row>
    <row r="301">
      <c r="A301" s="7" t="n"/>
      <c r="B301" s="10" t="n"/>
      <c r="C301">
        <f>IF($A301="","",IFERROR(IF(INDEX('Apólices'!$Q$2:$Q$5001,MATCH($A301,'Apólices'!$A$2:$A$5001,0))="","",INDEX('Apólices'!$Q$2:$Q$5001,MATCH($A301,'Apólices'!$A$2:$A$5001,0))),""))</f>
        <v/>
      </c>
      <c r="D301" s="8" t="n"/>
      <c r="E301" s="25" t="n"/>
      <c r="F301" s="25">
        <f>IF(OR($E301="",$C301=""),"",ROUND($E301*$C301/100,2))</f>
        <v/>
      </c>
      <c r="G301" s="8" t="n"/>
      <c r="H301" s="25" t="n"/>
      <c r="I301" s="8" t="n"/>
      <c r="J301" s="25">
        <f>IF($H301&lt;&gt;"",IF($F301="","",ROUND($H301-$F301,2)),IF(AND($F301&lt;&gt;"",ISNUMBER($G301)),IF($G301&lt;TODAY(),-$F301,""),""))</f>
        <v/>
      </c>
    </row>
    <row r="302">
      <c r="A302" s="7" t="n"/>
      <c r="B302" s="10" t="n"/>
      <c r="C302">
        <f>IF($A302="","",IFERROR(IF(INDEX('Apólices'!$Q$2:$Q$5001,MATCH($A302,'Apólices'!$A$2:$A$5001,0))="","",INDEX('Apólices'!$Q$2:$Q$5001,MATCH($A302,'Apólices'!$A$2:$A$5001,0))),""))</f>
        <v/>
      </c>
      <c r="D302" s="8" t="n"/>
      <c r="E302" s="25" t="n"/>
      <c r="F302" s="25">
        <f>IF(OR($E302="",$C302=""),"",ROUND($E302*$C302/100,2))</f>
        <v/>
      </c>
      <c r="G302" s="8" t="n"/>
      <c r="H302" s="25" t="n"/>
      <c r="I302" s="8" t="n"/>
      <c r="J302" s="25">
        <f>IF($H302&lt;&gt;"",IF($F302="","",ROUND($H302-$F302,2)),IF(AND($F302&lt;&gt;"",ISNUMBER($G302)),IF($G302&lt;TODAY(),-$F302,""),""))</f>
        <v/>
      </c>
    </row>
    <row r="303">
      <c r="A303" s="7" t="n"/>
      <c r="B303" s="10" t="n"/>
      <c r="C303">
        <f>IF($A303="","",IFERROR(IF(INDEX('Apólices'!$Q$2:$Q$5001,MATCH($A303,'Apólices'!$A$2:$A$5001,0))="","",INDEX('Apólices'!$Q$2:$Q$5001,MATCH($A303,'Apólices'!$A$2:$A$5001,0))),""))</f>
        <v/>
      </c>
      <c r="D303" s="8" t="n"/>
      <c r="E303" s="25" t="n"/>
      <c r="F303" s="25">
        <f>IF(OR($E303="",$C303=""),"",ROUND($E303*$C303/100,2))</f>
        <v/>
      </c>
      <c r="G303" s="8" t="n"/>
      <c r="H303" s="25" t="n"/>
      <c r="I303" s="8" t="n"/>
      <c r="J303" s="25">
        <f>IF($H303&lt;&gt;"",IF($F303="","",ROUND($H303-$F303,2)),IF(AND($F303&lt;&gt;"",ISNUMBER($G303)),IF($G303&lt;TODAY(),-$F303,""),""))</f>
        <v/>
      </c>
    </row>
    <row r="304">
      <c r="A304" s="7" t="n"/>
      <c r="B304" s="10" t="n"/>
      <c r="C304">
        <f>IF($A304="","",IFERROR(IF(INDEX('Apólices'!$Q$2:$Q$5001,MATCH($A304,'Apólices'!$A$2:$A$5001,0))="","",INDEX('Apólices'!$Q$2:$Q$5001,MATCH($A304,'Apólices'!$A$2:$A$5001,0))),""))</f>
        <v/>
      </c>
      <c r="D304" s="8" t="n"/>
      <c r="E304" s="25" t="n"/>
      <c r="F304" s="25">
        <f>IF(OR($E304="",$C304=""),"",ROUND($E304*$C304/100,2))</f>
        <v/>
      </c>
      <c r="G304" s="8" t="n"/>
      <c r="H304" s="25" t="n"/>
      <c r="I304" s="8" t="n"/>
      <c r="J304" s="25">
        <f>IF($H304&lt;&gt;"",IF($F304="","",ROUND($H304-$F304,2)),IF(AND($F304&lt;&gt;"",ISNUMBER($G304)),IF($G304&lt;TODAY(),-$F304,""),""))</f>
        <v/>
      </c>
    </row>
    <row r="305">
      <c r="A305" s="7" t="n"/>
      <c r="B305" s="10" t="n"/>
      <c r="C305">
        <f>IF($A305="","",IFERROR(IF(INDEX('Apólices'!$Q$2:$Q$5001,MATCH($A305,'Apólices'!$A$2:$A$5001,0))="","",INDEX('Apólices'!$Q$2:$Q$5001,MATCH($A305,'Apólices'!$A$2:$A$5001,0))),""))</f>
        <v/>
      </c>
      <c r="D305" s="8" t="n"/>
      <c r="E305" s="25" t="n"/>
      <c r="F305" s="25">
        <f>IF(OR($E305="",$C305=""),"",ROUND($E305*$C305/100,2))</f>
        <v/>
      </c>
      <c r="G305" s="8" t="n"/>
      <c r="H305" s="25" t="n"/>
      <c r="I305" s="8" t="n"/>
      <c r="J305" s="25">
        <f>IF($H305&lt;&gt;"",IF($F305="","",ROUND($H305-$F305,2)),IF(AND($F305&lt;&gt;"",ISNUMBER($G305)),IF($G305&lt;TODAY(),-$F305,""),""))</f>
        <v/>
      </c>
    </row>
    <row r="306">
      <c r="A306" s="7" t="n"/>
      <c r="B306" s="10" t="n"/>
      <c r="C306">
        <f>IF($A306="","",IFERROR(IF(INDEX('Apólices'!$Q$2:$Q$5001,MATCH($A306,'Apólices'!$A$2:$A$5001,0))="","",INDEX('Apólices'!$Q$2:$Q$5001,MATCH($A306,'Apólices'!$A$2:$A$5001,0))),""))</f>
        <v/>
      </c>
      <c r="D306" s="8" t="n"/>
      <c r="E306" s="25" t="n"/>
      <c r="F306" s="25">
        <f>IF(OR($E306="",$C306=""),"",ROUND($E306*$C306/100,2))</f>
        <v/>
      </c>
      <c r="G306" s="8" t="n"/>
      <c r="H306" s="25" t="n"/>
      <c r="I306" s="8" t="n"/>
      <c r="J306" s="25">
        <f>IF($H306&lt;&gt;"",IF($F306="","",ROUND($H306-$F306,2)),IF(AND($F306&lt;&gt;"",ISNUMBER($G306)),IF($G306&lt;TODAY(),-$F306,""),""))</f>
        <v/>
      </c>
    </row>
    <row r="307">
      <c r="A307" s="7" t="n"/>
      <c r="B307" s="10" t="n"/>
      <c r="C307">
        <f>IF($A307="","",IFERROR(IF(INDEX('Apólices'!$Q$2:$Q$5001,MATCH($A307,'Apólices'!$A$2:$A$5001,0))="","",INDEX('Apólices'!$Q$2:$Q$5001,MATCH($A307,'Apólices'!$A$2:$A$5001,0))),""))</f>
        <v/>
      </c>
      <c r="D307" s="8" t="n"/>
      <c r="E307" s="25" t="n"/>
      <c r="F307" s="25">
        <f>IF(OR($E307="",$C307=""),"",ROUND($E307*$C307/100,2))</f>
        <v/>
      </c>
      <c r="G307" s="8" t="n"/>
      <c r="H307" s="25" t="n"/>
      <c r="I307" s="8" t="n"/>
      <c r="J307" s="25">
        <f>IF($H307&lt;&gt;"",IF($F307="","",ROUND($H307-$F307,2)),IF(AND($F307&lt;&gt;"",ISNUMBER($G307)),IF($G307&lt;TODAY(),-$F307,""),""))</f>
        <v/>
      </c>
    </row>
    <row r="308">
      <c r="A308" s="7" t="n"/>
      <c r="B308" s="10" t="n"/>
      <c r="C308">
        <f>IF($A308="","",IFERROR(IF(INDEX('Apólices'!$Q$2:$Q$5001,MATCH($A308,'Apólices'!$A$2:$A$5001,0))="","",INDEX('Apólices'!$Q$2:$Q$5001,MATCH($A308,'Apólices'!$A$2:$A$5001,0))),""))</f>
        <v/>
      </c>
      <c r="D308" s="8" t="n"/>
      <c r="E308" s="25" t="n"/>
      <c r="F308" s="25">
        <f>IF(OR($E308="",$C308=""),"",ROUND($E308*$C308/100,2))</f>
        <v/>
      </c>
      <c r="G308" s="8" t="n"/>
      <c r="H308" s="25" t="n"/>
      <c r="I308" s="8" t="n"/>
      <c r="J308" s="25">
        <f>IF($H308&lt;&gt;"",IF($F308="","",ROUND($H308-$F308,2)),IF(AND($F308&lt;&gt;"",ISNUMBER($G308)),IF($G308&lt;TODAY(),-$F308,""),""))</f>
        <v/>
      </c>
    </row>
    <row r="309">
      <c r="A309" s="7" t="n"/>
      <c r="B309" s="10" t="n"/>
      <c r="C309">
        <f>IF($A309="","",IFERROR(IF(INDEX('Apólices'!$Q$2:$Q$5001,MATCH($A309,'Apólices'!$A$2:$A$5001,0))="","",INDEX('Apólices'!$Q$2:$Q$5001,MATCH($A309,'Apólices'!$A$2:$A$5001,0))),""))</f>
        <v/>
      </c>
      <c r="D309" s="8" t="n"/>
      <c r="E309" s="25" t="n"/>
      <c r="F309" s="25">
        <f>IF(OR($E309="",$C309=""),"",ROUND($E309*$C309/100,2))</f>
        <v/>
      </c>
      <c r="G309" s="8" t="n"/>
      <c r="H309" s="25" t="n"/>
      <c r="I309" s="8" t="n"/>
      <c r="J309" s="25">
        <f>IF($H309&lt;&gt;"",IF($F309="","",ROUND($H309-$F309,2)),IF(AND($F309&lt;&gt;"",ISNUMBER($G309)),IF($G309&lt;TODAY(),-$F309,""),""))</f>
        <v/>
      </c>
    </row>
    <row r="310">
      <c r="A310" s="7" t="n"/>
      <c r="B310" s="10" t="n"/>
      <c r="C310">
        <f>IF($A310="","",IFERROR(IF(INDEX('Apólices'!$Q$2:$Q$5001,MATCH($A310,'Apólices'!$A$2:$A$5001,0))="","",INDEX('Apólices'!$Q$2:$Q$5001,MATCH($A310,'Apólices'!$A$2:$A$5001,0))),""))</f>
        <v/>
      </c>
      <c r="D310" s="8" t="n"/>
      <c r="E310" s="25" t="n"/>
      <c r="F310" s="25">
        <f>IF(OR($E310="",$C310=""),"",ROUND($E310*$C310/100,2))</f>
        <v/>
      </c>
      <c r="G310" s="8" t="n"/>
      <c r="H310" s="25" t="n"/>
      <c r="I310" s="8" t="n"/>
      <c r="J310" s="25">
        <f>IF($H310&lt;&gt;"",IF($F310="","",ROUND($H310-$F310,2)),IF(AND($F310&lt;&gt;"",ISNUMBER($G310)),IF($G310&lt;TODAY(),-$F310,""),""))</f>
        <v/>
      </c>
    </row>
    <row r="311">
      <c r="A311" s="7" t="n"/>
      <c r="B311" s="10" t="n"/>
      <c r="C311">
        <f>IF($A311="","",IFERROR(IF(INDEX('Apólices'!$Q$2:$Q$5001,MATCH($A311,'Apólices'!$A$2:$A$5001,0))="","",INDEX('Apólices'!$Q$2:$Q$5001,MATCH($A311,'Apólices'!$A$2:$A$5001,0))),""))</f>
        <v/>
      </c>
      <c r="D311" s="8" t="n"/>
      <c r="E311" s="25" t="n"/>
      <c r="F311" s="25">
        <f>IF(OR($E311="",$C311=""),"",ROUND($E311*$C311/100,2))</f>
        <v/>
      </c>
      <c r="G311" s="8" t="n"/>
      <c r="H311" s="25" t="n"/>
      <c r="I311" s="8" t="n"/>
      <c r="J311" s="25">
        <f>IF($H311&lt;&gt;"",IF($F311="","",ROUND($H311-$F311,2)),IF(AND($F311&lt;&gt;"",ISNUMBER($G311)),IF($G311&lt;TODAY(),-$F311,""),""))</f>
        <v/>
      </c>
    </row>
    <row r="312">
      <c r="A312" s="7" t="n"/>
      <c r="B312" s="10" t="n"/>
      <c r="C312">
        <f>IF($A312="","",IFERROR(IF(INDEX('Apólices'!$Q$2:$Q$5001,MATCH($A312,'Apólices'!$A$2:$A$5001,0))="","",INDEX('Apólices'!$Q$2:$Q$5001,MATCH($A312,'Apólices'!$A$2:$A$5001,0))),""))</f>
        <v/>
      </c>
      <c r="D312" s="8" t="n"/>
      <c r="E312" s="25" t="n"/>
      <c r="F312" s="25">
        <f>IF(OR($E312="",$C312=""),"",ROUND($E312*$C312/100,2))</f>
        <v/>
      </c>
      <c r="G312" s="8" t="n"/>
      <c r="H312" s="25" t="n"/>
      <c r="I312" s="8" t="n"/>
      <c r="J312" s="25">
        <f>IF($H312&lt;&gt;"",IF($F312="","",ROUND($H312-$F312,2)),IF(AND($F312&lt;&gt;"",ISNUMBER($G312)),IF($G312&lt;TODAY(),-$F312,""),""))</f>
        <v/>
      </c>
    </row>
    <row r="313">
      <c r="A313" s="7" t="n"/>
      <c r="B313" s="10" t="n"/>
      <c r="C313">
        <f>IF($A313="","",IFERROR(IF(INDEX('Apólices'!$Q$2:$Q$5001,MATCH($A313,'Apólices'!$A$2:$A$5001,0))="","",INDEX('Apólices'!$Q$2:$Q$5001,MATCH($A313,'Apólices'!$A$2:$A$5001,0))),""))</f>
        <v/>
      </c>
      <c r="D313" s="8" t="n"/>
      <c r="E313" s="25" t="n"/>
      <c r="F313" s="25">
        <f>IF(OR($E313="",$C313=""),"",ROUND($E313*$C313/100,2))</f>
        <v/>
      </c>
      <c r="G313" s="8" t="n"/>
      <c r="H313" s="25" t="n"/>
      <c r="I313" s="8" t="n"/>
      <c r="J313" s="25">
        <f>IF($H313&lt;&gt;"",IF($F313="","",ROUND($H313-$F313,2)),IF(AND($F313&lt;&gt;"",ISNUMBER($G313)),IF($G313&lt;TODAY(),-$F313,""),""))</f>
        <v/>
      </c>
    </row>
    <row r="314">
      <c r="A314" s="7" t="n"/>
      <c r="B314" s="10" t="n"/>
      <c r="C314">
        <f>IF($A314="","",IFERROR(IF(INDEX('Apólices'!$Q$2:$Q$5001,MATCH($A314,'Apólices'!$A$2:$A$5001,0))="","",INDEX('Apólices'!$Q$2:$Q$5001,MATCH($A314,'Apólices'!$A$2:$A$5001,0))),""))</f>
        <v/>
      </c>
      <c r="D314" s="8" t="n"/>
      <c r="E314" s="25" t="n"/>
      <c r="F314" s="25">
        <f>IF(OR($E314="",$C314=""),"",ROUND($E314*$C314/100,2))</f>
        <v/>
      </c>
      <c r="G314" s="8" t="n"/>
      <c r="H314" s="25" t="n"/>
      <c r="I314" s="8" t="n"/>
      <c r="J314" s="25">
        <f>IF($H314&lt;&gt;"",IF($F314="","",ROUND($H314-$F314,2)),IF(AND($F314&lt;&gt;"",ISNUMBER($G314)),IF($G314&lt;TODAY(),-$F314,""),""))</f>
        <v/>
      </c>
    </row>
    <row r="315">
      <c r="A315" s="7" t="n"/>
      <c r="B315" s="10" t="n"/>
      <c r="C315">
        <f>IF($A315="","",IFERROR(IF(INDEX('Apólices'!$Q$2:$Q$5001,MATCH($A315,'Apólices'!$A$2:$A$5001,0))="","",INDEX('Apólices'!$Q$2:$Q$5001,MATCH($A315,'Apólices'!$A$2:$A$5001,0))),""))</f>
        <v/>
      </c>
      <c r="D315" s="8" t="n"/>
      <c r="E315" s="25" t="n"/>
      <c r="F315" s="25">
        <f>IF(OR($E315="",$C315=""),"",ROUND($E315*$C315/100,2))</f>
        <v/>
      </c>
      <c r="G315" s="8" t="n"/>
      <c r="H315" s="25" t="n"/>
      <c r="I315" s="8" t="n"/>
      <c r="J315" s="25">
        <f>IF($H315&lt;&gt;"",IF($F315="","",ROUND($H315-$F315,2)),IF(AND($F315&lt;&gt;"",ISNUMBER($G315)),IF($G315&lt;TODAY(),-$F315,""),""))</f>
        <v/>
      </c>
    </row>
    <row r="316">
      <c r="A316" s="7" t="n"/>
      <c r="B316" s="10" t="n"/>
      <c r="C316">
        <f>IF($A316="","",IFERROR(IF(INDEX('Apólices'!$Q$2:$Q$5001,MATCH($A316,'Apólices'!$A$2:$A$5001,0))="","",INDEX('Apólices'!$Q$2:$Q$5001,MATCH($A316,'Apólices'!$A$2:$A$5001,0))),""))</f>
        <v/>
      </c>
      <c r="D316" s="8" t="n"/>
      <c r="E316" s="25" t="n"/>
      <c r="F316" s="25">
        <f>IF(OR($E316="",$C316=""),"",ROUND($E316*$C316/100,2))</f>
        <v/>
      </c>
      <c r="G316" s="8" t="n"/>
      <c r="H316" s="25" t="n"/>
      <c r="I316" s="8" t="n"/>
      <c r="J316" s="25">
        <f>IF($H316&lt;&gt;"",IF($F316="","",ROUND($H316-$F316,2)),IF(AND($F316&lt;&gt;"",ISNUMBER($G316)),IF($G316&lt;TODAY(),-$F316,""),""))</f>
        <v/>
      </c>
    </row>
    <row r="317">
      <c r="A317" s="7" t="n"/>
      <c r="B317" s="10" t="n"/>
      <c r="C317">
        <f>IF($A317="","",IFERROR(IF(INDEX('Apólices'!$Q$2:$Q$5001,MATCH($A317,'Apólices'!$A$2:$A$5001,0))="","",INDEX('Apólices'!$Q$2:$Q$5001,MATCH($A317,'Apólices'!$A$2:$A$5001,0))),""))</f>
        <v/>
      </c>
      <c r="D317" s="8" t="n"/>
      <c r="E317" s="25" t="n"/>
      <c r="F317" s="25">
        <f>IF(OR($E317="",$C317=""),"",ROUND($E317*$C317/100,2))</f>
        <v/>
      </c>
      <c r="G317" s="8" t="n"/>
      <c r="H317" s="25" t="n"/>
      <c r="I317" s="8" t="n"/>
      <c r="J317" s="25">
        <f>IF($H317&lt;&gt;"",IF($F317="","",ROUND($H317-$F317,2)),IF(AND($F317&lt;&gt;"",ISNUMBER($G317)),IF($G317&lt;TODAY(),-$F317,""),""))</f>
        <v/>
      </c>
    </row>
    <row r="318">
      <c r="A318" s="7" t="n"/>
      <c r="B318" s="10" t="n"/>
      <c r="C318">
        <f>IF($A318="","",IFERROR(IF(INDEX('Apólices'!$Q$2:$Q$5001,MATCH($A318,'Apólices'!$A$2:$A$5001,0))="","",INDEX('Apólices'!$Q$2:$Q$5001,MATCH($A318,'Apólices'!$A$2:$A$5001,0))),""))</f>
        <v/>
      </c>
      <c r="D318" s="8" t="n"/>
      <c r="E318" s="25" t="n"/>
      <c r="F318" s="25">
        <f>IF(OR($E318="",$C318=""),"",ROUND($E318*$C318/100,2))</f>
        <v/>
      </c>
      <c r="G318" s="8" t="n"/>
      <c r="H318" s="25" t="n"/>
      <c r="I318" s="8" t="n"/>
      <c r="J318" s="25">
        <f>IF($H318&lt;&gt;"",IF($F318="","",ROUND($H318-$F318,2)),IF(AND($F318&lt;&gt;"",ISNUMBER($G318)),IF($G318&lt;TODAY(),-$F318,""),""))</f>
        <v/>
      </c>
    </row>
    <row r="319">
      <c r="A319" s="7" t="n"/>
      <c r="B319" s="10" t="n"/>
      <c r="C319">
        <f>IF($A319="","",IFERROR(IF(INDEX('Apólices'!$Q$2:$Q$5001,MATCH($A319,'Apólices'!$A$2:$A$5001,0))="","",INDEX('Apólices'!$Q$2:$Q$5001,MATCH($A319,'Apólices'!$A$2:$A$5001,0))),""))</f>
        <v/>
      </c>
      <c r="D319" s="8" t="n"/>
      <c r="E319" s="25" t="n"/>
      <c r="F319" s="25">
        <f>IF(OR($E319="",$C319=""),"",ROUND($E319*$C319/100,2))</f>
        <v/>
      </c>
      <c r="G319" s="8" t="n"/>
      <c r="H319" s="25" t="n"/>
      <c r="I319" s="8" t="n"/>
      <c r="J319" s="25">
        <f>IF($H319&lt;&gt;"",IF($F319="","",ROUND($H319-$F319,2)),IF(AND($F319&lt;&gt;"",ISNUMBER($G319)),IF($G319&lt;TODAY(),-$F319,""),""))</f>
        <v/>
      </c>
    </row>
    <row r="320">
      <c r="A320" s="7" t="n"/>
      <c r="B320" s="10" t="n"/>
      <c r="C320">
        <f>IF($A320="","",IFERROR(IF(INDEX('Apólices'!$Q$2:$Q$5001,MATCH($A320,'Apólices'!$A$2:$A$5001,0))="","",INDEX('Apólices'!$Q$2:$Q$5001,MATCH($A320,'Apólices'!$A$2:$A$5001,0))),""))</f>
        <v/>
      </c>
      <c r="D320" s="8" t="n"/>
      <c r="E320" s="25" t="n"/>
      <c r="F320" s="25">
        <f>IF(OR($E320="",$C320=""),"",ROUND($E320*$C320/100,2))</f>
        <v/>
      </c>
      <c r="G320" s="8" t="n"/>
      <c r="H320" s="25" t="n"/>
      <c r="I320" s="8" t="n"/>
      <c r="J320" s="25">
        <f>IF($H320&lt;&gt;"",IF($F320="","",ROUND($H320-$F320,2)),IF(AND($F320&lt;&gt;"",ISNUMBER($G320)),IF($G320&lt;TODAY(),-$F320,""),""))</f>
        <v/>
      </c>
    </row>
    <row r="321">
      <c r="A321" s="7" t="n"/>
      <c r="B321" s="10" t="n"/>
      <c r="C321">
        <f>IF($A321="","",IFERROR(IF(INDEX('Apólices'!$Q$2:$Q$5001,MATCH($A321,'Apólices'!$A$2:$A$5001,0))="","",INDEX('Apólices'!$Q$2:$Q$5001,MATCH($A321,'Apólices'!$A$2:$A$5001,0))),""))</f>
        <v/>
      </c>
      <c r="D321" s="8" t="n"/>
      <c r="E321" s="25" t="n"/>
      <c r="F321" s="25">
        <f>IF(OR($E321="",$C321=""),"",ROUND($E321*$C321/100,2))</f>
        <v/>
      </c>
      <c r="G321" s="8" t="n"/>
      <c r="H321" s="25" t="n"/>
      <c r="I321" s="8" t="n"/>
      <c r="J321" s="25">
        <f>IF($H321&lt;&gt;"",IF($F321="","",ROUND($H321-$F321,2)),IF(AND($F321&lt;&gt;"",ISNUMBER($G321)),IF($G321&lt;TODAY(),-$F321,""),""))</f>
        <v/>
      </c>
    </row>
    <row r="322">
      <c r="A322" s="7" t="n"/>
      <c r="B322" s="10" t="n"/>
      <c r="C322">
        <f>IF($A322="","",IFERROR(IF(INDEX('Apólices'!$Q$2:$Q$5001,MATCH($A322,'Apólices'!$A$2:$A$5001,0))="","",INDEX('Apólices'!$Q$2:$Q$5001,MATCH($A322,'Apólices'!$A$2:$A$5001,0))),""))</f>
        <v/>
      </c>
      <c r="D322" s="8" t="n"/>
      <c r="E322" s="25" t="n"/>
      <c r="F322" s="25">
        <f>IF(OR($E322="",$C322=""),"",ROUND($E322*$C322/100,2))</f>
        <v/>
      </c>
      <c r="G322" s="8" t="n"/>
      <c r="H322" s="25" t="n"/>
      <c r="I322" s="8" t="n"/>
      <c r="J322" s="25">
        <f>IF($H322&lt;&gt;"",IF($F322="","",ROUND($H322-$F322,2)),IF(AND($F322&lt;&gt;"",ISNUMBER($G322)),IF($G322&lt;TODAY(),-$F322,""),""))</f>
        <v/>
      </c>
    </row>
    <row r="323">
      <c r="A323" s="7" t="n"/>
      <c r="B323" s="10" t="n"/>
      <c r="C323">
        <f>IF($A323="","",IFERROR(IF(INDEX('Apólices'!$Q$2:$Q$5001,MATCH($A323,'Apólices'!$A$2:$A$5001,0))="","",INDEX('Apólices'!$Q$2:$Q$5001,MATCH($A323,'Apólices'!$A$2:$A$5001,0))),""))</f>
        <v/>
      </c>
      <c r="D323" s="8" t="n"/>
      <c r="E323" s="25" t="n"/>
      <c r="F323" s="25">
        <f>IF(OR($E323="",$C323=""),"",ROUND($E323*$C323/100,2))</f>
        <v/>
      </c>
      <c r="G323" s="8" t="n"/>
      <c r="H323" s="25" t="n"/>
      <c r="I323" s="8" t="n"/>
      <c r="J323" s="25">
        <f>IF($H323&lt;&gt;"",IF($F323="","",ROUND($H323-$F323,2)),IF(AND($F323&lt;&gt;"",ISNUMBER($G323)),IF($G323&lt;TODAY(),-$F323,""),""))</f>
        <v/>
      </c>
    </row>
    <row r="324">
      <c r="A324" s="7" t="n"/>
      <c r="B324" s="10" t="n"/>
      <c r="C324">
        <f>IF($A324="","",IFERROR(IF(INDEX('Apólices'!$Q$2:$Q$5001,MATCH($A324,'Apólices'!$A$2:$A$5001,0))="","",INDEX('Apólices'!$Q$2:$Q$5001,MATCH($A324,'Apólices'!$A$2:$A$5001,0))),""))</f>
        <v/>
      </c>
      <c r="D324" s="8" t="n"/>
      <c r="E324" s="25" t="n"/>
      <c r="F324" s="25">
        <f>IF(OR($E324="",$C324=""),"",ROUND($E324*$C324/100,2))</f>
        <v/>
      </c>
      <c r="G324" s="8" t="n"/>
      <c r="H324" s="25" t="n"/>
      <c r="I324" s="8" t="n"/>
      <c r="J324" s="25">
        <f>IF($H324&lt;&gt;"",IF($F324="","",ROUND($H324-$F324,2)),IF(AND($F324&lt;&gt;"",ISNUMBER($G324)),IF($G324&lt;TODAY(),-$F324,""),""))</f>
        <v/>
      </c>
    </row>
    <row r="325">
      <c r="A325" s="7" t="n"/>
      <c r="B325" s="10" t="n"/>
      <c r="C325">
        <f>IF($A325="","",IFERROR(IF(INDEX('Apólices'!$Q$2:$Q$5001,MATCH($A325,'Apólices'!$A$2:$A$5001,0))="","",INDEX('Apólices'!$Q$2:$Q$5001,MATCH($A325,'Apólices'!$A$2:$A$5001,0))),""))</f>
        <v/>
      </c>
      <c r="D325" s="8" t="n"/>
      <c r="E325" s="25" t="n"/>
      <c r="F325" s="25">
        <f>IF(OR($E325="",$C325=""),"",ROUND($E325*$C325/100,2))</f>
        <v/>
      </c>
      <c r="G325" s="8" t="n"/>
      <c r="H325" s="25" t="n"/>
      <c r="I325" s="8" t="n"/>
      <c r="J325" s="25">
        <f>IF($H325&lt;&gt;"",IF($F325="","",ROUND($H325-$F325,2)),IF(AND($F325&lt;&gt;"",ISNUMBER($G325)),IF($G325&lt;TODAY(),-$F325,""),""))</f>
        <v/>
      </c>
    </row>
    <row r="326">
      <c r="A326" s="7" t="n"/>
      <c r="B326" s="10" t="n"/>
      <c r="C326">
        <f>IF($A326="","",IFERROR(IF(INDEX('Apólices'!$Q$2:$Q$5001,MATCH($A326,'Apólices'!$A$2:$A$5001,0))="","",INDEX('Apólices'!$Q$2:$Q$5001,MATCH($A326,'Apólices'!$A$2:$A$5001,0))),""))</f>
        <v/>
      </c>
      <c r="D326" s="8" t="n"/>
      <c r="E326" s="25" t="n"/>
      <c r="F326" s="25">
        <f>IF(OR($E326="",$C326=""),"",ROUND($E326*$C326/100,2))</f>
        <v/>
      </c>
      <c r="G326" s="8" t="n"/>
      <c r="H326" s="25" t="n"/>
      <c r="I326" s="8" t="n"/>
      <c r="J326" s="25">
        <f>IF($H326&lt;&gt;"",IF($F326="","",ROUND($H326-$F326,2)),IF(AND($F326&lt;&gt;"",ISNUMBER($G326)),IF($G326&lt;TODAY(),-$F326,""),""))</f>
        <v/>
      </c>
    </row>
    <row r="327">
      <c r="A327" s="7" t="n"/>
      <c r="B327" s="10" t="n"/>
      <c r="C327">
        <f>IF($A327="","",IFERROR(IF(INDEX('Apólices'!$Q$2:$Q$5001,MATCH($A327,'Apólices'!$A$2:$A$5001,0))="","",INDEX('Apólices'!$Q$2:$Q$5001,MATCH($A327,'Apólices'!$A$2:$A$5001,0))),""))</f>
        <v/>
      </c>
      <c r="D327" s="8" t="n"/>
      <c r="E327" s="25" t="n"/>
      <c r="F327" s="25">
        <f>IF(OR($E327="",$C327=""),"",ROUND($E327*$C327/100,2))</f>
        <v/>
      </c>
      <c r="G327" s="8" t="n"/>
      <c r="H327" s="25" t="n"/>
      <c r="I327" s="8" t="n"/>
      <c r="J327" s="25">
        <f>IF($H327&lt;&gt;"",IF($F327="","",ROUND($H327-$F327,2)),IF(AND($F327&lt;&gt;"",ISNUMBER($G327)),IF($G327&lt;TODAY(),-$F327,""),""))</f>
        <v/>
      </c>
    </row>
    <row r="328">
      <c r="A328" s="7" t="n"/>
      <c r="B328" s="10" t="n"/>
      <c r="C328">
        <f>IF($A328="","",IFERROR(IF(INDEX('Apólices'!$Q$2:$Q$5001,MATCH($A328,'Apólices'!$A$2:$A$5001,0))="","",INDEX('Apólices'!$Q$2:$Q$5001,MATCH($A328,'Apólices'!$A$2:$A$5001,0))),""))</f>
        <v/>
      </c>
      <c r="D328" s="8" t="n"/>
      <c r="E328" s="25" t="n"/>
      <c r="F328" s="25">
        <f>IF(OR($E328="",$C328=""),"",ROUND($E328*$C328/100,2))</f>
        <v/>
      </c>
      <c r="G328" s="8" t="n"/>
      <c r="H328" s="25" t="n"/>
      <c r="I328" s="8" t="n"/>
      <c r="J328" s="25">
        <f>IF($H328&lt;&gt;"",IF($F328="","",ROUND($H328-$F328,2)),IF(AND($F328&lt;&gt;"",ISNUMBER($G328)),IF($G328&lt;TODAY(),-$F328,""),""))</f>
        <v/>
      </c>
    </row>
    <row r="329">
      <c r="A329" s="7" t="n"/>
      <c r="B329" s="10" t="n"/>
      <c r="C329">
        <f>IF($A329="","",IFERROR(IF(INDEX('Apólices'!$Q$2:$Q$5001,MATCH($A329,'Apólices'!$A$2:$A$5001,0))="","",INDEX('Apólices'!$Q$2:$Q$5001,MATCH($A329,'Apólices'!$A$2:$A$5001,0))),""))</f>
        <v/>
      </c>
      <c r="D329" s="8" t="n"/>
      <c r="E329" s="25" t="n"/>
      <c r="F329" s="25">
        <f>IF(OR($E329="",$C329=""),"",ROUND($E329*$C329/100,2))</f>
        <v/>
      </c>
      <c r="G329" s="8" t="n"/>
      <c r="H329" s="25" t="n"/>
      <c r="I329" s="8" t="n"/>
      <c r="J329" s="25">
        <f>IF($H329&lt;&gt;"",IF($F329="","",ROUND($H329-$F329,2)),IF(AND($F329&lt;&gt;"",ISNUMBER($G329)),IF($G329&lt;TODAY(),-$F329,""),""))</f>
        <v/>
      </c>
    </row>
    <row r="330">
      <c r="A330" s="7" t="n"/>
      <c r="B330" s="10" t="n"/>
      <c r="C330">
        <f>IF($A330="","",IFERROR(IF(INDEX('Apólices'!$Q$2:$Q$5001,MATCH($A330,'Apólices'!$A$2:$A$5001,0))="","",INDEX('Apólices'!$Q$2:$Q$5001,MATCH($A330,'Apólices'!$A$2:$A$5001,0))),""))</f>
        <v/>
      </c>
      <c r="D330" s="8" t="n"/>
      <c r="E330" s="25" t="n"/>
      <c r="F330" s="25">
        <f>IF(OR($E330="",$C330=""),"",ROUND($E330*$C330/100,2))</f>
        <v/>
      </c>
      <c r="G330" s="8" t="n"/>
      <c r="H330" s="25" t="n"/>
      <c r="I330" s="8" t="n"/>
      <c r="J330" s="25">
        <f>IF($H330&lt;&gt;"",IF($F330="","",ROUND($H330-$F330,2)),IF(AND($F330&lt;&gt;"",ISNUMBER($G330)),IF($G330&lt;TODAY(),-$F330,""),""))</f>
        <v/>
      </c>
    </row>
    <row r="331">
      <c r="A331" s="7" t="n"/>
      <c r="B331" s="10" t="n"/>
      <c r="C331">
        <f>IF($A331="","",IFERROR(IF(INDEX('Apólices'!$Q$2:$Q$5001,MATCH($A331,'Apólices'!$A$2:$A$5001,0))="","",INDEX('Apólices'!$Q$2:$Q$5001,MATCH($A331,'Apólices'!$A$2:$A$5001,0))),""))</f>
        <v/>
      </c>
      <c r="D331" s="8" t="n"/>
      <c r="E331" s="25" t="n"/>
      <c r="F331" s="25">
        <f>IF(OR($E331="",$C331=""),"",ROUND($E331*$C331/100,2))</f>
        <v/>
      </c>
      <c r="G331" s="8" t="n"/>
      <c r="H331" s="25" t="n"/>
      <c r="I331" s="8" t="n"/>
      <c r="J331" s="25">
        <f>IF($H331&lt;&gt;"",IF($F331="","",ROUND($H331-$F331,2)),IF(AND($F331&lt;&gt;"",ISNUMBER($G331)),IF($G331&lt;TODAY(),-$F331,""),""))</f>
        <v/>
      </c>
    </row>
    <row r="332">
      <c r="A332" s="7" t="n"/>
      <c r="B332" s="10" t="n"/>
      <c r="C332">
        <f>IF($A332="","",IFERROR(IF(INDEX('Apólices'!$Q$2:$Q$5001,MATCH($A332,'Apólices'!$A$2:$A$5001,0))="","",INDEX('Apólices'!$Q$2:$Q$5001,MATCH($A332,'Apólices'!$A$2:$A$5001,0))),""))</f>
        <v/>
      </c>
      <c r="D332" s="8" t="n"/>
      <c r="E332" s="25" t="n"/>
      <c r="F332" s="25">
        <f>IF(OR($E332="",$C332=""),"",ROUND($E332*$C332/100,2))</f>
        <v/>
      </c>
      <c r="G332" s="8" t="n"/>
      <c r="H332" s="25" t="n"/>
      <c r="I332" s="8" t="n"/>
      <c r="J332" s="25">
        <f>IF($H332&lt;&gt;"",IF($F332="","",ROUND($H332-$F332,2)),IF(AND($F332&lt;&gt;"",ISNUMBER($G332)),IF($G332&lt;TODAY(),-$F332,""),""))</f>
        <v/>
      </c>
    </row>
    <row r="333">
      <c r="A333" s="7" t="n"/>
      <c r="B333" s="10" t="n"/>
      <c r="C333">
        <f>IF($A333="","",IFERROR(IF(INDEX('Apólices'!$Q$2:$Q$5001,MATCH($A333,'Apólices'!$A$2:$A$5001,0))="","",INDEX('Apólices'!$Q$2:$Q$5001,MATCH($A333,'Apólices'!$A$2:$A$5001,0))),""))</f>
        <v/>
      </c>
      <c r="D333" s="8" t="n"/>
      <c r="E333" s="25" t="n"/>
      <c r="F333" s="25">
        <f>IF(OR($E333="",$C333=""),"",ROUND($E333*$C333/100,2))</f>
        <v/>
      </c>
      <c r="G333" s="8" t="n"/>
      <c r="H333" s="25" t="n"/>
      <c r="I333" s="8" t="n"/>
      <c r="J333" s="25">
        <f>IF($H333&lt;&gt;"",IF($F333="","",ROUND($H333-$F333,2)),IF(AND($F333&lt;&gt;"",ISNUMBER($G333)),IF($G333&lt;TODAY(),-$F333,""),""))</f>
        <v/>
      </c>
    </row>
    <row r="334">
      <c r="A334" s="7" t="n"/>
      <c r="B334" s="10" t="n"/>
      <c r="C334">
        <f>IF($A334="","",IFERROR(IF(INDEX('Apólices'!$Q$2:$Q$5001,MATCH($A334,'Apólices'!$A$2:$A$5001,0))="","",INDEX('Apólices'!$Q$2:$Q$5001,MATCH($A334,'Apólices'!$A$2:$A$5001,0))),""))</f>
        <v/>
      </c>
      <c r="D334" s="8" t="n"/>
      <c r="E334" s="25" t="n"/>
      <c r="F334" s="25">
        <f>IF(OR($E334="",$C334=""),"",ROUND($E334*$C334/100,2))</f>
        <v/>
      </c>
      <c r="G334" s="8" t="n"/>
      <c r="H334" s="25" t="n"/>
      <c r="I334" s="8" t="n"/>
      <c r="J334" s="25">
        <f>IF($H334&lt;&gt;"",IF($F334="","",ROUND($H334-$F334,2)),IF(AND($F334&lt;&gt;"",ISNUMBER($G334)),IF($G334&lt;TODAY(),-$F334,""),""))</f>
        <v/>
      </c>
    </row>
    <row r="335">
      <c r="A335" s="7" t="n"/>
      <c r="B335" s="10" t="n"/>
      <c r="C335">
        <f>IF($A335="","",IFERROR(IF(INDEX('Apólices'!$Q$2:$Q$5001,MATCH($A335,'Apólices'!$A$2:$A$5001,0))="","",INDEX('Apólices'!$Q$2:$Q$5001,MATCH($A335,'Apólices'!$A$2:$A$5001,0))),""))</f>
        <v/>
      </c>
      <c r="D335" s="8" t="n"/>
      <c r="E335" s="25" t="n"/>
      <c r="F335" s="25">
        <f>IF(OR($E335="",$C335=""),"",ROUND($E335*$C335/100,2))</f>
        <v/>
      </c>
      <c r="G335" s="8" t="n"/>
      <c r="H335" s="25" t="n"/>
      <c r="I335" s="8" t="n"/>
      <c r="J335" s="25">
        <f>IF($H335&lt;&gt;"",IF($F335="","",ROUND($H335-$F335,2)),IF(AND($F335&lt;&gt;"",ISNUMBER($G335)),IF($G335&lt;TODAY(),-$F335,""),""))</f>
        <v/>
      </c>
    </row>
    <row r="336">
      <c r="A336" s="7" t="n"/>
      <c r="B336" s="10" t="n"/>
      <c r="C336">
        <f>IF($A336="","",IFERROR(IF(INDEX('Apólices'!$Q$2:$Q$5001,MATCH($A336,'Apólices'!$A$2:$A$5001,0))="","",INDEX('Apólices'!$Q$2:$Q$5001,MATCH($A336,'Apólices'!$A$2:$A$5001,0))),""))</f>
        <v/>
      </c>
      <c r="D336" s="8" t="n"/>
      <c r="E336" s="25" t="n"/>
      <c r="F336" s="25">
        <f>IF(OR($E336="",$C336=""),"",ROUND($E336*$C336/100,2))</f>
        <v/>
      </c>
      <c r="G336" s="8" t="n"/>
      <c r="H336" s="25" t="n"/>
      <c r="I336" s="8" t="n"/>
      <c r="J336" s="25">
        <f>IF($H336&lt;&gt;"",IF($F336="","",ROUND($H336-$F336,2)),IF(AND($F336&lt;&gt;"",ISNUMBER($G336)),IF($G336&lt;TODAY(),-$F336,""),""))</f>
        <v/>
      </c>
    </row>
    <row r="337">
      <c r="A337" s="7" t="n"/>
      <c r="B337" s="10" t="n"/>
      <c r="C337">
        <f>IF($A337="","",IFERROR(IF(INDEX('Apólices'!$Q$2:$Q$5001,MATCH($A337,'Apólices'!$A$2:$A$5001,0))="","",INDEX('Apólices'!$Q$2:$Q$5001,MATCH($A337,'Apólices'!$A$2:$A$5001,0))),""))</f>
        <v/>
      </c>
      <c r="D337" s="8" t="n"/>
      <c r="E337" s="25" t="n"/>
      <c r="F337" s="25">
        <f>IF(OR($E337="",$C337=""),"",ROUND($E337*$C337/100,2))</f>
        <v/>
      </c>
      <c r="G337" s="8" t="n"/>
      <c r="H337" s="25" t="n"/>
      <c r="I337" s="8" t="n"/>
      <c r="J337" s="25">
        <f>IF($H337&lt;&gt;"",IF($F337="","",ROUND($H337-$F337,2)),IF(AND($F337&lt;&gt;"",ISNUMBER($G337)),IF($G337&lt;TODAY(),-$F337,""),""))</f>
        <v/>
      </c>
    </row>
    <row r="338">
      <c r="A338" s="7" t="n"/>
      <c r="B338" s="10" t="n"/>
      <c r="C338">
        <f>IF($A338="","",IFERROR(IF(INDEX('Apólices'!$Q$2:$Q$5001,MATCH($A338,'Apólices'!$A$2:$A$5001,0))="","",INDEX('Apólices'!$Q$2:$Q$5001,MATCH($A338,'Apólices'!$A$2:$A$5001,0))),""))</f>
        <v/>
      </c>
      <c r="D338" s="8" t="n"/>
      <c r="E338" s="25" t="n"/>
      <c r="F338" s="25">
        <f>IF(OR($E338="",$C338=""),"",ROUND($E338*$C338/100,2))</f>
        <v/>
      </c>
      <c r="G338" s="8" t="n"/>
      <c r="H338" s="25" t="n"/>
      <c r="I338" s="8" t="n"/>
      <c r="J338" s="25">
        <f>IF($H338&lt;&gt;"",IF($F338="","",ROUND($H338-$F338,2)),IF(AND($F338&lt;&gt;"",ISNUMBER($G338)),IF($G338&lt;TODAY(),-$F338,""),""))</f>
        <v/>
      </c>
    </row>
    <row r="339">
      <c r="A339" s="7" t="n"/>
      <c r="B339" s="10" t="n"/>
      <c r="C339">
        <f>IF($A339="","",IFERROR(IF(INDEX('Apólices'!$Q$2:$Q$5001,MATCH($A339,'Apólices'!$A$2:$A$5001,0))="","",INDEX('Apólices'!$Q$2:$Q$5001,MATCH($A339,'Apólices'!$A$2:$A$5001,0))),""))</f>
        <v/>
      </c>
      <c r="D339" s="8" t="n"/>
      <c r="E339" s="25" t="n"/>
      <c r="F339" s="25">
        <f>IF(OR($E339="",$C339=""),"",ROUND($E339*$C339/100,2))</f>
        <v/>
      </c>
      <c r="G339" s="8" t="n"/>
      <c r="H339" s="25" t="n"/>
      <c r="I339" s="8" t="n"/>
      <c r="J339" s="25">
        <f>IF($H339&lt;&gt;"",IF($F339="","",ROUND($H339-$F339,2)),IF(AND($F339&lt;&gt;"",ISNUMBER($G339)),IF($G339&lt;TODAY(),-$F339,""),""))</f>
        <v/>
      </c>
    </row>
    <row r="340">
      <c r="A340" s="7" t="n"/>
      <c r="B340" s="10" t="n"/>
      <c r="C340">
        <f>IF($A340="","",IFERROR(IF(INDEX('Apólices'!$Q$2:$Q$5001,MATCH($A340,'Apólices'!$A$2:$A$5001,0))="","",INDEX('Apólices'!$Q$2:$Q$5001,MATCH($A340,'Apólices'!$A$2:$A$5001,0))),""))</f>
        <v/>
      </c>
      <c r="D340" s="8" t="n"/>
      <c r="E340" s="25" t="n"/>
      <c r="F340" s="25">
        <f>IF(OR($E340="",$C340=""),"",ROUND($E340*$C340/100,2))</f>
        <v/>
      </c>
      <c r="G340" s="8" t="n"/>
      <c r="H340" s="25" t="n"/>
      <c r="I340" s="8" t="n"/>
      <c r="J340" s="25">
        <f>IF($H340&lt;&gt;"",IF($F340="","",ROUND($H340-$F340,2)),IF(AND($F340&lt;&gt;"",ISNUMBER($G340)),IF($G340&lt;TODAY(),-$F340,""),""))</f>
        <v/>
      </c>
    </row>
    <row r="341">
      <c r="A341" s="7" t="n"/>
      <c r="B341" s="10" t="n"/>
      <c r="C341">
        <f>IF($A341="","",IFERROR(IF(INDEX('Apólices'!$Q$2:$Q$5001,MATCH($A341,'Apólices'!$A$2:$A$5001,0))="","",INDEX('Apólices'!$Q$2:$Q$5001,MATCH($A341,'Apólices'!$A$2:$A$5001,0))),""))</f>
        <v/>
      </c>
      <c r="D341" s="8" t="n"/>
      <c r="E341" s="25" t="n"/>
      <c r="F341" s="25">
        <f>IF(OR($E341="",$C341=""),"",ROUND($E341*$C341/100,2))</f>
        <v/>
      </c>
      <c r="G341" s="8" t="n"/>
      <c r="H341" s="25" t="n"/>
      <c r="I341" s="8" t="n"/>
      <c r="J341" s="25">
        <f>IF($H341&lt;&gt;"",IF($F341="","",ROUND($H341-$F341,2)),IF(AND($F341&lt;&gt;"",ISNUMBER($G341)),IF($G341&lt;TODAY(),-$F341,""),""))</f>
        <v/>
      </c>
    </row>
    <row r="342">
      <c r="A342" s="7" t="n"/>
      <c r="B342" s="10" t="n"/>
      <c r="C342">
        <f>IF($A342="","",IFERROR(IF(INDEX('Apólices'!$Q$2:$Q$5001,MATCH($A342,'Apólices'!$A$2:$A$5001,0))="","",INDEX('Apólices'!$Q$2:$Q$5001,MATCH($A342,'Apólices'!$A$2:$A$5001,0))),""))</f>
        <v/>
      </c>
      <c r="D342" s="8" t="n"/>
      <c r="E342" s="25" t="n"/>
      <c r="F342" s="25">
        <f>IF(OR($E342="",$C342=""),"",ROUND($E342*$C342/100,2))</f>
        <v/>
      </c>
      <c r="G342" s="8" t="n"/>
      <c r="H342" s="25" t="n"/>
      <c r="I342" s="8" t="n"/>
      <c r="J342" s="25">
        <f>IF($H342&lt;&gt;"",IF($F342="","",ROUND($H342-$F342,2)),IF(AND($F342&lt;&gt;"",ISNUMBER($G342)),IF($G342&lt;TODAY(),-$F342,""),""))</f>
        <v/>
      </c>
    </row>
    <row r="343">
      <c r="A343" s="7" t="n"/>
      <c r="B343" s="10" t="n"/>
      <c r="C343">
        <f>IF($A343="","",IFERROR(IF(INDEX('Apólices'!$Q$2:$Q$5001,MATCH($A343,'Apólices'!$A$2:$A$5001,0))="","",INDEX('Apólices'!$Q$2:$Q$5001,MATCH($A343,'Apólices'!$A$2:$A$5001,0))),""))</f>
        <v/>
      </c>
      <c r="D343" s="8" t="n"/>
      <c r="E343" s="25" t="n"/>
      <c r="F343" s="25">
        <f>IF(OR($E343="",$C343=""),"",ROUND($E343*$C343/100,2))</f>
        <v/>
      </c>
      <c r="G343" s="8" t="n"/>
      <c r="H343" s="25" t="n"/>
      <c r="I343" s="8" t="n"/>
      <c r="J343" s="25">
        <f>IF($H343&lt;&gt;"",IF($F343="","",ROUND($H343-$F343,2)),IF(AND($F343&lt;&gt;"",ISNUMBER($G343)),IF($G343&lt;TODAY(),-$F343,""),""))</f>
        <v/>
      </c>
    </row>
    <row r="344">
      <c r="A344" s="7" t="n"/>
      <c r="B344" s="10" t="n"/>
      <c r="C344">
        <f>IF($A344="","",IFERROR(IF(INDEX('Apólices'!$Q$2:$Q$5001,MATCH($A344,'Apólices'!$A$2:$A$5001,0))="","",INDEX('Apólices'!$Q$2:$Q$5001,MATCH($A344,'Apólices'!$A$2:$A$5001,0))),""))</f>
        <v/>
      </c>
      <c r="D344" s="8" t="n"/>
      <c r="E344" s="25" t="n"/>
      <c r="F344" s="25">
        <f>IF(OR($E344="",$C344=""),"",ROUND($E344*$C344/100,2))</f>
        <v/>
      </c>
      <c r="G344" s="8" t="n"/>
      <c r="H344" s="25" t="n"/>
      <c r="I344" s="8" t="n"/>
      <c r="J344" s="25">
        <f>IF($H344&lt;&gt;"",IF($F344="","",ROUND($H344-$F344,2)),IF(AND($F344&lt;&gt;"",ISNUMBER($G344)),IF($G344&lt;TODAY(),-$F344,""),""))</f>
        <v/>
      </c>
    </row>
    <row r="345">
      <c r="A345" s="7" t="n"/>
      <c r="B345" s="10" t="n"/>
      <c r="C345">
        <f>IF($A345="","",IFERROR(IF(INDEX('Apólices'!$Q$2:$Q$5001,MATCH($A345,'Apólices'!$A$2:$A$5001,0))="","",INDEX('Apólices'!$Q$2:$Q$5001,MATCH($A345,'Apólices'!$A$2:$A$5001,0))),""))</f>
        <v/>
      </c>
      <c r="D345" s="8" t="n"/>
      <c r="E345" s="25" t="n"/>
      <c r="F345" s="25">
        <f>IF(OR($E345="",$C345=""),"",ROUND($E345*$C345/100,2))</f>
        <v/>
      </c>
      <c r="G345" s="8" t="n"/>
      <c r="H345" s="25" t="n"/>
      <c r="I345" s="8" t="n"/>
      <c r="J345" s="25">
        <f>IF($H345&lt;&gt;"",IF($F345="","",ROUND($H345-$F345,2)),IF(AND($F345&lt;&gt;"",ISNUMBER($G345)),IF($G345&lt;TODAY(),-$F345,""),""))</f>
        <v/>
      </c>
    </row>
    <row r="346">
      <c r="A346" s="7" t="n"/>
      <c r="B346" s="10" t="n"/>
      <c r="C346">
        <f>IF($A346="","",IFERROR(IF(INDEX('Apólices'!$Q$2:$Q$5001,MATCH($A346,'Apólices'!$A$2:$A$5001,0))="","",INDEX('Apólices'!$Q$2:$Q$5001,MATCH($A346,'Apólices'!$A$2:$A$5001,0))),""))</f>
        <v/>
      </c>
      <c r="D346" s="8" t="n"/>
      <c r="E346" s="25" t="n"/>
      <c r="F346" s="25">
        <f>IF(OR($E346="",$C346=""),"",ROUND($E346*$C346/100,2))</f>
        <v/>
      </c>
      <c r="G346" s="8" t="n"/>
      <c r="H346" s="25" t="n"/>
      <c r="I346" s="8" t="n"/>
      <c r="J346" s="25">
        <f>IF($H346&lt;&gt;"",IF($F346="","",ROUND($H346-$F346,2)),IF(AND($F346&lt;&gt;"",ISNUMBER($G346)),IF($G346&lt;TODAY(),-$F346,""),""))</f>
        <v/>
      </c>
    </row>
    <row r="347">
      <c r="A347" s="7" t="n"/>
      <c r="B347" s="10" t="n"/>
      <c r="C347">
        <f>IF($A347="","",IFERROR(IF(INDEX('Apólices'!$Q$2:$Q$5001,MATCH($A347,'Apólices'!$A$2:$A$5001,0))="","",INDEX('Apólices'!$Q$2:$Q$5001,MATCH($A347,'Apólices'!$A$2:$A$5001,0))),""))</f>
        <v/>
      </c>
      <c r="D347" s="8" t="n"/>
      <c r="E347" s="25" t="n"/>
      <c r="F347" s="25">
        <f>IF(OR($E347="",$C347=""),"",ROUND($E347*$C347/100,2))</f>
        <v/>
      </c>
      <c r="G347" s="8" t="n"/>
      <c r="H347" s="25" t="n"/>
      <c r="I347" s="8" t="n"/>
      <c r="J347" s="25">
        <f>IF($H347&lt;&gt;"",IF($F347="","",ROUND($H347-$F347,2)),IF(AND($F347&lt;&gt;"",ISNUMBER($G347)),IF($G347&lt;TODAY(),-$F347,""),""))</f>
        <v/>
      </c>
    </row>
    <row r="348">
      <c r="A348" s="7" t="n"/>
      <c r="B348" s="10" t="n"/>
      <c r="C348">
        <f>IF($A348="","",IFERROR(IF(INDEX('Apólices'!$Q$2:$Q$5001,MATCH($A348,'Apólices'!$A$2:$A$5001,0))="","",INDEX('Apólices'!$Q$2:$Q$5001,MATCH($A348,'Apólices'!$A$2:$A$5001,0))),""))</f>
        <v/>
      </c>
      <c r="D348" s="8" t="n"/>
      <c r="E348" s="25" t="n"/>
      <c r="F348" s="25">
        <f>IF(OR($E348="",$C348=""),"",ROUND($E348*$C348/100,2))</f>
        <v/>
      </c>
      <c r="G348" s="8" t="n"/>
      <c r="H348" s="25" t="n"/>
      <c r="I348" s="8" t="n"/>
      <c r="J348" s="25">
        <f>IF($H348&lt;&gt;"",IF($F348="","",ROUND($H348-$F348,2)),IF(AND($F348&lt;&gt;"",ISNUMBER($G348)),IF($G348&lt;TODAY(),-$F348,""),""))</f>
        <v/>
      </c>
    </row>
    <row r="349">
      <c r="A349" s="7" t="n"/>
      <c r="B349" s="10" t="n"/>
      <c r="C349">
        <f>IF($A349="","",IFERROR(IF(INDEX('Apólices'!$Q$2:$Q$5001,MATCH($A349,'Apólices'!$A$2:$A$5001,0))="","",INDEX('Apólices'!$Q$2:$Q$5001,MATCH($A349,'Apólices'!$A$2:$A$5001,0))),""))</f>
        <v/>
      </c>
      <c r="D349" s="8" t="n"/>
      <c r="E349" s="25" t="n"/>
      <c r="F349" s="25">
        <f>IF(OR($E349="",$C349=""),"",ROUND($E349*$C349/100,2))</f>
        <v/>
      </c>
      <c r="G349" s="8" t="n"/>
      <c r="H349" s="25" t="n"/>
      <c r="I349" s="8" t="n"/>
      <c r="J349" s="25">
        <f>IF($H349&lt;&gt;"",IF($F349="","",ROUND($H349-$F349,2)),IF(AND($F349&lt;&gt;"",ISNUMBER($G349)),IF($G349&lt;TODAY(),-$F349,""),""))</f>
        <v/>
      </c>
    </row>
    <row r="350">
      <c r="A350" s="7" t="n"/>
      <c r="B350" s="10" t="n"/>
      <c r="C350">
        <f>IF($A350="","",IFERROR(IF(INDEX('Apólices'!$Q$2:$Q$5001,MATCH($A350,'Apólices'!$A$2:$A$5001,0))="","",INDEX('Apólices'!$Q$2:$Q$5001,MATCH($A350,'Apólices'!$A$2:$A$5001,0))),""))</f>
        <v/>
      </c>
      <c r="D350" s="8" t="n"/>
      <c r="E350" s="25" t="n"/>
      <c r="F350" s="25">
        <f>IF(OR($E350="",$C350=""),"",ROUND($E350*$C350/100,2))</f>
        <v/>
      </c>
      <c r="G350" s="8" t="n"/>
      <c r="H350" s="25" t="n"/>
      <c r="I350" s="8" t="n"/>
      <c r="J350" s="25">
        <f>IF($H350&lt;&gt;"",IF($F350="","",ROUND($H350-$F350,2)),IF(AND($F350&lt;&gt;"",ISNUMBER($G350)),IF($G350&lt;TODAY(),-$F350,""),""))</f>
        <v/>
      </c>
    </row>
    <row r="351">
      <c r="A351" s="7" t="n"/>
      <c r="B351" s="10" t="n"/>
      <c r="C351">
        <f>IF($A351="","",IFERROR(IF(INDEX('Apólices'!$Q$2:$Q$5001,MATCH($A351,'Apólices'!$A$2:$A$5001,0))="","",INDEX('Apólices'!$Q$2:$Q$5001,MATCH($A351,'Apólices'!$A$2:$A$5001,0))),""))</f>
        <v/>
      </c>
      <c r="D351" s="8" t="n"/>
      <c r="E351" s="25" t="n"/>
      <c r="F351" s="25">
        <f>IF(OR($E351="",$C351=""),"",ROUND($E351*$C351/100,2))</f>
        <v/>
      </c>
      <c r="G351" s="8" t="n"/>
      <c r="H351" s="25" t="n"/>
      <c r="I351" s="8" t="n"/>
      <c r="J351" s="25">
        <f>IF($H351&lt;&gt;"",IF($F351="","",ROUND($H351-$F351,2)),IF(AND($F351&lt;&gt;"",ISNUMBER($G351)),IF($G351&lt;TODAY(),-$F351,""),""))</f>
        <v/>
      </c>
    </row>
    <row r="352">
      <c r="A352" s="7" t="n"/>
      <c r="B352" s="10" t="n"/>
      <c r="C352">
        <f>IF($A352="","",IFERROR(IF(INDEX('Apólices'!$Q$2:$Q$5001,MATCH($A352,'Apólices'!$A$2:$A$5001,0))="","",INDEX('Apólices'!$Q$2:$Q$5001,MATCH($A352,'Apólices'!$A$2:$A$5001,0))),""))</f>
        <v/>
      </c>
      <c r="D352" s="8" t="n"/>
      <c r="E352" s="25" t="n"/>
      <c r="F352" s="25">
        <f>IF(OR($E352="",$C352=""),"",ROUND($E352*$C352/100,2))</f>
        <v/>
      </c>
      <c r="G352" s="8" t="n"/>
      <c r="H352" s="25" t="n"/>
      <c r="I352" s="8" t="n"/>
      <c r="J352" s="25">
        <f>IF($H352&lt;&gt;"",IF($F352="","",ROUND($H352-$F352,2)),IF(AND($F352&lt;&gt;"",ISNUMBER($G352)),IF($G352&lt;TODAY(),-$F352,""),""))</f>
        <v/>
      </c>
    </row>
    <row r="353">
      <c r="A353" s="7" t="n"/>
      <c r="B353" s="10" t="n"/>
      <c r="C353">
        <f>IF($A353="","",IFERROR(IF(INDEX('Apólices'!$Q$2:$Q$5001,MATCH($A353,'Apólices'!$A$2:$A$5001,0))="","",INDEX('Apólices'!$Q$2:$Q$5001,MATCH($A353,'Apólices'!$A$2:$A$5001,0))),""))</f>
        <v/>
      </c>
      <c r="D353" s="8" t="n"/>
      <c r="E353" s="25" t="n"/>
      <c r="F353" s="25">
        <f>IF(OR($E353="",$C353=""),"",ROUND($E353*$C353/100,2))</f>
        <v/>
      </c>
      <c r="G353" s="8" t="n"/>
      <c r="H353" s="25" t="n"/>
      <c r="I353" s="8" t="n"/>
      <c r="J353" s="25">
        <f>IF($H353&lt;&gt;"",IF($F353="","",ROUND($H353-$F353,2)),IF(AND($F353&lt;&gt;"",ISNUMBER($G353)),IF($G353&lt;TODAY(),-$F353,""),""))</f>
        <v/>
      </c>
    </row>
    <row r="354">
      <c r="A354" s="7" t="n"/>
      <c r="B354" s="10" t="n"/>
      <c r="C354">
        <f>IF($A354="","",IFERROR(IF(INDEX('Apólices'!$Q$2:$Q$5001,MATCH($A354,'Apólices'!$A$2:$A$5001,0))="","",INDEX('Apólices'!$Q$2:$Q$5001,MATCH($A354,'Apólices'!$A$2:$A$5001,0))),""))</f>
        <v/>
      </c>
      <c r="D354" s="8" t="n"/>
      <c r="E354" s="25" t="n"/>
      <c r="F354" s="25">
        <f>IF(OR($E354="",$C354=""),"",ROUND($E354*$C354/100,2))</f>
        <v/>
      </c>
      <c r="G354" s="8" t="n"/>
      <c r="H354" s="25" t="n"/>
      <c r="I354" s="8" t="n"/>
      <c r="J354" s="25">
        <f>IF($H354&lt;&gt;"",IF($F354="","",ROUND($H354-$F354,2)),IF(AND($F354&lt;&gt;"",ISNUMBER($G354)),IF($G354&lt;TODAY(),-$F354,""),""))</f>
        <v/>
      </c>
    </row>
    <row r="355">
      <c r="A355" s="7" t="n"/>
      <c r="B355" s="10" t="n"/>
      <c r="C355">
        <f>IF($A355="","",IFERROR(IF(INDEX('Apólices'!$Q$2:$Q$5001,MATCH($A355,'Apólices'!$A$2:$A$5001,0))="","",INDEX('Apólices'!$Q$2:$Q$5001,MATCH($A355,'Apólices'!$A$2:$A$5001,0))),""))</f>
        <v/>
      </c>
      <c r="D355" s="8" t="n"/>
      <c r="E355" s="25" t="n"/>
      <c r="F355" s="25">
        <f>IF(OR($E355="",$C355=""),"",ROUND($E355*$C355/100,2))</f>
        <v/>
      </c>
      <c r="G355" s="8" t="n"/>
      <c r="H355" s="25" t="n"/>
      <c r="I355" s="8" t="n"/>
      <c r="J355" s="25">
        <f>IF($H355&lt;&gt;"",IF($F355="","",ROUND($H355-$F355,2)),IF(AND($F355&lt;&gt;"",ISNUMBER($G355)),IF($G355&lt;TODAY(),-$F355,""),""))</f>
        <v/>
      </c>
    </row>
    <row r="356">
      <c r="A356" s="7" t="n"/>
      <c r="B356" s="10" t="n"/>
      <c r="C356">
        <f>IF($A356="","",IFERROR(IF(INDEX('Apólices'!$Q$2:$Q$5001,MATCH($A356,'Apólices'!$A$2:$A$5001,0))="","",INDEX('Apólices'!$Q$2:$Q$5001,MATCH($A356,'Apólices'!$A$2:$A$5001,0))),""))</f>
        <v/>
      </c>
      <c r="D356" s="8" t="n"/>
      <c r="E356" s="25" t="n"/>
      <c r="F356" s="25">
        <f>IF(OR($E356="",$C356=""),"",ROUND($E356*$C356/100,2))</f>
        <v/>
      </c>
      <c r="G356" s="8" t="n"/>
      <c r="H356" s="25" t="n"/>
      <c r="I356" s="8" t="n"/>
      <c r="J356" s="25">
        <f>IF($H356&lt;&gt;"",IF($F356="","",ROUND($H356-$F356,2)),IF(AND($F356&lt;&gt;"",ISNUMBER($G356)),IF($G356&lt;TODAY(),-$F356,""),""))</f>
        <v/>
      </c>
    </row>
    <row r="357">
      <c r="A357" s="7" t="n"/>
      <c r="B357" s="10" t="n"/>
      <c r="C357">
        <f>IF($A357="","",IFERROR(IF(INDEX('Apólices'!$Q$2:$Q$5001,MATCH($A357,'Apólices'!$A$2:$A$5001,0))="","",INDEX('Apólices'!$Q$2:$Q$5001,MATCH($A357,'Apólices'!$A$2:$A$5001,0))),""))</f>
        <v/>
      </c>
      <c r="D357" s="8" t="n"/>
      <c r="E357" s="25" t="n"/>
      <c r="F357" s="25">
        <f>IF(OR($E357="",$C357=""),"",ROUND($E357*$C357/100,2))</f>
        <v/>
      </c>
      <c r="G357" s="8" t="n"/>
      <c r="H357" s="25" t="n"/>
      <c r="I357" s="8" t="n"/>
      <c r="J357" s="25">
        <f>IF($H357&lt;&gt;"",IF($F357="","",ROUND($H357-$F357,2)),IF(AND($F357&lt;&gt;"",ISNUMBER($G357)),IF($G357&lt;TODAY(),-$F357,""),""))</f>
        <v/>
      </c>
    </row>
    <row r="358">
      <c r="A358" s="7" t="n"/>
      <c r="B358" s="10" t="n"/>
      <c r="C358">
        <f>IF($A358="","",IFERROR(IF(INDEX('Apólices'!$Q$2:$Q$5001,MATCH($A358,'Apólices'!$A$2:$A$5001,0))="","",INDEX('Apólices'!$Q$2:$Q$5001,MATCH($A358,'Apólices'!$A$2:$A$5001,0))),""))</f>
        <v/>
      </c>
      <c r="D358" s="8" t="n"/>
      <c r="E358" s="25" t="n"/>
      <c r="F358" s="25">
        <f>IF(OR($E358="",$C358=""),"",ROUND($E358*$C358/100,2))</f>
        <v/>
      </c>
      <c r="G358" s="8" t="n"/>
      <c r="H358" s="25" t="n"/>
      <c r="I358" s="8" t="n"/>
      <c r="J358" s="25">
        <f>IF($H358&lt;&gt;"",IF($F358="","",ROUND($H358-$F358,2)),IF(AND($F358&lt;&gt;"",ISNUMBER($G358)),IF($G358&lt;TODAY(),-$F358,""),""))</f>
        <v/>
      </c>
    </row>
    <row r="359">
      <c r="A359" s="7" t="n"/>
      <c r="B359" s="10" t="n"/>
      <c r="C359">
        <f>IF($A359="","",IFERROR(IF(INDEX('Apólices'!$Q$2:$Q$5001,MATCH($A359,'Apólices'!$A$2:$A$5001,0))="","",INDEX('Apólices'!$Q$2:$Q$5001,MATCH($A359,'Apólices'!$A$2:$A$5001,0))),""))</f>
        <v/>
      </c>
      <c r="D359" s="8" t="n"/>
      <c r="E359" s="25" t="n"/>
      <c r="F359" s="25">
        <f>IF(OR($E359="",$C359=""),"",ROUND($E359*$C359/100,2))</f>
        <v/>
      </c>
      <c r="G359" s="8" t="n"/>
      <c r="H359" s="25" t="n"/>
      <c r="I359" s="8" t="n"/>
      <c r="J359" s="25">
        <f>IF($H359&lt;&gt;"",IF($F359="","",ROUND($H359-$F359,2)),IF(AND($F359&lt;&gt;"",ISNUMBER($G359)),IF($G359&lt;TODAY(),-$F359,""),""))</f>
        <v/>
      </c>
    </row>
    <row r="360">
      <c r="A360" s="7" t="n"/>
      <c r="B360" s="10" t="n"/>
      <c r="C360">
        <f>IF($A360="","",IFERROR(IF(INDEX('Apólices'!$Q$2:$Q$5001,MATCH($A360,'Apólices'!$A$2:$A$5001,0))="","",INDEX('Apólices'!$Q$2:$Q$5001,MATCH($A360,'Apólices'!$A$2:$A$5001,0))),""))</f>
        <v/>
      </c>
      <c r="D360" s="8" t="n"/>
      <c r="E360" s="25" t="n"/>
      <c r="F360" s="25">
        <f>IF(OR($E360="",$C360=""),"",ROUND($E360*$C360/100,2))</f>
        <v/>
      </c>
      <c r="G360" s="8" t="n"/>
      <c r="H360" s="25" t="n"/>
      <c r="I360" s="8" t="n"/>
      <c r="J360" s="25">
        <f>IF($H360&lt;&gt;"",IF($F360="","",ROUND($H360-$F360,2)),IF(AND($F360&lt;&gt;"",ISNUMBER($G360)),IF($G360&lt;TODAY(),-$F360,""),""))</f>
        <v/>
      </c>
    </row>
    <row r="361">
      <c r="A361" s="7" t="n"/>
      <c r="B361" s="10" t="n"/>
      <c r="C361">
        <f>IF($A361="","",IFERROR(IF(INDEX('Apólices'!$Q$2:$Q$5001,MATCH($A361,'Apólices'!$A$2:$A$5001,0))="","",INDEX('Apólices'!$Q$2:$Q$5001,MATCH($A361,'Apólices'!$A$2:$A$5001,0))),""))</f>
        <v/>
      </c>
      <c r="D361" s="8" t="n"/>
      <c r="E361" s="25" t="n"/>
      <c r="F361" s="25">
        <f>IF(OR($E361="",$C361=""),"",ROUND($E361*$C361/100,2))</f>
        <v/>
      </c>
      <c r="G361" s="8" t="n"/>
      <c r="H361" s="25" t="n"/>
      <c r="I361" s="8" t="n"/>
      <c r="J361" s="25">
        <f>IF($H361&lt;&gt;"",IF($F361="","",ROUND($H361-$F361,2)),IF(AND($F361&lt;&gt;"",ISNUMBER($G361)),IF($G361&lt;TODAY(),-$F361,""),""))</f>
        <v/>
      </c>
    </row>
    <row r="362">
      <c r="A362" s="7" t="n"/>
      <c r="B362" s="10" t="n"/>
      <c r="C362">
        <f>IF($A362="","",IFERROR(IF(INDEX('Apólices'!$Q$2:$Q$5001,MATCH($A362,'Apólices'!$A$2:$A$5001,0))="","",INDEX('Apólices'!$Q$2:$Q$5001,MATCH($A362,'Apólices'!$A$2:$A$5001,0))),""))</f>
        <v/>
      </c>
      <c r="D362" s="8" t="n"/>
      <c r="E362" s="25" t="n"/>
      <c r="F362" s="25">
        <f>IF(OR($E362="",$C362=""),"",ROUND($E362*$C362/100,2))</f>
        <v/>
      </c>
      <c r="G362" s="8" t="n"/>
      <c r="H362" s="25" t="n"/>
      <c r="I362" s="8" t="n"/>
      <c r="J362" s="25">
        <f>IF($H362&lt;&gt;"",IF($F362="","",ROUND($H362-$F362,2)),IF(AND($F362&lt;&gt;"",ISNUMBER($G362)),IF($G362&lt;TODAY(),-$F362,""),""))</f>
        <v/>
      </c>
    </row>
    <row r="363">
      <c r="A363" s="7" t="n"/>
      <c r="B363" s="10" t="n"/>
      <c r="C363">
        <f>IF($A363="","",IFERROR(IF(INDEX('Apólices'!$Q$2:$Q$5001,MATCH($A363,'Apólices'!$A$2:$A$5001,0))="","",INDEX('Apólices'!$Q$2:$Q$5001,MATCH($A363,'Apólices'!$A$2:$A$5001,0))),""))</f>
        <v/>
      </c>
      <c r="D363" s="8" t="n"/>
      <c r="E363" s="25" t="n"/>
      <c r="F363" s="25">
        <f>IF(OR($E363="",$C363=""),"",ROUND($E363*$C363/100,2))</f>
        <v/>
      </c>
      <c r="G363" s="8" t="n"/>
      <c r="H363" s="25" t="n"/>
      <c r="I363" s="8" t="n"/>
      <c r="J363" s="25">
        <f>IF($H363&lt;&gt;"",IF($F363="","",ROUND($H363-$F363,2)),IF(AND($F363&lt;&gt;"",ISNUMBER($G363)),IF($G363&lt;TODAY(),-$F363,""),""))</f>
        <v/>
      </c>
    </row>
    <row r="364">
      <c r="A364" s="7" t="n"/>
      <c r="B364" s="10" t="n"/>
      <c r="C364">
        <f>IF($A364="","",IFERROR(IF(INDEX('Apólices'!$Q$2:$Q$5001,MATCH($A364,'Apólices'!$A$2:$A$5001,0))="","",INDEX('Apólices'!$Q$2:$Q$5001,MATCH($A364,'Apólices'!$A$2:$A$5001,0))),""))</f>
        <v/>
      </c>
      <c r="D364" s="8" t="n"/>
      <c r="E364" s="25" t="n"/>
      <c r="F364" s="25">
        <f>IF(OR($E364="",$C364=""),"",ROUND($E364*$C364/100,2))</f>
        <v/>
      </c>
      <c r="G364" s="8" t="n"/>
      <c r="H364" s="25" t="n"/>
      <c r="I364" s="8" t="n"/>
      <c r="J364" s="25">
        <f>IF($H364&lt;&gt;"",IF($F364="","",ROUND($H364-$F364,2)),IF(AND($F364&lt;&gt;"",ISNUMBER($G364)),IF($G364&lt;TODAY(),-$F364,""),""))</f>
        <v/>
      </c>
    </row>
    <row r="365">
      <c r="A365" s="7" t="n"/>
      <c r="B365" s="10" t="n"/>
      <c r="C365">
        <f>IF($A365="","",IFERROR(IF(INDEX('Apólices'!$Q$2:$Q$5001,MATCH($A365,'Apólices'!$A$2:$A$5001,0))="","",INDEX('Apólices'!$Q$2:$Q$5001,MATCH($A365,'Apólices'!$A$2:$A$5001,0))),""))</f>
        <v/>
      </c>
      <c r="D365" s="8" t="n"/>
      <c r="E365" s="25" t="n"/>
      <c r="F365" s="25">
        <f>IF(OR($E365="",$C365=""),"",ROUND($E365*$C365/100,2))</f>
        <v/>
      </c>
      <c r="G365" s="8" t="n"/>
      <c r="H365" s="25" t="n"/>
      <c r="I365" s="8" t="n"/>
      <c r="J365" s="25">
        <f>IF($H365&lt;&gt;"",IF($F365="","",ROUND($H365-$F365,2)),IF(AND($F365&lt;&gt;"",ISNUMBER($G365)),IF($G365&lt;TODAY(),-$F365,""),""))</f>
        <v/>
      </c>
    </row>
    <row r="366">
      <c r="A366" s="7" t="n"/>
      <c r="B366" s="10" t="n"/>
      <c r="C366">
        <f>IF($A366="","",IFERROR(IF(INDEX('Apólices'!$Q$2:$Q$5001,MATCH($A366,'Apólices'!$A$2:$A$5001,0))="","",INDEX('Apólices'!$Q$2:$Q$5001,MATCH($A366,'Apólices'!$A$2:$A$5001,0))),""))</f>
        <v/>
      </c>
      <c r="D366" s="8" t="n"/>
      <c r="E366" s="25" t="n"/>
      <c r="F366" s="25">
        <f>IF(OR($E366="",$C366=""),"",ROUND($E366*$C366/100,2))</f>
        <v/>
      </c>
      <c r="G366" s="8" t="n"/>
      <c r="H366" s="25" t="n"/>
      <c r="I366" s="8" t="n"/>
      <c r="J366" s="25">
        <f>IF($H366&lt;&gt;"",IF($F366="","",ROUND($H366-$F366,2)),IF(AND($F366&lt;&gt;"",ISNUMBER($G366)),IF($G366&lt;TODAY(),-$F366,""),""))</f>
        <v/>
      </c>
    </row>
    <row r="367">
      <c r="A367" s="7" t="n"/>
      <c r="B367" s="10" t="n"/>
      <c r="C367">
        <f>IF($A367="","",IFERROR(IF(INDEX('Apólices'!$Q$2:$Q$5001,MATCH($A367,'Apólices'!$A$2:$A$5001,0))="","",INDEX('Apólices'!$Q$2:$Q$5001,MATCH($A367,'Apólices'!$A$2:$A$5001,0))),""))</f>
        <v/>
      </c>
      <c r="D367" s="8" t="n"/>
      <c r="E367" s="25" t="n"/>
      <c r="F367" s="25">
        <f>IF(OR($E367="",$C367=""),"",ROUND($E367*$C367/100,2))</f>
        <v/>
      </c>
      <c r="G367" s="8" t="n"/>
      <c r="H367" s="25" t="n"/>
      <c r="I367" s="8" t="n"/>
      <c r="J367" s="25">
        <f>IF($H367&lt;&gt;"",IF($F367="","",ROUND($H367-$F367,2)),IF(AND($F367&lt;&gt;"",ISNUMBER($G367)),IF($G367&lt;TODAY(),-$F367,""),""))</f>
        <v/>
      </c>
    </row>
    <row r="368">
      <c r="A368" s="7" t="n"/>
      <c r="B368" s="10" t="n"/>
      <c r="C368">
        <f>IF($A368="","",IFERROR(IF(INDEX('Apólices'!$Q$2:$Q$5001,MATCH($A368,'Apólices'!$A$2:$A$5001,0))="","",INDEX('Apólices'!$Q$2:$Q$5001,MATCH($A368,'Apólices'!$A$2:$A$5001,0))),""))</f>
        <v/>
      </c>
      <c r="D368" s="8" t="n"/>
      <c r="E368" s="25" t="n"/>
      <c r="F368" s="25">
        <f>IF(OR($E368="",$C368=""),"",ROUND($E368*$C368/100,2))</f>
        <v/>
      </c>
      <c r="G368" s="8" t="n"/>
      <c r="H368" s="25" t="n"/>
      <c r="I368" s="8" t="n"/>
      <c r="J368" s="25">
        <f>IF($H368&lt;&gt;"",IF($F368="","",ROUND($H368-$F368,2)),IF(AND($F368&lt;&gt;"",ISNUMBER($G368)),IF($G368&lt;TODAY(),-$F368,""),""))</f>
        <v/>
      </c>
    </row>
    <row r="369">
      <c r="A369" s="7" t="n"/>
      <c r="B369" s="10" t="n"/>
      <c r="C369">
        <f>IF($A369="","",IFERROR(IF(INDEX('Apólices'!$Q$2:$Q$5001,MATCH($A369,'Apólices'!$A$2:$A$5001,0))="","",INDEX('Apólices'!$Q$2:$Q$5001,MATCH($A369,'Apólices'!$A$2:$A$5001,0))),""))</f>
        <v/>
      </c>
      <c r="D369" s="8" t="n"/>
      <c r="E369" s="25" t="n"/>
      <c r="F369" s="25">
        <f>IF(OR($E369="",$C369=""),"",ROUND($E369*$C369/100,2))</f>
        <v/>
      </c>
      <c r="G369" s="8" t="n"/>
      <c r="H369" s="25" t="n"/>
      <c r="I369" s="8" t="n"/>
      <c r="J369" s="25">
        <f>IF($H369&lt;&gt;"",IF($F369="","",ROUND($H369-$F369,2)),IF(AND($F369&lt;&gt;"",ISNUMBER($G369)),IF($G369&lt;TODAY(),-$F369,""),""))</f>
        <v/>
      </c>
    </row>
    <row r="370">
      <c r="A370" s="7" t="n"/>
      <c r="B370" s="10" t="n"/>
      <c r="C370">
        <f>IF($A370="","",IFERROR(IF(INDEX('Apólices'!$Q$2:$Q$5001,MATCH($A370,'Apólices'!$A$2:$A$5001,0))="","",INDEX('Apólices'!$Q$2:$Q$5001,MATCH($A370,'Apólices'!$A$2:$A$5001,0))),""))</f>
        <v/>
      </c>
      <c r="D370" s="8" t="n"/>
      <c r="E370" s="25" t="n"/>
      <c r="F370" s="25">
        <f>IF(OR($E370="",$C370=""),"",ROUND($E370*$C370/100,2))</f>
        <v/>
      </c>
      <c r="G370" s="8" t="n"/>
      <c r="H370" s="25" t="n"/>
      <c r="I370" s="8" t="n"/>
      <c r="J370" s="25">
        <f>IF($H370&lt;&gt;"",IF($F370="","",ROUND($H370-$F370,2)),IF(AND($F370&lt;&gt;"",ISNUMBER($G370)),IF($G370&lt;TODAY(),-$F370,""),""))</f>
        <v/>
      </c>
    </row>
    <row r="371">
      <c r="A371" s="7" t="n"/>
      <c r="B371" s="10" t="n"/>
      <c r="C371">
        <f>IF($A371="","",IFERROR(IF(INDEX('Apólices'!$Q$2:$Q$5001,MATCH($A371,'Apólices'!$A$2:$A$5001,0))="","",INDEX('Apólices'!$Q$2:$Q$5001,MATCH($A371,'Apólices'!$A$2:$A$5001,0))),""))</f>
        <v/>
      </c>
      <c r="D371" s="8" t="n"/>
      <c r="E371" s="25" t="n"/>
      <c r="F371" s="25">
        <f>IF(OR($E371="",$C371=""),"",ROUND($E371*$C371/100,2))</f>
        <v/>
      </c>
      <c r="G371" s="8" t="n"/>
      <c r="H371" s="25" t="n"/>
      <c r="I371" s="8" t="n"/>
      <c r="J371" s="25">
        <f>IF($H371&lt;&gt;"",IF($F371="","",ROUND($H371-$F371,2)),IF(AND($F371&lt;&gt;"",ISNUMBER($G371)),IF($G371&lt;TODAY(),-$F371,""),""))</f>
        <v/>
      </c>
    </row>
    <row r="372">
      <c r="A372" s="7" t="n"/>
      <c r="B372" s="10" t="n"/>
      <c r="C372">
        <f>IF($A372="","",IFERROR(IF(INDEX('Apólices'!$Q$2:$Q$5001,MATCH($A372,'Apólices'!$A$2:$A$5001,0))="","",INDEX('Apólices'!$Q$2:$Q$5001,MATCH($A372,'Apólices'!$A$2:$A$5001,0))),""))</f>
        <v/>
      </c>
      <c r="D372" s="8" t="n"/>
      <c r="E372" s="25" t="n"/>
      <c r="F372" s="25">
        <f>IF(OR($E372="",$C372=""),"",ROUND($E372*$C372/100,2))</f>
        <v/>
      </c>
      <c r="G372" s="8" t="n"/>
      <c r="H372" s="25" t="n"/>
      <c r="I372" s="8" t="n"/>
      <c r="J372" s="25">
        <f>IF($H372&lt;&gt;"",IF($F372="","",ROUND($H372-$F372,2)),IF(AND($F372&lt;&gt;"",ISNUMBER($G372)),IF($G372&lt;TODAY(),-$F372,""),""))</f>
        <v/>
      </c>
    </row>
    <row r="373">
      <c r="A373" s="7" t="n"/>
      <c r="B373" s="10" t="n"/>
      <c r="C373">
        <f>IF($A373="","",IFERROR(IF(INDEX('Apólices'!$Q$2:$Q$5001,MATCH($A373,'Apólices'!$A$2:$A$5001,0))="","",INDEX('Apólices'!$Q$2:$Q$5001,MATCH($A373,'Apólices'!$A$2:$A$5001,0))),""))</f>
        <v/>
      </c>
      <c r="D373" s="8" t="n"/>
      <c r="E373" s="25" t="n"/>
      <c r="F373" s="25">
        <f>IF(OR($E373="",$C373=""),"",ROUND($E373*$C373/100,2))</f>
        <v/>
      </c>
      <c r="G373" s="8" t="n"/>
      <c r="H373" s="25" t="n"/>
      <c r="I373" s="8" t="n"/>
      <c r="J373" s="25">
        <f>IF($H373&lt;&gt;"",IF($F373="","",ROUND($H373-$F373,2)),IF(AND($F373&lt;&gt;"",ISNUMBER($G373)),IF($G373&lt;TODAY(),-$F373,""),""))</f>
        <v/>
      </c>
    </row>
    <row r="374">
      <c r="A374" s="7" t="n"/>
      <c r="B374" s="10" t="n"/>
      <c r="C374">
        <f>IF($A374="","",IFERROR(IF(INDEX('Apólices'!$Q$2:$Q$5001,MATCH($A374,'Apólices'!$A$2:$A$5001,0))="","",INDEX('Apólices'!$Q$2:$Q$5001,MATCH($A374,'Apólices'!$A$2:$A$5001,0))),""))</f>
        <v/>
      </c>
      <c r="D374" s="8" t="n"/>
      <c r="E374" s="25" t="n"/>
      <c r="F374" s="25">
        <f>IF(OR($E374="",$C374=""),"",ROUND($E374*$C374/100,2))</f>
        <v/>
      </c>
      <c r="G374" s="8" t="n"/>
      <c r="H374" s="25" t="n"/>
      <c r="I374" s="8" t="n"/>
      <c r="J374" s="25">
        <f>IF($H374&lt;&gt;"",IF($F374="","",ROUND($H374-$F374,2)),IF(AND($F374&lt;&gt;"",ISNUMBER($G374)),IF($G374&lt;TODAY(),-$F374,""),""))</f>
        <v/>
      </c>
    </row>
    <row r="375">
      <c r="A375" s="7" t="n"/>
      <c r="B375" s="10" t="n"/>
      <c r="C375">
        <f>IF($A375="","",IFERROR(IF(INDEX('Apólices'!$Q$2:$Q$5001,MATCH($A375,'Apólices'!$A$2:$A$5001,0))="","",INDEX('Apólices'!$Q$2:$Q$5001,MATCH($A375,'Apólices'!$A$2:$A$5001,0))),""))</f>
        <v/>
      </c>
      <c r="D375" s="8" t="n"/>
      <c r="E375" s="25" t="n"/>
      <c r="F375" s="25">
        <f>IF(OR($E375="",$C375=""),"",ROUND($E375*$C375/100,2))</f>
        <v/>
      </c>
      <c r="G375" s="8" t="n"/>
      <c r="H375" s="25" t="n"/>
      <c r="I375" s="8" t="n"/>
      <c r="J375" s="25">
        <f>IF($H375&lt;&gt;"",IF($F375="","",ROUND($H375-$F375,2)),IF(AND($F375&lt;&gt;"",ISNUMBER($G375)),IF($G375&lt;TODAY(),-$F375,""),""))</f>
        <v/>
      </c>
    </row>
    <row r="376">
      <c r="A376" s="7" t="n"/>
      <c r="B376" s="10" t="n"/>
      <c r="C376">
        <f>IF($A376="","",IFERROR(IF(INDEX('Apólices'!$Q$2:$Q$5001,MATCH($A376,'Apólices'!$A$2:$A$5001,0))="","",INDEX('Apólices'!$Q$2:$Q$5001,MATCH($A376,'Apólices'!$A$2:$A$5001,0))),""))</f>
        <v/>
      </c>
      <c r="D376" s="8" t="n"/>
      <c r="E376" s="25" t="n"/>
      <c r="F376" s="25">
        <f>IF(OR($E376="",$C376=""),"",ROUND($E376*$C376/100,2))</f>
        <v/>
      </c>
      <c r="G376" s="8" t="n"/>
      <c r="H376" s="25" t="n"/>
      <c r="I376" s="8" t="n"/>
      <c r="J376" s="25">
        <f>IF($H376&lt;&gt;"",IF($F376="","",ROUND($H376-$F376,2)),IF(AND($F376&lt;&gt;"",ISNUMBER($G376)),IF($G376&lt;TODAY(),-$F376,""),""))</f>
        <v/>
      </c>
    </row>
    <row r="377">
      <c r="A377" s="7" t="n"/>
      <c r="B377" s="10" t="n"/>
      <c r="C377">
        <f>IF($A377="","",IFERROR(IF(INDEX('Apólices'!$Q$2:$Q$5001,MATCH($A377,'Apólices'!$A$2:$A$5001,0))="","",INDEX('Apólices'!$Q$2:$Q$5001,MATCH($A377,'Apólices'!$A$2:$A$5001,0))),""))</f>
        <v/>
      </c>
      <c r="D377" s="8" t="n"/>
      <c r="E377" s="25" t="n"/>
      <c r="F377" s="25">
        <f>IF(OR($E377="",$C377=""),"",ROUND($E377*$C377/100,2))</f>
        <v/>
      </c>
      <c r="G377" s="8" t="n"/>
      <c r="H377" s="25" t="n"/>
      <c r="I377" s="8" t="n"/>
      <c r="J377" s="25">
        <f>IF($H377&lt;&gt;"",IF($F377="","",ROUND($H377-$F377,2)),IF(AND($F377&lt;&gt;"",ISNUMBER($G377)),IF($G377&lt;TODAY(),-$F377,""),""))</f>
        <v/>
      </c>
    </row>
    <row r="378">
      <c r="A378" s="7" t="n"/>
      <c r="B378" s="10" t="n"/>
      <c r="C378">
        <f>IF($A378="","",IFERROR(IF(INDEX('Apólices'!$Q$2:$Q$5001,MATCH($A378,'Apólices'!$A$2:$A$5001,0))="","",INDEX('Apólices'!$Q$2:$Q$5001,MATCH($A378,'Apólices'!$A$2:$A$5001,0))),""))</f>
        <v/>
      </c>
      <c r="D378" s="8" t="n"/>
      <c r="E378" s="25" t="n"/>
      <c r="F378" s="25">
        <f>IF(OR($E378="",$C378=""),"",ROUND($E378*$C378/100,2))</f>
        <v/>
      </c>
      <c r="G378" s="8" t="n"/>
      <c r="H378" s="25" t="n"/>
      <c r="I378" s="8" t="n"/>
      <c r="J378" s="25">
        <f>IF($H378&lt;&gt;"",IF($F378="","",ROUND($H378-$F378,2)),IF(AND($F378&lt;&gt;"",ISNUMBER($G378)),IF($G378&lt;TODAY(),-$F378,""),""))</f>
        <v/>
      </c>
    </row>
    <row r="379">
      <c r="A379" s="7" t="n"/>
      <c r="B379" s="10" t="n"/>
      <c r="C379">
        <f>IF($A379="","",IFERROR(IF(INDEX('Apólices'!$Q$2:$Q$5001,MATCH($A379,'Apólices'!$A$2:$A$5001,0))="","",INDEX('Apólices'!$Q$2:$Q$5001,MATCH($A379,'Apólices'!$A$2:$A$5001,0))),""))</f>
        <v/>
      </c>
      <c r="D379" s="8" t="n"/>
      <c r="E379" s="25" t="n"/>
      <c r="F379" s="25">
        <f>IF(OR($E379="",$C379=""),"",ROUND($E379*$C379/100,2))</f>
        <v/>
      </c>
      <c r="G379" s="8" t="n"/>
      <c r="H379" s="25" t="n"/>
      <c r="I379" s="8" t="n"/>
      <c r="J379" s="25">
        <f>IF($H379&lt;&gt;"",IF($F379="","",ROUND($H379-$F379,2)),IF(AND($F379&lt;&gt;"",ISNUMBER($G379)),IF($G379&lt;TODAY(),-$F379,""),""))</f>
        <v/>
      </c>
    </row>
    <row r="380">
      <c r="A380" s="7" t="n"/>
      <c r="B380" s="10" t="n"/>
      <c r="C380">
        <f>IF($A380="","",IFERROR(IF(INDEX('Apólices'!$Q$2:$Q$5001,MATCH($A380,'Apólices'!$A$2:$A$5001,0))="","",INDEX('Apólices'!$Q$2:$Q$5001,MATCH($A380,'Apólices'!$A$2:$A$5001,0))),""))</f>
        <v/>
      </c>
      <c r="D380" s="8" t="n"/>
      <c r="E380" s="25" t="n"/>
      <c r="F380" s="25">
        <f>IF(OR($E380="",$C380=""),"",ROUND($E380*$C380/100,2))</f>
        <v/>
      </c>
      <c r="G380" s="8" t="n"/>
      <c r="H380" s="25" t="n"/>
      <c r="I380" s="8" t="n"/>
      <c r="J380" s="25">
        <f>IF($H380&lt;&gt;"",IF($F380="","",ROUND($H380-$F380,2)),IF(AND($F380&lt;&gt;"",ISNUMBER($G380)),IF($G380&lt;TODAY(),-$F380,""),""))</f>
        <v/>
      </c>
    </row>
    <row r="381">
      <c r="A381" s="7" t="n"/>
      <c r="B381" s="10" t="n"/>
      <c r="C381">
        <f>IF($A381="","",IFERROR(IF(INDEX('Apólices'!$Q$2:$Q$5001,MATCH($A381,'Apólices'!$A$2:$A$5001,0))="","",INDEX('Apólices'!$Q$2:$Q$5001,MATCH($A381,'Apólices'!$A$2:$A$5001,0))),""))</f>
        <v/>
      </c>
      <c r="D381" s="8" t="n"/>
      <c r="E381" s="25" t="n"/>
      <c r="F381" s="25">
        <f>IF(OR($E381="",$C381=""),"",ROUND($E381*$C381/100,2))</f>
        <v/>
      </c>
      <c r="G381" s="8" t="n"/>
      <c r="H381" s="25" t="n"/>
      <c r="I381" s="8" t="n"/>
      <c r="J381" s="25">
        <f>IF($H381&lt;&gt;"",IF($F381="","",ROUND($H381-$F381,2)),IF(AND($F381&lt;&gt;"",ISNUMBER($G381)),IF($G381&lt;TODAY(),-$F381,""),""))</f>
        <v/>
      </c>
    </row>
    <row r="382">
      <c r="A382" s="7" t="n"/>
      <c r="B382" s="10" t="n"/>
      <c r="C382">
        <f>IF($A382="","",IFERROR(IF(INDEX('Apólices'!$Q$2:$Q$5001,MATCH($A382,'Apólices'!$A$2:$A$5001,0))="","",INDEX('Apólices'!$Q$2:$Q$5001,MATCH($A382,'Apólices'!$A$2:$A$5001,0))),""))</f>
        <v/>
      </c>
      <c r="D382" s="8" t="n"/>
      <c r="E382" s="25" t="n"/>
      <c r="F382" s="25">
        <f>IF(OR($E382="",$C382=""),"",ROUND($E382*$C382/100,2))</f>
        <v/>
      </c>
      <c r="G382" s="8" t="n"/>
      <c r="H382" s="25" t="n"/>
      <c r="I382" s="8" t="n"/>
      <c r="J382" s="25">
        <f>IF($H382&lt;&gt;"",IF($F382="","",ROUND($H382-$F382,2)),IF(AND($F382&lt;&gt;"",ISNUMBER($G382)),IF($G382&lt;TODAY(),-$F382,""),""))</f>
        <v/>
      </c>
    </row>
    <row r="383">
      <c r="A383" s="7" t="n"/>
      <c r="B383" s="10" t="n"/>
      <c r="C383">
        <f>IF($A383="","",IFERROR(IF(INDEX('Apólices'!$Q$2:$Q$5001,MATCH($A383,'Apólices'!$A$2:$A$5001,0))="","",INDEX('Apólices'!$Q$2:$Q$5001,MATCH($A383,'Apólices'!$A$2:$A$5001,0))),""))</f>
        <v/>
      </c>
      <c r="D383" s="8" t="n"/>
      <c r="E383" s="25" t="n"/>
      <c r="F383" s="25">
        <f>IF(OR($E383="",$C383=""),"",ROUND($E383*$C383/100,2))</f>
        <v/>
      </c>
      <c r="G383" s="8" t="n"/>
      <c r="H383" s="25" t="n"/>
      <c r="I383" s="8" t="n"/>
      <c r="J383" s="25">
        <f>IF($H383&lt;&gt;"",IF($F383="","",ROUND($H383-$F383,2)),IF(AND($F383&lt;&gt;"",ISNUMBER($G383)),IF($G383&lt;TODAY(),-$F383,""),""))</f>
        <v/>
      </c>
    </row>
    <row r="384">
      <c r="A384" s="7" t="n"/>
      <c r="B384" s="10" t="n"/>
      <c r="C384">
        <f>IF($A384="","",IFERROR(IF(INDEX('Apólices'!$Q$2:$Q$5001,MATCH($A384,'Apólices'!$A$2:$A$5001,0))="","",INDEX('Apólices'!$Q$2:$Q$5001,MATCH($A384,'Apólices'!$A$2:$A$5001,0))),""))</f>
        <v/>
      </c>
      <c r="D384" s="8" t="n"/>
      <c r="E384" s="25" t="n"/>
      <c r="F384" s="25">
        <f>IF(OR($E384="",$C384=""),"",ROUND($E384*$C384/100,2))</f>
        <v/>
      </c>
      <c r="G384" s="8" t="n"/>
      <c r="H384" s="25" t="n"/>
      <c r="I384" s="8" t="n"/>
      <c r="J384" s="25">
        <f>IF($H384&lt;&gt;"",IF($F384="","",ROUND($H384-$F384,2)),IF(AND($F384&lt;&gt;"",ISNUMBER($G384)),IF($G384&lt;TODAY(),-$F384,""),""))</f>
        <v/>
      </c>
    </row>
    <row r="385">
      <c r="A385" s="7" t="n"/>
      <c r="B385" s="10" t="n"/>
      <c r="C385">
        <f>IF($A385="","",IFERROR(IF(INDEX('Apólices'!$Q$2:$Q$5001,MATCH($A385,'Apólices'!$A$2:$A$5001,0))="","",INDEX('Apólices'!$Q$2:$Q$5001,MATCH($A385,'Apólices'!$A$2:$A$5001,0))),""))</f>
        <v/>
      </c>
      <c r="D385" s="8" t="n"/>
      <c r="E385" s="25" t="n"/>
      <c r="F385" s="25">
        <f>IF(OR($E385="",$C385=""),"",ROUND($E385*$C385/100,2))</f>
        <v/>
      </c>
      <c r="G385" s="8" t="n"/>
      <c r="H385" s="25" t="n"/>
      <c r="I385" s="8" t="n"/>
      <c r="J385" s="25">
        <f>IF($H385&lt;&gt;"",IF($F385="","",ROUND($H385-$F385,2)),IF(AND($F385&lt;&gt;"",ISNUMBER($G385)),IF($G385&lt;TODAY(),-$F385,""),""))</f>
        <v/>
      </c>
    </row>
    <row r="386">
      <c r="A386" s="7" t="n"/>
      <c r="B386" s="10" t="n"/>
      <c r="C386">
        <f>IF($A386="","",IFERROR(IF(INDEX('Apólices'!$Q$2:$Q$5001,MATCH($A386,'Apólices'!$A$2:$A$5001,0))="","",INDEX('Apólices'!$Q$2:$Q$5001,MATCH($A386,'Apólices'!$A$2:$A$5001,0))),""))</f>
        <v/>
      </c>
      <c r="D386" s="8" t="n"/>
      <c r="E386" s="25" t="n"/>
      <c r="F386" s="25">
        <f>IF(OR($E386="",$C386=""),"",ROUND($E386*$C386/100,2))</f>
        <v/>
      </c>
      <c r="G386" s="8" t="n"/>
      <c r="H386" s="25" t="n"/>
      <c r="I386" s="8" t="n"/>
      <c r="J386" s="25">
        <f>IF($H386&lt;&gt;"",IF($F386="","",ROUND($H386-$F386,2)),IF(AND($F386&lt;&gt;"",ISNUMBER($G386)),IF($G386&lt;TODAY(),-$F386,""),""))</f>
        <v/>
      </c>
    </row>
    <row r="387">
      <c r="A387" s="7" t="n"/>
      <c r="B387" s="10" t="n"/>
      <c r="C387">
        <f>IF($A387="","",IFERROR(IF(INDEX('Apólices'!$Q$2:$Q$5001,MATCH($A387,'Apólices'!$A$2:$A$5001,0))="","",INDEX('Apólices'!$Q$2:$Q$5001,MATCH($A387,'Apólices'!$A$2:$A$5001,0))),""))</f>
        <v/>
      </c>
      <c r="D387" s="8" t="n"/>
      <c r="E387" s="25" t="n"/>
      <c r="F387" s="25">
        <f>IF(OR($E387="",$C387=""),"",ROUND($E387*$C387/100,2))</f>
        <v/>
      </c>
      <c r="G387" s="8" t="n"/>
      <c r="H387" s="25" t="n"/>
      <c r="I387" s="8" t="n"/>
      <c r="J387" s="25">
        <f>IF($H387&lt;&gt;"",IF($F387="","",ROUND($H387-$F387,2)),IF(AND($F387&lt;&gt;"",ISNUMBER($G387)),IF($G387&lt;TODAY(),-$F387,""),""))</f>
        <v/>
      </c>
    </row>
    <row r="388">
      <c r="A388" s="7" t="n"/>
      <c r="B388" s="10" t="n"/>
      <c r="C388">
        <f>IF($A388="","",IFERROR(IF(INDEX('Apólices'!$Q$2:$Q$5001,MATCH($A388,'Apólices'!$A$2:$A$5001,0))="","",INDEX('Apólices'!$Q$2:$Q$5001,MATCH($A388,'Apólices'!$A$2:$A$5001,0))),""))</f>
        <v/>
      </c>
      <c r="D388" s="8" t="n"/>
      <c r="E388" s="25" t="n"/>
      <c r="F388" s="25">
        <f>IF(OR($E388="",$C388=""),"",ROUND($E388*$C388/100,2))</f>
        <v/>
      </c>
      <c r="G388" s="8" t="n"/>
      <c r="H388" s="25" t="n"/>
      <c r="I388" s="8" t="n"/>
      <c r="J388" s="25">
        <f>IF($H388&lt;&gt;"",IF($F388="","",ROUND($H388-$F388,2)),IF(AND($F388&lt;&gt;"",ISNUMBER($G388)),IF($G388&lt;TODAY(),-$F388,""),""))</f>
        <v/>
      </c>
    </row>
    <row r="389">
      <c r="A389" s="7" t="n"/>
      <c r="B389" s="10" t="n"/>
      <c r="C389">
        <f>IF($A389="","",IFERROR(IF(INDEX('Apólices'!$Q$2:$Q$5001,MATCH($A389,'Apólices'!$A$2:$A$5001,0))="","",INDEX('Apólices'!$Q$2:$Q$5001,MATCH($A389,'Apólices'!$A$2:$A$5001,0))),""))</f>
        <v/>
      </c>
      <c r="D389" s="8" t="n"/>
      <c r="E389" s="25" t="n"/>
      <c r="F389" s="25">
        <f>IF(OR($E389="",$C389=""),"",ROUND($E389*$C389/100,2))</f>
        <v/>
      </c>
      <c r="G389" s="8" t="n"/>
      <c r="H389" s="25" t="n"/>
      <c r="I389" s="8" t="n"/>
      <c r="J389" s="25">
        <f>IF($H389&lt;&gt;"",IF($F389="","",ROUND($H389-$F389,2)),IF(AND($F389&lt;&gt;"",ISNUMBER($G389)),IF($G389&lt;TODAY(),-$F389,""),""))</f>
        <v/>
      </c>
    </row>
    <row r="390">
      <c r="A390" s="7" t="n"/>
      <c r="B390" s="10" t="n"/>
      <c r="C390">
        <f>IF($A390="","",IFERROR(IF(INDEX('Apólices'!$Q$2:$Q$5001,MATCH($A390,'Apólices'!$A$2:$A$5001,0))="","",INDEX('Apólices'!$Q$2:$Q$5001,MATCH($A390,'Apólices'!$A$2:$A$5001,0))),""))</f>
        <v/>
      </c>
      <c r="D390" s="8" t="n"/>
      <c r="E390" s="25" t="n"/>
      <c r="F390" s="25">
        <f>IF(OR($E390="",$C390=""),"",ROUND($E390*$C390/100,2))</f>
        <v/>
      </c>
      <c r="G390" s="8" t="n"/>
      <c r="H390" s="25" t="n"/>
      <c r="I390" s="8" t="n"/>
      <c r="J390" s="25">
        <f>IF($H390&lt;&gt;"",IF($F390="","",ROUND($H390-$F390,2)),IF(AND($F390&lt;&gt;"",ISNUMBER($G390)),IF($G390&lt;TODAY(),-$F390,""),""))</f>
        <v/>
      </c>
    </row>
    <row r="391">
      <c r="A391" s="7" t="n"/>
      <c r="B391" s="10" t="n"/>
      <c r="C391">
        <f>IF($A391="","",IFERROR(IF(INDEX('Apólices'!$Q$2:$Q$5001,MATCH($A391,'Apólices'!$A$2:$A$5001,0))="","",INDEX('Apólices'!$Q$2:$Q$5001,MATCH($A391,'Apólices'!$A$2:$A$5001,0))),""))</f>
        <v/>
      </c>
      <c r="D391" s="8" t="n"/>
      <c r="E391" s="25" t="n"/>
      <c r="F391" s="25">
        <f>IF(OR($E391="",$C391=""),"",ROUND($E391*$C391/100,2))</f>
        <v/>
      </c>
      <c r="G391" s="8" t="n"/>
      <c r="H391" s="25" t="n"/>
      <c r="I391" s="8" t="n"/>
      <c r="J391" s="25">
        <f>IF($H391&lt;&gt;"",IF($F391="","",ROUND($H391-$F391,2)),IF(AND($F391&lt;&gt;"",ISNUMBER($G391)),IF($G391&lt;TODAY(),-$F391,""),""))</f>
        <v/>
      </c>
    </row>
    <row r="392">
      <c r="A392" s="7" t="n"/>
      <c r="B392" s="10" t="n"/>
      <c r="C392">
        <f>IF($A392="","",IFERROR(IF(INDEX('Apólices'!$Q$2:$Q$5001,MATCH($A392,'Apólices'!$A$2:$A$5001,0))="","",INDEX('Apólices'!$Q$2:$Q$5001,MATCH($A392,'Apólices'!$A$2:$A$5001,0))),""))</f>
        <v/>
      </c>
      <c r="D392" s="8" t="n"/>
      <c r="E392" s="25" t="n"/>
      <c r="F392" s="25">
        <f>IF(OR($E392="",$C392=""),"",ROUND($E392*$C392/100,2))</f>
        <v/>
      </c>
      <c r="G392" s="8" t="n"/>
      <c r="H392" s="25" t="n"/>
      <c r="I392" s="8" t="n"/>
      <c r="J392" s="25">
        <f>IF($H392&lt;&gt;"",IF($F392="","",ROUND($H392-$F392,2)),IF(AND($F392&lt;&gt;"",ISNUMBER($G392)),IF($G392&lt;TODAY(),-$F392,""),""))</f>
        <v/>
      </c>
    </row>
    <row r="393">
      <c r="A393" s="7" t="n"/>
      <c r="B393" s="10" t="n"/>
      <c r="C393">
        <f>IF($A393="","",IFERROR(IF(INDEX('Apólices'!$Q$2:$Q$5001,MATCH($A393,'Apólices'!$A$2:$A$5001,0))="","",INDEX('Apólices'!$Q$2:$Q$5001,MATCH($A393,'Apólices'!$A$2:$A$5001,0))),""))</f>
        <v/>
      </c>
      <c r="D393" s="8" t="n"/>
      <c r="E393" s="25" t="n"/>
      <c r="F393" s="25">
        <f>IF(OR($E393="",$C393=""),"",ROUND($E393*$C393/100,2))</f>
        <v/>
      </c>
      <c r="G393" s="8" t="n"/>
      <c r="H393" s="25" t="n"/>
      <c r="I393" s="8" t="n"/>
      <c r="J393" s="25">
        <f>IF($H393&lt;&gt;"",IF($F393="","",ROUND($H393-$F393,2)),IF(AND($F393&lt;&gt;"",ISNUMBER($G393)),IF($G393&lt;TODAY(),-$F393,""),""))</f>
        <v/>
      </c>
    </row>
    <row r="394">
      <c r="A394" s="7" t="n"/>
      <c r="B394" s="10" t="n"/>
      <c r="C394">
        <f>IF($A394="","",IFERROR(IF(INDEX('Apólices'!$Q$2:$Q$5001,MATCH($A394,'Apólices'!$A$2:$A$5001,0))="","",INDEX('Apólices'!$Q$2:$Q$5001,MATCH($A394,'Apólices'!$A$2:$A$5001,0))),""))</f>
        <v/>
      </c>
      <c r="D394" s="8" t="n"/>
      <c r="E394" s="25" t="n"/>
      <c r="F394" s="25">
        <f>IF(OR($E394="",$C394=""),"",ROUND($E394*$C394/100,2))</f>
        <v/>
      </c>
      <c r="G394" s="8" t="n"/>
      <c r="H394" s="25" t="n"/>
      <c r="I394" s="8" t="n"/>
      <c r="J394" s="25">
        <f>IF($H394&lt;&gt;"",IF($F394="","",ROUND($H394-$F394,2)),IF(AND($F394&lt;&gt;"",ISNUMBER($G394)),IF($G394&lt;TODAY(),-$F394,""),""))</f>
        <v/>
      </c>
    </row>
    <row r="395">
      <c r="A395" s="7" t="n"/>
      <c r="B395" s="10" t="n"/>
      <c r="C395">
        <f>IF($A395="","",IFERROR(IF(INDEX('Apólices'!$Q$2:$Q$5001,MATCH($A395,'Apólices'!$A$2:$A$5001,0))="","",INDEX('Apólices'!$Q$2:$Q$5001,MATCH($A395,'Apólices'!$A$2:$A$5001,0))),""))</f>
        <v/>
      </c>
      <c r="D395" s="8" t="n"/>
      <c r="E395" s="25" t="n"/>
      <c r="F395" s="25">
        <f>IF(OR($E395="",$C395=""),"",ROUND($E395*$C395/100,2))</f>
        <v/>
      </c>
      <c r="G395" s="8" t="n"/>
      <c r="H395" s="25" t="n"/>
      <c r="I395" s="8" t="n"/>
      <c r="J395" s="25">
        <f>IF($H395&lt;&gt;"",IF($F395="","",ROUND($H395-$F395,2)),IF(AND($F395&lt;&gt;"",ISNUMBER($G395)),IF($G395&lt;TODAY(),-$F395,""),""))</f>
        <v/>
      </c>
    </row>
    <row r="396">
      <c r="A396" s="7" t="n"/>
      <c r="B396" s="10" t="n"/>
      <c r="C396">
        <f>IF($A396="","",IFERROR(IF(INDEX('Apólices'!$Q$2:$Q$5001,MATCH($A396,'Apólices'!$A$2:$A$5001,0))="","",INDEX('Apólices'!$Q$2:$Q$5001,MATCH($A396,'Apólices'!$A$2:$A$5001,0))),""))</f>
        <v/>
      </c>
      <c r="D396" s="8" t="n"/>
      <c r="E396" s="25" t="n"/>
      <c r="F396" s="25">
        <f>IF(OR($E396="",$C396=""),"",ROUND($E396*$C396/100,2))</f>
        <v/>
      </c>
      <c r="G396" s="8" t="n"/>
      <c r="H396" s="25" t="n"/>
      <c r="I396" s="8" t="n"/>
      <c r="J396" s="25">
        <f>IF($H396&lt;&gt;"",IF($F396="","",ROUND($H396-$F396,2)),IF(AND($F396&lt;&gt;"",ISNUMBER($G396)),IF($G396&lt;TODAY(),-$F396,""),""))</f>
        <v/>
      </c>
    </row>
    <row r="397">
      <c r="A397" s="7" t="n"/>
      <c r="B397" s="10" t="n"/>
      <c r="C397">
        <f>IF($A397="","",IFERROR(IF(INDEX('Apólices'!$Q$2:$Q$5001,MATCH($A397,'Apólices'!$A$2:$A$5001,0))="","",INDEX('Apólices'!$Q$2:$Q$5001,MATCH($A397,'Apólices'!$A$2:$A$5001,0))),""))</f>
        <v/>
      </c>
      <c r="D397" s="8" t="n"/>
      <c r="E397" s="25" t="n"/>
      <c r="F397" s="25">
        <f>IF(OR($E397="",$C397=""),"",ROUND($E397*$C397/100,2))</f>
        <v/>
      </c>
      <c r="G397" s="8" t="n"/>
      <c r="H397" s="25" t="n"/>
      <c r="I397" s="8" t="n"/>
      <c r="J397" s="25">
        <f>IF($H397&lt;&gt;"",IF($F397="","",ROUND($H397-$F397,2)),IF(AND($F397&lt;&gt;"",ISNUMBER($G397)),IF($G397&lt;TODAY(),-$F397,""),""))</f>
        <v/>
      </c>
    </row>
    <row r="398">
      <c r="A398" s="7" t="n"/>
      <c r="B398" s="10" t="n"/>
      <c r="C398">
        <f>IF($A398="","",IFERROR(IF(INDEX('Apólices'!$Q$2:$Q$5001,MATCH($A398,'Apólices'!$A$2:$A$5001,0))="","",INDEX('Apólices'!$Q$2:$Q$5001,MATCH($A398,'Apólices'!$A$2:$A$5001,0))),""))</f>
        <v/>
      </c>
      <c r="D398" s="8" t="n"/>
      <c r="E398" s="25" t="n"/>
      <c r="F398" s="25">
        <f>IF(OR($E398="",$C398=""),"",ROUND($E398*$C398/100,2))</f>
        <v/>
      </c>
      <c r="G398" s="8" t="n"/>
      <c r="H398" s="25" t="n"/>
      <c r="I398" s="8" t="n"/>
      <c r="J398" s="25">
        <f>IF($H398&lt;&gt;"",IF($F398="","",ROUND($H398-$F398,2)),IF(AND($F398&lt;&gt;"",ISNUMBER($G398)),IF($G398&lt;TODAY(),-$F398,""),""))</f>
        <v/>
      </c>
    </row>
    <row r="399">
      <c r="A399" s="7" t="n"/>
      <c r="B399" s="10" t="n"/>
      <c r="C399">
        <f>IF($A399="","",IFERROR(IF(INDEX('Apólices'!$Q$2:$Q$5001,MATCH($A399,'Apólices'!$A$2:$A$5001,0))="","",INDEX('Apólices'!$Q$2:$Q$5001,MATCH($A399,'Apólices'!$A$2:$A$5001,0))),""))</f>
        <v/>
      </c>
      <c r="D399" s="8" t="n"/>
      <c r="E399" s="25" t="n"/>
      <c r="F399" s="25">
        <f>IF(OR($E399="",$C399=""),"",ROUND($E399*$C399/100,2))</f>
        <v/>
      </c>
      <c r="G399" s="8" t="n"/>
      <c r="H399" s="25" t="n"/>
      <c r="I399" s="8" t="n"/>
      <c r="J399" s="25">
        <f>IF($H399&lt;&gt;"",IF($F399="","",ROUND($H399-$F399,2)),IF(AND($F399&lt;&gt;"",ISNUMBER($G399)),IF($G399&lt;TODAY(),-$F399,""),""))</f>
        <v/>
      </c>
    </row>
    <row r="400">
      <c r="A400" s="7" t="n"/>
      <c r="B400" s="10" t="n"/>
      <c r="C400">
        <f>IF($A400="","",IFERROR(IF(INDEX('Apólices'!$Q$2:$Q$5001,MATCH($A400,'Apólices'!$A$2:$A$5001,0))="","",INDEX('Apólices'!$Q$2:$Q$5001,MATCH($A400,'Apólices'!$A$2:$A$5001,0))),""))</f>
        <v/>
      </c>
      <c r="D400" s="8" t="n"/>
      <c r="E400" s="25" t="n"/>
      <c r="F400" s="25">
        <f>IF(OR($E400="",$C400=""),"",ROUND($E400*$C400/100,2))</f>
        <v/>
      </c>
      <c r="G400" s="8" t="n"/>
      <c r="H400" s="25" t="n"/>
      <c r="I400" s="8" t="n"/>
      <c r="J400" s="25">
        <f>IF($H400&lt;&gt;"",IF($F400="","",ROUND($H400-$F400,2)),IF(AND($F400&lt;&gt;"",ISNUMBER($G400)),IF($G400&lt;TODAY(),-$F400,""),""))</f>
        <v/>
      </c>
    </row>
    <row r="401">
      <c r="A401" s="7" t="n"/>
      <c r="B401" s="10" t="n"/>
      <c r="C401">
        <f>IF($A401="","",IFERROR(IF(INDEX('Apólices'!$Q$2:$Q$5001,MATCH($A401,'Apólices'!$A$2:$A$5001,0))="","",INDEX('Apólices'!$Q$2:$Q$5001,MATCH($A401,'Apólices'!$A$2:$A$5001,0))),""))</f>
        <v/>
      </c>
      <c r="D401" s="8" t="n"/>
      <c r="E401" s="25" t="n"/>
      <c r="F401" s="25">
        <f>IF(OR($E401="",$C401=""),"",ROUND($E401*$C401/100,2))</f>
        <v/>
      </c>
      <c r="G401" s="8" t="n"/>
      <c r="H401" s="25" t="n"/>
      <c r="I401" s="8" t="n"/>
      <c r="J401" s="25">
        <f>IF($H401&lt;&gt;"",IF($F401="","",ROUND($H401-$F401,2)),IF(AND($F401&lt;&gt;"",ISNUMBER($G401)),IF($G401&lt;TODAY(),-$F401,""),""))</f>
        <v/>
      </c>
    </row>
    <row r="402">
      <c r="A402" s="7" t="n"/>
      <c r="B402" s="10" t="n"/>
      <c r="C402">
        <f>IF($A402="","",IFERROR(IF(INDEX('Apólices'!$Q$2:$Q$5001,MATCH($A402,'Apólices'!$A$2:$A$5001,0))="","",INDEX('Apólices'!$Q$2:$Q$5001,MATCH($A402,'Apólices'!$A$2:$A$5001,0))),""))</f>
        <v/>
      </c>
      <c r="D402" s="8" t="n"/>
      <c r="E402" s="25" t="n"/>
      <c r="F402" s="25">
        <f>IF(OR($E402="",$C402=""),"",ROUND($E402*$C402/100,2))</f>
        <v/>
      </c>
      <c r="G402" s="8" t="n"/>
      <c r="H402" s="25" t="n"/>
      <c r="I402" s="8" t="n"/>
      <c r="J402" s="25">
        <f>IF($H402&lt;&gt;"",IF($F402="","",ROUND($H402-$F402,2)),IF(AND($F402&lt;&gt;"",ISNUMBER($G402)),IF($G402&lt;TODAY(),-$F402,""),""))</f>
        <v/>
      </c>
    </row>
    <row r="403">
      <c r="A403" s="7" t="n"/>
      <c r="B403" s="10" t="n"/>
      <c r="C403">
        <f>IF($A403="","",IFERROR(IF(INDEX('Apólices'!$Q$2:$Q$5001,MATCH($A403,'Apólices'!$A$2:$A$5001,0))="","",INDEX('Apólices'!$Q$2:$Q$5001,MATCH($A403,'Apólices'!$A$2:$A$5001,0))),""))</f>
        <v/>
      </c>
      <c r="D403" s="8" t="n"/>
      <c r="E403" s="25" t="n"/>
      <c r="F403" s="25">
        <f>IF(OR($E403="",$C403=""),"",ROUND($E403*$C403/100,2))</f>
        <v/>
      </c>
      <c r="G403" s="8" t="n"/>
      <c r="H403" s="25" t="n"/>
      <c r="I403" s="8" t="n"/>
      <c r="J403" s="25">
        <f>IF($H403&lt;&gt;"",IF($F403="","",ROUND($H403-$F403,2)),IF(AND($F403&lt;&gt;"",ISNUMBER($G403)),IF($G403&lt;TODAY(),-$F403,""),""))</f>
        <v/>
      </c>
    </row>
    <row r="404">
      <c r="A404" s="7" t="n"/>
      <c r="B404" s="10" t="n"/>
      <c r="C404">
        <f>IF($A404="","",IFERROR(IF(INDEX('Apólices'!$Q$2:$Q$5001,MATCH($A404,'Apólices'!$A$2:$A$5001,0))="","",INDEX('Apólices'!$Q$2:$Q$5001,MATCH($A404,'Apólices'!$A$2:$A$5001,0))),""))</f>
        <v/>
      </c>
      <c r="D404" s="8" t="n"/>
      <c r="E404" s="25" t="n"/>
      <c r="F404" s="25">
        <f>IF(OR($E404="",$C404=""),"",ROUND($E404*$C404/100,2))</f>
        <v/>
      </c>
      <c r="G404" s="8" t="n"/>
      <c r="H404" s="25" t="n"/>
      <c r="I404" s="8" t="n"/>
      <c r="J404" s="25">
        <f>IF($H404&lt;&gt;"",IF($F404="","",ROUND($H404-$F404,2)),IF(AND($F404&lt;&gt;"",ISNUMBER($G404)),IF($G404&lt;TODAY(),-$F404,""),""))</f>
        <v/>
      </c>
    </row>
    <row r="405">
      <c r="A405" s="7" t="n"/>
      <c r="B405" s="10" t="n"/>
      <c r="C405">
        <f>IF($A405="","",IFERROR(IF(INDEX('Apólices'!$Q$2:$Q$5001,MATCH($A405,'Apólices'!$A$2:$A$5001,0))="","",INDEX('Apólices'!$Q$2:$Q$5001,MATCH($A405,'Apólices'!$A$2:$A$5001,0))),""))</f>
        <v/>
      </c>
      <c r="D405" s="8" t="n"/>
      <c r="E405" s="25" t="n"/>
      <c r="F405" s="25">
        <f>IF(OR($E405="",$C405=""),"",ROUND($E405*$C405/100,2))</f>
        <v/>
      </c>
      <c r="G405" s="8" t="n"/>
      <c r="H405" s="25" t="n"/>
      <c r="I405" s="8" t="n"/>
      <c r="J405" s="25">
        <f>IF($H405&lt;&gt;"",IF($F405="","",ROUND($H405-$F405,2)),IF(AND($F405&lt;&gt;"",ISNUMBER($G405)),IF($G405&lt;TODAY(),-$F405,""),""))</f>
        <v/>
      </c>
    </row>
    <row r="406">
      <c r="A406" s="7" t="n"/>
      <c r="B406" s="10" t="n"/>
      <c r="C406">
        <f>IF($A406="","",IFERROR(IF(INDEX('Apólices'!$Q$2:$Q$5001,MATCH($A406,'Apólices'!$A$2:$A$5001,0))="","",INDEX('Apólices'!$Q$2:$Q$5001,MATCH($A406,'Apólices'!$A$2:$A$5001,0))),""))</f>
        <v/>
      </c>
      <c r="D406" s="8" t="n"/>
      <c r="E406" s="25" t="n"/>
      <c r="F406" s="25">
        <f>IF(OR($E406="",$C406=""),"",ROUND($E406*$C406/100,2))</f>
        <v/>
      </c>
      <c r="G406" s="8" t="n"/>
      <c r="H406" s="25" t="n"/>
      <c r="I406" s="8" t="n"/>
      <c r="J406" s="25">
        <f>IF($H406&lt;&gt;"",IF($F406="","",ROUND($H406-$F406,2)),IF(AND($F406&lt;&gt;"",ISNUMBER($G406)),IF($G406&lt;TODAY(),-$F406,""),""))</f>
        <v/>
      </c>
    </row>
    <row r="407">
      <c r="A407" s="7" t="n"/>
      <c r="B407" s="10" t="n"/>
      <c r="C407">
        <f>IF($A407="","",IFERROR(IF(INDEX('Apólices'!$Q$2:$Q$5001,MATCH($A407,'Apólices'!$A$2:$A$5001,0))="","",INDEX('Apólices'!$Q$2:$Q$5001,MATCH($A407,'Apólices'!$A$2:$A$5001,0))),""))</f>
        <v/>
      </c>
      <c r="D407" s="8" t="n"/>
      <c r="E407" s="25" t="n"/>
      <c r="F407" s="25">
        <f>IF(OR($E407="",$C407=""),"",ROUND($E407*$C407/100,2))</f>
        <v/>
      </c>
      <c r="G407" s="8" t="n"/>
      <c r="H407" s="25" t="n"/>
      <c r="I407" s="8" t="n"/>
      <c r="J407" s="25">
        <f>IF($H407&lt;&gt;"",IF($F407="","",ROUND($H407-$F407,2)),IF(AND($F407&lt;&gt;"",ISNUMBER($G407)),IF($G407&lt;TODAY(),-$F407,""),""))</f>
        <v/>
      </c>
    </row>
    <row r="408">
      <c r="A408" s="7" t="n"/>
      <c r="B408" s="10" t="n"/>
      <c r="C408">
        <f>IF($A408="","",IFERROR(IF(INDEX('Apólices'!$Q$2:$Q$5001,MATCH($A408,'Apólices'!$A$2:$A$5001,0))="","",INDEX('Apólices'!$Q$2:$Q$5001,MATCH($A408,'Apólices'!$A$2:$A$5001,0))),""))</f>
        <v/>
      </c>
      <c r="D408" s="8" t="n"/>
      <c r="E408" s="25" t="n"/>
      <c r="F408" s="25">
        <f>IF(OR($E408="",$C408=""),"",ROUND($E408*$C408/100,2))</f>
        <v/>
      </c>
      <c r="G408" s="8" t="n"/>
      <c r="H408" s="25" t="n"/>
      <c r="I408" s="8" t="n"/>
      <c r="J408" s="25">
        <f>IF($H408&lt;&gt;"",IF($F408="","",ROUND($H408-$F408,2)),IF(AND($F408&lt;&gt;"",ISNUMBER($G408)),IF($G408&lt;TODAY(),-$F408,""),""))</f>
        <v/>
      </c>
    </row>
    <row r="409">
      <c r="A409" s="7" t="n"/>
      <c r="B409" s="10" t="n"/>
      <c r="C409">
        <f>IF($A409="","",IFERROR(IF(INDEX('Apólices'!$Q$2:$Q$5001,MATCH($A409,'Apólices'!$A$2:$A$5001,0))="","",INDEX('Apólices'!$Q$2:$Q$5001,MATCH($A409,'Apólices'!$A$2:$A$5001,0))),""))</f>
        <v/>
      </c>
      <c r="D409" s="8" t="n"/>
      <c r="E409" s="25" t="n"/>
      <c r="F409" s="25">
        <f>IF(OR($E409="",$C409=""),"",ROUND($E409*$C409/100,2))</f>
        <v/>
      </c>
      <c r="G409" s="8" t="n"/>
      <c r="H409" s="25" t="n"/>
      <c r="I409" s="8" t="n"/>
      <c r="J409" s="25">
        <f>IF($H409&lt;&gt;"",IF($F409="","",ROUND($H409-$F409,2)),IF(AND($F409&lt;&gt;"",ISNUMBER($G409)),IF($G409&lt;TODAY(),-$F409,""),""))</f>
        <v/>
      </c>
    </row>
    <row r="410">
      <c r="A410" s="7" t="n"/>
      <c r="B410" s="10" t="n"/>
      <c r="C410">
        <f>IF($A410="","",IFERROR(IF(INDEX('Apólices'!$Q$2:$Q$5001,MATCH($A410,'Apólices'!$A$2:$A$5001,0))="","",INDEX('Apólices'!$Q$2:$Q$5001,MATCH($A410,'Apólices'!$A$2:$A$5001,0))),""))</f>
        <v/>
      </c>
      <c r="D410" s="8" t="n"/>
      <c r="E410" s="25" t="n"/>
      <c r="F410" s="25">
        <f>IF(OR($E410="",$C410=""),"",ROUND($E410*$C410/100,2))</f>
        <v/>
      </c>
      <c r="G410" s="8" t="n"/>
      <c r="H410" s="25" t="n"/>
      <c r="I410" s="8" t="n"/>
      <c r="J410" s="25">
        <f>IF($H410&lt;&gt;"",IF($F410="","",ROUND($H410-$F410,2)),IF(AND($F410&lt;&gt;"",ISNUMBER($G410)),IF($G410&lt;TODAY(),-$F410,""),""))</f>
        <v/>
      </c>
    </row>
    <row r="411">
      <c r="A411" s="7" t="n"/>
      <c r="B411" s="10" t="n"/>
      <c r="C411">
        <f>IF($A411="","",IFERROR(IF(INDEX('Apólices'!$Q$2:$Q$5001,MATCH($A411,'Apólices'!$A$2:$A$5001,0))="","",INDEX('Apólices'!$Q$2:$Q$5001,MATCH($A411,'Apólices'!$A$2:$A$5001,0))),""))</f>
        <v/>
      </c>
      <c r="D411" s="8" t="n"/>
      <c r="E411" s="25" t="n"/>
      <c r="F411" s="25">
        <f>IF(OR($E411="",$C411=""),"",ROUND($E411*$C411/100,2))</f>
        <v/>
      </c>
      <c r="G411" s="8" t="n"/>
      <c r="H411" s="25" t="n"/>
      <c r="I411" s="8" t="n"/>
      <c r="J411" s="25">
        <f>IF($H411&lt;&gt;"",IF($F411="","",ROUND($H411-$F411,2)),IF(AND($F411&lt;&gt;"",ISNUMBER($G411)),IF($G411&lt;TODAY(),-$F411,""),""))</f>
        <v/>
      </c>
    </row>
    <row r="412">
      <c r="A412" s="7" t="n"/>
      <c r="B412" s="10" t="n"/>
      <c r="C412">
        <f>IF($A412="","",IFERROR(IF(INDEX('Apólices'!$Q$2:$Q$5001,MATCH($A412,'Apólices'!$A$2:$A$5001,0))="","",INDEX('Apólices'!$Q$2:$Q$5001,MATCH($A412,'Apólices'!$A$2:$A$5001,0))),""))</f>
        <v/>
      </c>
      <c r="D412" s="8" t="n"/>
      <c r="E412" s="25" t="n"/>
      <c r="F412" s="25">
        <f>IF(OR($E412="",$C412=""),"",ROUND($E412*$C412/100,2))</f>
        <v/>
      </c>
      <c r="G412" s="8" t="n"/>
      <c r="H412" s="25" t="n"/>
      <c r="I412" s="8" t="n"/>
      <c r="J412" s="25">
        <f>IF($H412&lt;&gt;"",IF($F412="","",ROUND($H412-$F412,2)),IF(AND($F412&lt;&gt;"",ISNUMBER($G412)),IF($G412&lt;TODAY(),-$F412,""),""))</f>
        <v/>
      </c>
    </row>
    <row r="413">
      <c r="A413" s="7" t="n"/>
      <c r="B413" s="10" t="n"/>
      <c r="C413">
        <f>IF($A413="","",IFERROR(IF(INDEX('Apólices'!$Q$2:$Q$5001,MATCH($A413,'Apólices'!$A$2:$A$5001,0))="","",INDEX('Apólices'!$Q$2:$Q$5001,MATCH($A413,'Apólices'!$A$2:$A$5001,0))),""))</f>
        <v/>
      </c>
      <c r="D413" s="8" t="n"/>
      <c r="E413" s="25" t="n"/>
      <c r="F413" s="25">
        <f>IF(OR($E413="",$C413=""),"",ROUND($E413*$C413/100,2))</f>
        <v/>
      </c>
      <c r="G413" s="8" t="n"/>
      <c r="H413" s="25" t="n"/>
      <c r="I413" s="8" t="n"/>
      <c r="J413" s="25">
        <f>IF($H413&lt;&gt;"",IF($F413="","",ROUND($H413-$F413,2)),IF(AND($F413&lt;&gt;"",ISNUMBER($G413)),IF($G413&lt;TODAY(),-$F413,""),""))</f>
        <v/>
      </c>
    </row>
    <row r="414">
      <c r="A414" s="7" t="n"/>
      <c r="B414" s="10" t="n"/>
      <c r="C414">
        <f>IF($A414="","",IFERROR(IF(INDEX('Apólices'!$Q$2:$Q$5001,MATCH($A414,'Apólices'!$A$2:$A$5001,0))="","",INDEX('Apólices'!$Q$2:$Q$5001,MATCH($A414,'Apólices'!$A$2:$A$5001,0))),""))</f>
        <v/>
      </c>
      <c r="D414" s="8" t="n"/>
      <c r="E414" s="25" t="n"/>
      <c r="F414" s="25">
        <f>IF(OR($E414="",$C414=""),"",ROUND($E414*$C414/100,2))</f>
        <v/>
      </c>
      <c r="G414" s="8" t="n"/>
      <c r="H414" s="25" t="n"/>
      <c r="I414" s="8" t="n"/>
      <c r="J414" s="25">
        <f>IF($H414&lt;&gt;"",IF($F414="","",ROUND($H414-$F414,2)),IF(AND($F414&lt;&gt;"",ISNUMBER($G414)),IF($G414&lt;TODAY(),-$F414,""),""))</f>
        <v/>
      </c>
    </row>
    <row r="415">
      <c r="A415" s="7" t="n"/>
      <c r="B415" s="10" t="n"/>
      <c r="C415">
        <f>IF($A415="","",IFERROR(IF(INDEX('Apólices'!$Q$2:$Q$5001,MATCH($A415,'Apólices'!$A$2:$A$5001,0))="","",INDEX('Apólices'!$Q$2:$Q$5001,MATCH($A415,'Apólices'!$A$2:$A$5001,0))),""))</f>
        <v/>
      </c>
      <c r="D415" s="8" t="n"/>
      <c r="E415" s="25" t="n"/>
      <c r="F415" s="25">
        <f>IF(OR($E415="",$C415=""),"",ROUND($E415*$C415/100,2))</f>
        <v/>
      </c>
      <c r="G415" s="8" t="n"/>
      <c r="H415" s="25" t="n"/>
      <c r="I415" s="8" t="n"/>
      <c r="J415" s="25">
        <f>IF($H415&lt;&gt;"",IF($F415="","",ROUND($H415-$F415,2)),IF(AND($F415&lt;&gt;"",ISNUMBER($G415)),IF($G415&lt;TODAY(),-$F415,""),""))</f>
        <v/>
      </c>
    </row>
    <row r="416">
      <c r="A416" s="7" t="n"/>
      <c r="B416" s="10" t="n"/>
      <c r="C416">
        <f>IF($A416="","",IFERROR(IF(INDEX('Apólices'!$Q$2:$Q$5001,MATCH($A416,'Apólices'!$A$2:$A$5001,0))="","",INDEX('Apólices'!$Q$2:$Q$5001,MATCH($A416,'Apólices'!$A$2:$A$5001,0))),""))</f>
        <v/>
      </c>
      <c r="D416" s="8" t="n"/>
      <c r="E416" s="25" t="n"/>
      <c r="F416" s="25">
        <f>IF(OR($E416="",$C416=""),"",ROUND($E416*$C416/100,2))</f>
        <v/>
      </c>
      <c r="G416" s="8" t="n"/>
      <c r="H416" s="25" t="n"/>
      <c r="I416" s="8" t="n"/>
      <c r="J416" s="25">
        <f>IF($H416&lt;&gt;"",IF($F416="","",ROUND($H416-$F416,2)),IF(AND($F416&lt;&gt;"",ISNUMBER($G416)),IF($G416&lt;TODAY(),-$F416,""),""))</f>
        <v/>
      </c>
    </row>
    <row r="417">
      <c r="A417" s="7" t="n"/>
      <c r="B417" s="10" t="n"/>
      <c r="C417">
        <f>IF($A417="","",IFERROR(IF(INDEX('Apólices'!$Q$2:$Q$5001,MATCH($A417,'Apólices'!$A$2:$A$5001,0))="","",INDEX('Apólices'!$Q$2:$Q$5001,MATCH($A417,'Apólices'!$A$2:$A$5001,0))),""))</f>
        <v/>
      </c>
      <c r="D417" s="8" t="n"/>
      <c r="E417" s="25" t="n"/>
      <c r="F417" s="25">
        <f>IF(OR($E417="",$C417=""),"",ROUND($E417*$C417/100,2))</f>
        <v/>
      </c>
      <c r="G417" s="8" t="n"/>
      <c r="H417" s="25" t="n"/>
      <c r="I417" s="8" t="n"/>
      <c r="J417" s="25">
        <f>IF($H417&lt;&gt;"",IF($F417="","",ROUND($H417-$F417,2)),IF(AND($F417&lt;&gt;"",ISNUMBER($G417)),IF($G417&lt;TODAY(),-$F417,""),""))</f>
        <v/>
      </c>
    </row>
    <row r="418">
      <c r="A418" s="7" t="n"/>
      <c r="B418" s="10" t="n"/>
      <c r="C418">
        <f>IF($A418="","",IFERROR(IF(INDEX('Apólices'!$Q$2:$Q$5001,MATCH($A418,'Apólices'!$A$2:$A$5001,0))="","",INDEX('Apólices'!$Q$2:$Q$5001,MATCH($A418,'Apólices'!$A$2:$A$5001,0))),""))</f>
        <v/>
      </c>
      <c r="D418" s="8" t="n"/>
      <c r="E418" s="25" t="n"/>
      <c r="F418" s="25">
        <f>IF(OR($E418="",$C418=""),"",ROUND($E418*$C418/100,2))</f>
        <v/>
      </c>
      <c r="G418" s="8" t="n"/>
      <c r="H418" s="25" t="n"/>
      <c r="I418" s="8" t="n"/>
      <c r="J418" s="25">
        <f>IF($H418&lt;&gt;"",IF($F418="","",ROUND($H418-$F418,2)),IF(AND($F418&lt;&gt;"",ISNUMBER($G418)),IF($G418&lt;TODAY(),-$F418,""),""))</f>
        <v/>
      </c>
    </row>
    <row r="419">
      <c r="A419" s="7" t="n"/>
      <c r="B419" s="10" t="n"/>
      <c r="C419">
        <f>IF($A419="","",IFERROR(IF(INDEX('Apólices'!$Q$2:$Q$5001,MATCH($A419,'Apólices'!$A$2:$A$5001,0))="","",INDEX('Apólices'!$Q$2:$Q$5001,MATCH($A419,'Apólices'!$A$2:$A$5001,0))),""))</f>
        <v/>
      </c>
      <c r="D419" s="8" t="n"/>
      <c r="E419" s="25" t="n"/>
      <c r="F419" s="25">
        <f>IF(OR($E419="",$C419=""),"",ROUND($E419*$C419/100,2))</f>
        <v/>
      </c>
      <c r="G419" s="8" t="n"/>
      <c r="H419" s="25" t="n"/>
      <c r="I419" s="8" t="n"/>
      <c r="J419" s="25">
        <f>IF($H419&lt;&gt;"",IF($F419="","",ROUND($H419-$F419,2)),IF(AND($F419&lt;&gt;"",ISNUMBER($G419)),IF($G419&lt;TODAY(),-$F419,""),""))</f>
        <v/>
      </c>
    </row>
    <row r="420">
      <c r="A420" s="7" t="n"/>
      <c r="B420" s="10" t="n"/>
      <c r="C420">
        <f>IF($A420="","",IFERROR(IF(INDEX('Apólices'!$Q$2:$Q$5001,MATCH($A420,'Apólices'!$A$2:$A$5001,0))="","",INDEX('Apólices'!$Q$2:$Q$5001,MATCH($A420,'Apólices'!$A$2:$A$5001,0))),""))</f>
        <v/>
      </c>
      <c r="D420" s="8" t="n"/>
      <c r="E420" s="25" t="n"/>
      <c r="F420" s="25">
        <f>IF(OR($E420="",$C420=""),"",ROUND($E420*$C420/100,2))</f>
        <v/>
      </c>
      <c r="G420" s="8" t="n"/>
      <c r="H420" s="25" t="n"/>
      <c r="I420" s="8" t="n"/>
      <c r="J420" s="25">
        <f>IF($H420&lt;&gt;"",IF($F420="","",ROUND($H420-$F420,2)),IF(AND($F420&lt;&gt;"",ISNUMBER($G420)),IF($G420&lt;TODAY(),-$F420,""),""))</f>
        <v/>
      </c>
    </row>
    <row r="421">
      <c r="A421" s="7" t="n"/>
      <c r="B421" s="10" t="n"/>
      <c r="C421">
        <f>IF($A421="","",IFERROR(IF(INDEX('Apólices'!$Q$2:$Q$5001,MATCH($A421,'Apólices'!$A$2:$A$5001,0))="","",INDEX('Apólices'!$Q$2:$Q$5001,MATCH($A421,'Apólices'!$A$2:$A$5001,0))),""))</f>
        <v/>
      </c>
      <c r="D421" s="8" t="n"/>
      <c r="E421" s="25" t="n"/>
      <c r="F421" s="25">
        <f>IF(OR($E421="",$C421=""),"",ROUND($E421*$C421/100,2))</f>
        <v/>
      </c>
      <c r="G421" s="8" t="n"/>
      <c r="H421" s="25" t="n"/>
      <c r="I421" s="8" t="n"/>
      <c r="J421" s="25">
        <f>IF($H421&lt;&gt;"",IF($F421="","",ROUND($H421-$F421,2)),IF(AND($F421&lt;&gt;"",ISNUMBER($G421)),IF($G421&lt;TODAY(),-$F421,""),""))</f>
        <v/>
      </c>
    </row>
    <row r="422">
      <c r="A422" s="7" t="n"/>
      <c r="B422" s="10" t="n"/>
      <c r="C422">
        <f>IF($A422="","",IFERROR(IF(INDEX('Apólices'!$Q$2:$Q$5001,MATCH($A422,'Apólices'!$A$2:$A$5001,0))="","",INDEX('Apólices'!$Q$2:$Q$5001,MATCH($A422,'Apólices'!$A$2:$A$5001,0))),""))</f>
        <v/>
      </c>
      <c r="D422" s="8" t="n"/>
      <c r="E422" s="25" t="n"/>
      <c r="F422" s="25">
        <f>IF(OR($E422="",$C422=""),"",ROUND($E422*$C422/100,2))</f>
        <v/>
      </c>
      <c r="G422" s="8" t="n"/>
      <c r="H422" s="25" t="n"/>
      <c r="I422" s="8" t="n"/>
      <c r="J422" s="25">
        <f>IF($H422&lt;&gt;"",IF($F422="","",ROUND($H422-$F422,2)),IF(AND($F422&lt;&gt;"",ISNUMBER($G422)),IF($G422&lt;TODAY(),-$F422,""),""))</f>
        <v/>
      </c>
    </row>
    <row r="423">
      <c r="A423" s="7" t="n"/>
      <c r="B423" s="10" t="n"/>
      <c r="C423">
        <f>IF($A423="","",IFERROR(IF(INDEX('Apólices'!$Q$2:$Q$5001,MATCH($A423,'Apólices'!$A$2:$A$5001,0))="","",INDEX('Apólices'!$Q$2:$Q$5001,MATCH($A423,'Apólices'!$A$2:$A$5001,0))),""))</f>
        <v/>
      </c>
      <c r="D423" s="8" t="n"/>
      <c r="E423" s="25" t="n"/>
      <c r="F423" s="25">
        <f>IF(OR($E423="",$C423=""),"",ROUND($E423*$C423/100,2))</f>
        <v/>
      </c>
      <c r="G423" s="8" t="n"/>
      <c r="H423" s="25" t="n"/>
      <c r="I423" s="8" t="n"/>
      <c r="J423" s="25">
        <f>IF($H423&lt;&gt;"",IF($F423="","",ROUND($H423-$F423,2)),IF(AND($F423&lt;&gt;"",ISNUMBER($G423)),IF($G423&lt;TODAY(),-$F423,""),""))</f>
        <v/>
      </c>
    </row>
    <row r="424">
      <c r="A424" s="7" t="n"/>
      <c r="B424" s="10" t="n"/>
      <c r="C424">
        <f>IF($A424="","",IFERROR(IF(INDEX('Apólices'!$Q$2:$Q$5001,MATCH($A424,'Apólices'!$A$2:$A$5001,0))="","",INDEX('Apólices'!$Q$2:$Q$5001,MATCH($A424,'Apólices'!$A$2:$A$5001,0))),""))</f>
        <v/>
      </c>
      <c r="D424" s="8" t="n"/>
      <c r="E424" s="25" t="n"/>
      <c r="F424" s="25">
        <f>IF(OR($E424="",$C424=""),"",ROUND($E424*$C424/100,2))</f>
        <v/>
      </c>
      <c r="G424" s="8" t="n"/>
      <c r="H424" s="25" t="n"/>
      <c r="I424" s="8" t="n"/>
      <c r="J424" s="25">
        <f>IF($H424&lt;&gt;"",IF($F424="","",ROUND($H424-$F424,2)),IF(AND($F424&lt;&gt;"",ISNUMBER($G424)),IF($G424&lt;TODAY(),-$F424,""),""))</f>
        <v/>
      </c>
    </row>
    <row r="425">
      <c r="A425" s="7" t="n"/>
      <c r="B425" s="10" t="n"/>
      <c r="C425">
        <f>IF($A425="","",IFERROR(IF(INDEX('Apólices'!$Q$2:$Q$5001,MATCH($A425,'Apólices'!$A$2:$A$5001,0))="","",INDEX('Apólices'!$Q$2:$Q$5001,MATCH($A425,'Apólices'!$A$2:$A$5001,0))),""))</f>
        <v/>
      </c>
      <c r="D425" s="8" t="n"/>
      <c r="E425" s="25" t="n"/>
      <c r="F425" s="25">
        <f>IF(OR($E425="",$C425=""),"",ROUND($E425*$C425/100,2))</f>
        <v/>
      </c>
      <c r="G425" s="8" t="n"/>
      <c r="H425" s="25" t="n"/>
      <c r="I425" s="8" t="n"/>
      <c r="J425" s="25">
        <f>IF($H425&lt;&gt;"",IF($F425="","",ROUND($H425-$F425,2)),IF(AND($F425&lt;&gt;"",ISNUMBER($G425)),IF($G425&lt;TODAY(),-$F425,""),""))</f>
        <v/>
      </c>
    </row>
    <row r="426">
      <c r="A426" s="7" t="n"/>
      <c r="B426" s="10" t="n"/>
      <c r="C426">
        <f>IF($A426="","",IFERROR(IF(INDEX('Apólices'!$Q$2:$Q$5001,MATCH($A426,'Apólices'!$A$2:$A$5001,0))="","",INDEX('Apólices'!$Q$2:$Q$5001,MATCH($A426,'Apólices'!$A$2:$A$5001,0))),""))</f>
        <v/>
      </c>
      <c r="D426" s="8" t="n"/>
      <c r="E426" s="25" t="n"/>
      <c r="F426" s="25">
        <f>IF(OR($E426="",$C426=""),"",ROUND($E426*$C426/100,2))</f>
        <v/>
      </c>
      <c r="G426" s="8" t="n"/>
      <c r="H426" s="25" t="n"/>
      <c r="I426" s="8" t="n"/>
      <c r="J426" s="25">
        <f>IF($H426&lt;&gt;"",IF($F426="","",ROUND($H426-$F426,2)),IF(AND($F426&lt;&gt;"",ISNUMBER($G426)),IF($G426&lt;TODAY(),-$F426,""),""))</f>
        <v/>
      </c>
    </row>
    <row r="427">
      <c r="A427" s="7" t="n"/>
      <c r="B427" s="10" t="n"/>
      <c r="C427">
        <f>IF($A427="","",IFERROR(IF(INDEX('Apólices'!$Q$2:$Q$5001,MATCH($A427,'Apólices'!$A$2:$A$5001,0))="","",INDEX('Apólices'!$Q$2:$Q$5001,MATCH($A427,'Apólices'!$A$2:$A$5001,0))),""))</f>
        <v/>
      </c>
      <c r="D427" s="8" t="n"/>
      <c r="E427" s="25" t="n"/>
      <c r="F427" s="25">
        <f>IF(OR($E427="",$C427=""),"",ROUND($E427*$C427/100,2))</f>
        <v/>
      </c>
      <c r="G427" s="8" t="n"/>
      <c r="H427" s="25" t="n"/>
      <c r="I427" s="8" t="n"/>
      <c r="J427" s="25">
        <f>IF($H427&lt;&gt;"",IF($F427="","",ROUND($H427-$F427,2)),IF(AND($F427&lt;&gt;"",ISNUMBER($G427)),IF($G427&lt;TODAY(),-$F427,""),""))</f>
        <v/>
      </c>
    </row>
    <row r="428">
      <c r="A428" s="7" t="n"/>
      <c r="B428" s="10" t="n"/>
      <c r="C428">
        <f>IF($A428="","",IFERROR(IF(INDEX('Apólices'!$Q$2:$Q$5001,MATCH($A428,'Apólices'!$A$2:$A$5001,0))="","",INDEX('Apólices'!$Q$2:$Q$5001,MATCH($A428,'Apólices'!$A$2:$A$5001,0))),""))</f>
        <v/>
      </c>
      <c r="D428" s="8" t="n"/>
      <c r="E428" s="25" t="n"/>
      <c r="F428" s="25">
        <f>IF(OR($E428="",$C428=""),"",ROUND($E428*$C428/100,2))</f>
        <v/>
      </c>
      <c r="G428" s="8" t="n"/>
      <c r="H428" s="25" t="n"/>
      <c r="I428" s="8" t="n"/>
      <c r="J428" s="25">
        <f>IF($H428&lt;&gt;"",IF($F428="","",ROUND($H428-$F428,2)),IF(AND($F428&lt;&gt;"",ISNUMBER($G428)),IF($G428&lt;TODAY(),-$F428,""),""))</f>
        <v/>
      </c>
    </row>
    <row r="429">
      <c r="A429" s="7" t="n"/>
      <c r="B429" s="10" t="n"/>
      <c r="C429">
        <f>IF($A429="","",IFERROR(IF(INDEX('Apólices'!$Q$2:$Q$5001,MATCH($A429,'Apólices'!$A$2:$A$5001,0))="","",INDEX('Apólices'!$Q$2:$Q$5001,MATCH($A429,'Apólices'!$A$2:$A$5001,0))),""))</f>
        <v/>
      </c>
      <c r="D429" s="8" t="n"/>
      <c r="E429" s="25" t="n"/>
      <c r="F429" s="25">
        <f>IF(OR($E429="",$C429=""),"",ROUND($E429*$C429/100,2))</f>
        <v/>
      </c>
      <c r="G429" s="8" t="n"/>
      <c r="H429" s="25" t="n"/>
      <c r="I429" s="8" t="n"/>
      <c r="J429" s="25">
        <f>IF($H429&lt;&gt;"",IF($F429="","",ROUND($H429-$F429,2)),IF(AND($F429&lt;&gt;"",ISNUMBER($G429)),IF($G429&lt;TODAY(),-$F429,""),""))</f>
        <v/>
      </c>
    </row>
    <row r="430">
      <c r="A430" s="7" t="n"/>
      <c r="B430" s="10" t="n"/>
      <c r="C430">
        <f>IF($A430="","",IFERROR(IF(INDEX('Apólices'!$Q$2:$Q$5001,MATCH($A430,'Apólices'!$A$2:$A$5001,0))="","",INDEX('Apólices'!$Q$2:$Q$5001,MATCH($A430,'Apólices'!$A$2:$A$5001,0))),""))</f>
        <v/>
      </c>
      <c r="D430" s="8" t="n"/>
      <c r="E430" s="25" t="n"/>
      <c r="F430" s="25">
        <f>IF(OR($E430="",$C430=""),"",ROUND($E430*$C430/100,2))</f>
        <v/>
      </c>
      <c r="G430" s="8" t="n"/>
      <c r="H430" s="25" t="n"/>
      <c r="I430" s="8" t="n"/>
      <c r="J430" s="25">
        <f>IF($H430&lt;&gt;"",IF($F430="","",ROUND($H430-$F430,2)),IF(AND($F430&lt;&gt;"",ISNUMBER($G430)),IF($G430&lt;TODAY(),-$F430,""),""))</f>
        <v/>
      </c>
    </row>
    <row r="431">
      <c r="A431" s="7" t="n"/>
      <c r="B431" s="10" t="n"/>
      <c r="C431">
        <f>IF($A431="","",IFERROR(IF(INDEX('Apólices'!$Q$2:$Q$5001,MATCH($A431,'Apólices'!$A$2:$A$5001,0))="","",INDEX('Apólices'!$Q$2:$Q$5001,MATCH($A431,'Apólices'!$A$2:$A$5001,0))),""))</f>
        <v/>
      </c>
      <c r="D431" s="8" t="n"/>
      <c r="E431" s="25" t="n"/>
      <c r="F431" s="25">
        <f>IF(OR($E431="",$C431=""),"",ROUND($E431*$C431/100,2))</f>
        <v/>
      </c>
      <c r="G431" s="8" t="n"/>
      <c r="H431" s="25" t="n"/>
      <c r="I431" s="8" t="n"/>
      <c r="J431" s="25">
        <f>IF($H431&lt;&gt;"",IF($F431="","",ROUND($H431-$F431,2)),IF(AND($F431&lt;&gt;"",ISNUMBER($G431)),IF($G431&lt;TODAY(),-$F431,""),""))</f>
        <v/>
      </c>
    </row>
    <row r="432">
      <c r="A432" s="7" t="n"/>
      <c r="B432" s="10" t="n"/>
      <c r="C432">
        <f>IF($A432="","",IFERROR(IF(INDEX('Apólices'!$Q$2:$Q$5001,MATCH($A432,'Apólices'!$A$2:$A$5001,0))="","",INDEX('Apólices'!$Q$2:$Q$5001,MATCH($A432,'Apólices'!$A$2:$A$5001,0))),""))</f>
        <v/>
      </c>
      <c r="D432" s="8" t="n"/>
      <c r="E432" s="25" t="n"/>
      <c r="F432" s="25">
        <f>IF(OR($E432="",$C432=""),"",ROUND($E432*$C432/100,2))</f>
        <v/>
      </c>
      <c r="G432" s="8" t="n"/>
      <c r="H432" s="25" t="n"/>
      <c r="I432" s="8" t="n"/>
      <c r="J432" s="25">
        <f>IF($H432&lt;&gt;"",IF($F432="","",ROUND($H432-$F432,2)),IF(AND($F432&lt;&gt;"",ISNUMBER($G432)),IF($G432&lt;TODAY(),-$F432,""),""))</f>
        <v/>
      </c>
    </row>
    <row r="433">
      <c r="A433" s="7" t="n"/>
      <c r="B433" s="10" t="n"/>
      <c r="C433">
        <f>IF($A433="","",IFERROR(IF(INDEX('Apólices'!$Q$2:$Q$5001,MATCH($A433,'Apólices'!$A$2:$A$5001,0))="","",INDEX('Apólices'!$Q$2:$Q$5001,MATCH($A433,'Apólices'!$A$2:$A$5001,0))),""))</f>
        <v/>
      </c>
      <c r="D433" s="8" t="n"/>
      <c r="E433" s="25" t="n"/>
      <c r="F433" s="25">
        <f>IF(OR($E433="",$C433=""),"",ROUND($E433*$C433/100,2))</f>
        <v/>
      </c>
      <c r="G433" s="8" t="n"/>
      <c r="H433" s="25" t="n"/>
      <c r="I433" s="8" t="n"/>
      <c r="J433" s="25">
        <f>IF($H433&lt;&gt;"",IF($F433="","",ROUND($H433-$F433,2)),IF(AND($F433&lt;&gt;"",ISNUMBER($G433)),IF($G433&lt;TODAY(),-$F433,""),""))</f>
        <v/>
      </c>
    </row>
    <row r="434">
      <c r="A434" s="7" t="n"/>
      <c r="B434" s="10" t="n"/>
      <c r="C434">
        <f>IF($A434="","",IFERROR(IF(INDEX('Apólices'!$Q$2:$Q$5001,MATCH($A434,'Apólices'!$A$2:$A$5001,0))="","",INDEX('Apólices'!$Q$2:$Q$5001,MATCH($A434,'Apólices'!$A$2:$A$5001,0))),""))</f>
        <v/>
      </c>
      <c r="D434" s="8" t="n"/>
      <c r="E434" s="25" t="n"/>
      <c r="F434" s="25">
        <f>IF(OR($E434="",$C434=""),"",ROUND($E434*$C434/100,2))</f>
        <v/>
      </c>
      <c r="G434" s="8" t="n"/>
      <c r="H434" s="25" t="n"/>
      <c r="I434" s="8" t="n"/>
      <c r="J434" s="25">
        <f>IF($H434&lt;&gt;"",IF($F434="","",ROUND($H434-$F434,2)),IF(AND($F434&lt;&gt;"",ISNUMBER($G434)),IF($G434&lt;TODAY(),-$F434,""),""))</f>
        <v/>
      </c>
    </row>
    <row r="435">
      <c r="A435" s="7" t="n"/>
      <c r="B435" s="10" t="n"/>
      <c r="C435">
        <f>IF($A435="","",IFERROR(IF(INDEX('Apólices'!$Q$2:$Q$5001,MATCH($A435,'Apólices'!$A$2:$A$5001,0))="","",INDEX('Apólices'!$Q$2:$Q$5001,MATCH($A435,'Apólices'!$A$2:$A$5001,0))),""))</f>
        <v/>
      </c>
      <c r="D435" s="8" t="n"/>
      <c r="E435" s="25" t="n"/>
      <c r="F435" s="25">
        <f>IF(OR($E435="",$C435=""),"",ROUND($E435*$C435/100,2))</f>
        <v/>
      </c>
      <c r="G435" s="8" t="n"/>
      <c r="H435" s="25" t="n"/>
      <c r="I435" s="8" t="n"/>
      <c r="J435" s="25">
        <f>IF($H435&lt;&gt;"",IF($F435="","",ROUND($H435-$F435,2)),IF(AND($F435&lt;&gt;"",ISNUMBER($G435)),IF($G435&lt;TODAY(),-$F435,""),""))</f>
        <v/>
      </c>
    </row>
    <row r="436">
      <c r="A436" s="7" t="n"/>
      <c r="B436" s="10" t="n"/>
      <c r="C436">
        <f>IF($A436="","",IFERROR(IF(INDEX('Apólices'!$Q$2:$Q$5001,MATCH($A436,'Apólices'!$A$2:$A$5001,0))="","",INDEX('Apólices'!$Q$2:$Q$5001,MATCH($A436,'Apólices'!$A$2:$A$5001,0))),""))</f>
        <v/>
      </c>
      <c r="D436" s="8" t="n"/>
      <c r="E436" s="25" t="n"/>
      <c r="F436" s="25">
        <f>IF(OR($E436="",$C436=""),"",ROUND($E436*$C436/100,2))</f>
        <v/>
      </c>
      <c r="G436" s="8" t="n"/>
      <c r="H436" s="25" t="n"/>
      <c r="I436" s="8" t="n"/>
      <c r="J436" s="25">
        <f>IF($H436&lt;&gt;"",IF($F436="","",ROUND($H436-$F436,2)),IF(AND($F436&lt;&gt;"",ISNUMBER($G436)),IF($G436&lt;TODAY(),-$F436,""),""))</f>
        <v/>
      </c>
    </row>
    <row r="437">
      <c r="A437" s="7" t="n"/>
      <c r="B437" s="10" t="n"/>
      <c r="C437">
        <f>IF($A437="","",IFERROR(IF(INDEX('Apólices'!$Q$2:$Q$5001,MATCH($A437,'Apólices'!$A$2:$A$5001,0))="","",INDEX('Apólices'!$Q$2:$Q$5001,MATCH($A437,'Apólices'!$A$2:$A$5001,0))),""))</f>
        <v/>
      </c>
      <c r="D437" s="8" t="n"/>
      <c r="E437" s="25" t="n"/>
      <c r="F437" s="25">
        <f>IF(OR($E437="",$C437=""),"",ROUND($E437*$C437/100,2))</f>
        <v/>
      </c>
      <c r="G437" s="8" t="n"/>
      <c r="H437" s="25" t="n"/>
      <c r="I437" s="8" t="n"/>
      <c r="J437" s="25">
        <f>IF($H437&lt;&gt;"",IF($F437="","",ROUND($H437-$F437,2)),IF(AND($F437&lt;&gt;"",ISNUMBER($G437)),IF($G437&lt;TODAY(),-$F437,""),""))</f>
        <v/>
      </c>
    </row>
    <row r="438">
      <c r="A438" s="7" t="n"/>
      <c r="B438" s="10" t="n"/>
      <c r="C438">
        <f>IF($A438="","",IFERROR(IF(INDEX('Apólices'!$Q$2:$Q$5001,MATCH($A438,'Apólices'!$A$2:$A$5001,0))="","",INDEX('Apólices'!$Q$2:$Q$5001,MATCH($A438,'Apólices'!$A$2:$A$5001,0))),""))</f>
        <v/>
      </c>
      <c r="D438" s="8" t="n"/>
      <c r="E438" s="25" t="n"/>
      <c r="F438" s="25">
        <f>IF(OR($E438="",$C438=""),"",ROUND($E438*$C438/100,2))</f>
        <v/>
      </c>
      <c r="G438" s="8" t="n"/>
      <c r="H438" s="25" t="n"/>
      <c r="I438" s="8" t="n"/>
      <c r="J438" s="25">
        <f>IF($H438&lt;&gt;"",IF($F438="","",ROUND($H438-$F438,2)),IF(AND($F438&lt;&gt;"",ISNUMBER($G438)),IF($G438&lt;TODAY(),-$F438,""),""))</f>
        <v/>
      </c>
    </row>
    <row r="439">
      <c r="A439" s="7" t="n"/>
      <c r="B439" s="10" t="n"/>
      <c r="C439">
        <f>IF($A439="","",IFERROR(IF(INDEX('Apólices'!$Q$2:$Q$5001,MATCH($A439,'Apólices'!$A$2:$A$5001,0))="","",INDEX('Apólices'!$Q$2:$Q$5001,MATCH($A439,'Apólices'!$A$2:$A$5001,0))),""))</f>
        <v/>
      </c>
      <c r="D439" s="8" t="n"/>
      <c r="E439" s="25" t="n"/>
      <c r="F439" s="25">
        <f>IF(OR($E439="",$C439=""),"",ROUND($E439*$C439/100,2))</f>
        <v/>
      </c>
      <c r="G439" s="8" t="n"/>
      <c r="H439" s="25" t="n"/>
      <c r="I439" s="8" t="n"/>
      <c r="J439" s="25">
        <f>IF($H439&lt;&gt;"",IF($F439="","",ROUND($H439-$F439,2)),IF(AND($F439&lt;&gt;"",ISNUMBER($G439)),IF($G439&lt;TODAY(),-$F439,""),""))</f>
        <v/>
      </c>
    </row>
    <row r="440">
      <c r="A440" s="7" t="n"/>
      <c r="B440" s="10" t="n"/>
      <c r="C440">
        <f>IF($A440="","",IFERROR(IF(INDEX('Apólices'!$Q$2:$Q$5001,MATCH($A440,'Apólices'!$A$2:$A$5001,0))="","",INDEX('Apólices'!$Q$2:$Q$5001,MATCH($A440,'Apólices'!$A$2:$A$5001,0))),""))</f>
        <v/>
      </c>
      <c r="D440" s="8" t="n"/>
      <c r="E440" s="25" t="n"/>
      <c r="F440" s="25">
        <f>IF(OR($E440="",$C440=""),"",ROUND($E440*$C440/100,2))</f>
        <v/>
      </c>
      <c r="G440" s="8" t="n"/>
      <c r="H440" s="25" t="n"/>
      <c r="I440" s="8" t="n"/>
      <c r="J440" s="25">
        <f>IF($H440&lt;&gt;"",IF($F440="","",ROUND($H440-$F440,2)),IF(AND($F440&lt;&gt;"",ISNUMBER($G440)),IF($G440&lt;TODAY(),-$F440,""),""))</f>
        <v/>
      </c>
    </row>
    <row r="441">
      <c r="A441" s="7" t="n"/>
      <c r="B441" s="10" t="n"/>
      <c r="C441">
        <f>IF($A441="","",IFERROR(IF(INDEX('Apólices'!$Q$2:$Q$5001,MATCH($A441,'Apólices'!$A$2:$A$5001,0))="","",INDEX('Apólices'!$Q$2:$Q$5001,MATCH($A441,'Apólices'!$A$2:$A$5001,0))),""))</f>
        <v/>
      </c>
      <c r="D441" s="8" t="n"/>
      <c r="E441" s="25" t="n"/>
      <c r="F441" s="25">
        <f>IF(OR($E441="",$C441=""),"",ROUND($E441*$C441/100,2))</f>
        <v/>
      </c>
      <c r="G441" s="8" t="n"/>
      <c r="H441" s="25" t="n"/>
      <c r="I441" s="8" t="n"/>
      <c r="J441" s="25">
        <f>IF($H441&lt;&gt;"",IF($F441="","",ROUND($H441-$F441,2)),IF(AND($F441&lt;&gt;"",ISNUMBER($G441)),IF($G441&lt;TODAY(),-$F441,""),""))</f>
        <v/>
      </c>
    </row>
    <row r="442">
      <c r="A442" s="7" t="n"/>
      <c r="B442" s="10" t="n"/>
      <c r="C442">
        <f>IF($A442="","",IFERROR(IF(INDEX('Apólices'!$Q$2:$Q$5001,MATCH($A442,'Apólices'!$A$2:$A$5001,0))="","",INDEX('Apólices'!$Q$2:$Q$5001,MATCH($A442,'Apólices'!$A$2:$A$5001,0))),""))</f>
        <v/>
      </c>
      <c r="D442" s="8" t="n"/>
      <c r="E442" s="25" t="n"/>
      <c r="F442" s="25">
        <f>IF(OR($E442="",$C442=""),"",ROUND($E442*$C442/100,2))</f>
        <v/>
      </c>
      <c r="G442" s="8" t="n"/>
      <c r="H442" s="25" t="n"/>
      <c r="I442" s="8" t="n"/>
      <c r="J442" s="25">
        <f>IF($H442&lt;&gt;"",IF($F442="","",ROUND($H442-$F442,2)),IF(AND($F442&lt;&gt;"",ISNUMBER($G442)),IF($G442&lt;TODAY(),-$F442,""),""))</f>
        <v/>
      </c>
    </row>
    <row r="443">
      <c r="A443" s="7" t="n"/>
      <c r="B443" s="10" t="n"/>
      <c r="C443">
        <f>IF($A443="","",IFERROR(IF(INDEX('Apólices'!$Q$2:$Q$5001,MATCH($A443,'Apólices'!$A$2:$A$5001,0))="","",INDEX('Apólices'!$Q$2:$Q$5001,MATCH($A443,'Apólices'!$A$2:$A$5001,0))),""))</f>
        <v/>
      </c>
      <c r="D443" s="8" t="n"/>
      <c r="E443" s="25" t="n"/>
      <c r="F443" s="25">
        <f>IF(OR($E443="",$C443=""),"",ROUND($E443*$C443/100,2))</f>
        <v/>
      </c>
      <c r="G443" s="8" t="n"/>
      <c r="H443" s="25" t="n"/>
      <c r="I443" s="8" t="n"/>
      <c r="J443" s="25">
        <f>IF($H443&lt;&gt;"",IF($F443="","",ROUND($H443-$F443,2)),IF(AND($F443&lt;&gt;"",ISNUMBER($G443)),IF($G443&lt;TODAY(),-$F443,""),""))</f>
        <v/>
      </c>
    </row>
    <row r="444">
      <c r="A444" s="7" t="n"/>
      <c r="B444" s="10" t="n"/>
      <c r="C444">
        <f>IF($A444="","",IFERROR(IF(INDEX('Apólices'!$Q$2:$Q$5001,MATCH($A444,'Apólices'!$A$2:$A$5001,0))="","",INDEX('Apólices'!$Q$2:$Q$5001,MATCH($A444,'Apólices'!$A$2:$A$5001,0))),""))</f>
        <v/>
      </c>
      <c r="D444" s="8" t="n"/>
      <c r="E444" s="25" t="n"/>
      <c r="F444" s="25">
        <f>IF(OR($E444="",$C444=""),"",ROUND($E444*$C444/100,2))</f>
        <v/>
      </c>
      <c r="G444" s="8" t="n"/>
      <c r="H444" s="25" t="n"/>
      <c r="I444" s="8" t="n"/>
      <c r="J444" s="25">
        <f>IF($H444&lt;&gt;"",IF($F444="","",ROUND($H444-$F444,2)),IF(AND($F444&lt;&gt;"",ISNUMBER($G444)),IF($G444&lt;TODAY(),-$F444,""),""))</f>
        <v/>
      </c>
    </row>
    <row r="445">
      <c r="A445" s="7" t="n"/>
      <c r="B445" s="10" t="n"/>
      <c r="C445">
        <f>IF($A445="","",IFERROR(IF(INDEX('Apólices'!$Q$2:$Q$5001,MATCH($A445,'Apólices'!$A$2:$A$5001,0))="","",INDEX('Apólices'!$Q$2:$Q$5001,MATCH($A445,'Apólices'!$A$2:$A$5001,0))),""))</f>
        <v/>
      </c>
      <c r="D445" s="8" t="n"/>
      <c r="E445" s="25" t="n"/>
      <c r="F445" s="25">
        <f>IF(OR($E445="",$C445=""),"",ROUND($E445*$C445/100,2))</f>
        <v/>
      </c>
      <c r="G445" s="8" t="n"/>
      <c r="H445" s="25" t="n"/>
      <c r="I445" s="8" t="n"/>
      <c r="J445" s="25">
        <f>IF($H445&lt;&gt;"",IF($F445="","",ROUND($H445-$F445,2)),IF(AND($F445&lt;&gt;"",ISNUMBER($G445)),IF($G445&lt;TODAY(),-$F445,""),""))</f>
        <v/>
      </c>
    </row>
    <row r="446">
      <c r="A446" s="7" t="n"/>
      <c r="B446" s="10" t="n"/>
      <c r="C446">
        <f>IF($A446="","",IFERROR(IF(INDEX('Apólices'!$Q$2:$Q$5001,MATCH($A446,'Apólices'!$A$2:$A$5001,0))="","",INDEX('Apólices'!$Q$2:$Q$5001,MATCH($A446,'Apólices'!$A$2:$A$5001,0))),""))</f>
        <v/>
      </c>
      <c r="D446" s="8" t="n"/>
      <c r="E446" s="25" t="n"/>
      <c r="F446" s="25">
        <f>IF(OR($E446="",$C446=""),"",ROUND($E446*$C446/100,2))</f>
        <v/>
      </c>
      <c r="G446" s="8" t="n"/>
      <c r="H446" s="25" t="n"/>
      <c r="I446" s="8" t="n"/>
      <c r="J446" s="25">
        <f>IF($H446&lt;&gt;"",IF($F446="","",ROUND($H446-$F446,2)),IF(AND($F446&lt;&gt;"",ISNUMBER($G446)),IF($G446&lt;TODAY(),-$F446,""),""))</f>
        <v/>
      </c>
    </row>
    <row r="447">
      <c r="A447" s="7" t="n"/>
      <c r="B447" s="10" t="n"/>
      <c r="C447">
        <f>IF($A447="","",IFERROR(IF(INDEX('Apólices'!$Q$2:$Q$5001,MATCH($A447,'Apólices'!$A$2:$A$5001,0))="","",INDEX('Apólices'!$Q$2:$Q$5001,MATCH($A447,'Apólices'!$A$2:$A$5001,0))),""))</f>
        <v/>
      </c>
      <c r="D447" s="8" t="n"/>
      <c r="E447" s="25" t="n"/>
      <c r="F447" s="25">
        <f>IF(OR($E447="",$C447=""),"",ROUND($E447*$C447/100,2))</f>
        <v/>
      </c>
      <c r="G447" s="8" t="n"/>
      <c r="H447" s="25" t="n"/>
      <c r="I447" s="8" t="n"/>
      <c r="J447" s="25">
        <f>IF($H447&lt;&gt;"",IF($F447="","",ROUND($H447-$F447,2)),IF(AND($F447&lt;&gt;"",ISNUMBER($G447)),IF($G447&lt;TODAY(),-$F447,""),""))</f>
        <v/>
      </c>
    </row>
    <row r="448">
      <c r="A448" s="7" t="n"/>
      <c r="B448" s="10" t="n"/>
      <c r="C448">
        <f>IF($A448="","",IFERROR(IF(INDEX('Apólices'!$Q$2:$Q$5001,MATCH($A448,'Apólices'!$A$2:$A$5001,0))="","",INDEX('Apólices'!$Q$2:$Q$5001,MATCH($A448,'Apólices'!$A$2:$A$5001,0))),""))</f>
        <v/>
      </c>
      <c r="D448" s="8" t="n"/>
      <c r="E448" s="25" t="n"/>
      <c r="F448" s="25">
        <f>IF(OR($E448="",$C448=""),"",ROUND($E448*$C448/100,2))</f>
        <v/>
      </c>
      <c r="G448" s="8" t="n"/>
      <c r="H448" s="25" t="n"/>
      <c r="I448" s="8" t="n"/>
      <c r="J448" s="25">
        <f>IF($H448&lt;&gt;"",IF($F448="","",ROUND($H448-$F448,2)),IF(AND($F448&lt;&gt;"",ISNUMBER($G448)),IF($G448&lt;TODAY(),-$F448,""),""))</f>
        <v/>
      </c>
    </row>
    <row r="449">
      <c r="A449" s="7" t="n"/>
      <c r="B449" s="10" t="n"/>
      <c r="C449">
        <f>IF($A449="","",IFERROR(IF(INDEX('Apólices'!$Q$2:$Q$5001,MATCH($A449,'Apólices'!$A$2:$A$5001,0))="","",INDEX('Apólices'!$Q$2:$Q$5001,MATCH($A449,'Apólices'!$A$2:$A$5001,0))),""))</f>
        <v/>
      </c>
      <c r="D449" s="8" t="n"/>
      <c r="E449" s="25" t="n"/>
      <c r="F449" s="25">
        <f>IF(OR($E449="",$C449=""),"",ROUND($E449*$C449/100,2))</f>
        <v/>
      </c>
      <c r="G449" s="8" t="n"/>
      <c r="H449" s="25" t="n"/>
      <c r="I449" s="8" t="n"/>
      <c r="J449" s="25">
        <f>IF($H449&lt;&gt;"",IF($F449="","",ROUND($H449-$F449,2)),IF(AND($F449&lt;&gt;"",ISNUMBER($G449)),IF($G449&lt;TODAY(),-$F449,""),""))</f>
        <v/>
      </c>
    </row>
    <row r="450">
      <c r="A450" s="7" t="n"/>
      <c r="B450" s="10" t="n"/>
      <c r="C450">
        <f>IF($A450="","",IFERROR(IF(INDEX('Apólices'!$Q$2:$Q$5001,MATCH($A450,'Apólices'!$A$2:$A$5001,0))="","",INDEX('Apólices'!$Q$2:$Q$5001,MATCH($A450,'Apólices'!$A$2:$A$5001,0))),""))</f>
        <v/>
      </c>
      <c r="D450" s="8" t="n"/>
      <c r="E450" s="25" t="n"/>
      <c r="F450" s="25">
        <f>IF(OR($E450="",$C450=""),"",ROUND($E450*$C450/100,2))</f>
        <v/>
      </c>
      <c r="G450" s="8" t="n"/>
      <c r="H450" s="25" t="n"/>
      <c r="I450" s="8" t="n"/>
      <c r="J450" s="25">
        <f>IF($H450&lt;&gt;"",IF($F450="","",ROUND($H450-$F450,2)),IF(AND($F450&lt;&gt;"",ISNUMBER($G450)),IF($G450&lt;TODAY(),-$F450,""),""))</f>
        <v/>
      </c>
    </row>
    <row r="451">
      <c r="A451" s="7" t="n"/>
      <c r="B451" s="10" t="n"/>
      <c r="C451">
        <f>IF($A451="","",IFERROR(IF(INDEX('Apólices'!$Q$2:$Q$5001,MATCH($A451,'Apólices'!$A$2:$A$5001,0))="","",INDEX('Apólices'!$Q$2:$Q$5001,MATCH($A451,'Apólices'!$A$2:$A$5001,0))),""))</f>
        <v/>
      </c>
      <c r="D451" s="8" t="n"/>
      <c r="E451" s="25" t="n"/>
      <c r="F451" s="25">
        <f>IF(OR($E451="",$C451=""),"",ROUND($E451*$C451/100,2))</f>
        <v/>
      </c>
      <c r="G451" s="8" t="n"/>
      <c r="H451" s="25" t="n"/>
      <c r="I451" s="8" t="n"/>
      <c r="J451" s="25">
        <f>IF($H451&lt;&gt;"",IF($F451="","",ROUND($H451-$F451,2)),IF(AND($F451&lt;&gt;"",ISNUMBER($G451)),IF($G451&lt;TODAY(),-$F451,""),""))</f>
        <v/>
      </c>
    </row>
    <row r="452">
      <c r="A452" s="7" t="n"/>
      <c r="B452" s="10" t="n"/>
      <c r="C452">
        <f>IF($A452="","",IFERROR(IF(INDEX('Apólices'!$Q$2:$Q$5001,MATCH($A452,'Apólices'!$A$2:$A$5001,0))="","",INDEX('Apólices'!$Q$2:$Q$5001,MATCH($A452,'Apólices'!$A$2:$A$5001,0))),""))</f>
        <v/>
      </c>
      <c r="D452" s="8" t="n"/>
      <c r="E452" s="25" t="n"/>
      <c r="F452" s="25">
        <f>IF(OR($E452="",$C452=""),"",ROUND($E452*$C452/100,2))</f>
        <v/>
      </c>
      <c r="G452" s="8" t="n"/>
      <c r="H452" s="25" t="n"/>
      <c r="I452" s="8" t="n"/>
      <c r="J452" s="25">
        <f>IF($H452&lt;&gt;"",IF($F452="","",ROUND($H452-$F452,2)),IF(AND($F452&lt;&gt;"",ISNUMBER($G452)),IF($G452&lt;TODAY(),-$F452,""),""))</f>
        <v/>
      </c>
    </row>
    <row r="453">
      <c r="A453" s="7" t="n"/>
      <c r="B453" s="10" t="n"/>
      <c r="C453">
        <f>IF($A453="","",IFERROR(IF(INDEX('Apólices'!$Q$2:$Q$5001,MATCH($A453,'Apólices'!$A$2:$A$5001,0))="","",INDEX('Apólices'!$Q$2:$Q$5001,MATCH($A453,'Apólices'!$A$2:$A$5001,0))),""))</f>
        <v/>
      </c>
      <c r="D453" s="8" t="n"/>
      <c r="E453" s="25" t="n"/>
      <c r="F453" s="25">
        <f>IF(OR($E453="",$C453=""),"",ROUND($E453*$C453/100,2))</f>
        <v/>
      </c>
      <c r="G453" s="8" t="n"/>
      <c r="H453" s="25" t="n"/>
      <c r="I453" s="8" t="n"/>
      <c r="J453" s="25">
        <f>IF($H453&lt;&gt;"",IF($F453="","",ROUND($H453-$F453,2)),IF(AND($F453&lt;&gt;"",ISNUMBER($G453)),IF($G453&lt;TODAY(),-$F453,""),""))</f>
        <v/>
      </c>
    </row>
    <row r="454">
      <c r="A454" s="7" t="n"/>
      <c r="B454" s="10" t="n"/>
      <c r="C454">
        <f>IF($A454="","",IFERROR(IF(INDEX('Apólices'!$Q$2:$Q$5001,MATCH($A454,'Apólices'!$A$2:$A$5001,0))="","",INDEX('Apólices'!$Q$2:$Q$5001,MATCH($A454,'Apólices'!$A$2:$A$5001,0))),""))</f>
        <v/>
      </c>
      <c r="D454" s="8" t="n"/>
      <c r="E454" s="25" t="n"/>
      <c r="F454" s="25">
        <f>IF(OR($E454="",$C454=""),"",ROUND($E454*$C454/100,2))</f>
        <v/>
      </c>
      <c r="G454" s="8" t="n"/>
      <c r="H454" s="25" t="n"/>
      <c r="I454" s="8" t="n"/>
      <c r="J454" s="25">
        <f>IF($H454&lt;&gt;"",IF($F454="","",ROUND($H454-$F454,2)),IF(AND($F454&lt;&gt;"",ISNUMBER($G454)),IF($G454&lt;TODAY(),-$F454,""),""))</f>
        <v/>
      </c>
    </row>
    <row r="455">
      <c r="A455" s="7" t="n"/>
      <c r="B455" s="10" t="n"/>
      <c r="C455">
        <f>IF($A455="","",IFERROR(IF(INDEX('Apólices'!$Q$2:$Q$5001,MATCH($A455,'Apólices'!$A$2:$A$5001,0))="","",INDEX('Apólices'!$Q$2:$Q$5001,MATCH($A455,'Apólices'!$A$2:$A$5001,0))),""))</f>
        <v/>
      </c>
      <c r="D455" s="8" t="n"/>
      <c r="E455" s="25" t="n"/>
      <c r="F455" s="25">
        <f>IF(OR($E455="",$C455=""),"",ROUND($E455*$C455/100,2))</f>
        <v/>
      </c>
      <c r="G455" s="8" t="n"/>
      <c r="H455" s="25" t="n"/>
      <c r="I455" s="8" t="n"/>
      <c r="J455" s="25">
        <f>IF($H455&lt;&gt;"",IF($F455="","",ROUND($H455-$F455,2)),IF(AND($F455&lt;&gt;"",ISNUMBER($G455)),IF($G455&lt;TODAY(),-$F455,""),""))</f>
        <v/>
      </c>
    </row>
    <row r="456">
      <c r="A456" s="7" t="n"/>
      <c r="B456" s="10" t="n"/>
      <c r="C456">
        <f>IF($A456="","",IFERROR(IF(INDEX('Apólices'!$Q$2:$Q$5001,MATCH($A456,'Apólices'!$A$2:$A$5001,0))="","",INDEX('Apólices'!$Q$2:$Q$5001,MATCH($A456,'Apólices'!$A$2:$A$5001,0))),""))</f>
        <v/>
      </c>
      <c r="D456" s="8" t="n"/>
      <c r="E456" s="25" t="n"/>
      <c r="F456" s="25">
        <f>IF(OR($E456="",$C456=""),"",ROUND($E456*$C456/100,2))</f>
        <v/>
      </c>
      <c r="G456" s="8" t="n"/>
      <c r="H456" s="25" t="n"/>
      <c r="I456" s="8" t="n"/>
      <c r="J456" s="25">
        <f>IF($H456&lt;&gt;"",IF($F456="","",ROUND($H456-$F456,2)),IF(AND($F456&lt;&gt;"",ISNUMBER($G456)),IF($G456&lt;TODAY(),-$F456,""),""))</f>
        <v/>
      </c>
    </row>
    <row r="457">
      <c r="A457" s="7" t="n"/>
      <c r="B457" s="10" t="n"/>
      <c r="C457">
        <f>IF($A457="","",IFERROR(IF(INDEX('Apólices'!$Q$2:$Q$5001,MATCH($A457,'Apólices'!$A$2:$A$5001,0))="","",INDEX('Apólices'!$Q$2:$Q$5001,MATCH($A457,'Apólices'!$A$2:$A$5001,0))),""))</f>
        <v/>
      </c>
      <c r="D457" s="8" t="n"/>
      <c r="E457" s="25" t="n"/>
      <c r="F457" s="25">
        <f>IF(OR($E457="",$C457=""),"",ROUND($E457*$C457/100,2))</f>
        <v/>
      </c>
      <c r="G457" s="8" t="n"/>
      <c r="H457" s="25" t="n"/>
      <c r="I457" s="8" t="n"/>
      <c r="J457" s="25">
        <f>IF($H457&lt;&gt;"",IF($F457="","",ROUND($H457-$F457,2)),IF(AND($F457&lt;&gt;"",ISNUMBER($G457)),IF($G457&lt;TODAY(),-$F457,""),""))</f>
        <v/>
      </c>
    </row>
    <row r="458">
      <c r="A458" s="7" t="n"/>
      <c r="B458" s="10" t="n"/>
      <c r="C458">
        <f>IF($A458="","",IFERROR(IF(INDEX('Apólices'!$Q$2:$Q$5001,MATCH($A458,'Apólices'!$A$2:$A$5001,0))="","",INDEX('Apólices'!$Q$2:$Q$5001,MATCH($A458,'Apólices'!$A$2:$A$5001,0))),""))</f>
        <v/>
      </c>
      <c r="D458" s="8" t="n"/>
      <c r="E458" s="25" t="n"/>
      <c r="F458" s="25">
        <f>IF(OR($E458="",$C458=""),"",ROUND($E458*$C458/100,2))</f>
        <v/>
      </c>
      <c r="G458" s="8" t="n"/>
      <c r="H458" s="25" t="n"/>
      <c r="I458" s="8" t="n"/>
      <c r="J458" s="25">
        <f>IF($H458&lt;&gt;"",IF($F458="","",ROUND($H458-$F458,2)),IF(AND($F458&lt;&gt;"",ISNUMBER($G458)),IF($G458&lt;TODAY(),-$F458,""),""))</f>
        <v/>
      </c>
    </row>
    <row r="459">
      <c r="A459" s="7" t="n"/>
      <c r="B459" s="10" t="n"/>
      <c r="C459">
        <f>IF($A459="","",IFERROR(IF(INDEX('Apólices'!$Q$2:$Q$5001,MATCH($A459,'Apólices'!$A$2:$A$5001,0))="","",INDEX('Apólices'!$Q$2:$Q$5001,MATCH($A459,'Apólices'!$A$2:$A$5001,0))),""))</f>
        <v/>
      </c>
      <c r="D459" s="8" t="n"/>
      <c r="E459" s="25" t="n"/>
      <c r="F459" s="25">
        <f>IF(OR($E459="",$C459=""),"",ROUND($E459*$C459/100,2))</f>
        <v/>
      </c>
      <c r="G459" s="8" t="n"/>
      <c r="H459" s="25" t="n"/>
      <c r="I459" s="8" t="n"/>
      <c r="J459" s="25">
        <f>IF($H459&lt;&gt;"",IF($F459="","",ROUND($H459-$F459,2)),IF(AND($F459&lt;&gt;"",ISNUMBER($G459)),IF($G459&lt;TODAY(),-$F459,""),""))</f>
        <v/>
      </c>
    </row>
    <row r="460">
      <c r="A460" s="7" t="n"/>
      <c r="B460" s="10" t="n"/>
      <c r="C460">
        <f>IF($A460="","",IFERROR(IF(INDEX('Apólices'!$Q$2:$Q$5001,MATCH($A460,'Apólices'!$A$2:$A$5001,0))="","",INDEX('Apólices'!$Q$2:$Q$5001,MATCH($A460,'Apólices'!$A$2:$A$5001,0))),""))</f>
        <v/>
      </c>
      <c r="D460" s="8" t="n"/>
      <c r="E460" s="25" t="n"/>
      <c r="F460" s="25">
        <f>IF(OR($E460="",$C460=""),"",ROUND($E460*$C460/100,2))</f>
        <v/>
      </c>
      <c r="G460" s="8" t="n"/>
      <c r="H460" s="25" t="n"/>
      <c r="I460" s="8" t="n"/>
      <c r="J460" s="25">
        <f>IF($H460&lt;&gt;"",IF($F460="","",ROUND($H460-$F460,2)),IF(AND($F460&lt;&gt;"",ISNUMBER($G460)),IF($G460&lt;TODAY(),-$F460,""),""))</f>
        <v/>
      </c>
    </row>
    <row r="461">
      <c r="A461" s="7" t="n"/>
      <c r="B461" s="10" t="n"/>
      <c r="C461">
        <f>IF($A461="","",IFERROR(IF(INDEX('Apólices'!$Q$2:$Q$5001,MATCH($A461,'Apólices'!$A$2:$A$5001,0))="","",INDEX('Apólices'!$Q$2:$Q$5001,MATCH($A461,'Apólices'!$A$2:$A$5001,0))),""))</f>
        <v/>
      </c>
      <c r="D461" s="8" t="n"/>
      <c r="E461" s="25" t="n"/>
      <c r="F461" s="25">
        <f>IF(OR($E461="",$C461=""),"",ROUND($E461*$C461/100,2))</f>
        <v/>
      </c>
      <c r="G461" s="8" t="n"/>
      <c r="H461" s="25" t="n"/>
      <c r="I461" s="8" t="n"/>
      <c r="J461" s="25">
        <f>IF($H461&lt;&gt;"",IF($F461="","",ROUND($H461-$F461,2)),IF(AND($F461&lt;&gt;"",ISNUMBER($G461)),IF($G461&lt;TODAY(),-$F461,""),""))</f>
        <v/>
      </c>
    </row>
    <row r="462">
      <c r="A462" s="7" t="n"/>
      <c r="B462" s="10" t="n"/>
      <c r="C462">
        <f>IF($A462="","",IFERROR(IF(INDEX('Apólices'!$Q$2:$Q$5001,MATCH($A462,'Apólices'!$A$2:$A$5001,0))="","",INDEX('Apólices'!$Q$2:$Q$5001,MATCH($A462,'Apólices'!$A$2:$A$5001,0))),""))</f>
        <v/>
      </c>
      <c r="D462" s="8" t="n"/>
      <c r="E462" s="25" t="n"/>
      <c r="F462" s="25">
        <f>IF(OR($E462="",$C462=""),"",ROUND($E462*$C462/100,2))</f>
        <v/>
      </c>
      <c r="G462" s="8" t="n"/>
      <c r="H462" s="25" t="n"/>
      <c r="I462" s="8" t="n"/>
      <c r="J462" s="25">
        <f>IF($H462&lt;&gt;"",IF($F462="","",ROUND($H462-$F462,2)),IF(AND($F462&lt;&gt;"",ISNUMBER($G462)),IF($G462&lt;TODAY(),-$F462,""),""))</f>
        <v/>
      </c>
    </row>
    <row r="463">
      <c r="A463" s="7" t="n"/>
      <c r="B463" s="10" t="n"/>
      <c r="C463">
        <f>IF($A463="","",IFERROR(IF(INDEX('Apólices'!$Q$2:$Q$5001,MATCH($A463,'Apólices'!$A$2:$A$5001,0))="","",INDEX('Apólices'!$Q$2:$Q$5001,MATCH($A463,'Apólices'!$A$2:$A$5001,0))),""))</f>
        <v/>
      </c>
      <c r="D463" s="8" t="n"/>
      <c r="E463" s="25" t="n"/>
      <c r="F463" s="25">
        <f>IF(OR($E463="",$C463=""),"",ROUND($E463*$C463/100,2))</f>
        <v/>
      </c>
      <c r="G463" s="8" t="n"/>
      <c r="H463" s="25" t="n"/>
      <c r="I463" s="8" t="n"/>
      <c r="J463" s="25">
        <f>IF($H463&lt;&gt;"",IF($F463="","",ROUND($H463-$F463,2)),IF(AND($F463&lt;&gt;"",ISNUMBER($G463)),IF($G463&lt;TODAY(),-$F463,""),""))</f>
        <v/>
      </c>
    </row>
    <row r="464">
      <c r="A464" s="7" t="n"/>
      <c r="B464" s="10" t="n"/>
      <c r="C464">
        <f>IF($A464="","",IFERROR(IF(INDEX('Apólices'!$Q$2:$Q$5001,MATCH($A464,'Apólices'!$A$2:$A$5001,0))="","",INDEX('Apólices'!$Q$2:$Q$5001,MATCH($A464,'Apólices'!$A$2:$A$5001,0))),""))</f>
        <v/>
      </c>
      <c r="D464" s="8" t="n"/>
      <c r="E464" s="25" t="n"/>
      <c r="F464" s="25">
        <f>IF(OR($E464="",$C464=""),"",ROUND($E464*$C464/100,2))</f>
        <v/>
      </c>
      <c r="G464" s="8" t="n"/>
      <c r="H464" s="25" t="n"/>
      <c r="I464" s="8" t="n"/>
      <c r="J464" s="25">
        <f>IF($H464&lt;&gt;"",IF($F464="","",ROUND($H464-$F464,2)),IF(AND($F464&lt;&gt;"",ISNUMBER($G464)),IF($G464&lt;TODAY(),-$F464,""),""))</f>
        <v/>
      </c>
    </row>
    <row r="465">
      <c r="A465" s="7" t="n"/>
      <c r="B465" s="10" t="n"/>
      <c r="C465">
        <f>IF($A465="","",IFERROR(IF(INDEX('Apólices'!$Q$2:$Q$5001,MATCH($A465,'Apólices'!$A$2:$A$5001,0))="","",INDEX('Apólices'!$Q$2:$Q$5001,MATCH($A465,'Apólices'!$A$2:$A$5001,0))),""))</f>
        <v/>
      </c>
      <c r="D465" s="8" t="n"/>
      <c r="E465" s="25" t="n"/>
      <c r="F465" s="25">
        <f>IF(OR($E465="",$C465=""),"",ROUND($E465*$C465/100,2))</f>
        <v/>
      </c>
      <c r="G465" s="8" t="n"/>
      <c r="H465" s="25" t="n"/>
      <c r="I465" s="8" t="n"/>
      <c r="J465" s="25">
        <f>IF($H465&lt;&gt;"",IF($F465="","",ROUND($H465-$F465,2)),IF(AND($F465&lt;&gt;"",ISNUMBER($G465)),IF($G465&lt;TODAY(),-$F465,""),""))</f>
        <v/>
      </c>
    </row>
    <row r="466">
      <c r="A466" s="7" t="n"/>
      <c r="B466" s="10" t="n"/>
      <c r="C466">
        <f>IF($A466="","",IFERROR(IF(INDEX('Apólices'!$Q$2:$Q$5001,MATCH($A466,'Apólices'!$A$2:$A$5001,0))="","",INDEX('Apólices'!$Q$2:$Q$5001,MATCH($A466,'Apólices'!$A$2:$A$5001,0))),""))</f>
        <v/>
      </c>
      <c r="D466" s="8" t="n"/>
      <c r="E466" s="25" t="n"/>
      <c r="F466" s="25">
        <f>IF(OR($E466="",$C466=""),"",ROUND($E466*$C466/100,2))</f>
        <v/>
      </c>
      <c r="G466" s="8" t="n"/>
      <c r="H466" s="25" t="n"/>
      <c r="I466" s="8" t="n"/>
      <c r="J466" s="25">
        <f>IF($H466&lt;&gt;"",IF($F466="","",ROUND($H466-$F466,2)),IF(AND($F466&lt;&gt;"",ISNUMBER($G466)),IF($G466&lt;TODAY(),-$F466,""),""))</f>
        <v/>
      </c>
    </row>
    <row r="467">
      <c r="A467" s="7" t="n"/>
      <c r="B467" s="10" t="n"/>
      <c r="C467">
        <f>IF($A467="","",IFERROR(IF(INDEX('Apólices'!$Q$2:$Q$5001,MATCH($A467,'Apólices'!$A$2:$A$5001,0))="","",INDEX('Apólices'!$Q$2:$Q$5001,MATCH($A467,'Apólices'!$A$2:$A$5001,0))),""))</f>
        <v/>
      </c>
      <c r="D467" s="8" t="n"/>
      <c r="E467" s="25" t="n"/>
      <c r="F467" s="25">
        <f>IF(OR($E467="",$C467=""),"",ROUND($E467*$C467/100,2))</f>
        <v/>
      </c>
      <c r="G467" s="8" t="n"/>
      <c r="H467" s="25" t="n"/>
      <c r="I467" s="8" t="n"/>
      <c r="J467" s="25">
        <f>IF($H467&lt;&gt;"",IF($F467="","",ROUND($H467-$F467,2)),IF(AND($F467&lt;&gt;"",ISNUMBER($G467)),IF($G467&lt;TODAY(),-$F467,""),""))</f>
        <v/>
      </c>
    </row>
    <row r="468">
      <c r="A468" s="7" t="n"/>
      <c r="B468" s="10" t="n"/>
      <c r="C468">
        <f>IF($A468="","",IFERROR(IF(INDEX('Apólices'!$Q$2:$Q$5001,MATCH($A468,'Apólices'!$A$2:$A$5001,0))="","",INDEX('Apólices'!$Q$2:$Q$5001,MATCH($A468,'Apólices'!$A$2:$A$5001,0))),""))</f>
        <v/>
      </c>
      <c r="D468" s="8" t="n"/>
      <c r="E468" s="25" t="n"/>
      <c r="F468" s="25">
        <f>IF(OR($E468="",$C468=""),"",ROUND($E468*$C468/100,2))</f>
        <v/>
      </c>
      <c r="G468" s="8" t="n"/>
      <c r="H468" s="25" t="n"/>
      <c r="I468" s="8" t="n"/>
      <c r="J468" s="25">
        <f>IF($H468&lt;&gt;"",IF($F468="","",ROUND($H468-$F468,2)),IF(AND($F468&lt;&gt;"",ISNUMBER($G468)),IF($G468&lt;TODAY(),-$F468,""),""))</f>
        <v/>
      </c>
    </row>
    <row r="469">
      <c r="A469" s="7" t="n"/>
      <c r="B469" s="10" t="n"/>
      <c r="C469">
        <f>IF($A469="","",IFERROR(IF(INDEX('Apólices'!$Q$2:$Q$5001,MATCH($A469,'Apólices'!$A$2:$A$5001,0))="","",INDEX('Apólices'!$Q$2:$Q$5001,MATCH($A469,'Apólices'!$A$2:$A$5001,0))),""))</f>
        <v/>
      </c>
      <c r="D469" s="8" t="n"/>
      <c r="E469" s="25" t="n"/>
      <c r="F469" s="25">
        <f>IF(OR($E469="",$C469=""),"",ROUND($E469*$C469/100,2))</f>
        <v/>
      </c>
      <c r="G469" s="8" t="n"/>
      <c r="H469" s="25" t="n"/>
      <c r="I469" s="8" t="n"/>
      <c r="J469" s="25">
        <f>IF($H469&lt;&gt;"",IF($F469="","",ROUND($H469-$F469,2)),IF(AND($F469&lt;&gt;"",ISNUMBER($G469)),IF($G469&lt;TODAY(),-$F469,""),""))</f>
        <v/>
      </c>
    </row>
    <row r="470">
      <c r="A470" s="7" t="n"/>
      <c r="B470" s="10" t="n"/>
      <c r="C470">
        <f>IF($A470="","",IFERROR(IF(INDEX('Apólices'!$Q$2:$Q$5001,MATCH($A470,'Apólices'!$A$2:$A$5001,0))="","",INDEX('Apólices'!$Q$2:$Q$5001,MATCH($A470,'Apólices'!$A$2:$A$5001,0))),""))</f>
        <v/>
      </c>
      <c r="D470" s="8" t="n"/>
      <c r="E470" s="25" t="n"/>
      <c r="F470" s="25">
        <f>IF(OR($E470="",$C470=""),"",ROUND($E470*$C470/100,2))</f>
        <v/>
      </c>
      <c r="G470" s="8" t="n"/>
      <c r="H470" s="25" t="n"/>
      <c r="I470" s="8" t="n"/>
      <c r="J470" s="25">
        <f>IF($H470&lt;&gt;"",IF($F470="","",ROUND($H470-$F470,2)),IF(AND($F470&lt;&gt;"",ISNUMBER($G470)),IF($G470&lt;TODAY(),-$F470,""),""))</f>
        <v/>
      </c>
    </row>
    <row r="471">
      <c r="A471" s="7" t="n"/>
      <c r="B471" s="10" t="n"/>
      <c r="C471">
        <f>IF($A471="","",IFERROR(IF(INDEX('Apólices'!$Q$2:$Q$5001,MATCH($A471,'Apólices'!$A$2:$A$5001,0))="","",INDEX('Apólices'!$Q$2:$Q$5001,MATCH($A471,'Apólices'!$A$2:$A$5001,0))),""))</f>
        <v/>
      </c>
      <c r="D471" s="8" t="n"/>
      <c r="E471" s="25" t="n"/>
      <c r="F471" s="25">
        <f>IF(OR($E471="",$C471=""),"",ROUND($E471*$C471/100,2))</f>
        <v/>
      </c>
      <c r="G471" s="8" t="n"/>
      <c r="H471" s="25" t="n"/>
      <c r="I471" s="8" t="n"/>
      <c r="J471" s="25">
        <f>IF($H471&lt;&gt;"",IF($F471="","",ROUND($H471-$F471,2)),IF(AND($F471&lt;&gt;"",ISNUMBER($G471)),IF($G471&lt;TODAY(),-$F471,""),""))</f>
        <v/>
      </c>
    </row>
    <row r="472">
      <c r="A472" s="7" t="n"/>
      <c r="B472" s="10" t="n"/>
      <c r="C472">
        <f>IF($A472="","",IFERROR(IF(INDEX('Apólices'!$Q$2:$Q$5001,MATCH($A472,'Apólices'!$A$2:$A$5001,0))="","",INDEX('Apólices'!$Q$2:$Q$5001,MATCH($A472,'Apólices'!$A$2:$A$5001,0))),""))</f>
        <v/>
      </c>
      <c r="D472" s="8" t="n"/>
      <c r="E472" s="25" t="n"/>
      <c r="F472" s="25">
        <f>IF(OR($E472="",$C472=""),"",ROUND($E472*$C472/100,2))</f>
        <v/>
      </c>
      <c r="G472" s="8" t="n"/>
      <c r="H472" s="25" t="n"/>
      <c r="I472" s="8" t="n"/>
      <c r="J472" s="25">
        <f>IF($H472&lt;&gt;"",IF($F472="","",ROUND($H472-$F472,2)),IF(AND($F472&lt;&gt;"",ISNUMBER($G472)),IF($G472&lt;TODAY(),-$F472,""),""))</f>
        <v/>
      </c>
    </row>
    <row r="473">
      <c r="A473" s="7" t="n"/>
      <c r="B473" s="10" t="n"/>
      <c r="C473">
        <f>IF($A473="","",IFERROR(IF(INDEX('Apólices'!$Q$2:$Q$5001,MATCH($A473,'Apólices'!$A$2:$A$5001,0))="","",INDEX('Apólices'!$Q$2:$Q$5001,MATCH($A473,'Apólices'!$A$2:$A$5001,0))),""))</f>
        <v/>
      </c>
      <c r="D473" s="8" t="n"/>
      <c r="E473" s="25" t="n"/>
      <c r="F473" s="25">
        <f>IF(OR($E473="",$C473=""),"",ROUND($E473*$C473/100,2))</f>
        <v/>
      </c>
      <c r="G473" s="8" t="n"/>
      <c r="H473" s="25" t="n"/>
      <c r="I473" s="8" t="n"/>
      <c r="J473" s="25">
        <f>IF($H473&lt;&gt;"",IF($F473="","",ROUND($H473-$F473,2)),IF(AND($F473&lt;&gt;"",ISNUMBER($G473)),IF($G473&lt;TODAY(),-$F473,""),""))</f>
        <v/>
      </c>
    </row>
    <row r="474">
      <c r="A474" s="7" t="n"/>
      <c r="B474" s="10" t="n"/>
      <c r="C474">
        <f>IF($A474="","",IFERROR(IF(INDEX('Apólices'!$Q$2:$Q$5001,MATCH($A474,'Apólices'!$A$2:$A$5001,0))="","",INDEX('Apólices'!$Q$2:$Q$5001,MATCH($A474,'Apólices'!$A$2:$A$5001,0))),""))</f>
        <v/>
      </c>
      <c r="D474" s="8" t="n"/>
      <c r="E474" s="25" t="n"/>
      <c r="F474" s="25">
        <f>IF(OR($E474="",$C474=""),"",ROUND($E474*$C474/100,2))</f>
        <v/>
      </c>
      <c r="G474" s="8" t="n"/>
      <c r="H474" s="25" t="n"/>
      <c r="I474" s="8" t="n"/>
      <c r="J474" s="25">
        <f>IF($H474&lt;&gt;"",IF($F474="","",ROUND($H474-$F474,2)),IF(AND($F474&lt;&gt;"",ISNUMBER($G474)),IF($G474&lt;TODAY(),-$F474,""),""))</f>
        <v/>
      </c>
    </row>
    <row r="475">
      <c r="A475" s="7" t="n"/>
      <c r="B475" s="10" t="n"/>
      <c r="C475">
        <f>IF($A475="","",IFERROR(IF(INDEX('Apólices'!$Q$2:$Q$5001,MATCH($A475,'Apólices'!$A$2:$A$5001,0))="","",INDEX('Apólices'!$Q$2:$Q$5001,MATCH($A475,'Apólices'!$A$2:$A$5001,0))),""))</f>
        <v/>
      </c>
      <c r="D475" s="8" t="n"/>
      <c r="E475" s="25" t="n"/>
      <c r="F475" s="25">
        <f>IF(OR($E475="",$C475=""),"",ROUND($E475*$C475/100,2))</f>
        <v/>
      </c>
      <c r="G475" s="8" t="n"/>
      <c r="H475" s="25" t="n"/>
      <c r="I475" s="8" t="n"/>
      <c r="J475" s="25">
        <f>IF($H475&lt;&gt;"",IF($F475="","",ROUND($H475-$F475,2)),IF(AND($F475&lt;&gt;"",ISNUMBER($G475)),IF($G475&lt;TODAY(),-$F475,""),""))</f>
        <v/>
      </c>
    </row>
    <row r="476">
      <c r="A476" s="7" t="n"/>
      <c r="B476" s="10" t="n"/>
      <c r="C476">
        <f>IF($A476="","",IFERROR(IF(INDEX('Apólices'!$Q$2:$Q$5001,MATCH($A476,'Apólices'!$A$2:$A$5001,0))="","",INDEX('Apólices'!$Q$2:$Q$5001,MATCH($A476,'Apólices'!$A$2:$A$5001,0))),""))</f>
        <v/>
      </c>
      <c r="D476" s="8" t="n"/>
      <c r="E476" s="25" t="n"/>
      <c r="F476" s="25">
        <f>IF(OR($E476="",$C476=""),"",ROUND($E476*$C476/100,2))</f>
        <v/>
      </c>
      <c r="G476" s="8" t="n"/>
      <c r="H476" s="25" t="n"/>
      <c r="I476" s="8" t="n"/>
      <c r="J476" s="25">
        <f>IF($H476&lt;&gt;"",IF($F476="","",ROUND($H476-$F476,2)),IF(AND($F476&lt;&gt;"",ISNUMBER($G476)),IF($G476&lt;TODAY(),-$F476,""),""))</f>
        <v/>
      </c>
    </row>
    <row r="477">
      <c r="A477" s="7" t="n"/>
      <c r="B477" s="10" t="n"/>
      <c r="C477">
        <f>IF($A477="","",IFERROR(IF(INDEX('Apólices'!$Q$2:$Q$5001,MATCH($A477,'Apólices'!$A$2:$A$5001,0))="","",INDEX('Apólices'!$Q$2:$Q$5001,MATCH($A477,'Apólices'!$A$2:$A$5001,0))),""))</f>
        <v/>
      </c>
      <c r="D477" s="8" t="n"/>
      <c r="E477" s="25" t="n"/>
      <c r="F477" s="25">
        <f>IF(OR($E477="",$C477=""),"",ROUND($E477*$C477/100,2))</f>
        <v/>
      </c>
      <c r="G477" s="8" t="n"/>
      <c r="H477" s="25" t="n"/>
      <c r="I477" s="8" t="n"/>
      <c r="J477" s="25">
        <f>IF($H477&lt;&gt;"",IF($F477="","",ROUND($H477-$F477,2)),IF(AND($F477&lt;&gt;"",ISNUMBER($G477)),IF($G477&lt;TODAY(),-$F477,""),""))</f>
        <v/>
      </c>
    </row>
    <row r="478">
      <c r="A478" s="7" t="n"/>
      <c r="B478" s="10" t="n"/>
      <c r="C478">
        <f>IF($A478="","",IFERROR(IF(INDEX('Apólices'!$Q$2:$Q$5001,MATCH($A478,'Apólices'!$A$2:$A$5001,0))="","",INDEX('Apólices'!$Q$2:$Q$5001,MATCH($A478,'Apólices'!$A$2:$A$5001,0))),""))</f>
        <v/>
      </c>
      <c r="D478" s="8" t="n"/>
      <c r="E478" s="25" t="n"/>
      <c r="F478" s="25">
        <f>IF(OR($E478="",$C478=""),"",ROUND($E478*$C478/100,2))</f>
        <v/>
      </c>
      <c r="G478" s="8" t="n"/>
      <c r="H478" s="25" t="n"/>
      <c r="I478" s="8" t="n"/>
      <c r="J478" s="25">
        <f>IF($H478&lt;&gt;"",IF($F478="","",ROUND($H478-$F478,2)),IF(AND($F478&lt;&gt;"",ISNUMBER($G478)),IF($G478&lt;TODAY(),-$F478,""),""))</f>
        <v/>
      </c>
    </row>
    <row r="479">
      <c r="A479" s="7" t="n"/>
      <c r="B479" s="10" t="n"/>
      <c r="C479">
        <f>IF($A479="","",IFERROR(IF(INDEX('Apólices'!$Q$2:$Q$5001,MATCH($A479,'Apólices'!$A$2:$A$5001,0))="","",INDEX('Apólices'!$Q$2:$Q$5001,MATCH($A479,'Apólices'!$A$2:$A$5001,0))),""))</f>
        <v/>
      </c>
      <c r="D479" s="8" t="n"/>
      <c r="E479" s="25" t="n"/>
      <c r="F479" s="25">
        <f>IF(OR($E479="",$C479=""),"",ROUND($E479*$C479/100,2))</f>
        <v/>
      </c>
      <c r="G479" s="8" t="n"/>
      <c r="H479" s="25" t="n"/>
      <c r="I479" s="8" t="n"/>
      <c r="J479" s="25">
        <f>IF($H479&lt;&gt;"",IF($F479="","",ROUND($H479-$F479,2)),IF(AND($F479&lt;&gt;"",ISNUMBER($G479)),IF($G479&lt;TODAY(),-$F479,""),""))</f>
        <v/>
      </c>
    </row>
    <row r="480">
      <c r="A480" s="7" t="n"/>
      <c r="B480" s="10" t="n"/>
      <c r="C480">
        <f>IF($A480="","",IFERROR(IF(INDEX('Apólices'!$Q$2:$Q$5001,MATCH($A480,'Apólices'!$A$2:$A$5001,0))="","",INDEX('Apólices'!$Q$2:$Q$5001,MATCH($A480,'Apólices'!$A$2:$A$5001,0))),""))</f>
        <v/>
      </c>
      <c r="D480" s="8" t="n"/>
      <c r="E480" s="25" t="n"/>
      <c r="F480" s="25">
        <f>IF(OR($E480="",$C480=""),"",ROUND($E480*$C480/100,2))</f>
        <v/>
      </c>
      <c r="G480" s="8" t="n"/>
      <c r="H480" s="25" t="n"/>
      <c r="I480" s="8" t="n"/>
      <c r="J480" s="25">
        <f>IF($H480&lt;&gt;"",IF($F480="","",ROUND($H480-$F480,2)),IF(AND($F480&lt;&gt;"",ISNUMBER($G480)),IF($G480&lt;TODAY(),-$F480,""),""))</f>
        <v/>
      </c>
    </row>
    <row r="481">
      <c r="A481" s="7" t="n"/>
      <c r="B481" s="10" t="n"/>
      <c r="C481">
        <f>IF($A481="","",IFERROR(IF(INDEX('Apólices'!$Q$2:$Q$5001,MATCH($A481,'Apólices'!$A$2:$A$5001,0))="","",INDEX('Apólices'!$Q$2:$Q$5001,MATCH($A481,'Apólices'!$A$2:$A$5001,0))),""))</f>
        <v/>
      </c>
      <c r="D481" s="8" t="n"/>
      <c r="E481" s="25" t="n"/>
      <c r="F481" s="25">
        <f>IF(OR($E481="",$C481=""),"",ROUND($E481*$C481/100,2))</f>
        <v/>
      </c>
      <c r="G481" s="8" t="n"/>
      <c r="H481" s="25" t="n"/>
      <c r="I481" s="8" t="n"/>
      <c r="J481" s="25">
        <f>IF($H481&lt;&gt;"",IF($F481="","",ROUND($H481-$F481,2)),IF(AND($F481&lt;&gt;"",ISNUMBER($G481)),IF($G481&lt;TODAY(),-$F481,""),""))</f>
        <v/>
      </c>
    </row>
    <row r="482">
      <c r="A482" s="7" t="n"/>
      <c r="B482" s="10" t="n"/>
      <c r="C482">
        <f>IF($A482="","",IFERROR(IF(INDEX('Apólices'!$Q$2:$Q$5001,MATCH($A482,'Apólices'!$A$2:$A$5001,0))="","",INDEX('Apólices'!$Q$2:$Q$5001,MATCH($A482,'Apólices'!$A$2:$A$5001,0))),""))</f>
        <v/>
      </c>
      <c r="D482" s="8" t="n"/>
      <c r="E482" s="25" t="n"/>
      <c r="F482" s="25">
        <f>IF(OR($E482="",$C482=""),"",ROUND($E482*$C482/100,2))</f>
        <v/>
      </c>
      <c r="G482" s="8" t="n"/>
      <c r="H482" s="25" t="n"/>
      <c r="I482" s="8" t="n"/>
      <c r="J482" s="25">
        <f>IF($H482&lt;&gt;"",IF($F482="","",ROUND($H482-$F482,2)),IF(AND($F482&lt;&gt;"",ISNUMBER($G482)),IF($G482&lt;TODAY(),-$F482,""),""))</f>
        <v/>
      </c>
    </row>
    <row r="483">
      <c r="A483" s="7" t="n"/>
      <c r="B483" s="10" t="n"/>
      <c r="C483">
        <f>IF($A483="","",IFERROR(IF(INDEX('Apólices'!$Q$2:$Q$5001,MATCH($A483,'Apólices'!$A$2:$A$5001,0))="","",INDEX('Apólices'!$Q$2:$Q$5001,MATCH($A483,'Apólices'!$A$2:$A$5001,0))),""))</f>
        <v/>
      </c>
      <c r="D483" s="8" t="n"/>
      <c r="E483" s="25" t="n"/>
      <c r="F483" s="25">
        <f>IF(OR($E483="",$C483=""),"",ROUND($E483*$C483/100,2))</f>
        <v/>
      </c>
      <c r="G483" s="8" t="n"/>
      <c r="H483" s="25" t="n"/>
      <c r="I483" s="8" t="n"/>
      <c r="J483" s="25">
        <f>IF($H483&lt;&gt;"",IF($F483="","",ROUND($H483-$F483,2)),IF(AND($F483&lt;&gt;"",ISNUMBER($G483)),IF($G483&lt;TODAY(),-$F483,""),""))</f>
        <v/>
      </c>
    </row>
    <row r="484">
      <c r="A484" s="7" t="n"/>
      <c r="B484" s="10" t="n"/>
      <c r="C484">
        <f>IF($A484="","",IFERROR(IF(INDEX('Apólices'!$Q$2:$Q$5001,MATCH($A484,'Apólices'!$A$2:$A$5001,0))="","",INDEX('Apólices'!$Q$2:$Q$5001,MATCH($A484,'Apólices'!$A$2:$A$5001,0))),""))</f>
        <v/>
      </c>
      <c r="D484" s="8" t="n"/>
      <c r="E484" s="25" t="n"/>
      <c r="F484" s="25">
        <f>IF(OR($E484="",$C484=""),"",ROUND($E484*$C484/100,2))</f>
        <v/>
      </c>
      <c r="G484" s="8" t="n"/>
      <c r="H484" s="25" t="n"/>
      <c r="I484" s="8" t="n"/>
      <c r="J484" s="25">
        <f>IF($H484&lt;&gt;"",IF($F484="","",ROUND($H484-$F484,2)),IF(AND($F484&lt;&gt;"",ISNUMBER($G484)),IF($G484&lt;TODAY(),-$F484,""),""))</f>
        <v/>
      </c>
    </row>
    <row r="485">
      <c r="A485" s="7" t="n"/>
      <c r="B485" s="10" t="n"/>
      <c r="C485">
        <f>IF($A485="","",IFERROR(IF(INDEX('Apólices'!$Q$2:$Q$5001,MATCH($A485,'Apólices'!$A$2:$A$5001,0))="","",INDEX('Apólices'!$Q$2:$Q$5001,MATCH($A485,'Apólices'!$A$2:$A$5001,0))),""))</f>
        <v/>
      </c>
      <c r="D485" s="8" t="n"/>
      <c r="E485" s="25" t="n"/>
      <c r="F485" s="25">
        <f>IF(OR($E485="",$C485=""),"",ROUND($E485*$C485/100,2))</f>
        <v/>
      </c>
      <c r="G485" s="8" t="n"/>
      <c r="H485" s="25" t="n"/>
      <c r="I485" s="8" t="n"/>
      <c r="J485" s="25">
        <f>IF($H485&lt;&gt;"",IF($F485="","",ROUND($H485-$F485,2)),IF(AND($F485&lt;&gt;"",ISNUMBER($G485)),IF($G485&lt;TODAY(),-$F485,""),""))</f>
        <v/>
      </c>
    </row>
    <row r="486">
      <c r="A486" s="7" t="n"/>
      <c r="B486" s="10" t="n"/>
      <c r="C486">
        <f>IF($A486="","",IFERROR(IF(INDEX('Apólices'!$Q$2:$Q$5001,MATCH($A486,'Apólices'!$A$2:$A$5001,0))="","",INDEX('Apólices'!$Q$2:$Q$5001,MATCH($A486,'Apólices'!$A$2:$A$5001,0))),""))</f>
        <v/>
      </c>
      <c r="D486" s="8" t="n"/>
      <c r="E486" s="25" t="n"/>
      <c r="F486" s="25">
        <f>IF(OR($E486="",$C486=""),"",ROUND($E486*$C486/100,2))</f>
        <v/>
      </c>
      <c r="G486" s="8" t="n"/>
      <c r="H486" s="25" t="n"/>
      <c r="I486" s="8" t="n"/>
      <c r="J486" s="25">
        <f>IF($H486&lt;&gt;"",IF($F486="","",ROUND($H486-$F486,2)),IF(AND($F486&lt;&gt;"",ISNUMBER($G486)),IF($G486&lt;TODAY(),-$F486,""),""))</f>
        <v/>
      </c>
    </row>
    <row r="487">
      <c r="A487" s="7" t="n"/>
      <c r="B487" s="10" t="n"/>
      <c r="C487">
        <f>IF($A487="","",IFERROR(IF(INDEX('Apólices'!$Q$2:$Q$5001,MATCH($A487,'Apólices'!$A$2:$A$5001,0))="","",INDEX('Apólices'!$Q$2:$Q$5001,MATCH($A487,'Apólices'!$A$2:$A$5001,0))),""))</f>
        <v/>
      </c>
      <c r="D487" s="8" t="n"/>
      <c r="E487" s="25" t="n"/>
      <c r="F487" s="25">
        <f>IF(OR($E487="",$C487=""),"",ROUND($E487*$C487/100,2))</f>
        <v/>
      </c>
      <c r="G487" s="8" t="n"/>
      <c r="H487" s="25" t="n"/>
      <c r="I487" s="8" t="n"/>
      <c r="J487" s="25">
        <f>IF($H487&lt;&gt;"",IF($F487="","",ROUND($H487-$F487,2)),IF(AND($F487&lt;&gt;"",ISNUMBER($G487)),IF($G487&lt;TODAY(),-$F487,""),""))</f>
        <v/>
      </c>
    </row>
    <row r="488">
      <c r="A488" s="7" t="n"/>
      <c r="B488" s="10" t="n"/>
      <c r="C488">
        <f>IF($A488="","",IFERROR(IF(INDEX('Apólices'!$Q$2:$Q$5001,MATCH($A488,'Apólices'!$A$2:$A$5001,0))="","",INDEX('Apólices'!$Q$2:$Q$5001,MATCH($A488,'Apólices'!$A$2:$A$5001,0))),""))</f>
        <v/>
      </c>
      <c r="D488" s="8" t="n"/>
      <c r="E488" s="25" t="n"/>
      <c r="F488" s="25">
        <f>IF(OR($E488="",$C488=""),"",ROUND($E488*$C488/100,2))</f>
        <v/>
      </c>
      <c r="G488" s="8" t="n"/>
      <c r="H488" s="25" t="n"/>
      <c r="I488" s="8" t="n"/>
      <c r="J488" s="25">
        <f>IF($H488&lt;&gt;"",IF($F488="","",ROUND($H488-$F488,2)),IF(AND($F488&lt;&gt;"",ISNUMBER($G488)),IF($G488&lt;TODAY(),-$F488,""),""))</f>
        <v/>
      </c>
    </row>
    <row r="489">
      <c r="A489" s="7" t="n"/>
      <c r="B489" s="10" t="n"/>
      <c r="C489">
        <f>IF($A489="","",IFERROR(IF(INDEX('Apólices'!$Q$2:$Q$5001,MATCH($A489,'Apólices'!$A$2:$A$5001,0))="","",INDEX('Apólices'!$Q$2:$Q$5001,MATCH($A489,'Apólices'!$A$2:$A$5001,0))),""))</f>
        <v/>
      </c>
      <c r="D489" s="8" t="n"/>
      <c r="E489" s="25" t="n"/>
      <c r="F489" s="25">
        <f>IF(OR($E489="",$C489=""),"",ROUND($E489*$C489/100,2))</f>
        <v/>
      </c>
      <c r="G489" s="8" t="n"/>
      <c r="H489" s="25" t="n"/>
      <c r="I489" s="8" t="n"/>
      <c r="J489" s="25">
        <f>IF($H489&lt;&gt;"",IF($F489="","",ROUND($H489-$F489,2)),IF(AND($F489&lt;&gt;"",ISNUMBER($G489)),IF($G489&lt;TODAY(),-$F489,""),""))</f>
        <v/>
      </c>
    </row>
    <row r="490">
      <c r="A490" s="7" t="n"/>
      <c r="B490" s="10" t="n"/>
      <c r="C490">
        <f>IF($A490="","",IFERROR(IF(INDEX('Apólices'!$Q$2:$Q$5001,MATCH($A490,'Apólices'!$A$2:$A$5001,0))="","",INDEX('Apólices'!$Q$2:$Q$5001,MATCH($A490,'Apólices'!$A$2:$A$5001,0))),""))</f>
        <v/>
      </c>
      <c r="D490" s="8" t="n"/>
      <c r="E490" s="25" t="n"/>
      <c r="F490" s="25">
        <f>IF(OR($E490="",$C490=""),"",ROUND($E490*$C490/100,2))</f>
        <v/>
      </c>
      <c r="G490" s="8" t="n"/>
      <c r="H490" s="25" t="n"/>
      <c r="I490" s="8" t="n"/>
      <c r="J490" s="25">
        <f>IF($H490&lt;&gt;"",IF($F490="","",ROUND($H490-$F490,2)),IF(AND($F490&lt;&gt;"",ISNUMBER($G490)),IF($G490&lt;TODAY(),-$F490,""),""))</f>
        <v/>
      </c>
    </row>
    <row r="491">
      <c r="A491" s="7" t="n"/>
      <c r="B491" s="10" t="n"/>
      <c r="C491">
        <f>IF($A491="","",IFERROR(IF(INDEX('Apólices'!$Q$2:$Q$5001,MATCH($A491,'Apólices'!$A$2:$A$5001,0))="","",INDEX('Apólices'!$Q$2:$Q$5001,MATCH($A491,'Apólices'!$A$2:$A$5001,0))),""))</f>
        <v/>
      </c>
      <c r="D491" s="8" t="n"/>
      <c r="E491" s="25" t="n"/>
      <c r="F491" s="25">
        <f>IF(OR($E491="",$C491=""),"",ROUND($E491*$C491/100,2))</f>
        <v/>
      </c>
      <c r="G491" s="8" t="n"/>
      <c r="H491" s="25" t="n"/>
      <c r="I491" s="8" t="n"/>
      <c r="J491" s="25">
        <f>IF($H491&lt;&gt;"",IF($F491="","",ROUND($H491-$F491,2)),IF(AND($F491&lt;&gt;"",ISNUMBER($G491)),IF($G491&lt;TODAY(),-$F491,""),""))</f>
        <v/>
      </c>
    </row>
    <row r="492">
      <c r="A492" s="7" t="n"/>
      <c r="B492" s="10" t="n"/>
      <c r="C492">
        <f>IF($A492="","",IFERROR(IF(INDEX('Apólices'!$Q$2:$Q$5001,MATCH($A492,'Apólices'!$A$2:$A$5001,0))="","",INDEX('Apólices'!$Q$2:$Q$5001,MATCH($A492,'Apólices'!$A$2:$A$5001,0))),""))</f>
        <v/>
      </c>
      <c r="D492" s="8" t="n"/>
      <c r="E492" s="25" t="n"/>
      <c r="F492" s="25">
        <f>IF(OR($E492="",$C492=""),"",ROUND($E492*$C492/100,2))</f>
        <v/>
      </c>
      <c r="G492" s="8" t="n"/>
      <c r="H492" s="25" t="n"/>
      <c r="I492" s="8" t="n"/>
      <c r="J492" s="25">
        <f>IF($H492&lt;&gt;"",IF($F492="","",ROUND($H492-$F492,2)),IF(AND($F492&lt;&gt;"",ISNUMBER($G492)),IF($G492&lt;TODAY(),-$F492,""),""))</f>
        <v/>
      </c>
    </row>
    <row r="493">
      <c r="A493" s="7" t="n"/>
      <c r="B493" s="10" t="n"/>
      <c r="C493">
        <f>IF($A493="","",IFERROR(IF(INDEX('Apólices'!$Q$2:$Q$5001,MATCH($A493,'Apólices'!$A$2:$A$5001,0))="","",INDEX('Apólices'!$Q$2:$Q$5001,MATCH($A493,'Apólices'!$A$2:$A$5001,0))),""))</f>
        <v/>
      </c>
      <c r="D493" s="8" t="n"/>
      <c r="E493" s="25" t="n"/>
      <c r="F493" s="25">
        <f>IF(OR($E493="",$C493=""),"",ROUND($E493*$C493/100,2))</f>
        <v/>
      </c>
      <c r="G493" s="8" t="n"/>
      <c r="H493" s="25" t="n"/>
      <c r="I493" s="8" t="n"/>
      <c r="J493" s="25">
        <f>IF($H493&lt;&gt;"",IF($F493="","",ROUND($H493-$F493,2)),IF(AND($F493&lt;&gt;"",ISNUMBER($G493)),IF($G493&lt;TODAY(),-$F493,""),""))</f>
        <v/>
      </c>
    </row>
    <row r="494">
      <c r="A494" s="7" t="n"/>
      <c r="B494" s="10" t="n"/>
      <c r="C494">
        <f>IF($A494="","",IFERROR(IF(INDEX('Apólices'!$Q$2:$Q$5001,MATCH($A494,'Apólices'!$A$2:$A$5001,0))="","",INDEX('Apólices'!$Q$2:$Q$5001,MATCH($A494,'Apólices'!$A$2:$A$5001,0))),""))</f>
        <v/>
      </c>
      <c r="D494" s="8" t="n"/>
      <c r="E494" s="25" t="n"/>
      <c r="F494" s="25">
        <f>IF(OR($E494="",$C494=""),"",ROUND($E494*$C494/100,2))</f>
        <v/>
      </c>
      <c r="G494" s="8" t="n"/>
      <c r="H494" s="25" t="n"/>
      <c r="I494" s="8" t="n"/>
      <c r="J494" s="25">
        <f>IF($H494&lt;&gt;"",IF($F494="","",ROUND($H494-$F494,2)),IF(AND($F494&lt;&gt;"",ISNUMBER($G494)),IF($G494&lt;TODAY(),-$F494,""),""))</f>
        <v/>
      </c>
    </row>
    <row r="495">
      <c r="A495" s="7" t="n"/>
      <c r="B495" s="10" t="n"/>
      <c r="C495">
        <f>IF($A495="","",IFERROR(IF(INDEX('Apólices'!$Q$2:$Q$5001,MATCH($A495,'Apólices'!$A$2:$A$5001,0))="","",INDEX('Apólices'!$Q$2:$Q$5001,MATCH($A495,'Apólices'!$A$2:$A$5001,0))),""))</f>
        <v/>
      </c>
      <c r="D495" s="8" t="n"/>
      <c r="E495" s="25" t="n"/>
      <c r="F495" s="25">
        <f>IF(OR($E495="",$C495=""),"",ROUND($E495*$C495/100,2))</f>
        <v/>
      </c>
      <c r="G495" s="8" t="n"/>
      <c r="H495" s="25" t="n"/>
      <c r="I495" s="8" t="n"/>
      <c r="J495" s="25">
        <f>IF($H495&lt;&gt;"",IF($F495="","",ROUND($H495-$F495,2)),IF(AND($F495&lt;&gt;"",ISNUMBER($G495)),IF($G495&lt;TODAY(),-$F495,""),""))</f>
        <v/>
      </c>
    </row>
    <row r="496">
      <c r="A496" s="7" t="n"/>
      <c r="B496" s="10" t="n"/>
      <c r="C496">
        <f>IF($A496="","",IFERROR(IF(INDEX('Apólices'!$Q$2:$Q$5001,MATCH($A496,'Apólices'!$A$2:$A$5001,0))="","",INDEX('Apólices'!$Q$2:$Q$5001,MATCH($A496,'Apólices'!$A$2:$A$5001,0))),""))</f>
        <v/>
      </c>
      <c r="D496" s="8" t="n"/>
      <c r="E496" s="25" t="n"/>
      <c r="F496" s="25">
        <f>IF(OR($E496="",$C496=""),"",ROUND($E496*$C496/100,2))</f>
        <v/>
      </c>
      <c r="G496" s="8" t="n"/>
      <c r="H496" s="25" t="n"/>
      <c r="I496" s="8" t="n"/>
      <c r="J496" s="25">
        <f>IF($H496&lt;&gt;"",IF($F496="","",ROUND($H496-$F496,2)),IF(AND($F496&lt;&gt;"",ISNUMBER($G496)),IF($G496&lt;TODAY(),-$F496,""),""))</f>
        <v/>
      </c>
    </row>
    <row r="497">
      <c r="A497" s="7" t="n"/>
      <c r="B497" s="10" t="n"/>
      <c r="C497">
        <f>IF($A497="","",IFERROR(IF(INDEX('Apólices'!$Q$2:$Q$5001,MATCH($A497,'Apólices'!$A$2:$A$5001,0))="","",INDEX('Apólices'!$Q$2:$Q$5001,MATCH($A497,'Apólices'!$A$2:$A$5001,0))),""))</f>
        <v/>
      </c>
      <c r="D497" s="8" t="n"/>
      <c r="E497" s="25" t="n"/>
      <c r="F497" s="25">
        <f>IF(OR($E497="",$C497=""),"",ROUND($E497*$C497/100,2))</f>
        <v/>
      </c>
      <c r="G497" s="8" t="n"/>
      <c r="H497" s="25" t="n"/>
      <c r="I497" s="8" t="n"/>
      <c r="J497" s="25">
        <f>IF($H497&lt;&gt;"",IF($F497="","",ROUND($H497-$F497,2)),IF(AND($F497&lt;&gt;"",ISNUMBER($G497)),IF($G497&lt;TODAY(),-$F497,""),""))</f>
        <v/>
      </c>
    </row>
    <row r="498">
      <c r="A498" s="7" t="n"/>
      <c r="B498" s="10" t="n"/>
      <c r="C498">
        <f>IF($A498="","",IFERROR(IF(INDEX('Apólices'!$Q$2:$Q$5001,MATCH($A498,'Apólices'!$A$2:$A$5001,0))="","",INDEX('Apólices'!$Q$2:$Q$5001,MATCH($A498,'Apólices'!$A$2:$A$5001,0))),""))</f>
        <v/>
      </c>
      <c r="D498" s="8" t="n"/>
      <c r="E498" s="25" t="n"/>
      <c r="F498" s="25">
        <f>IF(OR($E498="",$C498=""),"",ROUND($E498*$C498/100,2))</f>
        <v/>
      </c>
      <c r="G498" s="8" t="n"/>
      <c r="H498" s="25" t="n"/>
      <c r="I498" s="8" t="n"/>
      <c r="J498" s="25">
        <f>IF($H498&lt;&gt;"",IF($F498="","",ROUND($H498-$F498,2)),IF(AND($F498&lt;&gt;"",ISNUMBER($G498)),IF($G498&lt;TODAY(),-$F498,""),""))</f>
        <v/>
      </c>
    </row>
    <row r="499">
      <c r="A499" s="7" t="n"/>
      <c r="B499" s="10" t="n"/>
      <c r="C499">
        <f>IF($A499="","",IFERROR(IF(INDEX('Apólices'!$Q$2:$Q$5001,MATCH($A499,'Apólices'!$A$2:$A$5001,0))="","",INDEX('Apólices'!$Q$2:$Q$5001,MATCH($A499,'Apólices'!$A$2:$A$5001,0))),""))</f>
        <v/>
      </c>
      <c r="D499" s="8" t="n"/>
      <c r="E499" s="25" t="n"/>
      <c r="F499" s="25">
        <f>IF(OR($E499="",$C499=""),"",ROUND($E499*$C499/100,2))</f>
        <v/>
      </c>
      <c r="G499" s="8" t="n"/>
      <c r="H499" s="25" t="n"/>
      <c r="I499" s="8" t="n"/>
      <c r="J499" s="25">
        <f>IF($H499&lt;&gt;"",IF($F499="","",ROUND($H499-$F499,2)),IF(AND($F499&lt;&gt;"",ISNUMBER($G499)),IF($G499&lt;TODAY(),-$F499,""),""))</f>
        <v/>
      </c>
    </row>
    <row r="500">
      <c r="A500" s="7" t="n"/>
      <c r="B500" s="10" t="n"/>
      <c r="C500">
        <f>IF($A500="","",IFERROR(IF(INDEX('Apólices'!$Q$2:$Q$5001,MATCH($A500,'Apólices'!$A$2:$A$5001,0))="","",INDEX('Apólices'!$Q$2:$Q$5001,MATCH($A500,'Apólices'!$A$2:$A$5001,0))),""))</f>
        <v/>
      </c>
      <c r="D500" s="8" t="n"/>
      <c r="E500" s="25" t="n"/>
      <c r="F500" s="25">
        <f>IF(OR($E500="",$C500=""),"",ROUND($E500*$C500/100,2))</f>
        <v/>
      </c>
      <c r="G500" s="8" t="n"/>
      <c r="H500" s="25" t="n"/>
      <c r="I500" s="8" t="n"/>
      <c r="J500" s="25">
        <f>IF($H500&lt;&gt;"",IF($F500="","",ROUND($H500-$F500,2)),IF(AND($F500&lt;&gt;"",ISNUMBER($G500)),IF($G500&lt;TODAY(),-$F500,""),""))</f>
        <v/>
      </c>
    </row>
    <row r="501">
      <c r="A501" s="7" t="n"/>
      <c r="B501" s="10" t="n"/>
      <c r="C501">
        <f>IF($A501="","",IFERROR(IF(INDEX('Apólices'!$Q$2:$Q$5001,MATCH($A501,'Apólices'!$A$2:$A$5001,0))="","",INDEX('Apólices'!$Q$2:$Q$5001,MATCH($A501,'Apólices'!$A$2:$A$5001,0))),""))</f>
        <v/>
      </c>
      <c r="D501" s="8" t="n"/>
      <c r="E501" s="25" t="n"/>
      <c r="F501" s="25">
        <f>IF(OR($E501="",$C501=""),"",ROUND($E501*$C501/100,2))</f>
        <v/>
      </c>
      <c r="G501" s="8" t="n"/>
      <c r="H501" s="25" t="n"/>
      <c r="I501" s="8" t="n"/>
      <c r="J501" s="25">
        <f>IF($H501&lt;&gt;"",IF($F501="","",ROUND($H501-$F501,2)),IF(AND($F501&lt;&gt;"",ISNUMBER($G501)),IF($G501&lt;TODAY(),-$F501,""),""))</f>
        <v/>
      </c>
    </row>
    <row r="502">
      <c r="A502" s="7" t="n"/>
      <c r="B502" s="10" t="n"/>
      <c r="C502">
        <f>IF($A502="","",IFERROR(IF(INDEX('Apólices'!$Q$2:$Q$5001,MATCH($A502,'Apólices'!$A$2:$A$5001,0))="","",INDEX('Apólices'!$Q$2:$Q$5001,MATCH($A502,'Apólices'!$A$2:$A$5001,0))),""))</f>
        <v/>
      </c>
      <c r="D502" s="8" t="n"/>
      <c r="E502" s="25" t="n"/>
      <c r="F502" s="25">
        <f>IF(OR($E502="",$C502=""),"",ROUND($E502*$C502/100,2))</f>
        <v/>
      </c>
      <c r="G502" s="8" t="n"/>
      <c r="H502" s="25" t="n"/>
      <c r="I502" s="8" t="n"/>
      <c r="J502" s="25">
        <f>IF($H502&lt;&gt;"",IF($F502="","",ROUND($H502-$F502,2)),IF(AND($F502&lt;&gt;"",ISNUMBER($G502)),IF($G502&lt;TODAY(),-$F502,""),""))</f>
        <v/>
      </c>
    </row>
    <row r="503">
      <c r="A503" s="7" t="n"/>
      <c r="B503" s="10" t="n"/>
      <c r="C503">
        <f>IF($A503="","",IFERROR(IF(INDEX('Apólices'!$Q$2:$Q$5001,MATCH($A503,'Apólices'!$A$2:$A$5001,0))="","",INDEX('Apólices'!$Q$2:$Q$5001,MATCH($A503,'Apólices'!$A$2:$A$5001,0))),""))</f>
        <v/>
      </c>
      <c r="D503" s="8" t="n"/>
      <c r="E503" s="25" t="n"/>
      <c r="F503" s="25">
        <f>IF(OR($E503="",$C503=""),"",ROUND($E503*$C503/100,2))</f>
        <v/>
      </c>
      <c r="G503" s="8" t="n"/>
      <c r="H503" s="25" t="n"/>
      <c r="I503" s="8" t="n"/>
      <c r="J503" s="25">
        <f>IF($H503&lt;&gt;"",IF($F503="","",ROUND($H503-$F503,2)),IF(AND($F503&lt;&gt;"",ISNUMBER($G503)),IF($G503&lt;TODAY(),-$F503,""),""))</f>
        <v/>
      </c>
    </row>
    <row r="504">
      <c r="A504" s="7" t="n"/>
      <c r="B504" s="10" t="n"/>
      <c r="C504">
        <f>IF($A504="","",IFERROR(IF(INDEX('Apólices'!$Q$2:$Q$5001,MATCH($A504,'Apólices'!$A$2:$A$5001,0))="","",INDEX('Apólices'!$Q$2:$Q$5001,MATCH($A504,'Apólices'!$A$2:$A$5001,0))),""))</f>
        <v/>
      </c>
      <c r="D504" s="8" t="n"/>
      <c r="E504" s="25" t="n"/>
      <c r="F504" s="25">
        <f>IF(OR($E504="",$C504=""),"",ROUND($E504*$C504/100,2))</f>
        <v/>
      </c>
      <c r="G504" s="8" t="n"/>
      <c r="H504" s="25" t="n"/>
      <c r="I504" s="8" t="n"/>
      <c r="J504" s="25">
        <f>IF($H504&lt;&gt;"",IF($F504="","",ROUND($H504-$F504,2)),IF(AND($F504&lt;&gt;"",ISNUMBER($G504)),IF($G504&lt;TODAY(),-$F504,""),""))</f>
        <v/>
      </c>
    </row>
    <row r="505">
      <c r="A505" s="7" t="n"/>
      <c r="B505" s="10" t="n"/>
      <c r="C505">
        <f>IF($A505="","",IFERROR(IF(INDEX('Apólices'!$Q$2:$Q$5001,MATCH($A505,'Apólices'!$A$2:$A$5001,0))="","",INDEX('Apólices'!$Q$2:$Q$5001,MATCH($A505,'Apólices'!$A$2:$A$5001,0))),""))</f>
        <v/>
      </c>
      <c r="D505" s="8" t="n"/>
      <c r="E505" s="25" t="n"/>
      <c r="F505" s="25">
        <f>IF(OR($E505="",$C505=""),"",ROUND($E505*$C505/100,2))</f>
        <v/>
      </c>
      <c r="G505" s="8" t="n"/>
      <c r="H505" s="25" t="n"/>
      <c r="I505" s="8" t="n"/>
      <c r="J505" s="25">
        <f>IF($H505&lt;&gt;"",IF($F505="","",ROUND($H505-$F505,2)),IF(AND($F505&lt;&gt;"",ISNUMBER($G505)),IF($G505&lt;TODAY(),-$F505,""),""))</f>
        <v/>
      </c>
    </row>
    <row r="506">
      <c r="A506" s="7" t="n"/>
      <c r="B506" s="10" t="n"/>
      <c r="C506">
        <f>IF($A506="","",IFERROR(IF(INDEX('Apólices'!$Q$2:$Q$5001,MATCH($A506,'Apólices'!$A$2:$A$5001,0))="","",INDEX('Apólices'!$Q$2:$Q$5001,MATCH($A506,'Apólices'!$A$2:$A$5001,0))),""))</f>
        <v/>
      </c>
      <c r="D506" s="8" t="n"/>
      <c r="E506" s="25" t="n"/>
      <c r="F506" s="25">
        <f>IF(OR($E506="",$C506=""),"",ROUND($E506*$C506/100,2))</f>
        <v/>
      </c>
      <c r="G506" s="8" t="n"/>
      <c r="H506" s="25" t="n"/>
      <c r="I506" s="8" t="n"/>
      <c r="J506" s="25">
        <f>IF($H506&lt;&gt;"",IF($F506="","",ROUND($H506-$F506,2)),IF(AND($F506&lt;&gt;"",ISNUMBER($G506)),IF($G506&lt;TODAY(),-$F506,""),""))</f>
        <v/>
      </c>
    </row>
    <row r="507">
      <c r="A507" s="7" t="n"/>
      <c r="B507" s="10" t="n"/>
      <c r="C507">
        <f>IF($A507="","",IFERROR(IF(INDEX('Apólices'!$Q$2:$Q$5001,MATCH($A507,'Apólices'!$A$2:$A$5001,0))="","",INDEX('Apólices'!$Q$2:$Q$5001,MATCH($A507,'Apólices'!$A$2:$A$5001,0))),""))</f>
        <v/>
      </c>
      <c r="D507" s="8" t="n"/>
      <c r="E507" s="25" t="n"/>
      <c r="F507" s="25">
        <f>IF(OR($E507="",$C507=""),"",ROUND($E507*$C507/100,2))</f>
        <v/>
      </c>
      <c r="G507" s="8" t="n"/>
      <c r="H507" s="25" t="n"/>
      <c r="I507" s="8" t="n"/>
      <c r="J507" s="25">
        <f>IF($H507&lt;&gt;"",IF($F507="","",ROUND($H507-$F507,2)),IF(AND($F507&lt;&gt;"",ISNUMBER($G507)),IF($G507&lt;TODAY(),-$F507,""),""))</f>
        <v/>
      </c>
    </row>
    <row r="508">
      <c r="A508" s="7" t="n"/>
      <c r="B508" s="10" t="n"/>
      <c r="C508">
        <f>IF($A508="","",IFERROR(IF(INDEX('Apólices'!$Q$2:$Q$5001,MATCH($A508,'Apólices'!$A$2:$A$5001,0))="","",INDEX('Apólices'!$Q$2:$Q$5001,MATCH($A508,'Apólices'!$A$2:$A$5001,0))),""))</f>
        <v/>
      </c>
      <c r="D508" s="8" t="n"/>
      <c r="E508" s="25" t="n"/>
      <c r="F508" s="25">
        <f>IF(OR($E508="",$C508=""),"",ROUND($E508*$C508/100,2))</f>
        <v/>
      </c>
      <c r="G508" s="8" t="n"/>
      <c r="H508" s="25" t="n"/>
      <c r="I508" s="8" t="n"/>
      <c r="J508" s="25">
        <f>IF($H508&lt;&gt;"",IF($F508="","",ROUND($H508-$F508,2)),IF(AND($F508&lt;&gt;"",ISNUMBER($G508)),IF($G508&lt;TODAY(),-$F508,""),""))</f>
        <v/>
      </c>
    </row>
    <row r="509">
      <c r="A509" s="7" t="n"/>
      <c r="B509" s="10" t="n"/>
      <c r="C509">
        <f>IF($A509="","",IFERROR(IF(INDEX('Apólices'!$Q$2:$Q$5001,MATCH($A509,'Apólices'!$A$2:$A$5001,0))="","",INDEX('Apólices'!$Q$2:$Q$5001,MATCH($A509,'Apólices'!$A$2:$A$5001,0))),""))</f>
        <v/>
      </c>
      <c r="D509" s="8" t="n"/>
      <c r="E509" s="25" t="n"/>
      <c r="F509" s="25">
        <f>IF(OR($E509="",$C509=""),"",ROUND($E509*$C509/100,2))</f>
        <v/>
      </c>
      <c r="G509" s="8" t="n"/>
      <c r="H509" s="25" t="n"/>
      <c r="I509" s="8" t="n"/>
      <c r="J509" s="25">
        <f>IF($H509&lt;&gt;"",IF($F509="","",ROUND($H509-$F509,2)),IF(AND($F509&lt;&gt;"",ISNUMBER($G509)),IF($G509&lt;TODAY(),-$F509,""),""))</f>
        <v/>
      </c>
    </row>
    <row r="510">
      <c r="A510" s="7" t="n"/>
      <c r="B510" s="10" t="n"/>
      <c r="C510">
        <f>IF($A510="","",IFERROR(IF(INDEX('Apólices'!$Q$2:$Q$5001,MATCH($A510,'Apólices'!$A$2:$A$5001,0))="","",INDEX('Apólices'!$Q$2:$Q$5001,MATCH($A510,'Apólices'!$A$2:$A$5001,0))),""))</f>
        <v/>
      </c>
      <c r="D510" s="8" t="n"/>
      <c r="E510" s="25" t="n"/>
      <c r="F510" s="25">
        <f>IF(OR($E510="",$C510=""),"",ROUND($E510*$C510/100,2))</f>
        <v/>
      </c>
      <c r="G510" s="8" t="n"/>
      <c r="H510" s="25" t="n"/>
      <c r="I510" s="8" t="n"/>
      <c r="J510" s="25">
        <f>IF($H510&lt;&gt;"",IF($F510="","",ROUND($H510-$F510,2)),IF(AND($F510&lt;&gt;"",ISNUMBER($G510)),IF($G510&lt;TODAY(),-$F510,""),""))</f>
        <v/>
      </c>
    </row>
    <row r="511">
      <c r="A511" s="7" t="n"/>
      <c r="B511" s="10" t="n"/>
      <c r="C511">
        <f>IF($A511="","",IFERROR(IF(INDEX('Apólices'!$Q$2:$Q$5001,MATCH($A511,'Apólices'!$A$2:$A$5001,0))="","",INDEX('Apólices'!$Q$2:$Q$5001,MATCH($A511,'Apólices'!$A$2:$A$5001,0))),""))</f>
        <v/>
      </c>
      <c r="D511" s="8" t="n"/>
      <c r="E511" s="25" t="n"/>
      <c r="F511" s="25">
        <f>IF(OR($E511="",$C511=""),"",ROUND($E511*$C511/100,2))</f>
        <v/>
      </c>
      <c r="G511" s="8" t="n"/>
      <c r="H511" s="25" t="n"/>
      <c r="I511" s="8" t="n"/>
      <c r="J511" s="25">
        <f>IF($H511&lt;&gt;"",IF($F511="","",ROUND($H511-$F511,2)),IF(AND($F511&lt;&gt;"",ISNUMBER($G511)),IF($G511&lt;TODAY(),-$F511,""),""))</f>
        <v/>
      </c>
    </row>
    <row r="512">
      <c r="A512" s="7" t="n"/>
      <c r="B512" s="10" t="n"/>
      <c r="C512">
        <f>IF($A512="","",IFERROR(IF(INDEX('Apólices'!$Q$2:$Q$5001,MATCH($A512,'Apólices'!$A$2:$A$5001,0))="","",INDEX('Apólices'!$Q$2:$Q$5001,MATCH($A512,'Apólices'!$A$2:$A$5001,0))),""))</f>
        <v/>
      </c>
      <c r="D512" s="8" t="n"/>
      <c r="E512" s="25" t="n"/>
      <c r="F512" s="25">
        <f>IF(OR($E512="",$C512=""),"",ROUND($E512*$C512/100,2))</f>
        <v/>
      </c>
      <c r="G512" s="8" t="n"/>
      <c r="H512" s="25" t="n"/>
      <c r="I512" s="8" t="n"/>
      <c r="J512" s="25">
        <f>IF($H512&lt;&gt;"",IF($F512="","",ROUND($H512-$F512,2)),IF(AND($F512&lt;&gt;"",ISNUMBER($G512)),IF($G512&lt;TODAY(),-$F512,""),""))</f>
        <v/>
      </c>
    </row>
    <row r="513">
      <c r="A513" s="7" t="n"/>
      <c r="B513" s="10" t="n"/>
      <c r="C513">
        <f>IF($A513="","",IFERROR(IF(INDEX('Apólices'!$Q$2:$Q$5001,MATCH($A513,'Apólices'!$A$2:$A$5001,0))="","",INDEX('Apólices'!$Q$2:$Q$5001,MATCH($A513,'Apólices'!$A$2:$A$5001,0))),""))</f>
        <v/>
      </c>
      <c r="D513" s="8" t="n"/>
      <c r="E513" s="25" t="n"/>
      <c r="F513" s="25">
        <f>IF(OR($E513="",$C513=""),"",ROUND($E513*$C513/100,2))</f>
        <v/>
      </c>
      <c r="G513" s="8" t="n"/>
      <c r="H513" s="25" t="n"/>
      <c r="I513" s="8" t="n"/>
      <c r="J513" s="25">
        <f>IF($H513&lt;&gt;"",IF($F513="","",ROUND($H513-$F513,2)),IF(AND($F513&lt;&gt;"",ISNUMBER($G513)),IF($G513&lt;TODAY(),-$F513,""),""))</f>
        <v/>
      </c>
    </row>
    <row r="514">
      <c r="A514" s="7" t="n"/>
      <c r="B514" s="10" t="n"/>
      <c r="C514">
        <f>IF($A514="","",IFERROR(IF(INDEX('Apólices'!$Q$2:$Q$5001,MATCH($A514,'Apólices'!$A$2:$A$5001,0))="","",INDEX('Apólices'!$Q$2:$Q$5001,MATCH($A514,'Apólices'!$A$2:$A$5001,0))),""))</f>
        <v/>
      </c>
      <c r="D514" s="8" t="n"/>
      <c r="E514" s="25" t="n"/>
      <c r="F514" s="25">
        <f>IF(OR($E514="",$C514=""),"",ROUND($E514*$C514/100,2))</f>
        <v/>
      </c>
      <c r="G514" s="8" t="n"/>
      <c r="H514" s="25" t="n"/>
      <c r="I514" s="8" t="n"/>
      <c r="J514" s="25">
        <f>IF($H514&lt;&gt;"",IF($F514="","",ROUND($H514-$F514,2)),IF(AND($F514&lt;&gt;"",ISNUMBER($G514)),IF($G514&lt;TODAY(),-$F514,""),""))</f>
        <v/>
      </c>
    </row>
    <row r="515">
      <c r="A515" s="7" t="n"/>
      <c r="B515" s="10" t="n"/>
      <c r="C515">
        <f>IF($A515="","",IFERROR(IF(INDEX('Apólices'!$Q$2:$Q$5001,MATCH($A515,'Apólices'!$A$2:$A$5001,0))="","",INDEX('Apólices'!$Q$2:$Q$5001,MATCH($A515,'Apólices'!$A$2:$A$5001,0))),""))</f>
        <v/>
      </c>
      <c r="D515" s="8" t="n"/>
      <c r="E515" s="25" t="n"/>
      <c r="F515" s="25">
        <f>IF(OR($E515="",$C515=""),"",ROUND($E515*$C515/100,2))</f>
        <v/>
      </c>
      <c r="G515" s="8" t="n"/>
      <c r="H515" s="25" t="n"/>
      <c r="I515" s="8" t="n"/>
      <c r="J515" s="25">
        <f>IF($H515&lt;&gt;"",IF($F515="","",ROUND($H515-$F515,2)),IF(AND($F515&lt;&gt;"",ISNUMBER($G515)),IF($G515&lt;TODAY(),-$F515,""),""))</f>
        <v/>
      </c>
    </row>
    <row r="516">
      <c r="A516" s="7" t="n"/>
      <c r="B516" s="10" t="n"/>
      <c r="C516">
        <f>IF($A516="","",IFERROR(IF(INDEX('Apólices'!$Q$2:$Q$5001,MATCH($A516,'Apólices'!$A$2:$A$5001,0))="","",INDEX('Apólices'!$Q$2:$Q$5001,MATCH($A516,'Apólices'!$A$2:$A$5001,0))),""))</f>
        <v/>
      </c>
      <c r="D516" s="8" t="n"/>
      <c r="E516" s="25" t="n"/>
      <c r="F516" s="25">
        <f>IF(OR($E516="",$C516=""),"",ROUND($E516*$C516/100,2))</f>
        <v/>
      </c>
      <c r="G516" s="8" t="n"/>
      <c r="H516" s="25" t="n"/>
      <c r="I516" s="8" t="n"/>
      <c r="J516" s="25">
        <f>IF($H516&lt;&gt;"",IF($F516="","",ROUND($H516-$F516,2)),IF(AND($F516&lt;&gt;"",ISNUMBER($G516)),IF($G516&lt;TODAY(),-$F516,""),""))</f>
        <v/>
      </c>
    </row>
    <row r="517">
      <c r="A517" s="7" t="n"/>
      <c r="B517" s="10" t="n"/>
      <c r="C517">
        <f>IF($A517="","",IFERROR(IF(INDEX('Apólices'!$Q$2:$Q$5001,MATCH($A517,'Apólices'!$A$2:$A$5001,0))="","",INDEX('Apólices'!$Q$2:$Q$5001,MATCH($A517,'Apólices'!$A$2:$A$5001,0))),""))</f>
        <v/>
      </c>
      <c r="D517" s="8" t="n"/>
      <c r="E517" s="25" t="n"/>
      <c r="F517" s="25">
        <f>IF(OR($E517="",$C517=""),"",ROUND($E517*$C517/100,2))</f>
        <v/>
      </c>
      <c r="G517" s="8" t="n"/>
      <c r="H517" s="25" t="n"/>
      <c r="I517" s="8" t="n"/>
      <c r="J517" s="25">
        <f>IF($H517&lt;&gt;"",IF($F517="","",ROUND($H517-$F517,2)),IF(AND($F517&lt;&gt;"",ISNUMBER($G517)),IF($G517&lt;TODAY(),-$F517,""),""))</f>
        <v/>
      </c>
    </row>
    <row r="518">
      <c r="A518" s="7" t="n"/>
      <c r="B518" s="10" t="n"/>
      <c r="C518">
        <f>IF($A518="","",IFERROR(IF(INDEX('Apólices'!$Q$2:$Q$5001,MATCH($A518,'Apólices'!$A$2:$A$5001,0))="","",INDEX('Apólices'!$Q$2:$Q$5001,MATCH($A518,'Apólices'!$A$2:$A$5001,0))),""))</f>
        <v/>
      </c>
      <c r="D518" s="8" t="n"/>
      <c r="E518" s="25" t="n"/>
      <c r="F518" s="25">
        <f>IF(OR($E518="",$C518=""),"",ROUND($E518*$C518/100,2))</f>
        <v/>
      </c>
      <c r="G518" s="8" t="n"/>
      <c r="H518" s="25" t="n"/>
      <c r="I518" s="8" t="n"/>
      <c r="J518" s="25">
        <f>IF($H518&lt;&gt;"",IF($F518="","",ROUND($H518-$F518,2)),IF(AND($F518&lt;&gt;"",ISNUMBER($G518)),IF($G518&lt;TODAY(),-$F518,""),""))</f>
        <v/>
      </c>
    </row>
    <row r="519">
      <c r="A519" s="7" t="n"/>
      <c r="B519" s="10" t="n"/>
      <c r="C519">
        <f>IF($A519="","",IFERROR(IF(INDEX('Apólices'!$Q$2:$Q$5001,MATCH($A519,'Apólices'!$A$2:$A$5001,0))="","",INDEX('Apólices'!$Q$2:$Q$5001,MATCH($A519,'Apólices'!$A$2:$A$5001,0))),""))</f>
        <v/>
      </c>
      <c r="D519" s="8" t="n"/>
      <c r="E519" s="25" t="n"/>
      <c r="F519" s="25">
        <f>IF(OR($E519="",$C519=""),"",ROUND($E519*$C519/100,2))</f>
        <v/>
      </c>
      <c r="G519" s="8" t="n"/>
      <c r="H519" s="25" t="n"/>
      <c r="I519" s="8" t="n"/>
      <c r="J519" s="25">
        <f>IF($H519&lt;&gt;"",IF($F519="","",ROUND($H519-$F519,2)),IF(AND($F519&lt;&gt;"",ISNUMBER($G519)),IF($G519&lt;TODAY(),-$F519,""),""))</f>
        <v/>
      </c>
    </row>
    <row r="520">
      <c r="A520" s="7" t="n"/>
      <c r="B520" s="10" t="n"/>
      <c r="C520">
        <f>IF($A520="","",IFERROR(IF(INDEX('Apólices'!$Q$2:$Q$5001,MATCH($A520,'Apólices'!$A$2:$A$5001,0))="","",INDEX('Apólices'!$Q$2:$Q$5001,MATCH($A520,'Apólices'!$A$2:$A$5001,0))),""))</f>
        <v/>
      </c>
      <c r="D520" s="8" t="n"/>
      <c r="E520" s="25" t="n"/>
      <c r="F520" s="25">
        <f>IF(OR($E520="",$C520=""),"",ROUND($E520*$C520/100,2))</f>
        <v/>
      </c>
      <c r="G520" s="8" t="n"/>
      <c r="H520" s="25" t="n"/>
      <c r="I520" s="8" t="n"/>
      <c r="J520" s="25">
        <f>IF($H520&lt;&gt;"",IF($F520="","",ROUND($H520-$F520,2)),IF(AND($F520&lt;&gt;"",ISNUMBER($G520)),IF($G520&lt;TODAY(),-$F520,""),""))</f>
        <v/>
      </c>
    </row>
    <row r="521">
      <c r="A521" s="7" t="n"/>
      <c r="B521" s="10" t="n"/>
      <c r="C521">
        <f>IF($A521="","",IFERROR(IF(INDEX('Apólices'!$Q$2:$Q$5001,MATCH($A521,'Apólices'!$A$2:$A$5001,0))="","",INDEX('Apólices'!$Q$2:$Q$5001,MATCH($A521,'Apólices'!$A$2:$A$5001,0))),""))</f>
        <v/>
      </c>
      <c r="D521" s="8" t="n"/>
      <c r="E521" s="25" t="n"/>
      <c r="F521" s="25">
        <f>IF(OR($E521="",$C521=""),"",ROUND($E521*$C521/100,2))</f>
        <v/>
      </c>
      <c r="G521" s="8" t="n"/>
      <c r="H521" s="25" t="n"/>
      <c r="I521" s="8" t="n"/>
      <c r="J521" s="25">
        <f>IF($H521&lt;&gt;"",IF($F521="","",ROUND($H521-$F521,2)),IF(AND($F521&lt;&gt;"",ISNUMBER($G521)),IF($G521&lt;TODAY(),-$F521,""),""))</f>
        <v/>
      </c>
    </row>
    <row r="522">
      <c r="A522" s="7" t="n"/>
      <c r="B522" s="10" t="n"/>
      <c r="C522">
        <f>IF($A522="","",IFERROR(IF(INDEX('Apólices'!$Q$2:$Q$5001,MATCH($A522,'Apólices'!$A$2:$A$5001,0))="","",INDEX('Apólices'!$Q$2:$Q$5001,MATCH($A522,'Apólices'!$A$2:$A$5001,0))),""))</f>
        <v/>
      </c>
      <c r="D522" s="8" t="n"/>
      <c r="E522" s="25" t="n"/>
      <c r="F522" s="25">
        <f>IF(OR($E522="",$C522=""),"",ROUND($E522*$C522/100,2))</f>
        <v/>
      </c>
      <c r="G522" s="8" t="n"/>
      <c r="H522" s="25" t="n"/>
      <c r="I522" s="8" t="n"/>
      <c r="J522" s="25">
        <f>IF($H522&lt;&gt;"",IF($F522="","",ROUND($H522-$F522,2)),IF(AND($F522&lt;&gt;"",ISNUMBER($G522)),IF($G522&lt;TODAY(),-$F522,""),""))</f>
        <v/>
      </c>
    </row>
    <row r="523">
      <c r="A523" s="7" t="n"/>
      <c r="B523" s="10" t="n"/>
      <c r="C523">
        <f>IF($A523="","",IFERROR(IF(INDEX('Apólices'!$Q$2:$Q$5001,MATCH($A523,'Apólices'!$A$2:$A$5001,0))="","",INDEX('Apólices'!$Q$2:$Q$5001,MATCH($A523,'Apólices'!$A$2:$A$5001,0))),""))</f>
        <v/>
      </c>
      <c r="D523" s="8" t="n"/>
      <c r="E523" s="25" t="n"/>
      <c r="F523" s="25">
        <f>IF(OR($E523="",$C523=""),"",ROUND($E523*$C523/100,2))</f>
        <v/>
      </c>
      <c r="G523" s="8" t="n"/>
      <c r="H523" s="25" t="n"/>
      <c r="I523" s="8" t="n"/>
      <c r="J523" s="25">
        <f>IF($H523&lt;&gt;"",IF($F523="","",ROUND($H523-$F523,2)),IF(AND($F523&lt;&gt;"",ISNUMBER($G523)),IF($G523&lt;TODAY(),-$F523,""),""))</f>
        <v/>
      </c>
    </row>
    <row r="524">
      <c r="A524" s="7" t="n"/>
      <c r="B524" s="10" t="n"/>
      <c r="C524">
        <f>IF($A524="","",IFERROR(IF(INDEX('Apólices'!$Q$2:$Q$5001,MATCH($A524,'Apólices'!$A$2:$A$5001,0))="","",INDEX('Apólices'!$Q$2:$Q$5001,MATCH($A524,'Apólices'!$A$2:$A$5001,0))),""))</f>
        <v/>
      </c>
      <c r="D524" s="8" t="n"/>
      <c r="E524" s="25" t="n"/>
      <c r="F524" s="25">
        <f>IF(OR($E524="",$C524=""),"",ROUND($E524*$C524/100,2))</f>
        <v/>
      </c>
      <c r="G524" s="8" t="n"/>
      <c r="H524" s="25" t="n"/>
      <c r="I524" s="8" t="n"/>
      <c r="J524" s="25">
        <f>IF($H524&lt;&gt;"",IF($F524="","",ROUND($H524-$F524,2)),IF(AND($F524&lt;&gt;"",ISNUMBER($G524)),IF($G524&lt;TODAY(),-$F524,""),""))</f>
        <v/>
      </c>
    </row>
    <row r="525">
      <c r="A525" s="7" t="n"/>
      <c r="B525" s="10" t="n"/>
      <c r="C525">
        <f>IF($A525="","",IFERROR(IF(INDEX('Apólices'!$Q$2:$Q$5001,MATCH($A525,'Apólices'!$A$2:$A$5001,0))="","",INDEX('Apólices'!$Q$2:$Q$5001,MATCH($A525,'Apólices'!$A$2:$A$5001,0))),""))</f>
        <v/>
      </c>
      <c r="D525" s="8" t="n"/>
      <c r="E525" s="25" t="n"/>
      <c r="F525" s="25">
        <f>IF(OR($E525="",$C525=""),"",ROUND($E525*$C525/100,2))</f>
        <v/>
      </c>
      <c r="G525" s="8" t="n"/>
      <c r="H525" s="25" t="n"/>
      <c r="I525" s="8" t="n"/>
      <c r="J525" s="25">
        <f>IF($H525&lt;&gt;"",IF($F525="","",ROUND($H525-$F525,2)),IF(AND($F525&lt;&gt;"",ISNUMBER($G525)),IF($G525&lt;TODAY(),-$F525,""),""))</f>
        <v/>
      </c>
    </row>
    <row r="526">
      <c r="A526" s="7" t="n"/>
      <c r="B526" s="10" t="n"/>
      <c r="C526">
        <f>IF($A526="","",IFERROR(IF(INDEX('Apólices'!$Q$2:$Q$5001,MATCH($A526,'Apólices'!$A$2:$A$5001,0))="","",INDEX('Apólices'!$Q$2:$Q$5001,MATCH($A526,'Apólices'!$A$2:$A$5001,0))),""))</f>
        <v/>
      </c>
      <c r="D526" s="8" t="n"/>
      <c r="E526" s="25" t="n"/>
      <c r="F526" s="25">
        <f>IF(OR($E526="",$C526=""),"",ROUND($E526*$C526/100,2))</f>
        <v/>
      </c>
      <c r="G526" s="8" t="n"/>
      <c r="H526" s="25" t="n"/>
      <c r="I526" s="8" t="n"/>
      <c r="J526" s="25">
        <f>IF($H526&lt;&gt;"",IF($F526="","",ROUND($H526-$F526,2)),IF(AND($F526&lt;&gt;"",ISNUMBER($G526)),IF($G526&lt;TODAY(),-$F526,""),""))</f>
        <v/>
      </c>
    </row>
    <row r="527">
      <c r="A527" s="7" t="n"/>
      <c r="B527" s="10" t="n"/>
      <c r="C527">
        <f>IF($A527="","",IFERROR(IF(INDEX('Apólices'!$Q$2:$Q$5001,MATCH($A527,'Apólices'!$A$2:$A$5001,0))="","",INDEX('Apólices'!$Q$2:$Q$5001,MATCH($A527,'Apólices'!$A$2:$A$5001,0))),""))</f>
        <v/>
      </c>
      <c r="D527" s="8" t="n"/>
      <c r="E527" s="25" t="n"/>
      <c r="F527" s="25">
        <f>IF(OR($E527="",$C527=""),"",ROUND($E527*$C527/100,2))</f>
        <v/>
      </c>
      <c r="G527" s="8" t="n"/>
      <c r="H527" s="25" t="n"/>
      <c r="I527" s="8" t="n"/>
      <c r="J527" s="25">
        <f>IF($H527&lt;&gt;"",IF($F527="","",ROUND($H527-$F527,2)),IF(AND($F527&lt;&gt;"",ISNUMBER($G527)),IF($G527&lt;TODAY(),-$F527,""),""))</f>
        <v/>
      </c>
    </row>
    <row r="528">
      <c r="A528" s="7" t="n"/>
      <c r="B528" s="10" t="n"/>
      <c r="C528">
        <f>IF($A528="","",IFERROR(IF(INDEX('Apólices'!$Q$2:$Q$5001,MATCH($A528,'Apólices'!$A$2:$A$5001,0))="","",INDEX('Apólices'!$Q$2:$Q$5001,MATCH($A528,'Apólices'!$A$2:$A$5001,0))),""))</f>
        <v/>
      </c>
      <c r="D528" s="8" t="n"/>
      <c r="E528" s="25" t="n"/>
      <c r="F528" s="25">
        <f>IF(OR($E528="",$C528=""),"",ROUND($E528*$C528/100,2))</f>
        <v/>
      </c>
      <c r="G528" s="8" t="n"/>
      <c r="H528" s="25" t="n"/>
      <c r="I528" s="8" t="n"/>
      <c r="J528" s="25">
        <f>IF($H528&lt;&gt;"",IF($F528="","",ROUND($H528-$F528,2)),IF(AND($F528&lt;&gt;"",ISNUMBER($G528)),IF($G528&lt;TODAY(),-$F528,""),""))</f>
        <v/>
      </c>
    </row>
    <row r="529">
      <c r="A529" s="7" t="n"/>
      <c r="B529" s="10" t="n"/>
      <c r="C529">
        <f>IF($A529="","",IFERROR(IF(INDEX('Apólices'!$Q$2:$Q$5001,MATCH($A529,'Apólices'!$A$2:$A$5001,0))="","",INDEX('Apólices'!$Q$2:$Q$5001,MATCH($A529,'Apólices'!$A$2:$A$5001,0))),""))</f>
        <v/>
      </c>
      <c r="D529" s="8" t="n"/>
      <c r="E529" s="25" t="n"/>
      <c r="F529" s="25">
        <f>IF(OR($E529="",$C529=""),"",ROUND($E529*$C529/100,2))</f>
        <v/>
      </c>
      <c r="G529" s="8" t="n"/>
      <c r="H529" s="25" t="n"/>
      <c r="I529" s="8" t="n"/>
      <c r="J529" s="25">
        <f>IF($H529&lt;&gt;"",IF($F529="","",ROUND($H529-$F529,2)),IF(AND($F529&lt;&gt;"",ISNUMBER($G529)),IF($G529&lt;TODAY(),-$F529,""),""))</f>
        <v/>
      </c>
    </row>
    <row r="530">
      <c r="A530" s="7" t="n"/>
      <c r="B530" s="10" t="n"/>
      <c r="C530">
        <f>IF($A530="","",IFERROR(IF(INDEX('Apólices'!$Q$2:$Q$5001,MATCH($A530,'Apólices'!$A$2:$A$5001,0))="","",INDEX('Apólices'!$Q$2:$Q$5001,MATCH($A530,'Apólices'!$A$2:$A$5001,0))),""))</f>
        <v/>
      </c>
      <c r="D530" s="8" t="n"/>
      <c r="E530" s="25" t="n"/>
      <c r="F530" s="25">
        <f>IF(OR($E530="",$C530=""),"",ROUND($E530*$C530/100,2))</f>
        <v/>
      </c>
      <c r="G530" s="8" t="n"/>
      <c r="H530" s="25" t="n"/>
      <c r="I530" s="8" t="n"/>
      <c r="J530" s="25">
        <f>IF($H530&lt;&gt;"",IF($F530="","",ROUND($H530-$F530,2)),IF(AND($F530&lt;&gt;"",ISNUMBER($G530)),IF($G530&lt;TODAY(),-$F530,""),""))</f>
        <v/>
      </c>
    </row>
    <row r="531">
      <c r="A531" s="7" t="n"/>
      <c r="B531" s="10" t="n"/>
      <c r="C531">
        <f>IF($A531="","",IFERROR(IF(INDEX('Apólices'!$Q$2:$Q$5001,MATCH($A531,'Apólices'!$A$2:$A$5001,0))="","",INDEX('Apólices'!$Q$2:$Q$5001,MATCH($A531,'Apólices'!$A$2:$A$5001,0))),""))</f>
        <v/>
      </c>
      <c r="D531" s="8" t="n"/>
      <c r="E531" s="25" t="n"/>
      <c r="F531" s="25">
        <f>IF(OR($E531="",$C531=""),"",ROUND($E531*$C531/100,2))</f>
        <v/>
      </c>
      <c r="G531" s="8" t="n"/>
      <c r="H531" s="25" t="n"/>
      <c r="I531" s="8" t="n"/>
      <c r="J531" s="25">
        <f>IF($H531&lt;&gt;"",IF($F531="","",ROUND($H531-$F531,2)),IF(AND($F531&lt;&gt;"",ISNUMBER($G531)),IF($G531&lt;TODAY(),-$F531,""),""))</f>
        <v/>
      </c>
    </row>
    <row r="532">
      <c r="A532" s="7" t="n"/>
      <c r="B532" s="10" t="n"/>
      <c r="C532">
        <f>IF($A532="","",IFERROR(IF(INDEX('Apólices'!$Q$2:$Q$5001,MATCH($A532,'Apólices'!$A$2:$A$5001,0))="","",INDEX('Apólices'!$Q$2:$Q$5001,MATCH($A532,'Apólices'!$A$2:$A$5001,0))),""))</f>
        <v/>
      </c>
      <c r="D532" s="8" t="n"/>
      <c r="E532" s="25" t="n"/>
      <c r="F532" s="25">
        <f>IF(OR($E532="",$C532=""),"",ROUND($E532*$C532/100,2))</f>
        <v/>
      </c>
      <c r="G532" s="8" t="n"/>
      <c r="H532" s="25" t="n"/>
      <c r="I532" s="8" t="n"/>
      <c r="J532" s="25">
        <f>IF($H532&lt;&gt;"",IF($F532="","",ROUND($H532-$F532,2)),IF(AND($F532&lt;&gt;"",ISNUMBER($G532)),IF($G532&lt;TODAY(),-$F532,""),""))</f>
        <v/>
      </c>
    </row>
    <row r="533">
      <c r="A533" s="7" t="n"/>
      <c r="B533" s="10" t="n"/>
      <c r="C533">
        <f>IF($A533="","",IFERROR(IF(INDEX('Apólices'!$Q$2:$Q$5001,MATCH($A533,'Apólices'!$A$2:$A$5001,0))="","",INDEX('Apólices'!$Q$2:$Q$5001,MATCH($A533,'Apólices'!$A$2:$A$5001,0))),""))</f>
        <v/>
      </c>
      <c r="D533" s="8" t="n"/>
      <c r="E533" s="25" t="n"/>
      <c r="F533" s="25">
        <f>IF(OR($E533="",$C533=""),"",ROUND($E533*$C533/100,2))</f>
        <v/>
      </c>
      <c r="G533" s="8" t="n"/>
      <c r="H533" s="25" t="n"/>
      <c r="I533" s="8" t="n"/>
      <c r="J533" s="25">
        <f>IF($H533&lt;&gt;"",IF($F533="","",ROUND($H533-$F533,2)),IF(AND($F533&lt;&gt;"",ISNUMBER($G533)),IF($G533&lt;TODAY(),-$F533,""),""))</f>
        <v/>
      </c>
    </row>
    <row r="534">
      <c r="A534" s="7" t="n"/>
      <c r="B534" s="10" t="n"/>
      <c r="C534">
        <f>IF($A534="","",IFERROR(IF(INDEX('Apólices'!$Q$2:$Q$5001,MATCH($A534,'Apólices'!$A$2:$A$5001,0))="","",INDEX('Apólices'!$Q$2:$Q$5001,MATCH($A534,'Apólices'!$A$2:$A$5001,0))),""))</f>
        <v/>
      </c>
      <c r="D534" s="8" t="n"/>
      <c r="E534" s="25" t="n"/>
      <c r="F534" s="25">
        <f>IF(OR($E534="",$C534=""),"",ROUND($E534*$C534/100,2))</f>
        <v/>
      </c>
      <c r="G534" s="8" t="n"/>
      <c r="H534" s="25" t="n"/>
      <c r="I534" s="8" t="n"/>
      <c r="J534" s="25">
        <f>IF($H534&lt;&gt;"",IF($F534="","",ROUND($H534-$F534,2)),IF(AND($F534&lt;&gt;"",ISNUMBER($G534)),IF($G534&lt;TODAY(),-$F534,""),""))</f>
        <v/>
      </c>
    </row>
    <row r="535">
      <c r="A535" s="7" t="n"/>
      <c r="B535" s="10" t="n"/>
      <c r="C535">
        <f>IF($A535="","",IFERROR(IF(INDEX('Apólices'!$Q$2:$Q$5001,MATCH($A535,'Apólices'!$A$2:$A$5001,0))="","",INDEX('Apólices'!$Q$2:$Q$5001,MATCH($A535,'Apólices'!$A$2:$A$5001,0))),""))</f>
        <v/>
      </c>
      <c r="D535" s="8" t="n"/>
      <c r="E535" s="25" t="n"/>
      <c r="F535" s="25">
        <f>IF(OR($E535="",$C535=""),"",ROUND($E535*$C535/100,2))</f>
        <v/>
      </c>
      <c r="G535" s="8" t="n"/>
      <c r="H535" s="25" t="n"/>
      <c r="I535" s="8" t="n"/>
      <c r="J535" s="25">
        <f>IF($H535&lt;&gt;"",IF($F535="","",ROUND($H535-$F535,2)),IF(AND($F535&lt;&gt;"",ISNUMBER($G535)),IF($G535&lt;TODAY(),-$F535,""),""))</f>
        <v/>
      </c>
    </row>
    <row r="536">
      <c r="A536" s="7" t="n"/>
      <c r="B536" s="10" t="n"/>
      <c r="C536">
        <f>IF($A536="","",IFERROR(IF(INDEX('Apólices'!$Q$2:$Q$5001,MATCH($A536,'Apólices'!$A$2:$A$5001,0))="","",INDEX('Apólices'!$Q$2:$Q$5001,MATCH($A536,'Apólices'!$A$2:$A$5001,0))),""))</f>
        <v/>
      </c>
      <c r="D536" s="8" t="n"/>
      <c r="E536" s="25" t="n"/>
      <c r="F536" s="25">
        <f>IF(OR($E536="",$C536=""),"",ROUND($E536*$C536/100,2))</f>
        <v/>
      </c>
      <c r="G536" s="8" t="n"/>
      <c r="H536" s="25" t="n"/>
      <c r="I536" s="8" t="n"/>
      <c r="J536" s="25">
        <f>IF($H536&lt;&gt;"",IF($F536="","",ROUND($H536-$F536,2)),IF(AND($F536&lt;&gt;"",ISNUMBER($G536)),IF($G536&lt;TODAY(),-$F536,""),""))</f>
        <v/>
      </c>
    </row>
    <row r="537">
      <c r="A537" s="7" t="n"/>
      <c r="B537" s="10" t="n"/>
      <c r="C537">
        <f>IF($A537="","",IFERROR(IF(INDEX('Apólices'!$Q$2:$Q$5001,MATCH($A537,'Apólices'!$A$2:$A$5001,0))="","",INDEX('Apólices'!$Q$2:$Q$5001,MATCH($A537,'Apólices'!$A$2:$A$5001,0))),""))</f>
        <v/>
      </c>
      <c r="D537" s="8" t="n"/>
      <c r="E537" s="25" t="n"/>
      <c r="F537" s="25">
        <f>IF(OR($E537="",$C537=""),"",ROUND($E537*$C537/100,2))</f>
        <v/>
      </c>
      <c r="G537" s="8" t="n"/>
      <c r="H537" s="25" t="n"/>
      <c r="I537" s="8" t="n"/>
      <c r="J537" s="25">
        <f>IF($H537&lt;&gt;"",IF($F537="","",ROUND($H537-$F537,2)),IF(AND($F537&lt;&gt;"",ISNUMBER($G537)),IF($G537&lt;TODAY(),-$F537,""),""))</f>
        <v/>
      </c>
    </row>
    <row r="538">
      <c r="A538" s="7" t="n"/>
      <c r="B538" s="10" t="n"/>
      <c r="C538">
        <f>IF($A538="","",IFERROR(IF(INDEX('Apólices'!$Q$2:$Q$5001,MATCH($A538,'Apólices'!$A$2:$A$5001,0))="","",INDEX('Apólices'!$Q$2:$Q$5001,MATCH($A538,'Apólices'!$A$2:$A$5001,0))),""))</f>
        <v/>
      </c>
      <c r="D538" s="8" t="n"/>
      <c r="E538" s="25" t="n"/>
      <c r="F538" s="25">
        <f>IF(OR($E538="",$C538=""),"",ROUND($E538*$C538/100,2))</f>
        <v/>
      </c>
      <c r="G538" s="8" t="n"/>
      <c r="H538" s="25" t="n"/>
      <c r="I538" s="8" t="n"/>
      <c r="J538" s="25">
        <f>IF($H538&lt;&gt;"",IF($F538="","",ROUND($H538-$F538,2)),IF(AND($F538&lt;&gt;"",ISNUMBER($G538)),IF($G538&lt;TODAY(),-$F538,""),""))</f>
        <v/>
      </c>
    </row>
    <row r="539">
      <c r="A539" s="7" t="n"/>
      <c r="B539" s="10" t="n"/>
      <c r="C539">
        <f>IF($A539="","",IFERROR(IF(INDEX('Apólices'!$Q$2:$Q$5001,MATCH($A539,'Apólices'!$A$2:$A$5001,0))="","",INDEX('Apólices'!$Q$2:$Q$5001,MATCH($A539,'Apólices'!$A$2:$A$5001,0))),""))</f>
        <v/>
      </c>
      <c r="D539" s="8" t="n"/>
      <c r="E539" s="25" t="n"/>
      <c r="F539" s="25">
        <f>IF(OR($E539="",$C539=""),"",ROUND($E539*$C539/100,2))</f>
        <v/>
      </c>
      <c r="G539" s="8" t="n"/>
      <c r="H539" s="25" t="n"/>
      <c r="I539" s="8" t="n"/>
      <c r="J539" s="25">
        <f>IF($H539&lt;&gt;"",IF($F539="","",ROUND($H539-$F539,2)),IF(AND($F539&lt;&gt;"",ISNUMBER($G539)),IF($G539&lt;TODAY(),-$F539,""),""))</f>
        <v/>
      </c>
    </row>
    <row r="540">
      <c r="A540" s="7" t="n"/>
      <c r="B540" s="10" t="n"/>
      <c r="C540">
        <f>IF($A540="","",IFERROR(IF(INDEX('Apólices'!$Q$2:$Q$5001,MATCH($A540,'Apólices'!$A$2:$A$5001,0))="","",INDEX('Apólices'!$Q$2:$Q$5001,MATCH($A540,'Apólices'!$A$2:$A$5001,0))),""))</f>
        <v/>
      </c>
      <c r="D540" s="8" t="n"/>
      <c r="E540" s="25" t="n"/>
      <c r="F540" s="25">
        <f>IF(OR($E540="",$C540=""),"",ROUND($E540*$C540/100,2))</f>
        <v/>
      </c>
      <c r="G540" s="8" t="n"/>
      <c r="H540" s="25" t="n"/>
      <c r="I540" s="8" t="n"/>
      <c r="J540" s="25">
        <f>IF($H540&lt;&gt;"",IF($F540="","",ROUND($H540-$F540,2)),IF(AND($F540&lt;&gt;"",ISNUMBER($G540)),IF($G540&lt;TODAY(),-$F540,""),""))</f>
        <v/>
      </c>
    </row>
    <row r="541">
      <c r="A541" s="7" t="n"/>
      <c r="B541" s="10" t="n"/>
      <c r="C541">
        <f>IF($A541="","",IFERROR(IF(INDEX('Apólices'!$Q$2:$Q$5001,MATCH($A541,'Apólices'!$A$2:$A$5001,0))="","",INDEX('Apólices'!$Q$2:$Q$5001,MATCH($A541,'Apólices'!$A$2:$A$5001,0))),""))</f>
        <v/>
      </c>
      <c r="D541" s="8" t="n"/>
      <c r="E541" s="25" t="n"/>
      <c r="F541" s="25">
        <f>IF(OR($E541="",$C541=""),"",ROUND($E541*$C541/100,2))</f>
        <v/>
      </c>
      <c r="G541" s="8" t="n"/>
      <c r="H541" s="25" t="n"/>
      <c r="I541" s="8" t="n"/>
      <c r="J541" s="25">
        <f>IF($H541&lt;&gt;"",IF($F541="","",ROUND($H541-$F541,2)),IF(AND($F541&lt;&gt;"",ISNUMBER($G541)),IF($G541&lt;TODAY(),-$F541,""),""))</f>
        <v/>
      </c>
    </row>
    <row r="542">
      <c r="A542" s="7" t="n"/>
      <c r="B542" s="10" t="n"/>
      <c r="C542">
        <f>IF($A542="","",IFERROR(IF(INDEX('Apólices'!$Q$2:$Q$5001,MATCH($A542,'Apólices'!$A$2:$A$5001,0))="","",INDEX('Apólices'!$Q$2:$Q$5001,MATCH($A542,'Apólices'!$A$2:$A$5001,0))),""))</f>
        <v/>
      </c>
      <c r="D542" s="8" t="n"/>
      <c r="E542" s="25" t="n"/>
      <c r="F542" s="25">
        <f>IF(OR($E542="",$C542=""),"",ROUND($E542*$C542/100,2))</f>
        <v/>
      </c>
      <c r="G542" s="8" t="n"/>
      <c r="H542" s="25" t="n"/>
      <c r="I542" s="8" t="n"/>
      <c r="J542" s="25">
        <f>IF($H542&lt;&gt;"",IF($F542="","",ROUND($H542-$F542,2)),IF(AND($F542&lt;&gt;"",ISNUMBER($G542)),IF($G542&lt;TODAY(),-$F542,""),""))</f>
        <v/>
      </c>
    </row>
    <row r="543">
      <c r="A543" s="7" t="n"/>
      <c r="B543" s="10" t="n"/>
      <c r="C543">
        <f>IF($A543="","",IFERROR(IF(INDEX('Apólices'!$Q$2:$Q$5001,MATCH($A543,'Apólices'!$A$2:$A$5001,0))="","",INDEX('Apólices'!$Q$2:$Q$5001,MATCH($A543,'Apólices'!$A$2:$A$5001,0))),""))</f>
        <v/>
      </c>
      <c r="D543" s="8" t="n"/>
      <c r="E543" s="25" t="n"/>
      <c r="F543" s="25">
        <f>IF(OR($E543="",$C543=""),"",ROUND($E543*$C543/100,2))</f>
        <v/>
      </c>
      <c r="G543" s="8" t="n"/>
      <c r="H543" s="25" t="n"/>
      <c r="I543" s="8" t="n"/>
      <c r="J543" s="25">
        <f>IF($H543&lt;&gt;"",IF($F543="","",ROUND($H543-$F543,2)),IF(AND($F543&lt;&gt;"",ISNUMBER($G543)),IF($G543&lt;TODAY(),-$F543,""),""))</f>
        <v/>
      </c>
    </row>
    <row r="544">
      <c r="A544" s="7" t="n"/>
      <c r="B544" s="10" t="n"/>
      <c r="C544">
        <f>IF($A544="","",IFERROR(IF(INDEX('Apólices'!$Q$2:$Q$5001,MATCH($A544,'Apólices'!$A$2:$A$5001,0))="","",INDEX('Apólices'!$Q$2:$Q$5001,MATCH($A544,'Apólices'!$A$2:$A$5001,0))),""))</f>
        <v/>
      </c>
      <c r="D544" s="8" t="n"/>
      <c r="E544" s="25" t="n"/>
      <c r="F544" s="25">
        <f>IF(OR($E544="",$C544=""),"",ROUND($E544*$C544/100,2))</f>
        <v/>
      </c>
      <c r="G544" s="8" t="n"/>
      <c r="H544" s="25" t="n"/>
      <c r="I544" s="8" t="n"/>
      <c r="J544" s="25">
        <f>IF($H544&lt;&gt;"",IF($F544="","",ROUND($H544-$F544,2)),IF(AND($F544&lt;&gt;"",ISNUMBER($G544)),IF($G544&lt;TODAY(),-$F544,""),""))</f>
        <v/>
      </c>
    </row>
    <row r="545">
      <c r="A545" s="7" t="n"/>
      <c r="B545" s="10" t="n"/>
      <c r="C545">
        <f>IF($A545="","",IFERROR(IF(INDEX('Apólices'!$Q$2:$Q$5001,MATCH($A545,'Apólices'!$A$2:$A$5001,0))="","",INDEX('Apólices'!$Q$2:$Q$5001,MATCH($A545,'Apólices'!$A$2:$A$5001,0))),""))</f>
        <v/>
      </c>
      <c r="D545" s="8" t="n"/>
      <c r="E545" s="25" t="n"/>
      <c r="F545" s="25">
        <f>IF(OR($E545="",$C545=""),"",ROUND($E545*$C545/100,2))</f>
        <v/>
      </c>
      <c r="G545" s="8" t="n"/>
      <c r="H545" s="25" t="n"/>
      <c r="I545" s="8" t="n"/>
      <c r="J545" s="25">
        <f>IF($H545&lt;&gt;"",IF($F545="","",ROUND($H545-$F545,2)),IF(AND($F545&lt;&gt;"",ISNUMBER($G545)),IF($G545&lt;TODAY(),-$F545,""),""))</f>
        <v/>
      </c>
    </row>
    <row r="546">
      <c r="A546" s="7" t="n"/>
      <c r="B546" s="10" t="n"/>
      <c r="C546">
        <f>IF($A546="","",IFERROR(IF(INDEX('Apólices'!$Q$2:$Q$5001,MATCH($A546,'Apólices'!$A$2:$A$5001,0))="","",INDEX('Apólices'!$Q$2:$Q$5001,MATCH($A546,'Apólices'!$A$2:$A$5001,0))),""))</f>
        <v/>
      </c>
      <c r="D546" s="8" t="n"/>
      <c r="E546" s="25" t="n"/>
      <c r="F546" s="25">
        <f>IF(OR($E546="",$C546=""),"",ROUND($E546*$C546/100,2))</f>
        <v/>
      </c>
      <c r="G546" s="8" t="n"/>
      <c r="H546" s="25" t="n"/>
      <c r="I546" s="8" t="n"/>
      <c r="J546" s="25">
        <f>IF($H546&lt;&gt;"",IF($F546="","",ROUND($H546-$F546,2)),IF(AND($F546&lt;&gt;"",ISNUMBER($G546)),IF($G546&lt;TODAY(),-$F546,""),""))</f>
        <v/>
      </c>
    </row>
    <row r="547">
      <c r="A547" s="7" t="n"/>
      <c r="B547" s="10" t="n"/>
      <c r="C547">
        <f>IF($A547="","",IFERROR(IF(INDEX('Apólices'!$Q$2:$Q$5001,MATCH($A547,'Apólices'!$A$2:$A$5001,0))="","",INDEX('Apólices'!$Q$2:$Q$5001,MATCH($A547,'Apólices'!$A$2:$A$5001,0))),""))</f>
        <v/>
      </c>
      <c r="D547" s="8" t="n"/>
      <c r="E547" s="25" t="n"/>
      <c r="F547" s="25">
        <f>IF(OR($E547="",$C547=""),"",ROUND($E547*$C547/100,2))</f>
        <v/>
      </c>
      <c r="G547" s="8" t="n"/>
      <c r="H547" s="25" t="n"/>
      <c r="I547" s="8" t="n"/>
      <c r="J547" s="25">
        <f>IF($H547&lt;&gt;"",IF($F547="","",ROUND($H547-$F547,2)),IF(AND($F547&lt;&gt;"",ISNUMBER($G547)),IF($G547&lt;TODAY(),-$F547,""),""))</f>
        <v/>
      </c>
    </row>
    <row r="548">
      <c r="A548" s="7" t="n"/>
      <c r="B548" s="10" t="n"/>
      <c r="C548">
        <f>IF($A548="","",IFERROR(IF(INDEX('Apólices'!$Q$2:$Q$5001,MATCH($A548,'Apólices'!$A$2:$A$5001,0))="","",INDEX('Apólices'!$Q$2:$Q$5001,MATCH($A548,'Apólices'!$A$2:$A$5001,0))),""))</f>
        <v/>
      </c>
      <c r="D548" s="8" t="n"/>
      <c r="E548" s="25" t="n"/>
      <c r="F548" s="25">
        <f>IF(OR($E548="",$C548=""),"",ROUND($E548*$C548/100,2))</f>
        <v/>
      </c>
      <c r="G548" s="8" t="n"/>
      <c r="H548" s="25" t="n"/>
      <c r="I548" s="8" t="n"/>
      <c r="J548" s="25">
        <f>IF($H548&lt;&gt;"",IF($F548="","",ROUND($H548-$F548,2)),IF(AND($F548&lt;&gt;"",ISNUMBER($G548)),IF($G548&lt;TODAY(),-$F548,""),""))</f>
        <v/>
      </c>
    </row>
    <row r="549">
      <c r="A549" s="7" t="n"/>
      <c r="B549" s="10" t="n"/>
      <c r="C549">
        <f>IF($A549="","",IFERROR(IF(INDEX('Apólices'!$Q$2:$Q$5001,MATCH($A549,'Apólices'!$A$2:$A$5001,0))="","",INDEX('Apólices'!$Q$2:$Q$5001,MATCH($A549,'Apólices'!$A$2:$A$5001,0))),""))</f>
        <v/>
      </c>
      <c r="D549" s="8" t="n"/>
      <c r="E549" s="25" t="n"/>
      <c r="F549" s="25">
        <f>IF(OR($E549="",$C549=""),"",ROUND($E549*$C549/100,2))</f>
        <v/>
      </c>
      <c r="G549" s="8" t="n"/>
      <c r="H549" s="25" t="n"/>
      <c r="I549" s="8" t="n"/>
      <c r="J549" s="25">
        <f>IF($H549&lt;&gt;"",IF($F549="","",ROUND($H549-$F549,2)),IF(AND($F549&lt;&gt;"",ISNUMBER($G549)),IF($G549&lt;TODAY(),-$F549,""),""))</f>
        <v/>
      </c>
    </row>
    <row r="550">
      <c r="A550" s="7" t="n"/>
      <c r="B550" s="10" t="n"/>
      <c r="C550">
        <f>IF($A550="","",IFERROR(IF(INDEX('Apólices'!$Q$2:$Q$5001,MATCH($A550,'Apólices'!$A$2:$A$5001,0))="","",INDEX('Apólices'!$Q$2:$Q$5001,MATCH($A550,'Apólices'!$A$2:$A$5001,0))),""))</f>
        <v/>
      </c>
      <c r="D550" s="8" t="n"/>
      <c r="E550" s="25" t="n"/>
      <c r="F550" s="25">
        <f>IF(OR($E550="",$C550=""),"",ROUND($E550*$C550/100,2))</f>
        <v/>
      </c>
      <c r="G550" s="8" t="n"/>
      <c r="H550" s="25" t="n"/>
      <c r="I550" s="8" t="n"/>
      <c r="J550" s="25">
        <f>IF($H550&lt;&gt;"",IF($F550="","",ROUND($H550-$F550,2)),IF(AND($F550&lt;&gt;"",ISNUMBER($G550)),IF($G550&lt;TODAY(),-$F550,""),""))</f>
        <v/>
      </c>
    </row>
    <row r="551">
      <c r="A551" s="7" t="n"/>
      <c r="B551" s="10" t="n"/>
      <c r="C551">
        <f>IF($A551="","",IFERROR(IF(INDEX('Apólices'!$Q$2:$Q$5001,MATCH($A551,'Apólices'!$A$2:$A$5001,0))="","",INDEX('Apólices'!$Q$2:$Q$5001,MATCH($A551,'Apólices'!$A$2:$A$5001,0))),""))</f>
        <v/>
      </c>
      <c r="D551" s="8" t="n"/>
      <c r="E551" s="25" t="n"/>
      <c r="F551" s="25">
        <f>IF(OR($E551="",$C551=""),"",ROUND($E551*$C551/100,2))</f>
        <v/>
      </c>
      <c r="G551" s="8" t="n"/>
      <c r="H551" s="25" t="n"/>
      <c r="I551" s="8" t="n"/>
      <c r="J551" s="25">
        <f>IF($H551&lt;&gt;"",IF($F551="","",ROUND($H551-$F551,2)),IF(AND($F551&lt;&gt;"",ISNUMBER($G551)),IF($G551&lt;TODAY(),-$F551,""),""))</f>
        <v/>
      </c>
    </row>
    <row r="552">
      <c r="A552" s="7" t="n"/>
      <c r="B552" s="10" t="n"/>
      <c r="C552">
        <f>IF($A552="","",IFERROR(IF(INDEX('Apólices'!$Q$2:$Q$5001,MATCH($A552,'Apólices'!$A$2:$A$5001,0))="","",INDEX('Apólices'!$Q$2:$Q$5001,MATCH($A552,'Apólices'!$A$2:$A$5001,0))),""))</f>
        <v/>
      </c>
      <c r="D552" s="8" t="n"/>
      <c r="E552" s="25" t="n"/>
      <c r="F552" s="25">
        <f>IF(OR($E552="",$C552=""),"",ROUND($E552*$C552/100,2))</f>
        <v/>
      </c>
      <c r="G552" s="8" t="n"/>
      <c r="H552" s="25" t="n"/>
      <c r="I552" s="8" t="n"/>
      <c r="J552" s="25">
        <f>IF($H552&lt;&gt;"",IF($F552="","",ROUND($H552-$F552,2)),IF(AND($F552&lt;&gt;"",ISNUMBER($G552)),IF($G552&lt;TODAY(),-$F552,""),""))</f>
        <v/>
      </c>
    </row>
    <row r="553">
      <c r="A553" s="7" t="n"/>
      <c r="B553" s="10" t="n"/>
      <c r="C553">
        <f>IF($A553="","",IFERROR(IF(INDEX('Apólices'!$Q$2:$Q$5001,MATCH($A553,'Apólices'!$A$2:$A$5001,0))="","",INDEX('Apólices'!$Q$2:$Q$5001,MATCH($A553,'Apólices'!$A$2:$A$5001,0))),""))</f>
        <v/>
      </c>
      <c r="D553" s="8" t="n"/>
      <c r="E553" s="25" t="n"/>
      <c r="F553" s="25">
        <f>IF(OR($E553="",$C553=""),"",ROUND($E553*$C553/100,2))</f>
        <v/>
      </c>
      <c r="G553" s="8" t="n"/>
      <c r="H553" s="25" t="n"/>
      <c r="I553" s="8" t="n"/>
      <c r="J553" s="25">
        <f>IF($H553&lt;&gt;"",IF($F553="","",ROUND($H553-$F553,2)),IF(AND($F553&lt;&gt;"",ISNUMBER($G553)),IF($G553&lt;TODAY(),-$F553,""),""))</f>
        <v/>
      </c>
    </row>
    <row r="554">
      <c r="A554" s="7" t="n"/>
      <c r="B554" s="10" t="n"/>
      <c r="C554">
        <f>IF($A554="","",IFERROR(IF(INDEX('Apólices'!$Q$2:$Q$5001,MATCH($A554,'Apólices'!$A$2:$A$5001,0))="","",INDEX('Apólices'!$Q$2:$Q$5001,MATCH($A554,'Apólices'!$A$2:$A$5001,0))),""))</f>
        <v/>
      </c>
      <c r="D554" s="8" t="n"/>
      <c r="E554" s="25" t="n"/>
      <c r="F554" s="25">
        <f>IF(OR($E554="",$C554=""),"",ROUND($E554*$C554/100,2))</f>
        <v/>
      </c>
      <c r="G554" s="8" t="n"/>
      <c r="H554" s="25" t="n"/>
      <c r="I554" s="8" t="n"/>
      <c r="J554" s="25">
        <f>IF($H554&lt;&gt;"",IF($F554="","",ROUND($H554-$F554,2)),IF(AND($F554&lt;&gt;"",ISNUMBER($G554)),IF($G554&lt;TODAY(),-$F554,""),""))</f>
        <v/>
      </c>
    </row>
    <row r="555">
      <c r="A555" s="7" t="n"/>
      <c r="B555" s="10" t="n"/>
      <c r="C555">
        <f>IF($A555="","",IFERROR(IF(INDEX('Apólices'!$Q$2:$Q$5001,MATCH($A555,'Apólices'!$A$2:$A$5001,0))="","",INDEX('Apólices'!$Q$2:$Q$5001,MATCH($A555,'Apólices'!$A$2:$A$5001,0))),""))</f>
        <v/>
      </c>
      <c r="D555" s="8" t="n"/>
      <c r="E555" s="25" t="n"/>
      <c r="F555" s="25">
        <f>IF(OR($E555="",$C555=""),"",ROUND($E555*$C555/100,2))</f>
        <v/>
      </c>
      <c r="G555" s="8" t="n"/>
      <c r="H555" s="25" t="n"/>
      <c r="I555" s="8" t="n"/>
      <c r="J555" s="25">
        <f>IF($H555&lt;&gt;"",IF($F555="","",ROUND($H555-$F555,2)),IF(AND($F555&lt;&gt;"",ISNUMBER($G555)),IF($G555&lt;TODAY(),-$F555,""),""))</f>
        <v/>
      </c>
    </row>
    <row r="556">
      <c r="A556" s="7" t="n"/>
      <c r="B556" s="10" t="n"/>
      <c r="C556">
        <f>IF($A556="","",IFERROR(IF(INDEX('Apólices'!$Q$2:$Q$5001,MATCH($A556,'Apólices'!$A$2:$A$5001,0))="","",INDEX('Apólices'!$Q$2:$Q$5001,MATCH($A556,'Apólices'!$A$2:$A$5001,0))),""))</f>
        <v/>
      </c>
      <c r="D556" s="8" t="n"/>
      <c r="E556" s="25" t="n"/>
      <c r="F556" s="25">
        <f>IF(OR($E556="",$C556=""),"",ROUND($E556*$C556/100,2))</f>
        <v/>
      </c>
      <c r="G556" s="8" t="n"/>
      <c r="H556" s="25" t="n"/>
      <c r="I556" s="8" t="n"/>
      <c r="J556" s="25">
        <f>IF($H556&lt;&gt;"",IF($F556="","",ROUND($H556-$F556,2)),IF(AND($F556&lt;&gt;"",ISNUMBER($G556)),IF($G556&lt;TODAY(),-$F556,""),""))</f>
        <v/>
      </c>
    </row>
    <row r="557">
      <c r="A557" s="7" t="n"/>
      <c r="B557" s="10" t="n"/>
      <c r="C557">
        <f>IF($A557="","",IFERROR(IF(INDEX('Apólices'!$Q$2:$Q$5001,MATCH($A557,'Apólices'!$A$2:$A$5001,0))="","",INDEX('Apólices'!$Q$2:$Q$5001,MATCH($A557,'Apólices'!$A$2:$A$5001,0))),""))</f>
        <v/>
      </c>
      <c r="D557" s="8" t="n"/>
      <c r="E557" s="25" t="n"/>
      <c r="F557" s="25">
        <f>IF(OR($E557="",$C557=""),"",ROUND($E557*$C557/100,2))</f>
        <v/>
      </c>
      <c r="G557" s="8" t="n"/>
      <c r="H557" s="25" t="n"/>
      <c r="I557" s="8" t="n"/>
      <c r="J557" s="25">
        <f>IF($H557&lt;&gt;"",IF($F557="","",ROUND($H557-$F557,2)),IF(AND($F557&lt;&gt;"",ISNUMBER($G557)),IF($G557&lt;TODAY(),-$F557,""),""))</f>
        <v/>
      </c>
    </row>
    <row r="558">
      <c r="A558" s="7" t="n"/>
      <c r="B558" s="10" t="n"/>
      <c r="C558">
        <f>IF($A558="","",IFERROR(IF(INDEX('Apólices'!$Q$2:$Q$5001,MATCH($A558,'Apólices'!$A$2:$A$5001,0))="","",INDEX('Apólices'!$Q$2:$Q$5001,MATCH($A558,'Apólices'!$A$2:$A$5001,0))),""))</f>
        <v/>
      </c>
      <c r="D558" s="8" t="n"/>
      <c r="E558" s="25" t="n"/>
      <c r="F558" s="25">
        <f>IF(OR($E558="",$C558=""),"",ROUND($E558*$C558/100,2))</f>
        <v/>
      </c>
      <c r="G558" s="8" t="n"/>
      <c r="H558" s="25" t="n"/>
      <c r="I558" s="8" t="n"/>
      <c r="J558" s="25">
        <f>IF($H558&lt;&gt;"",IF($F558="","",ROUND($H558-$F558,2)),IF(AND($F558&lt;&gt;"",ISNUMBER($G558)),IF($G558&lt;TODAY(),-$F558,""),""))</f>
        <v/>
      </c>
    </row>
    <row r="559">
      <c r="A559" s="7" t="n"/>
      <c r="B559" s="10" t="n"/>
      <c r="C559">
        <f>IF($A559="","",IFERROR(IF(INDEX('Apólices'!$Q$2:$Q$5001,MATCH($A559,'Apólices'!$A$2:$A$5001,0))="","",INDEX('Apólices'!$Q$2:$Q$5001,MATCH($A559,'Apólices'!$A$2:$A$5001,0))),""))</f>
        <v/>
      </c>
      <c r="D559" s="8" t="n"/>
      <c r="E559" s="25" t="n"/>
      <c r="F559" s="25">
        <f>IF(OR($E559="",$C559=""),"",ROUND($E559*$C559/100,2))</f>
        <v/>
      </c>
      <c r="G559" s="8" t="n"/>
      <c r="H559" s="25" t="n"/>
      <c r="I559" s="8" t="n"/>
      <c r="J559" s="25">
        <f>IF($H559&lt;&gt;"",IF($F559="","",ROUND($H559-$F559,2)),IF(AND($F559&lt;&gt;"",ISNUMBER($G559)),IF($G559&lt;TODAY(),-$F559,""),""))</f>
        <v/>
      </c>
    </row>
    <row r="560">
      <c r="A560" s="7" t="n"/>
      <c r="B560" s="10" t="n"/>
      <c r="C560">
        <f>IF($A560="","",IFERROR(IF(INDEX('Apólices'!$Q$2:$Q$5001,MATCH($A560,'Apólices'!$A$2:$A$5001,0))="","",INDEX('Apólices'!$Q$2:$Q$5001,MATCH($A560,'Apólices'!$A$2:$A$5001,0))),""))</f>
        <v/>
      </c>
      <c r="D560" s="8" t="n"/>
      <c r="E560" s="25" t="n"/>
      <c r="F560" s="25">
        <f>IF(OR($E560="",$C560=""),"",ROUND($E560*$C560/100,2))</f>
        <v/>
      </c>
      <c r="G560" s="8" t="n"/>
      <c r="H560" s="25" t="n"/>
      <c r="I560" s="8" t="n"/>
      <c r="J560" s="25">
        <f>IF($H560&lt;&gt;"",IF($F560="","",ROUND($H560-$F560,2)),IF(AND($F560&lt;&gt;"",ISNUMBER($G560)),IF($G560&lt;TODAY(),-$F560,""),""))</f>
        <v/>
      </c>
    </row>
    <row r="561">
      <c r="A561" s="7" t="n"/>
      <c r="B561" s="10" t="n"/>
      <c r="C561">
        <f>IF($A561="","",IFERROR(IF(INDEX('Apólices'!$Q$2:$Q$5001,MATCH($A561,'Apólices'!$A$2:$A$5001,0))="","",INDEX('Apólices'!$Q$2:$Q$5001,MATCH($A561,'Apólices'!$A$2:$A$5001,0))),""))</f>
        <v/>
      </c>
      <c r="D561" s="8" t="n"/>
      <c r="E561" s="25" t="n"/>
      <c r="F561" s="25">
        <f>IF(OR($E561="",$C561=""),"",ROUND($E561*$C561/100,2))</f>
        <v/>
      </c>
      <c r="G561" s="8" t="n"/>
      <c r="H561" s="25" t="n"/>
      <c r="I561" s="8" t="n"/>
      <c r="J561" s="25">
        <f>IF($H561&lt;&gt;"",IF($F561="","",ROUND($H561-$F561,2)),IF(AND($F561&lt;&gt;"",ISNUMBER($G561)),IF($G561&lt;TODAY(),-$F561,""),""))</f>
        <v/>
      </c>
    </row>
    <row r="562">
      <c r="A562" s="7" t="n"/>
      <c r="B562" s="10" t="n"/>
      <c r="C562">
        <f>IF($A562="","",IFERROR(IF(INDEX('Apólices'!$Q$2:$Q$5001,MATCH($A562,'Apólices'!$A$2:$A$5001,0))="","",INDEX('Apólices'!$Q$2:$Q$5001,MATCH($A562,'Apólices'!$A$2:$A$5001,0))),""))</f>
        <v/>
      </c>
      <c r="D562" s="8" t="n"/>
      <c r="E562" s="25" t="n"/>
      <c r="F562" s="25">
        <f>IF(OR($E562="",$C562=""),"",ROUND($E562*$C562/100,2))</f>
        <v/>
      </c>
      <c r="G562" s="8" t="n"/>
      <c r="H562" s="25" t="n"/>
      <c r="I562" s="8" t="n"/>
      <c r="J562" s="25">
        <f>IF($H562&lt;&gt;"",IF($F562="","",ROUND($H562-$F562,2)),IF(AND($F562&lt;&gt;"",ISNUMBER($G562)),IF($G562&lt;TODAY(),-$F562,""),""))</f>
        <v/>
      </c>
    </row>
    <row r="563">
      <c r="A563" s="7" t="n"/>
      <c r="B563" s="10" t="n"/>
      <c r="C563">
        <f>IF($A563="","",IFERROR(IF(INDEX('Apólices'!$Q$2:$Q$5001,MATCH($A563,'Apólices'!$A$2:$A$5001,0))="","",INDEX('Apólices'!$Q$2:$Q$5001,MATCH($A563,'Apólices'!$A$2:$A$5001,0))),""))</f>
        <v/>
      </c>
      <c r="D563" s="8" t="n"/>
      <c r="E563" s="25" t="n"/>
      <c r="F563" s="25">
        <f>IF(OR($E563="",$C563=""),"",ROUND($E563*$C563/100,2))</f>
        <v/>
      </c>
      <c r="G563" s="8" t="n"/>
      <c r="H563" s="25" t="n"/>
      <c r="I563" s="8" t="n"/>
      <c r="J563" s="25">
        <f>IF($H563&lt;&gt;"",IF($F563="","",ROUND($H563-$F563,2)),IF(AND($F563&lt;&gt;"",ISNUMBER($G563)),IF($G563&lt;TODAY(),-$F563,""),""))</f>
        <v/>
      </c>
    </row>
    <row r="564">
      <c r="A564" s="7" t="n"/>
      <c r="B564" s="10" t="n"/>
      <c r="C564">
        <f>IF($A564="","",IFERROR(IF(INDEX('Apólices'!$Q$2:$Q$5001,MATCH($A564,'Apólices'!$A$2:$A$5001,0))="","",INDEX('Apólices'!$Q$2:$Q$5001,MATCH($A564,'Apólices'!$A$2:$A$5001,0))),""))</f>
        <v/>
      </c>
      <c r="D564" s="8" t="n"/>
      <c r="E564" s="25" t="n"/>
      <c r="F564" s="25">
        <f>IF(OR($E564="",$C564=""),"",ROUND($E564*$C564/100,2))</f>
        <v/>
      </c>
      <c r="G564" s="8" t="n"/>
      <c r="H564" s="25" t="n"/>
      <c r="I564" s="8" t="n"/>
      <c r="J564" s="25">
        <f>IF($H564&lt;&gt;"",IF($F564="","",ROUND($H564-$F564,2)),IF(AND($F564&lt;&gt;"",ISNUMBER($G564)),IF($G564&lt;TODAY(),-$F564,""),""))</f>
        <v/>
      </c>
    </row>
    <row r="565">
      <c r="A565" s="7" t="n"/>
      <c r="B565" s="10" t="n"/>
      <c r="C565">
        <f>IF($A565="","",IFERROR(IF(INDEX('Apólices'!$Q$2:$Q$5001,MATCH($A565,'Apólices'!$A$2:$A$5001,0))="","",INDEX('Apólices'!$Q$2:$Q$5001,MATCH($A565,'Apólices'!$A$2:$A$5001,0))),""))</f>
        <v/>
      </c>
      <c r="D565" s="8" t="n"/>
      <c r="E565" s="25" t="n"/>
      <c r="F565" s="25">
        <f>IF(OR($E565="",$C565=""),"",ROUND($E565*$C565/100,2))</f>
        <v/>
      </c>
      <c r="G565" s="8" t="n"/>
      <c r="H565" s="25" t="n"/>
      <c r="I565" s="8" t="n"/>
      <c r="J565" s="25">
        <f>IF($H565&lt;&gt;"",IF($F565="","",ROUND($H565-$F565,2)),IF(AND($F565&lt;&gt;"",ISNUMBER($G565)),IF($G565&lt;TODAY(),-$F565,""),""))</f>
        <v/>
      </c>
    </row>
    <row r="566">
      <c r="A566" s="7" t="n"/>
      <c r="B566" s="10" t="n"/>
      <c r="C566">
        <f>IF($A566="","",IFERROR(IF(INDEX('Apólices'!$Q$2:$Q$5001,MATCH($A566,'Apólices'!$A$2:$A$5001,0))="","",INDEX('Apólices'!$Q$2:$Q$5001,MATCH($A566,'Apólices'!$A$2:$A$5001,0))),""))</f>
        <v/>
      </c>
      <c r="D566" s="8" t="n"/>
      <c r="E566" s="25" t="n"/>
      <c r="F566" s="25">
        <f>IF(OR($E566="",$C566=""),"",ROUND($E566*$C566/100,2))</f>
        <v/>
      </c>
      <c r="G566" s="8" t="n"/>
      <c r="H566" s="25" t="n"/>
      <c r="I566" s="8" t="n"/>
      <c r="J566" s="25">
        <f>IF($H566&lt;&gt;"",IF($F566="","",ROUND($H566-$F566,2)),IF(AND($F566&lt;&gt;"",ISNUMBER($G566)),IF($G566&lt;TODAY(),-$F566,""),""))</f>
        <v/>
      </c>
    </row>
    <row r="567">
      <c r="A567" s="7" t="n"/>
      <c r="B567" s="10" t="n"/>
      <c r="C567">
        <f>IF($A567="","",IFERROR(IF(INDEX('Apólices'!$Q$2:$Q$5001,MATCH($A567,'Apólices'!$A$2:$A$5001,0))="","",INDEX('Apólices'!$Q$2:$Q$5001,MATCH($A567,'Apólices'!$A$2:$A$5001,0))),""))</f>
        <v/>
      </c>
      <c r="D567" s="8" t="n"/>
      <c r="E567" s="25" t="n"/>
      <c r="F567" s="25">
        <f>IF(OR($E567="",$C567=""),"",ROUND($E567*$C567/100,2))</f>
        <v/>
      </c>
      <c r="G567" s="8" t="n"/>
      <c r="H567" s="25" t="n"/>
      <c r="I567" s="8" t="n"/>
      <c r="J567" s="25">
        <f>IF($H567&lt;&gt;"",IF($F567="","",ROUND($H567-$F567,2)),IF(AND($F567&lt;&gt;"",ISNUMBER($G567)),IF($G567&lt;TODAY(),-$F567,""),""))</f>
        <v/>
      </c>
    </row>
    <row r="568">
      <c r="A568" s="7" t="n"/>
      <c r="B568" s="10" t="n"/>
      <c r="C568">
        <f>IF($A568="","",IFERROR(IF(INDEX('Apólices'!$Q$2:$Q$5001,MATCH($A568,'Apólices'!$A$2:$A$5001,0))="","",INDEX('Apólices'!$Q$2:$Q$5001,MATCH($A568,'Apólices'!$A$2:$A$5001,0))),""))</f>
        <v/>
      </c>
      <c r="D568" s="8" t="n"/>
      <c r="E568" s="25" t="n"/>
      <c r="F568" s="25">
        <f>IF(OR($E568="",$C568=""),"",ROUND($E568*$C568/100,2))</f>
        <v/>
      </c>
      <c r="G568" s="8" t="n"/>
      <c r="H568" s="25" t="n"/>
      <c r="I568" s="8" t="n"/>
      <c r="J568" s="25">
        <f>IF($H568&lt;&gt;"",IF($F568="","",ROUND($H568-$F568,2)),IF(AND($F568&lt;&gt;"",ISNUMBER($G568)),IF($G568&lt;TODAY(),-$F568,""),""))</f>
        <v/>
      </c>
    </row>
    <row r="569">
      <c r="A569" s="7" t="n"/>
      <c r="B569" s="10" t="n"/>
      <c r="C569">
        <f>IF($A569="","",IFERROR(IF(INDEX('Apólices'!$Q$2:$Q$5001,MATCH($A569,'Apólices'!$A$2:$A$5001,0))="","",INDEX('Apólices'!$Q$2:$Q$5001,MATCH($A569,'Apólices'!$A$2:$A$5001,0))),""))</f>
        <v/>
      </c>
      <c r="D569" s="8" t="n"/>
      <c r="E569" s="25" t="n"/>
      <c r="F569" s="25">
        <f>IF(OR($E569="",$C569=""),"",ROUND($E569*$C569/100,2))</f>
        <v/>
      </c>
      <c r="G569" s="8" t="n"/>
      <c r="H569" s="25" t="n"/>
      <c r="I569" s="8" t="n"/>
      <c r="J569" s="25">
        <f>IF($H569&lt;&gt;"",IF($F569="","",ROUND($H569-$F569,2)),IF(AND($F569&lt;&gt;"",ISNUMBER($G569)),IF($G569&lt;TODAY(),-$F569,""),""))</f>
        <v/>
      </c>
    </row>
    <row r="570">
      <c r="A570" s="7" t="n"/>
      <c r="B570" s="10" t="n"/>
      <c r="C570">
        <f>IF($A570="","",IFERROR(IF(INDEX('Apólices'!$Q$2:$Q$5001,MATCH($A570,'Apólices'!$A$2:$A$5001,0))="","",INDEX('Apólices'!$Q$2:$Q$5001,MATCH($A570,'Apólices'!$A$2:$A$5001,0))),""))</f>
        <v/>
      </c>
      <c r="D570" s="8" t="n"/>
      <c r="E570" s="25" t="n"/>
      <c r="F570" s="25">
        <f>IF(OR($E570="",$C570=""),"",ROUND($E570*$C570/100,2))</f>
        <v/>
      </c>
      <c r="G570" s="8" t="n"/>
      <c r="H570" s="25" t="n"/>
      <c r="I570" s="8" t="n"/>
      <c r="J570" s="25">
        <f>IF($H570&lt;&gt;"",IF($F570="","",ROUND($H570-$F570,2)),IF(AND($F570&lt;&gt;"",ISNUMBER($G570)),IF($G570&lt;TODAY(),-$F570,""),""))</f>
        <v/>
      </c>
    </row>
    <row r="571">
      <c r="A571" s="7" t="n"/>
      <c r="B571" s="10" t="n"/>
      <c r="C571">
        <f>IF($A571="","",IFERROR(IF(INDEX('Apólices'!$Q$2:$Q$5001,MATCH($A571,'Apólices'!$A$2:$A$5001,0))="","",INDEX('Apólices'!$Q$2:$Q$5001,MATCH($A571,'Apólices'!$A$2:$A$5001,0))),""))</f>
        <v/>
      </c>
      <c r="D571" s="8" t="n"/>
      <c r="E571" s="25" t="n"/>
      <c r="F571" s="25">
        <f>IF(OR($E571="",$C571=""),"",ROUND($E571*$C571/100,2))</f>
        <v/>
      </c>
      <c r="G571" s="8" t="n"/>
      <c r="H571" s="25" t="n"/>
      <c r="I571" s="8" t="n"/>
      <c r="J571" s="25">
        <f>IF($H571&lt;&gt;"",IF($F571="","",ROUND($H571-$F571,2)),IF(AND($F571&lt;&gt;"",ISNUMBER($G571)),IF($G571&lt;TODAY(),-$F571,""),""))</f>
        <v/>
      </c>
    </row>
    <row r="572">
      <c r="A572" s="7" t="n"/>
      <c r="B572" s="10" t="n"/>
      <c r="C572">
        <f>IF($A572="","",IFERROR(IF(INDEX('Apólices'!$Q$2:$Q$5001,MATCH($A572,'Apólices'!$A$2:$A$5001,0))="","",INDEX('Apólices'!$Q$2:$Q$5001,MATCH($A572,'Apólices'!$A$2:$A$5001,0))),""))</f>
        <v/>
      </c>
      <c r="D572" s="8" t="n"/>
      <c r="E572" s="25" t="n"/>
      <c r="F572" s="25">
        <f>IF(OR($E572="",$C572=""),"",ROUND($E572*$C572/100,2))</f>
        <v/>
      </c>
      <c r="G572" s="8" t="n"/>
      <c r="H572" s="25" t="n"/>
      <c r="I572" s="8" t="n"/>
      <c r="J572" s="25">
        <f>IF($H572&lt;&gt;"",IF($F572="","",ROUND($H572-$F572,2)),IF(AND($F572&lt;&gt;"",ISNUMBER($G572)),IF($G572&lt;TODAY(),-$F572,""),""))</f>
        <v/>
      </c>
    </row>
    <row r="573">
      <c r="A573" s="7" t="n"/>
      <c r="B573" s="10" t="n"/>
      <c r="C573">
        <f>IF($A573="","",IFERROR(IF(INDEX('Apólices'!$Q$2:$Q$5001,MATCH($A573,'Apólices'!$A$2:$A$5001,0))="","",INDEX('Apólices'!$Q$2:$Q$5001,MATCH($A573,'Apólices'!$A$2:$A$5001,0))),""))</f>
        <v/>
      </c>
      <c r="D573" s="8" t="n"/>
      <c r="E573" s="25" t="n"/>
      <c r="F573" s="25">
        <f>IF(OR($E573="",$C573=""),"",ROUND($E573*$C573/100,2))</f>
        <v/>
      </c>
      <c r="G573" s="8" t="n"/>
      <c r="H573" s="25" t="n"/>
      <c r="I573" s="8" t="n"/>
      <c r="J573" s="25">
        <f>IF($H573&lt;&gt;"",IF($F573="","",ROUND($H573-$F573,2)),IF(AND($F573&lt;&gt;"",ISNUMBER($G573)),IF($G573&lt;TODAY(),-$F573,""),""))</f>
        <v/>
      </c>
    </row>
    <row r="574">
      <c r="A574" s="7" t="n"/>
      <c r="B574" s="10" t="n"/>
      <c r="C574">
        <f>IF($A574="","",IFERROR(IF(INDEX('Apólices'!$Q$2:$Q$5001,MATCH($A574,'Apólices'!$A$2:$A$5001,0))="","",INDEX('Apólices'!$Q$2:$Q$5001,MATCH($A574,'Apólices'!$A$2:$A$5001,0))),""))</f>
        <v/>
      </c>
      <c r="D574" s="8" t="n"/>
      <c r="E574" s="25" t="n"/>
      <c r="F574" s="25">
        <f>IF(OR($E574="",$C574=""),"",ROUND($E574*$C574/100,2))</f>
        <v/>
      </c>
      <c r="G574" s="8" t="n"/>
      <c r="H574" s="25" t="n"/>
      <c r="I574" s="8" t="n"/>
      <c r="J574" s="25">
        <f>IF($H574&lt;&gt;"",IF($F574="","",ROUND($H574-$F574,2)),IF(AND($F574&lt;&gt;"",ISNUMBER($G574)),IF($G574&lt;TODAY(),-$F574,""),""))</f>
        <v/>
      </c>
    </row>
    <row r="575">
      <c r="A575" s="7" t="n"/>
      <c r="B575" s="10" t="n"/>
      <c r="C575">
        <f>IF($A575="","",IFERROR(IF(INDEX('Apólices'!$Q$2:$Q$5001,MATCH($A575,'Apólices'!$A$2:$A$5001,0))="","",INDEX('Apólices'!$Q$2:$Q$5001,MATCH($A575,'Apólices'!$A$2:$A$5001,0))),""))</f>
        <v/>
      </c>
      <c r="D575" s="8" t="n"/>
      <c r="E575" s="25" t="n"/>
      <c r="F575" s="25">
        <f>IF(OR($E575="",$C575=""),"",ROUND($E575*$C575/100,2))</f>
        <v/>
      </c>
      <c r="G575" s="8" t="n"/>
      <c r="H575" s="25" t="n"/>
      <c r="I575" s="8" t="n"/>
      <c r="J575" s="25">
        <f>IF($H575&lt;&gt;"",IF($F575="","",ROUND($H575-$F575,2)),IF(AND($F575&lt;&gt;"",ISNUMBER($G575)),IF($G575&lt;TODAY(),-$F575,""),""))</f>
        <v/>
      </c>
    </row>
    <row r="576">
      <c r="A576" s="7" t="n"/>
      <c r="B576" s="10" t="n"/>
      <c r="C576">
        <f>IF($A576="","",IFERROR(IF(INDEX('Apólices'!$Q$2:$Q$5001,MATCH($A576,'Apólices'!$A$2:$A$5001,0))="","",INDEX('Apólices'!$Q$2:$Q$5001,MATCH($A576,'Apólices'!$A$2:$A$5001,0))),""))</f>
        <v/>
      </c>
      <c r="D576" s="8" t="n"/>
      <c r="E576" s="25" t="n"/>
      <c r="F576" s="25">
        <f>IF(OR($E576="",$C576=""),"",ROUND($E576*$C576/100,2))</f>
        <v/>
      </c>
      <c r="G576" s="8" t="n"/>
      <c r="H576" s="25" t="n"/>
      <c r="I576" s="8" t="n"/>
      <c r="J576" s="25">
        <f>IF($H576&lt;&gt;"",IF($F576="","",ROUND($H576-$F576,2)),IF(AND($F576&lt;&gt;"",ISNUMBER($G576)),IF($G576&lt;TODAY(),-$F576,""),""))</f>
        <v/>
      </c>
    </row>
    <row r="577">
      <c r="A577" s="7" t="n"/>
      <c r="B577" s="10" t="n"/>
      <c r="C577">
        <f>IF($A577="","",IFERROR(IF(INDEX('Apólices'!$Q$2:$Q$5001,MATCH($A577,'Apólices'!$A$2:$A$5001,0))="","",INDEX('Apólices'!$Q$2:$Q$5001,MATCH($A577,'Apólices'!$A$2:$A$5001,0))),""))</f>
        <v/>
      </c>
      <c r="D577" s="8" t="n"/>
      <c r="E577" s="25" t="n"/>
      <c r="F577" s="25">
        <f>IF(OR($E577="",$C577=""),"",ROUND($E577*$C577/100,2))</f>
        <v/>
      </c>
      <c r="G577" s="8" t="n"/>
      <c r="H577" s="25" t="n"/>
      <c r="I577" s="8" t="n"/>
      <c r="J577" s="25">
        <f>IF($H577&lt;&gt;"",IF($F577="","",ROUND($H577-$F577,2)),IF(AND($F577&lt;&gt;"",ISNUMBER($G577)),IF($G577&lt;TODAY(),-$F577,""),""))</f>
        <v/>
      </c>
    </row>
    <row r="578">
      <c r="A578" s="7" t="n"/>
      <c r="B578" s="10" t="n"/>
      <c r="C578">
        <f>IF($A578="","",IFERROR(IF(INDEX('Apólices'!$Q$2:$Q$5001,MATCH($A578,'Apólices'!$A$2:$A$5001,0))="","",INDEX('Apólices'!$Q$2:$Q$5001,MATCH($A578,'Apólices'!$A$2:$A$5001,0))),""))</f>
        <v/>
      </c>
      <c r="D578" s="8" t="n"/>
      <c r="E578" s="25" t="n"/>
      <c r="F578" s="25">
        <f>IF(OR($E578="",$C578=""),"",ROUND($E578*$C578/100,2))</f>
        <v/>
      </c>
      <c r="G578" s="8" t="n"/>
      <c r="H578" s="25" t="n"/>
      <c r="I578" s="8" t="n"/>
      <c r="J578" s="25">
        <f>IF($H578&lt;&gt;"",IF($F578="","",ROUND($H578-$F578,2)),IF(AND($F578&lt;&gt;"",ISNUMBER($G578)),IF($G578&lt;TODAY(),-$F578,""),""))</f>
        <v/>
      </c>
    </row>
    <row r="579">
      <c r="A579" s="7" t="n"/>
      <c r="B579" s="10" t="n"/>
      <c r="C579">
        <f>IF($A579="","",IFERROR(IF(INDEX('Apólices'!$Q$2:$Q$5001,MATCH($A579,'Apólices'!$A$2:$A$5001,0))="","",INDEX('Apólices'!$Q$2:$Q$5001,MATCH($A579,'Apólices'!$A$2:$A$5001,0))),""))</f>
        <v/>
      </c>
      <c r="D579" s="8" t="n"/>
      <c r="E579" s="25" t="n"/>
      <c r="F579" s="25">
        <f>IF(OR($E579="",$C579=""),"",ROUND($E579*$C579/100,2))</f>
        <v/>
      </c>
      <c r="G579" s="8" t="n"/>
      <c r="H579" s="25" t="n"/>
      <c r="I579" s="8" t="n"/>
      <c r="J579" s="25">
        <f>IF($H579&lt;&gt;"",IF($F579="","",ROUND($H579-$F579,2)),IF(AND($F579&lt;&gt;"",ISNUMBER($G579)),IF($G579&lt;TODAY(),-$F579,""),""))</f>
        <v/>
      </c>
    </row>
    <row r="580">
      <c r="A580" s="7" t="n"/>
      <c r="B580" s="10" t="n"/>
      <c r="C580">
        <f>IF($A580="","",IFERROR(IF(INDEX('Apólices'!$Q$2:$Q$5001,MATCH($A580,'Apólices'!$A$2:$A$5001,0))="","",INDEX('Apólices'!$Q$2:$Q$5001,MATCH($A580,'Apólices'!$A$2:$A$5001,0))),""))</f>
        <v/>
      </c>
      <c r="D580" s="8" t="n"/>
      <c r="E580" s="25" t="n"/>
      <c r="F580" s="25">
        <f>IF(OR($E580="",$C580=""),"",ROUND($E580*$C580/100,2))</f>
        <v/>
      </c>
      <c r="G580" s="8" t="n"/>
      <c r="H580" s="25" t="n"/>
      <c r="I580" s="8" t="n"/>
      <c r="J580" s="25">
        <f>IF($H580&lt;&gt;"",IF($F580="","",ROUND($H580-$F580,2)),IF(AND($F580&lt;&gt;"",ISNUMBER($G580)),IF($G580&lt;TODAY(),-$F580,""),""))</f>
        <v/>
      </c>
    </row>
    <row r="581">
      <c r="A581" s="7" t="n"/>
      <c r="B581" s="10" t="n"/>
      <c r="C581">
        <f>IF($A581="","",IFERROR(IF(INDEX('Apólices'!$Q$2:$Q$5001,MATCH($A581,'Apólices'!$A$2:$A$5001,0))="","",INDEX('Apólices'!$Q$2:$Q$5001,MATCH($A581,'Apólices'!$A$2:$A$5001,0))),""))</f>
        <v/>
      </c>
      <c r="D581" s="8" t="n"/>
      <c r="E581" s="25" t="n"/>
      <c r="F581" s="25">
        <f>IF(OR($E581="",$C581=""),"",ROUND($E581*$C581/100,2))</f>
        <v/>
      </c>
      <c r="G581" s="8" t="n"/>
      <c r="H581" s="25" t="n"/>
      <c r="I581" s="8" t="n"/>
      <c r="J581" s="25">
        <f>IF($H581&lt;&gt;"",IF($F581="","",ROUND($H581-$F581,2)),IF(AND($F581&lt;&gt;"",ISNUMBER($G581)),IF($G581&lt;TODAY(),-$F581,""),""))</f>
        <v/>
      </c>
    </row>
    <row r="582">
      <c r="A582" s="7" t="n"/>
      <c r="B582" s="10" t="n"/>
      <c r="C582">
        <f>IF($A582="","",IFERROR(IF(INDEX('Apólices'!$Q$2:$Q$5001,MATCH($A582,'Apólices'!$A$2:$A$5001,0))="","",INDEX('Apólices'!$Q$2:$Q$5001,MATCH($A582,'Apólices'!$A$2:$A$5001,0))),""))</f>
        <v/>
      </c>
      <c r="D582" s="8" t="n"/>
      <c r="E582" s="25" t="n"/>
      <c r="F582" s="25">
        <f>IF(OR($E582="",$C582=""),"",ROUND($E582*$C582/100,2))</f>
        <v/>
      </c>
      <c r="G582" s="8" t="n"/>
      <c r="H582" s="25" t="n"/>
      <c r="I582" s="8" t="n"/>
      <c r="J582" s="25">
        <f>IF($H582&lt;&gt;"",IF($F582="","",ROUND($H582-$F582,2)),IF(AND($F582&lt;&gt;"",ISNUMBER($G582)),IF($G582&lt;TODAY(),-$F582,""),""))</f>
        <v/>
      </c>
    </row>
    <row r="583">
      <c r="A583" s="7" t="n"/>
      <c r="B583" s="10" t="n"/>
      <c r="C583">
        <f>IF($A583="","",IFERROR(IF(INDEX('Apólices'!$Q$2:$Q$5001,MATCH($A583,'Apólices'!$A$2:$A$5001,0))="","",INDEX('Apólices'!$Q$2:$Q$5001,MATCH($A583,'Apólices'!$A$2:$A$5001,0))),""))</f>
        <v/>
      </c>
      <c r="D583" s="8" t="n"/>
      <c r="E583" s="25" t="n"/>
      <c r="F583" s="25">
        <f>IF(OR($E583="",$C583=""),"",ROUND($E583*$C583/100,2))</f>
        <v/>
      </c>
      <c r="G583" s="8" t="n"/>
      <c r="H583" s="25" t="n"/>
      <c r="I583" s="8" t="n"/>
      <c r="J583" s="25">
        <f>IF($H583&lt;&gt;"",IF($F583="","",ROUND($H583-$F583,2)),IF(AND($F583&lt;&gt;"",ISNUMBER($G583)),IF($G583&lt;TODAY(),-$F583,""),""))</f>
        <v/>
      </c>
    </row>
    <row r="584">
      <c r="A584" s="7" t="n"/>
      <c r="B584" s="10" t="n"/>
      <c r="C584">
        <f>IF($A584="","",IFERROR(IF(INDEX('Apólices'!$Q$2:$Q$5001,MATCH($A584,'Apólices'!$A$2:$A$5001,0))="","",INDEX('Apólices'!$Q$2:$Q$5001,MATCH($A584,'Apólices'!$A$2:$A$5001,0))),""))</f>
        <v/>
      </c>
      <c r="D584" s="8" t="n"/>
      <c r="E584" s="25" t="n"/>
      <c r="F584" s="25">
        <f>IF(OR($E584="",$C584=""),"",ROUND($E584*$C584/100,2))</f>
        <v/>
      </c>
      <c r="G584" s="8" t="n"/>
      <c r="H584" s="25" t="n"/>
      <c r="I584" s="8" t="n"/>
      <c r="J584" s="25">
        <f>IF($H584&lt;&gt;"",IF($F584="","",ROUND($H584-$F584,2)),IF(AND($F584&lt;&gt;"",ISNUMBER($G584)),IF($G584&lt;TODAY(),-$F584,""),""))</f>
        <v/>
      </c>
    </row>
    <row r="585">
      <c r="A585" s="7" t="n"/>
      <c r="B585" s="10" t="n"/>
      <c r="C585">
        <f>IF($A585="","",IFERROR(IF(INDEX('Apólices'!$Q$2:$Q$5001,MATCH($A585,'Apólices'!$A$2:$A$5001,0))="","",INDEX('Apólices'!$Q$2:$Q$5001,MATCH($A585,'Apólices'!$A$2:$A$5001,0))),""))</f>
        <v/>
      </c>
      <c r="D585" s="8" t="n"/>
      <c r="E585" s="25" t="n"/>
      <c r="F585" s="25">
        <f>IF(OR($E585="",$C585=""),"",ROUND($E585*$C585/100,2))</f>
        <v/>
      </c>
      <c r="G585" s="8" t="n"/>
      <c r="H585" s="25" t="n"/>
      <c r="I585" s="8" t="n"/>
      <c r="J585" s="25">
        <f>IF($H585&lt;&gt;"",IF($F585="","",ROUND($H585-$F585,2)),IF(AND($F585&lt;&gt;"",ISNUMBER($G585)),IF($G585&lt;TODAY(),-$F585,""),""))</f>
        <v/>
      </c>
    </row>
    <row r="586">
      <c r="A586" s="7" t="n"/>
      <c r="B586" s="10" t="n"/>
      <c r="C586">
        <f>IF($A586="","",IFERROR(IF(INDEX('Apólices'!$Q$2:$Q$5001,MATCH($A586,'Apólices'!$A$2:$A$5001,0))="","",INDEX('Apólices'!$Q$2:$Q$5001,MATCH($A586,'Apólices'!$A$2:$A$5001,0))),""))</f>
        <v/>
      </c>
      <c r="D586" s="8" t="n"/>
      <c r="E586" s="25" t="n"/>
      <c r="F586" s="25">
        <f>IF(OR($E586="",$C586=""),"",ROUND($E586*$C586/100,2))</f>
        <v/>
      </c>
      <c r="G586" s="8" t="n"/>
      <c r="H586" s="25" t="n"/>
      <c r="I586" s="8" t="n"/>
      <c r="J586" s="25">
        <f>IF($H586&lt;&gt;"",IF($F586="","",ROUND($H586-$F586,2)),IF(AND($F586&lt;&gt;"",ISNUMBER($G586)),IF($G586&lt;TODAY(),-$F586,""),""))</f>
        <v/>
      </c>
    </row>
    <row r="587">
      <c r="A587" s="7" t="n"/>
      <c r="B587" s="10" t="n"/>
      <c r="C587">
        <f>IF($A587="","",IFERROR(IF(INDEX('Apólices'!$Q$2:$Q$5001,MATCH($A587,'Apólices'!$A$2:$A$5001,0))="","",INDEX('Apólices'!$Q$2:$Q$5001,MATCH($A587,'Apólices'!$A$2:$A$5001,0))),""))</f>
        <v/>
      </c>
      <c r="D587" s="8" t="n"/>
      <c r="E587" s="25" t="n"/>
      <c r="F587" s="25">
        <f>IF(OR($E587="",$C587=""),"",ROUND($E587*$C587/100,2))</f>
        <v/>
      </c>
      <c r="G587" s="8" t="n"/>
      <c r="H587" s="25" t="n"/>
      <c r="I587" s="8" t="n"/>
      <c r="J587" s="25">
        <f>IF($H587&lt;&gt;"",IF($F587="","",ROUND($H587-$F587,2)),IF(AND($F587&lt;&gt;"",ISNUMBER($G587)),IF($G587&lt;TODAY(),-$F587,""),""))</f>
        <v/>
      </c>
    </row>
    <row r="588">
      <c r="A588" s="7" t="n"/>
      <c r="B588" s="10" t="n"/>
      <c r="C588">
        <f>IF($A588="","",IFERROR(IF(INDEX('Apólices'!$Q$2:$Q$5001,MATCH($A588,'Apólices'!$A$2:$A$5001,0))="","",INDEX('Apólices'!$Q$2:$Q$5001,MATCH($A588,'Apólices'!$A$2:$A$5001,0))),""))</f>
        <v/>
      </c>
      <c r="D588" s="8" t="n"/>
      <c r="E588" s="25" t="n"/>
      <c r="F588" s="25">
        <f>IF(OR($E588="",$C588=""),"",ROUND($E588*$C588/100,2))</f>
        <v/>
      </c>
      <c r="G588" s="8" t="n"/>
      <c r="H588" s="25" t="n"/>
      <c r="I588" s="8" t="n"/>
      <c r="J588" s="25">
        <f>IF($H588&lt;&gt;"",IF($F588="","",ROUND($H588-$F588,2)),IF(AND($F588&lt;&gt;"",ISNUMBER($G588)),IF($G588&lt;TODAY(),-$F588,""),""))</f>
        <v/>
      </c>
    </row>
    <row r="589">
      <c r="A589" s="7" t="n"/>
      <c r="B589" s="10" t="n"/>
      <c r="C589">
        <f>IF($A589="","",IFERROR(IF(INDEX('Apólices'!$Q$2:$Q$5001,MATCH($A589,'Apólices'!$A$2:$A$5001,0))="","",INDEX('Apólices'!$Q$2:$Q$5001,MATCH($A589,'Apólices'!$A$2:$A$5001,0))),""))</f>
        <v/>
      </c>
      <c r="D589" s="8" t="n"/>
      <c r="E589" s="25" t="n"/>
      <c r="F589" s="25">
        <f>IF(OR($E589="",$C589=""),"",ROUND($E589*$C589/100,2))</f>
        <v/>
      </c>
      <c r="G589" s="8" t="n"/>
      <c r="H589" s="25" t="n"/>
      <c r="I589" s="8" t="n"/>
      <c r="J589" s="25">
        <f>IF($H589&lt;&gt;"",IF($F589="","",ROUND($H589-$F589,2)),IF(AND($F589&lt;&gt;"",ISNUMBER($G589)),IF($G589&lt;TODAY(),-$F589,""),""))</f>
        <v/>
      </c>
    </row>
    <row r="590">
      <c r="A590" s="7" t="n"/>
      <c r="B590" s="10" t="n"/>
      <c r="C590">
        <f>IF($A590="","",IFERROR(IF(INDEX('Apólices'!$Q$2:$Q$5001,MATCH($A590,'Apólices'!$A$2:$A$5001,0))="","",INDEX('Apólices'!$Q$2:$Q$5001,MATCH($A590,'Apólices'!$A$2:$A$5001,0))),""))</f>
        <v/>
      </c>
      <c r="D590" s="8" t="n"/>
      <c r="E590" s="25" t="n"/>
      <c r="F590" s="25">
        <f>IF(OR($E590="",$C590=""),"",ROUND($E590*$C590/100,2))</f>
        <v/>
      </c>
      <c r="G590" s="8" t="n"/>
      <c r="H590" s="25" t="n"/>
      <c r="I590" s="8" t="n"/>
      <c r="J590" s="25">
        <f>IF($H590&lt;&gt;"",IF($F590="","",ROUND($H590-$F590,2)),IF(AND($F590&lt;&gt;"",ISNUMBER($G590)),IF($G590&lt;TODAY(),-$F590,""),""))</f>
        <v/>
      </c>
    </row>
    <row r="591">
      <c r="A591" s="7" t="n"/>
      <c r="B591" s="10" t="n"/>
      <c r="C591">
        <f>IF($A591="","",IFERROR(IF(INDEX('Apólices'!$Q$2:$Q$5001,MATCH($A591,'Apólices'!$A$2:$A$5001,0))="","",INDEX('Apólices'!$Q$2:$Q$5001,MATCH($A591,'Apólices'!$A$2:$A$5001,0))),""))</f>
        <v/>
      </c>
      <c r="D591" s="8" t="n"/>
      <c r="E591" s="25" t="n"/>
      <c r="F591" s="25">
        <f>IF(OR($E591="",$C591=""),"",ROUND($E591*$C591/100,2))</f>
        <v/>
      </c>
      <c r="G591" s="8" t="n"/>
      <c r="H591" s="25" t="n"/>
      <c r="I591" s="8" t="n"/>
      <c r="J591" s="25">
        <f>IF($H591&lt;&gt;"",IF($F591="","",ROUND($H591-$F591,2)),IF(AND($F591&lt;&gt;"",ISNUMBER($G591)),IF($G591&lt;TODAY(),-$F591,""),""))</f>
        <v/>
      </c>
    </row>
    <row r="592">
      <c r="A592" s="7" t="n"/>
      <c r="B592" s="10" t="n"/>
      <c r="C592">
        <f>IF($A592="","",IFERROR(IF(INDEX('Apólices'!$Q$2:$Q$5001,MATCH($A592,'Apólices'!$A$2:$A$5001,0))="","",INDEX('Apólices'!$Q$2:$Q$5001,MATCH($A592,'Apólices'!$A$2:$A$5001,0))),""))</f>
        <v/>
      </c>
      <c r="D592" s="8" t="n"/>
      <c r="E592" s="25" t="n"/>
      <c r="F592" s="25">
        <f>IF(OR($E592="",$C592=""),"",ROUND($E592*$C592/100,2))</f>
        <v/>
      </c>
      <c r="G592" s="8" t="n"/>
      <c r="H592" s="25" t="n"/>
      <c r="I592" s="8" t="n"/>
      <c r="J592" s="25">
        <f>IF($H592&lt;&gt;"",IF($F592="","",ROUND($H592-$F592,2)),IF(AND($F592&lt;&gt;"",ISNUMBER($G592)),IF($G592&lt;TODAY(),-$F592,""),""))</f>
        <v/>
      </c>
    </row>
    <row r="593">
      <c r="A593" s="7" t="n"/>
      <c r="B593" s="10" t="n"/>
      <c r="C593">
        <f>IF($A593="","",IFERROR(IF(INDEX('Apólices'!$Q$2:$Q$5001,MATCH($A593,'Apólices'!$A$2:$A$5001,0))="","",INDEX('Apólices'!$Q$2:$Q$5001,MATCH($A593,'Apólices'!$A$2:$A$5001,0))),""))</f>
        <v/>
      </c>
      <c r="D593" s="8" t="n"/>
      <c r="E593" s="25" t="n"/>
      <c r="F593" s="25">
        <f>IF(OR($E593="",$C593=""),"",ROUND($E593*$C593/100,2))</f>
        <v/>
      </c>
      <c r="G593" s="8" t="n"/>
      <c r="H593" s="25" t="n"/>
      <c r="I593" s="8" t="n"/>
      <c r="J593" s="25">
        <f>IF($H593&lt;&gt;"",IF($F593="","",ROUND($H593-$F593,2)),IF(AND($F593&lt;&gt;"",ISNUMBER($G593)),IF($G593&lt;TODAY(),-$F593,""),""))</f>
        <v/>
      </c>
    </row>
    <row r="594">
      <c r="A594" s="7" t="n"/>
      <c r="B594" s="10" t="n"/>
      <c r="C594">
        <f>IF($A594="","",IFERROR(IF(INDEX('Apólices'!$Q$2:$Q$5001,MATCH($A594,'Apólices'!$A$2:$A$5001,0))="","",INDEX('Apólices'!$Q$2:$Q$5001,MATCH($A594,'Apólices'!$A$2:$A$5001,0))),""))</f>
        <v/>
      </c>
      <c r="D594" s="8" t="n"/>
      <c r="E594" s="25" t="n"/>
      <c r="F594" s="25">
        <f>IF(OR($E594="",$C594=""),"",ROUND($E594*$C594/100,2))</f>
        <v/>
      </c>
      <c r="G594" s="8" t="n"/>
      <c r="H594" s="25" t="n"/>
      <c r="I594" s="8" t="n"/>
      <c r="J594" s="25">
        <f>IF($H594&lt;&gt;"",IF($F594="","",ROUND($H594-$F594,2)),IF(AND($F594&lt;&gt;"",ISNUMBER($G594)),IF($G594&lt;TODAY(),-$F594,""),""))</f>
        <v/>
      </c>
    </row>
    <row r="595">
      <c r="A595" s="7" t="n"/>
      <c r="B595" s="10" t="n"/>
      <c r="C595">
        <f>IF($A595="","",IFERROR(IF(INDEX('Apólices'!$Q$2:$Q$5001,MATCH($A595,'Apólices'!$A$2:$A$5001,0))="","",INDEX('Apólices'!$Q$2:$Q$5001,MATCH($A595,'Apólices'!$A$2:$A$5001,0))),""))</f>
        <v/>
      </c>
      <c r="D595" s="8" t="n"/>
      <c r="E595" s="25" t="n"/>
      <c r="F595" s="25">
        <f>IF(OR($E595="",$C595=""),"",ROUND($E595*$C595/100,2))</f>
        <v/>
      </c>
      <c r="G595" s="8" t="n"/>
      <c r="H595" s="25" t="n"/>
      <c r="I595" s="8" t="n"/>
      <c r="J595" s="25">
        <f>IF($H595&lt;&gt;"",IF($F595="","",ROUND($H595-$F595,2)),IF(AND($F595&lt;&gt;"",ISNUMBER($G595)),IF($G595&lt;TODAY(),-$F595,""),""))</f>
        <v/>
      </c>
    </row>
    <row r="596">
      <c r="A596" s="7" t="n"/>
      <c r="B596" s="10" t="n"/>
      <c r="C596">
        <f>IF($A596="","",IFERROR(IF(INDEX('Apólices'!$Q$2:$Q$5001,MATCH($A596,'Apólices'!$A$2:$A$5001,0))="","",INDEX('Apólices'!$Q$2:$Q$5001,MATCH($A596,'Apólices'!$A$2:$A$5001,0))),""))</f>
        <v/>
      </c>
      <c r="D596" s="8" t="n"/>
      <c r="E596" s="25" t="n"/>
      <c r="F596" s="25">
        <f>IF(OR($E596="",$C596=""),"",ROUND($E596*$C596/100,2))</f>
        <v/>
      </c>
      <c r="G596" s="8" t="n"/>
      <c r="H596" s="25" t="n"/>
      <c r="I596" s="8" t="n"/>
      <c r="J596" s="25">
        <f>IF($H596&lt;&gt;"",IF($F596="","",ROUND($H596-$F596,2)),IF(AND($F596&lt;&gt;"",ISNUMBER($G596)),IF($G596&lt;TODAY(),-$F596,""),""))</f>
        <v/>
      </c>
    </row>
    <row r="597">
      <c r="A597" s="7" t="n"/>
      <c r="B597" s="10" t="n"/>
      <c r="C597">
        <f>IF($A597="","",IFERROR(IF(INDEX('Apólices'!$Q$2:$Q$5001,MATCH($A597,'Apólices'!$A$2:$A$5001,0))="","",INDEX('Apólices'!$Q$2:$Q$5001,MATCH($A597,'Apólices'!$A$2:$A$5001,0))),""))</f>
        <v/>
      </c>
      <c r="D597" s="8" t="n"/>
      <c r="E597" s="25" t="n"/>
      <c r="F597" s="25">
        <f>IF(OR($E597="",$C597=""),"",ROUND($E597*$C597/100,2))</f>
        <v/>
      </c>
      <c r="G597" s="8" t="n"/>
      <c r="H597" s="25" t="n"/>
      <c r="I597" s="8" t="n"/>
      <c r="J597" s="25">
        <f>IF($H597&lt;&gt;"",IF($F597="","",ROUND($H597-$F597,2)),IF(AND($F597&lt;&gt;"",ISNUMBER($G597)),IF($G597&lt;TODAY(),-$F597,""),""))</f>
        <v/>
      </c>
    </row>
    <row r="598">
      <c r="A598" s="7" t="n"/>
      <c r="B598" s="10" t="n"/>
      <c r="C598">
        <f>IF($A598="","",IFERROR(IF(INDEX('Apólices'!$Q$2:$Q$5001,MATCH($A598,'Apólices'!$A$2:$A$5001,0))="","",INDEX('Apólices'!$Q$2:$Q$5001,MATCH($A598,'Apólices'!$A$2:$A$5001,0))),""))</f>
        <v/>
      </c>
      <c r="D598" s="8" t="n"/>
      <c r="E598" s="25" t="n"/>
      <c r="F598" s="25">
        <f>IF(OR($E598="",$C598=""),"",ROUND($E598*$C598/100,2))</f>
        <v/>
      </c>
      <c r="G598" s="8" t="n"/>
      <c r="H598" s="25" t="n"/>
      <c r="I598" s="8" t="n"/>
      <c r="J598" s="25">
        <f>IF($H598&lt;&gt;"",IF($F598="","",ROUND($H598-$F598,2)),IF(AND($F598&lt;&gt;"",ISNUMBER($G598)),IF($G598&lt;TODAY(),-$F598,""),""))</f>
        <v/>
      </c>
    </row>
    <row r="599">
      <c r="A599" s="7" t="n"/>
      <c r="B599" s="10" t="n"/>
      <c r="C599">
        <f>IF($A599="","",IFERROR(IF(INDEX('Apólices'!$Q$2:$Q$5001,MATCH($A599,'Apólices'!$A$2:$A$5001,0))="","",INDEX('Apólices'!$Q$2:$Q$5001,MATCH($A599,'Apólices'!$A$2:$A$5001,0))),""))</f>
        <v/>
      </c>
      <c r="D599" s="8" t="n"/>
      <c r="E599" s="25" t="n"/>
      <c r="F599" s="25">
        <f>IF(OR($E599="",$C599=""),"",ROUND($E599*$C599/100,2))</f>
        <v/>
      </c>
      <c r="G599" s="8" t="n"/>
      <c r="H599" s="25" t="n"/>
      <c r="I599" s="8" t="n"/>
      <c r="J599" s="25">
        <f>IF($H599&lt;&gt;"",IF($F599="","",ROUND($H599-$F599,2)),IF(AND($F599&lt;&gt;"",ISNUMBER($G599)),IF($G599&lt;TODAY(),-$F599,""),""))</f>
        <v/>
      </c>
    </row>
    <row r="600">
      <c r="A600" s="7" t="n"/>
      <c r="B600" s="10" t="n"/>
      <c r="C600">
        <f>IF($A600="","",IFERROR(IF(INDEX('Apólices'!$Q$2:$Q$5001,MATCH($A600,'Apólices'!$A$2:$A$5001,0))="","",INDEX('Apólices'!$Q$2:$Q$5001,MATCH($A600,'Apólices'!$A$2:$A$5001,0))),""))</f>
        <v/>
      </c>
      <c r="D600" s="8" t="n"/>
      <c r="E600" s="25" t="n"/>
      <c r="F600" s="25">
        <f>IF(OR($E600="",$C600=""),"",ROUND($E600*$C600/100,2))</f>
        <v/>
      </c>
      <c r="G600" s="8" t="n"/>
      <c r="H600" s="25" t="n"/>
      <c r="I600" s="8" t="n"/>
      <c r="J600" s="25">
        <f>IF($H600&lt;&gt;"",IF($F600="","",ROUND($H600-$F600,2)),IF(AND($F600&lt;&gt;"",ISNUMBER($G600)),IF($G600&lt;TODAY(),-$F600,""),""))</f>
        <v/>
      </c>
    </row>
    <row r="601">
      <c r="A601" s="7" t="n"/>
      <c r="B601" s="10" t="n"/>
      <c r="C601">
        <f>IF($A601="","",IFERROR(IF(INDEX('Apólices'!$Q$2:$Q$5001,MATCH($A601,'Apólices'!$A$2:$A$5001,0))="","",INDEX('Apólices'!$Q$2:$Q$5001,MATCH($A601,'Apólices'!$A$2:$A$5001,0))),""))</f>
        <v/>
      </c>
      <c r="D601" s="8" t="n"/>
      <c r="E601" s="25" t="n"/>
      <c r="F601" s="25">
        <f>IF(OR($E601="",$C601=""),"",ROUND($E601*$C601/100,2))</f>
        <v/>
      </c>
      <c r="G601" s="8" t="n"/>
      <c r="H601" s="25" t="n"/>
      <c r="I601" s="8" t="n"/>
      <c r="J601" s="25">
        <f>IF($H601&lt;&gt;"",IF($F601="","",ROUND($H601-$F601,2)),IF(AND($F601&lt;&gt;"",ISNUMBER($G601)),IF($G601&lt;TODAY(),-$F601,""),""))</f>
        <v/>
      </c>
    </row>
    <row r="602">
      <c r="A602" s="7" t="n"/>
      <c r="B602" s="10" t="n"/>
      <c r="C602">
        <f>IF($A602="","",IFERROR(IF(INDEX('Apólices'!$Q$2:$Q$5001,MATCH($A602,'Apólices'!$A$2:$A$5001,0))="","",INDEX('Apólices'!$Q$2:$Q$5001,MATCH($A602,'Apólices'!$A$2:$A$5001,0))),""))</f>
        <v/>
      </c>
      <c r="D602" s="8" t="n"/>
      <c r="E602" s="25" t="n"/>
      <c r="F602" s="25">
        <f>IF(OR($E602="",$C602=""),"",ROUND($E602*$C602/100,2))</f>
        <v/>
      </c>
      <c r="G602" s="8" t="n"/>
      <c r="H602" s="25" t="n"/>
      <c r="I602" s="8" t="n"/>
      <c r="J602" s="25">
        <f>IF($H602&lt;&gt;"",IF($F602="","",ROUND($H602-$F602,2)),IF(AND($F602&lt;&gt;"",ISNUMBER($G602)),IF($G602&lt;TODAY(),-$F602,""),""))</f>
        <v/>
      </c>
    </row>
    <row r="603">
      <c r="A603" s="7" t="n"/>
      <c r="B603" s="10" t="n"/>
      <c r="C603">
        <f>IF($A603="","",IFERROR(IF(INDEX('Apólices'!$Q$2:$Q$5001,MATCH($A603,'Apólices'!$A$2:$A$5001,0))="","",INDEX('Apólices'!$Q$2:$Q$5001,MATCH($A603,'Apólices'!$A$2:$A$5001,0))),""))</f>
        <v/>
      </c>
      <c r="D603" s="8" t="n"/>
      <c r="E603" s="25" t="n"/>
      <c r="F603" s="25">
        <f>IF(OR($E603="",$C603=""),"",ROUND($E603*$C603/100,2))</f>
        <v/>
      </c>
      <c r="G603" s="8" t="n"/>
      <c r="H603" s="25" t="n"/>
      <c r="I603" s="8" t="n"/>
      <c r="J603" s="25">
        <f>IF($H603&lt;&gt;"",IF($F603="","",ROUND($H603-$F603,2)),IF(AND($F603&lt;&gt;"",ISNUMBER($G603)),IF($G603&lt;TODAY(),-$F603,""),""))</f>
        <v/>
      </c>
    </row>
    <row r="604">
      <c r="A604" s="7" t="n"/>
      <c r="B604" s="10" t="n"/>
      <c r="C604">
        <f>IF($A604="","",IFERROR(IF(INDEX('Apólices'!$Q$2:$Q$5001,MATCH($A604,'Apólices'!$A$2:$A$5001,0))="","",INDEX('Apólices'!$Q$2:$Q$5001,MATCH($A604,'Apólices'!$A$2:$A$5001,0))),""))</f>
        <v/>
      </c>
      <c r="D604" s="8" t="n"/>
      <c r="E604" s="25" t="n"/>
      <c r="F604" s="25">
        <f>IF(OR($E604="",$C604=""),"",ROUND($E604*$C604/100,2))</f>
        <v/>
      </c>
      <c r="G604" s="8" t="n"/>
      <c r="H604" s="25" t="n"/>
      <c r="I604" s="8" t="n"/>
      <c r="J604" s="25">
        <f>IF($H604&lt;&gt;"",IF($F604="","",ROUND($H604-$F604,2)),IF(AND($F604&lt;&gt;"",ISNUMBER($G604)),IF($G604&lt;TODAY(),-$F604,""),""))</f>
        <v/>
      </c>
    </row>
    <row r="605">
      <c r="A605" s="7" t="n"/>
      <c r="B605" s="10" t="n"/>
      <c r="C605">
        <f>IF($A605="","",IFERROR(IF(INDEX('Apólices'!$Q$2:$Q$5001,MATCH($A605,'Apólices'!$A$2:$A$5001,0))="","",INDEX('Apólices'!$Q$2:$Q$5001,MATCH($A605,'Apólices'!$A$2:$A$5001,0))),""))</f>
        <v/>
      </c>
      <c r="D605" s="8" t="n"/>
      <c r="E605" s="25" t="n"/>
      <c r="F605" s="25">
        <f>IF(OR($E605="",$C605=""),"",ROUND($E605*$C605/100,2))</f>
        <v/>
      </c>
      <c r="G605" s="8" t="n"/>
      <c r="H605" s="25" t="n"/>
      <c r="I605" s="8" t="n"/>
      <c r="J605" s="25">
        <f>IF($H605&lt;&gt;"",IF($F605="","",ROUND($H605-$F605,2)),IF(AND($F605&lt;&gt;"",ISNUMBER($G605)),IF($G605&lt;TODAY(),-$F605,""),""))</f>
        <v/>
      </c>
    </row>
    <row r="606">
      <c r="A606" s="7" t="n"/>
      <c r="B606" s="10" t="n"/>
      <c r="C606">
        <f>IF($A606="","",IFERROR(IF(INDEX('Apólices'!$Q$2:$Q$5001,MATCH($A606,'Apólices'!$A$2:$A$5001,0))="","",INDEX('Apólices'!$Q$2:$Q$5001,MATCH($A606,'Apólices'!$A$2:$A$5001,0))),""))</f>
        <v/>
      </c>
      <c r="D606" s="8" t="n"/>
      <c r="E606" s="25" t="n"/>
      <c r="F606" s="25">
        <f>IF(OR($E606="",$C606=""),"",ROUND($E606*$C606/100,2))</f>
        <v/>
      </c>
      <c r="G606" s="8" t="n"/>
      <c r="H606" s="25" t="n"/>
      <c r="I606" s="8" t="n"/>
      <c r="J606" s="25">
        <f>IF($H606&lt;&gt;"",IF($F606="","",ROUND($H606-$F606,2)),IF(AND($F606&lt;&gt;"",ISNUMBER($G606)),IF($G606&lt;TODAY(),-$F606,""),""))</f>
        <v/>
      </c>
    </row>
    <row r="607">
      <c r="A607" s="7" t="n"/>
      <c r="B607" s="10" t="n"/>
      <c r="C607">
        <f>IF($A607="","",IFERROR(IF(INDEX('Apólices'!$Q$2:$Q$5001,MATCH($A607,'Apólices'!$A$2:$A$5001,0))="","",INDEX('Apólices'!$Q$2:$Q$5001,MATCH($A607,'Apólices'!$A$2:$A$5001,0))),""))</f>
        <v/>
      </c>
      <c r="D607" s="8" t="n"/>
      <c r="E607" s="25" t="n"/>
      <c r="F607" s="25">
        <f>IF(OR($E607="",$C607=""),"",ROUND($E607*$C607/100,2))</f>
        <v/>
      </c>
      <c r="G607" s="8" t="n"/>
      <c r="H607" s="25" t="n"/>
      <c r="I607" s="8" t="n"/>
      <c r="J607" s="25">
        <f>IF($H607&lt;&gt;"",IF($F607="","",ROUND($H607-$F607,2)),IF(AND($F607&lt;&gt;"",ISNUMBER($G607)),IF($G607&lt;TODAY(),-$F607,""),""))</f>
        <v/>
      </c>
    </row>
    <row r="608">
      <c r="A608" s="7" t="n"/>
      <c r="B608" s="10" t="n"/>
      <c r="C608">
        <f>IF($A608="","",IFERROR(IF(INDEX('Apólices'!$Q$2:$Q$5001,MATCH($A608,'Apólices'!$A$2:$A$5001,0))="","",INDEX('Apólices'!$Q$2:$Q$5001,MATCH($A608,'Apólices'!$A$2:$A$5001,0))),""))</f>
        <v/>
      </c>
      <c r="D608" s="8" t="n"/>
      <c r="E608" s="25" t="n"/>
      <c r="F608" s="25">
        <f>IF(OR($E608="",$C608=""),"",ROUND($E608*$C608/100,2))</f>
        <v/>
      </c>
      <c r="G608" s="8" t="n"/>
      <c r="H608" s="25" t="n"/>
      <c r="I608" s="8" t="n"/>
      <c r="J608" s="25">
        <f>IF($H608&lt;&gt;"",IF($F608="","",ROUND($H608-$F608,2)),IF(AND($F608&lt;&gt;"",ISNUMBER($G608)),IF($G608&lt;TODAY(),-$F608,""),""))</f>
        <v/>
      </c>
    </row>
    <row r="609">
      <c r="A609" s="7" t="n"/>
      <c r="B609" s="10" t="n"/>
      <c r="C609">
        <f>IF($A609="","",IFERROR(IF(INDEX('Apólices'!$Q$2:$Q$5001,MATCH($A609,'Apólices'!$A$2:$A$5001,0))="","",INDEX('Apólices'!$Q$2:$Q$5001,MATCH($A609,'Apólices'!$A$2:$A$5001,0))),""))</f>
        <v/>
      </c>
      <c r="D609" s="8" t="n"/>
      <c r="E609" s="25" t="n"/>
      <c r="F609" s="25">
        <f>IF(OR($E609="",$C609=""),"",ROUND($E609*$C609/100,2))</f>
        <v/>
      </c>
      <c r="G609" s="8" t="n"/>
      <c r="H609" s="25" t="n"/>
      <c r="I609" s="8" t="n"/>
      <c r="J609" s="25">
        <f>IF($H609&lt;&gt;"",IF($F609="","",ROUND($H609-$F609,2)),IF(AND($F609&lt;&gt;"",ISNUMBER($G609)),IF($G609&lt;TODAY(),-$F609,""),""))</f>
        <v/>
      </c>
    </row>
    <row r="610">
      <c r="A610" s="7" t="n"/>
      <c r="B610" s="10" t="n"/>
      <c r="C610">
        <f>IF($A610="","",IFERROR(IF(INDEX('Apólices'!$Q$2:$Q$5001,MATCH($A610,'Apólices'!$A$2:$A$5001,0))="","",INDEX('Apólices'!$Q$2:$Q$5001,MATCH($A610,'Apólices'!$A$2:$A$5001,0))),""))</f>
        <v/>
      </c>
      <c r="D610" s="8" t="n"/>
      <c r="E610" s="25" t="n"/>
      <c r="F610" s="25">
        <f>IF(OR($E610="",$C610=""),"",ROUND($E610*$C610/100,2))</f>
        <v/>
      </c>
      <c r="G610" s="8" t="n"/>
      <c r="H610" s="25" t="n"/>
      <c r="I610" s="8" t="n"/>
      <c r="J610" s="25">
        <f>IF($H610&lt;&gt;"",IF($F610="","",ROUND($H610-$F610,2)),IF(AND($F610&lt;&gt;"",ISNUMBER($G610)),IF($G610&lt;TODAY(),-$F610,""),""))</f>
        <v/>
      </c>
    </row>
    <row r="611">
      <c r="A611" s="7" t="n"/>
      <c r="B611" s="10" t="n"/>
      <c r="C611">
        <f>IF($A611="","",IFERROR(IF(INDEX('Apólices'!$Q$2:$Q$5001,MATCH($A611,'Apólices'!$A$2:$A$5001,0))="","",INDEX('Apólices'!$Q$2:$Q$5001,MATCH($A611,'Apólices'!$A$2:$A$5001,0))),""))</f>
        <v/>
      </c>
      <c r="D611" s="8" t="n"/>
      <c r="E611" s="25" t="n"/>
      <c r="F611" s="25">
        <f>IF(OR($E611="",$C611=""),"",ROUND($E611*$C611/100,2))</f>
        <v/>
      </c>
      <c r="G611" s="8" t="n"/>
      <c r="H611" s="25" t="n"/>
      <c r="I611" s="8" t="n"/>
      <c r="J611" s="25">
        <f>IF($H611&lt;&gt;"",IF($F611="","",ROUND($H611-$F611,2)),IF(AND($F611&lt;&gt;"",ISNUMBER($G611)),IF($G611&lt;TODAY(),-$F611,""),""))</f>
        <v/>
      </c>
    </row>
    <row r="612">
      <c r="A612" s="7" t="n"/>
      <c r="B612" s="10" t="n"/>
      <c r="C612">
        <f>IF($A612="","",IFERROR(IF(INDEX('Apólices'!$Q$2:$Q$5001,MATCH($A612,'Apólices'!$A$2:$A$5001,0))="","",INDEX('Apólices'!$Q$2:$Q$5001,MATCH($A612,'Apólices'!$A$2:$A$5001,0))),""))</f>
        <v/>
      </c>
      <c r="D612" s="8" t="n"/>
      <c r="E612" s="25" t="n"/>
      <c r="F612" s="25">
        <f>IF(OR($E612="",$C612=""),"",ROUND($E612*$C612/100,2))</f>
        <v/>
      </c>
      <c r="G612" s="8" t="n"/>
      <c r="H612" s="25" t="n"/>
      <c r="I612" s="8" t="n"/>
      <c r="J612" s="25">
        <f>IF($H612&lt;&gt;"",IF($F612="","",ROUND($H612-$F612,2)),IF(AND($F612&lt;&gt;"",ISNUMBER($G612)),IF($G612&lt;TODAY(),-$F612,""),""))</f>
        <v/>
      </c>
    </row>
    <row r="613">
      <c r="A613" s="7" t="n"/>
      <c r="B613" s="10" t="n"/>
      <c r="C613">
        <f>IF($A613="","",IFERROR(IF(INDEX('Apólices'!$Q$2:$Q$5001,MATCH($A613,'Apólices'!$A$2:$A$5001,0))="","",INDEX('Apólices'!$Q$2:$Q$5001,MATCH($A613,'Apólices'!$A$2:$A$5001,0))),""))</f>
        <v/>
      </c>
      <c r="D613" s="8" t="n"/>
      <c r="E613" s="25" t="n"/>
      <c r="F613" s="25">
        <f>IF(OR($E613="",$C613=""),"",ROUND($E613*$C613/100,2))</f>
        <v/>
      </c>
      <c r="G613" s="8" t="n"/>
      <c r="H613" s="25" t="n"/>
      <c r="I613" s="8" t="n"/>
      <c r="J613" s="25">
        <f>IF($H613&lt;&gt;"",IF($F613="","",ROUND($H613-$F613,2)),IF(AND($F613&lt;&gt;"",ISNUMBER($G613)),IF($G613&lt;TODAY(),-$F613,""),""))</f>
        <v/>
      </c>
    </row>
    <row r="614">
      <c r="A614" s="7" t="n"/>
      <c r="B614" s="10" t="n"/>
      <c r="C614">
        <f>IF($A614="","",IFERROR(IF(INDEX('Apólices'!$Q$2:$Q$5001,MATCH($A614,'Apólices'!$A$2:$A$5001,0))="","",INDEX('Apólices'!$Q$2:$Q$5001,MATCH($A614,'Apólices'!$A$2:$A$5001,0))),""))</f>
        <v/>
      </c>
      <c r="D614" s="8" t="n"/>
      <c r="E614" s="25" t="n"/>
      <c r="F614" s="25">
        <f>IF(OR($E614="",$C614=""),"",ROUND($E614*$C614/100,2))</f>
        <v/>
      </c>
      <c r="G614" s="8" t="n"/>
      <c r="H614" s="25" t="n"/>
      <c r="I614" s="8" t="n"/>
      <c r="J614" s="25">
        <f>IF($H614&lt;&gt;"",IF($F614="","",ROUND($H614-$F614,2)),IF(AND($F614&lt;&gt;"",ISNUMBER($G614)),IF($G614&lt;TODAY(),-$F614,""),""))</f>
        <v/>
      </c>
    </row>
    <row r="615">
      <c r="A615" s="7" t="n"/>
      <c r="B615" s="10" t="n"/>
      <c r="C615">
        <f>IF($A615="","",IFERROR(IF(INDEX('Apólices'!$Q$2:$Q$5001,MATCH($A615,'Apólices'!$A$2:$A$5001,0))="","",INDEX('Apólices'!$Q$2:$Q$5001,MATCH($A615,'Apólices'!$A$2:$A$5001,0))),""))</f>
        <v/>
      </c>
      <c r="D615" s="8" t="n"/>
      <c r="E615" s="25" t="n"/>
      <c r="F615" s="25">
        <f>IF(OR($E615="",$C615=""),"",ROUND($E615*$C615/100,2))</f>
        <v/>
      </c>
      <c r="G615" s="8" t="n"/>
      <c r="H615" s="25" t="n"/>
      <c r="I615" s="8" t="n"/>
      <c r="J615" s="25">
        <f>IF($H615&lt;&gt;"",IF($F615="","",ROUND($H615-$F615,2)),IF(AND($F615&lt;&gt;"",ISNUMBER($G615)),IF($G615&lt;TODAY(),-$F615,""),""))</f>
        <v/>
      </c>
    </row>
    <row r="616">
      <c r="A616" s="7" t="n"/>
      <c r="B616" s="10" t="n"/>
      <c r="C616">
        <f>IF($A616="","",IFERROR(IF(INDEX('Apólices'!$Q$2:$Q$5001,MATCH($A616,'Apólices'!$A$2:$A$5001,0))="","",INDEX('Apólices'!$Q$2:$Q$5001,MATCH($A616,'Apólices'!$A$2:$A$5001,0))),""))</f>
        <v/>
      </c>
      <c r="D616" s="8" t="n"/>
      <c r="E616" s="25" t="n"/>
      <c r="F616" s="25">
        <f>IF(OR($E616="",$C616=""),"",ROUND($E616*$C616/100,2))</f>
        <v/>
      </c>
      <c r="G616" s="8" t="n"/>
      <c r="H616" s="25" t="n"/>
      <c r="I616" s="8" t="n"/>
      <c r="J616" s="25">
        <f>IF($H616&lt;&gt;"",IF($F616="","",ROUND($H616-$F616,2)),IF(AND($F616&lt;&gt;"",ISNUMBER($G616)),IF($G616&lt;TODAY(),-$F616,""),""))</f>
        <v/>
      </c>
    </row>
    <row r="617">
      <c r="A617" s="7" t="n"/>
      <c r="B617" s="10" t="n"/>
      <c r="C617">
        <f>IF($A617="","",IFERROR(IF(INDEX('Apólices'!$Q$2:$Q$5001,MATCH($A617,'Apólices'!$A$2:$A$5001,0))="","",INDEX('Apólices'!$Q$2:$Q$5001,MATCH($A617,'Apólices'!$A$2:$A$5001,0))),""))</f>
        <v/>
      </c>
      <c r="D617" s="8" t="n"/>
      <c r="E617" s="25" t="n"/>
      <c r="F617" s="25">
        <f>IF(OR($E617="",$C617=""),"",ROUND($E617*$C617/100,2))</f>
        <v/>
      </c>
      <c r="G617" s="8" t="n"/>
      <c r="H617" s="25" t="n"/>
      <c r="I617" s="8" t="n"/>
      <c r="J617" s="25">
        <f>IF($H617&lt;&gt;"",IF($F617="","",ROUND($H617-$F617,2)),IF(AND($F617&lt;&gt;"",ISNUMBER($G617)),IF($G617&lt;TODAY(),-$F617,""),""))</f>
        <v/>
      </c>
    </row>
    <row r="618">
      <c r="A618" s="7" t="n"/>
      <c r="B618" s="10" t="n"/>
      <c r="C618">
        <f>IF($A618="","",IFERROR(IF(INDEX('Apólices'!$Q$2:$Q$5001,MATCH($A618,'Apólices'!$A$2:$A$5001,0))="","",INDEX('Apólices'!$Q$2:$Q$5001,MATCH($A618,'Apólices'!$A$2:$A$5001,0))),""))</f>
        <v/>
      </c>
      <c r="D618" s="8" t="n"/>
      <c r="E618" s="25" t="n"/>
      <c r="F618" s="25">
        <f>IF(OR($E618="",$C618=""),"",ROUND($E618*$C618/100,2))</f>
        <v/>
      </c>
      <c r="G618" s="8" t="n"/>
      <c r="H618" s="25" t="n"/>
      <c r="I618" s="8" t="n"/>
      <c r="J618" s="25">
        <f>IF($H618&lt;&gt;"",IF($F618="","",ROUND($H618-$F618,2)),IF(AND($F618&lt;&gt;"",ISNUMBER($G618)),IF($G618&lt;TODAY(),-$F618,""),""))</f>
        <v/>
      </c>
    </row>
    <row r="619">
      <c r="A619" s="7" t="n"/>
      <c r="B619" s="10" t="n"/>
      <c r="C619">
        <f>IF($A619="","",IFERROR(IF(INDEX('Apólices'!$Q$2:$Q$5001,MATCH($A619,'Apólices'!$A$2:$A$5001,0))="","",INDEX('Apólices'!$Q$2:$Q$5001,MATCH($A619,'Apólices'!$A$2:$A$5001,0))),""))</f>
        <v/>
      </c>
      <c r="D619" s="8" t="n"/>
      <c r="E619" s="25" t="n"/>
      <c r="F619" s="25">
        <f>IF(OR($E619="",$C619=""),"",ROUND($E619*$C619/100,2))</f>
        <v/>
      </c>
      <c r="G619" s="8" t="n"/>
      <c r="H619" s="25" t="n"/>
      <c r="I619" s="8" t="n"/>
      <c r="J619" s="25">
        <f>IF($H619&lt;&gt;"",IF($F619="","",ROUND($H619-$F619,2)),IF(AND($F619&lt;&gt;"",ISNUMBER($G619)),IF($G619&lt;TODAY(),-$F619,""),""))</f>
        <v/>
      </c>
    </row>
    <row r="620">
      <c r="A620" s="7" t="n"/>
      <c r="B620" s="10" t="n"/>
      <c r="C620">
        <f>IF($A620="","",IFERROR(IF(INDEX('Apólices'!$Q$2:$Q$5001,MATCH($A620,'Apólices'!$A$2:$A$5001,0))="","",INDEX('Apólices'!$Q$2:$Q$5001,MATCH($A620,'Apólices'!$A$2:$A$5001,0))),""))</f>
        <v/>
      </c>
      <c r="D620" s="8" t="n"/>
      <c r="E620" s="25" t="n"/>
      <c r="F620" s="25">
        <f>IF(OR($E620="",$C620=""),"",ROUND($E620*$C620/100,2))</f>
        <v/>
      </c>
      <c r="G620" s="8" t="n"/>
      <c r="H620" s="25" t="n"/>
      <c r="I620" s="8" t="n"/>
      <c r="J620" s="25">
        <f>IF($H620&lt;&gt;"",IF($F620="","",ROUND($H620-$F620,2)),IF(AND($F620&lt;&gt;"",ISNUMBER($G620)),IF($G620&lt;TODAY(),-$F620,""),""))</f>
        <v/>
      </c>
    </row>
    <row r="621">
      <c r="A621" s="7" t="n"/>
      <c r="B621" s="10" t="n"/>
      <c r="C621">
        <f>IF($A621="","",IFERROR(IF(INDEX('Apólices'!$Q$2:$Q$5001,MATCH($A621,'Apólices'!$A$2:$A$5001,0))="","",INDEX('Apólices'!$Q$2:$Q$5001,MATCH($A621,'Apólices'!$A$2:$A$5001,0))),""))</f>
        <v/>
      </c>
      <c r="D621" s="8" t="n"/>
      <c r="E621" s="25" t="n"/>
      <c r="F621" s="25">
        <f>IF(OR($E621="",$C621=""),"",ROUND($E621*$C621/100,2))</f>
        <v/>
      </c>
      <c r="G621" s="8" t="n"/>
      <c r="H621" s="25" t="n"/>
      <c r="I621" s="8" t="n"/>
      <c r="J621" s="25">
        <f>IF($H621&lt;&gt;"",IF($F621="","",ROUND($H621-$F621,2)),IF(AND($F621&lt;&gt;"",ISNUMBER($G621)),IF($G621&lt;TODAY(),-$F621,""),""))</f>
        <v/>
      </c>
    </row>
    <row r="622">
      <c r="A622" s="7" t="n"/>
      <c r="B622" s="10" t="n"/>
      <c r="C622">
        <f>IF($A622="","",IFERROR(IF(INDEX('Apólices'!$Q$2:$Q$5001,MATCH($A622,'Apólices'!$A$2:$A$5001,0))="","",INDEX('Apólices'!$Q$2:$Q$5001,MATCH($A622,'Apólices'!$A$2:$A$5001,0))),""))</f>
        <v/>
      </c>
      <c r="D622" s="8" t="n"/>
      <c r="E622" s="25" t="n"/>
      <c r="F622" s="25">
        <f>IF(OR($E622="",$C622=""),"",ROUND($E622*$C622/100,2))</f>
        <v/>
      </c>
      <c r="G622" s="8" t="n"/>
      <c r="H622" s="25" t="n"/>
      <c r="I622" s="8" t="n"/>
      <c r="J622" s="25">
        <f>IF($H622&lt;&gt;"",IF($F622="","",ROUND($H622-$F622,2)),IF(AND($F622&lt;&gt;"",ISNUMBER($G622)),IF($G622&lt;TODAY(),-$F622,""),""))</f>
        <v/>
      </c>
    </row>
    <row r="623">
      <c r="A623" s="7" t="n"/>
      <c r="B623" s="10" t="n"/>
      <c r="C623">
        <f>IF($A623="","",IFERROR(IF(INDEX('Apólices'!$Q$2:$Q$5001,MATCH($A623,'Apólices'!$A$2:$A$5001,0))="","",INDEX('Apólices'!$Q$2:$Q$5001,MATCH($A623,'Apólices'!$A$2:$A$5001,0))),""))</f>
        <v/>
      </c>
      <c r="D623" s="8" t="n"/>
      <c r="E623" s="25" t="n"/>
      <c r="F623" s="25">
        <f>IF(OR($E623="",$C623=""),"",ROUND($E623*$C623/100,2))</f>
        <v/>
      </c>
      <c r="G623" s="8" t="n"/>
      <c r="H623" s="25" t="n"/>
      <c r="I623" s="8" t="n"/>
      <c r="J623" s="25">
        <f>IF($H623&lt;&gt;"",IF($F623="","",ROUND($H623-$F623,2)),IF(AND($F623&lt;&gt;"",ISNUMBER($G623)),IF($G623&lt;TODAY(),-$F623,""),""))</f>
        <v/>
      </c>
    </row>
    <row r="624">
      <c r="A624" s="7" t="n"/>
      <c r="B624" s="10" t="n"/>
      <c r="C624">
        <f>IF($A624="","",IFERROR(IF(INDEX('Apólices'!$Q$2:$Q$5001,MATCH($A624,'Apólices'!$A$2:$A$5001,0))="","",INDEX('Apólices'!$Q$2:$Q$5001,MATCH($A624,'Apólices'!$A$2:$A$5001,0))),""))</f>
        <v/>
      </c>
      <c r="D624" s="8" t="n"/>
      <c r="E624" s="25" t="n"/>
      <c r="F624" s="25">
        <f>IF(OR($E624="",$C624=""),"",ROUND($E624*$C624/100,2))</f>
        <v/>
      </c>
      <c r="G624" s="8" t="n"/>
      <c r="H624" s="25" t="n"/>
      <c r="I624" s="8" t="n"/>
      <c r="J624" s="25">
        <f>IF($H624&lt;&gt;"",IF($F624="","",ROUND($H624-$F624,2)),IF(AND($F624&lt;&gt;"",ISNUMBER($G624)),IF($G624&lt;TODAY(),-$F624,""),""))</f>
        <v/>
      </c>
    </row>
    <row r="625">
      <c r="A625" s="7" t="n"/>
      <c r="B625" s="10" t="n"/>
      <c r="C625">
        <f>IF($A625="","",IFERROR(IF(INDEX('Apólices'!$Q$2:$Q$5001,MATCH($A625,'Apólices'!$A$2:$A$5001,0))="","",INDEX('Apólices'!$Q$2:$Q$5001,MATCH($A625,'Apólices'!$A$2:$A$5001,0))),""))</f>
        <v/>
      </c>
      <c r="D625" s="8" t="n"/>
      <c r="E625" s="25" t="n"/>
      <c r="F625" s="25">
        <f>IF(OR($E625="",$C625=""),"",ROUND($E625*$C625/100,2))</f>
        <v/>
      </c>
      <c r="G625" s="8" t="n"/>
      <c r="H625" s="25" t="n"/>
      <c r="I625" s="8" t="n"/>
      <c r="J625" s="25">
        <f>IF($H625&lt;&gt;"",IF($F625="","",ROUND($H625-$F625,2)),IF(AND($F625&lt;&gt;"",ISNUMBER($G625)),IF($G625&lt;TODAY(),-$F625,""),""))</f>
        <v/>
      </c>
    </row>
    <row r="626">
      <c r="A626" s="7" t="n"/>
      <c r="B626" s="10" t="n"/>
      <c r="C626">
        <f>IF($A626="","",IFERROR(IF(INDEX('Apólices'!$Q$2:$Q$5001,MATCH($A626,'Apólices'!$A$2:$A$5001,0))="","",INDEX('Apólices'!$Q$2:$Q$5001,MATCH($A626,'Apólices'!$A$2:$A$5001,0))),""))</f>
        <v/>
      </c>
      <c r="D626" s="8" t="n"/>
      <c r="E626" s="25" t="n"/>
      <c r="F626" s="25">
        <f>IF(OR($E626="",$C626=""),"",ROUND($E626*$C626/100,2))</f>
        <v/>
      </c>
      <c r="G626" s="8" t="n"/>
      <c r="H626" s="25" t="n"/>
      <c r="I626" s="8" t="n"/>
      <c r="J626" s="25">
        <f>IF($H626&lt;&gt;"",IF($F626="","",ROUND($H626-$F626,2)),IF(AND($F626&lt;&gt;"",ISNUMBER($G626)),IF($G626&lt;TODAY(),-$F626,""),""))</f>
        <v/>
      </c>
    </row>
    <row r="627">
      <c r="A627" s="7" t="n"/>
      <c r="B627" s="10" t="n"/>
      <c r="C627">
        <f>IF($A627="","",IFERROR(IF(INDEX('Apólices'!$Q$2:$Q$5001,MATCH($A627,'Apólices'!$A$2:$A$5001,0))="","",INDEX('Apólices'!$Q$2:$Q$5001,MATCH($A627,'Apólices'!$A$2:$A$5001,0))),""))</f>
        <v/>
      </c>
      <c r="D627" s="8" t="n"/>
      <c r="E627" s="25" t="n"/>
      <c r="F627" s="25">
        <f>IF(OR($E627="",$C627=""),"",ROUND($E627*$C627/100,2))</f>
        <v/>
      </c>
      <c r="G627" s="8" t="n"/>
      <c r="H627" s="25" t="n"/>
      <c r="I627" s="8" t="n"/>
      <c r="J627" s="25">
        <f>IF($H627&lt;&gt;"",IF($F627="","",ROUND($H627-$F627,2)),IF(AND($F627&lt;&gt;"",ISNUMBER($G627)),IF($G627&lt;TODAY(),-$F627,""),""))</f>
        <v/>
      </c>
    </row>
    <row r="628">
      <c r="A628" s="7" t="n"/>
      <c r="B628" s="10" t="n"/>
      <c r="C628">
        <f>IF($A628="","",IFERROR(IF(INDEX('Apólices'!$Q$2:$Q$5001,MATCH($A628,'Apólices'!$A$2:$A$5001,0))="","",INDEX('Apólices'!$Q$2:$Q$5001,MATCH($A628,'Apólices'!$A$2:$A$5001,0))),""))</f>
        <v/>
      </c>
      <c r="D628" s="8" t="n"/>
      <c r="E628" s="25" t="n"/>
      <c r="F628" s="25">
        <f>IF(OR($E628="",$C628=""),"",ROUND($E628*$C628/100,2))</f>
        <v/>
      </c>
      <c r="G628" s="8" t="n"/>
      <c r="H628" s="25" t="n"/>
      <c r="I628" s="8" t="n"/>
      <c r="J628" s="25">
        <f>IF($H628&lt;&gt;"",IF($F628="","",ROUND($H628-$F628,2)),IF(AND($F628&lt;&gt;"",ISNUMBER($G628)),IF($G628&lt;TODAY(),-$F628,""),""))</f>
        <v/>
      </c>
    </row>
    <row r="629">
      <c r="A629" s="7" t="n"/>
      <c r="B629" s="10" t="n"/>
      <c r="C629">
        <f>IF($A629="","",IFERROR(IF(INDEX('Apólices'!$Q$2:$Q$5001,MATCH($A629,'Apólices'!$A$2:$A$5001,0))="","",INDEX('Apólices'!$Q$2:$Q$5001,MATCH($A629,'Apólices'!$A$2:$A$5001,0))),""))</f>
        <v/>
      </c>
      <c r="D629" s="8" t="n"/>
      <c r="E629" s="25" t="n"/>
      <c r="F629" s="25">
        <f>IF(OR($E629="",$C629=""),"",ROUND($E629*$C629/100,2))</f>
        <v/>
      </c>
      <c r="G629" s="8" t="n"/>
      <c r="H629" s="25" t="n"/>
      <c r="I629" s="8" t="n"/>
      <c r="J629" s="25">
        <f>IF($H629&lt;&gt;"",IF($F629="","",ROUND($H629-$F629,2)),IF(AND($F629&lt;&gt;"",ISNUMBER($G629)),IF($G629&lt;TODAY(),-$F629,""),""))</f>
        <v/>
      </c>
    </row>
    <row r="630">
      <c r="A630" s="7" t="n"/>
      <c r="B630" s="10" t="n"/>
      <c r="C630">
        <f>IF($A630="","",IFERROR(IF(INDEX('Apólices'!$Q$2:$Q$5001,MATCH($A630,'Apólices'!$A$2:$A$5001,0))="","",INDEX('Apólices'!$Q$2:$Q$5001,MATCH($A630,'Apólices'!$A$2:$A$5001,0))),""))</f>
        <v/>
      </c>
      <c r="D630" s="8" t="n"/>
      <c r="E630" s="25" t="n"/>
      <c r="F630" s="25">
        <f>IF(OR($E630="",$C630=""),"",ROUND($E630*$C630/100,2))</f>
        <v/>
      </c>
      <c r="G630" s="8" t="n"/>
      <c r="H630" s="25" t="n"/>
      <c r="I630" s="8" t="n"/>
      <c r="J630" s="25">
        <f>IF($H630&lt;&gt;"",IF($F630="","",ROUND($H630-$F630,2)),IF(AND($F630&lt;&gt;"",ISNUMBER($G630)),IF($G630&lt;TODAY(),-$F630,""),""))</f>
        <v/>
      </c>
    </row>
    <row r="631">
      <c r="A631" s="7" t="n"/>
      <c r="B631" s="10" t="n"/>
      <c r="C631">
        <f>IF($A631="","",IFERROR(IF(INDEX('Apólices'!$Q$2:$Q$5001,MATCH($A631,'Apólices'!$A$2:$A$5001,0))="","",INDEX('Apólices'!$Q$2:$Q$5001,MATCH($A631,'Apólices'!$A$2:$A$5001,0))),""))</f>
        <v/>
      </c>
      <c r="D631" s="8" t="n"/>
      <c r="E631" s="25" t="n"/>
      <c r="F631" s="25">
        <f>IF(OR($E631="",$C631=""),"",ROUND($E631*$C631/100,2))</f>
        <v/>
      </c>
      <c r="G631" s="8" t="n"/>
      <c r="H631" s="25" t="n"/>
      <c r="I631" s="8" t="n"/>
      <c r="J631" s="25">
        <f>IF($H631&lt;&gt;"",IF($F631="","",ROUND($H631-$F631,2)),IF(AND($F631&lt;&gt;"",ISNUMBER($G631)),IF($G631&lt;TODAY(),-$F631,""),""))</f>
        <v/>
      </c>
    </row>
    <row r="632">
      <c r="A632" s="7" t="n"/>
      <c r="B632" s="10" t="n"/>
      <c r="C632">
        <f>IF($A632="","",IFERROR(IF(INDEX('Apólices'!$Q$2:$Q$5001,MATCH($A632,'Apólices'!$A$2:$A$5001,0))="","",INDEX('Apólices'!$Q$2:$Q$5001,MATCH($A632,'Apólices'!$A$2:$A$5001,0))),""))</f>
        <v/>
      </c>
      <c r="D632" s="8" t="n"/>
      <c r="E632" s="25" t="n"/>
      <c r="F632" s="25">
        <f>IF(OR($E632="",$C632=""),"",ROUND($E632*$C632/100,2))</f>
        <v/>
      </c>
      <c r="G632" s="8" t="n"/>
      <c r="H632" s="25" t="n"/>
      <c r="I632" s="8" t="n"/>
      <c r="J632" s="25">
        <f>IF($H632&lt;&gt;"",IF($F632="","",ROUND($H632-$F632,2)),IF(AND($F632&lt;&gt;"",ISNUMBER($G632)),IF($G632&lt;TODAY(),-$F632,""),""))</f>
        <v/>
      </c>
    </row>
    <row r="633">
      <c r="A633" s="7" t="n"/>
      <c r="B633" s="10" t="n"/>
      <c r="C633">
        <f>IF($A633="","",IFERROR(IF(INDEX('Apólices'!$Q$2:$Q$5001,MATCH($A633,'Apólices'!$A$2:$A$5001,0))="","",INDEX('Apólices'!$Q$2:$Q$5001,MATCH($A633,'Apólices'!$A$2:$A$5001,0))),""))</f>
        <v/>
      </c>
      <c r="D633" s="8" t="n"/>
      <c r="E633" s="25" t="n"/>
      <c r="F633" s="25">
        <f>IF(OR($E633="",$C633=""),"",ROUND($E633*$C633/100,2))</f>
        <v/>
      </c>
      <c r="G633" s="8" t="n"/>
      <c r="H633" s="25" t="n"/>
      <c r="I633" s="8" t="n"/>
      <c r="J633" s="25">
        <f>IF($H633&lt;&gt;"",IF($F633="","",ROUND($H633-$F633,2)),IF(AND($F633&lt;&gt;"",ISNUMBER($G633)),IF($G633&lt;TODAY(),-$F633,""),""))</f>
        <v/>
      </c>
    </row>
    <row r="634">
      <c r="A634" s="7" t="n"/>
      <c r="B634" s="10" t="n"/>
      <c r="C634">
        <f>IF($A634="","",IFERROR(IF(INDEX('Apólices'!$Q$2:$Q$5001,MATCH($A634,'Apólices'!$A$2:$A$5001,0))="","",INDEX('Apólices'!$Q$2:$Q$5001,MATCH($A634,'Apólices'!$A$2:$A$5001,0))),""))</f>
        <v/>
      </c>
      <c r="D634" s="8" t="n"/>
      <c r="E634" s="25" t="n"/>
      <c r="F634" s="25">
        <f>IF(OR($E634="",$C634=""),"",ROUND($E634*$C634/100,2))</f>
        <v/>
      </c>
      <c r="G634" s="8" t="n"/>
      <c r="H634" s="25" t="n"/>
      <c r="I634" s="8" t="n"/>
      <c r="J634" s="25">
        <f>IF($H634&lt;&gt;"",IF($F634="","",ROUND($H634-$F634,2)),IF(AND($F634&lt;&gt;"",ISNUMBER($G634)),IF($G634&lt;TODAY(),-$F634,""),""))</f>
        <v/>
      </c>
    </row>
    <row r="635">
      <c r="A635" s="7" t="n"/>
      <c r="B635" s="10" t="n"/>
      <c r="C635">
        <f>IF($A635="","",IFERROR(IF(INDEX('Apólices'!$Q$2:$Q$5001,MATCH($A635,'Apólices'!$A$2:$A$5001,0))="","",INDEX('Apólices'!$Q$2:$Q$5001,MATCH($A635,'Apólices'!$A$2:$A$5001,0))),""))</f>
        <v/>
      </c>
      <c r="D635" s="8" t="n"/>
      <c r="E635" s="25" t="n"/>
      <c r="F635" s="25">
        <f>IF(OR($E635="",$C635=""),"",ROUND($E635*$C635/100,2))</f>
        <v/>
      </c>
      <c r="G635" s="8" t="n"/>
      <c r="H635" s="25" t="n"/>
      <c r="I635" s="8" t="n"/>
      <c r="J635" s="25">
        <f>IF($H635&lt;&gt;"",IF($F635="","",ROUND($H635-$F635,2)),IF(AND($F635&lt;&gt;"",ISNUMBER($G635)),IF($G635&lt;TODAY(),-$F635,""),""))</f>
        <v/>
      </c>
    </row>
    <row r="636">
      <c r="A636" s="7" t="n"/>
      <c r="B636" s="10" t="n"/>
      <c r="C636">
        <f>IF($A636="","",IFERROR(IF(INDEX('Apólices'!$Q$2:$Q$5001,MATCH($A636,'Apólices'!$A$2:$A$5001,0))="","",INDEX('Apólices'!$Q$2:$Q$5001,MATCH($A636,'Apólices'!$A$2:$A$5001,0))),""))</f>
        <v/>
      </c>
      <c r="D636" s="8" t="n"/>
      <c r="E636" s="25" t="n"/>
      <c r="F636" s="25">
        <f>IF(OR($E636="",$C636=""),"",ROUND($E636*$C636/100,2))</f>
        <v/>
      </c>
      <c r="G636" s="8" t="n"/>
      <c r="H636" s="25" t="n"/>
      <c r="I636" s="8" t="n"/>
      <c r="J636" s="25">
        <f>IF($H636&lt;&gt;"",IF($F636="","",ROUND($H636-$F636,2)),IF(AND($F636&lt;&gt;"",ISNUMBER($G636)),IF($G636&lt;TODAY(),-$F636,""),""))</f>
        <v/>
      </c>
    </row>
    <row r="637">
      <c r="A637" s="7" t="n"/>
      <c r="B637" s="10" t="n"/>
      <c r="C637">
        <f>IF($A637="","",IFERROR(IF(INDEX('Apólices'!$Q$2:$Q$5001,MATCH($A637,'Apólices'!$A$2:$A$5001,0))="","",INDEX('Apólices'!$Q$2:$Q$5001,MATCH($A637,'Apólices'!$A$2:$A$5001,0))),""))</f>
        <v/>
      </c>
      <c r="D637" s="8" t="n"/>
      <c r="E637" s="25" t="n"/>
      <c r="F637" s="25">
        <f>IF(OR($E637="",$C637=""),"",ROUND($E637*$C637/100,2))</f>
        <v/>
      </c>
      <c r="G637" s="8" t="n"/>
      <c r="H637" s="25" t="n"/>
      <c r="I637" s="8" t="n"/>
      <c r="J637" s="25">
        <f>IF($H637&lt;&gt;"",IF($F637="","",ROUND($H637-$F637,2)),IF(AND($F637&lt;&gt;"",ISNUMBER($G637)),IF($G637&lt;TODAY(),-$F637,""),""))</f>
        <v/>
      </c>
    </row>
    <row r="638">
      <c r="A638" s="7" t="n"/>
      <c r="B638" s="10" t="n"/>
      <c r="C638">
        <f>IF($A638="","",IFERROR(IF(INDEX('Apólices'!$Q$2:$Q$5001,MATCH($A638,'Apólices'!$A$2:$A$5001,0))="","",INDEX('Apólices'!$Q$2:$Q$5001,MATCH($A638,'Apólices'!$A$2:$A$5001,0))),""))</f>
        <v/>
      </c>
      <c r="D638" s="8" t="n"/>
      <c r="E638" s="25" t="n"/>
      <c r="F638" s="25">
        <f>IF(OR($E638="",$C638=""),"",ROUND($E638*$C638/100,2))</f>
        <v/>
      </c>
      <c r="G638" s="8" t="n"/>
      <c r="H638" s="25" t="n"/>
      <c r="I638" s="8" t="n"/>
      <c r="J638" s="25">
        <f>IF($H638&lt;&gt;"",IF($F638="","",ROUND($H638-$F638,2)),IF(AND($F638&lt;&gt;"",ISNUMBER($G638)),IF($G638&lt;TODAY(),-$F638,""),""))</f>
        <v/>
      </c>
    </row>
    <row r="639">
      <c r="A639" s="7" t="n"/>
      <c r="B639" s="10" t="n"/>
      <c r="C639">
        <f>IF($A639="","",IFERROR(IF(INDEX('Apólices'!$Q$2:$Q$5001,MATCH($A639,'Apólices'!$A$2:$A$5001,0))="","",INDEX('Apólices'!$Q$2:$Q$5001,MATCH($A639,'Apólices'!$A$2:$A$5001,0))),""))</f>
        <v/>
      </c>
      <c r="D639" s="8" t="n"/>
      <c r="E639" s="25" t="n"/>
      <c r="F639" s="25">
        <f>IF(OR($E639="",$C639=""),"",ROUND($E639*$C639/100,2))</f>
        <v/>
      </c>
      <c r="G639" s="8" t="n"/>
      <c r="H639" s="25" t="n"/>
      <c r="I639" s="8" t="n"/>
      <c r="J639" s="25">
        <f>IF($H639&lt;&gt;"",IF($F639="","",ROUND($H639-$F639,2)),IF(AND($F639&lt;&gt;"",ISNUMBER($G639)),IF($G639&lt;TODAY(),-$F639,""),""))</f>
        <v/>
      </c>
    </row>
    <row r="640">
      <c r="A640" s="7" t="n"/>
      <c r="B640" s="10" t="n"/>
      <c r="C640">
        <f>IF($A640="","",IFERROR(IF(INDEX('Apólices'!$Q$2:$Q$5001,MATCH($A640,'Apólices'!$A$2:$A$5001,0))="","",INDEX('Apólices'!$Q$2:$Q$5001,MATCH($A640,'Apólices'!$A$2:$A$5001,0))),""))</f>
        <v/>
      </c>
      <c r="D640" s="8" t="n"/>
      <c r="E640" s="25" t="n"/>
      <c r="F640" s="25">
        <f>IF(OR($E640="",$C640=""),"",ROUND($E640*$C640/100,2))</f>
        <v/>
      </c>
      <c r="G640" s="8" t="n"/>
      <c r="H640" s="25" t="n"/>
      <c r="I640" s="8" t="n"/>
      <c r="J640" s="25">
        <f>IF($H640&lt;&gt;"",IF($F640="","",ROUND($H640-$F640,2)),IF(AND($F640&lt;&gt;"",ISNUMBER($G640)),IF($G640&lt;TODAY(),-$F640,""),""))</f>
        <v/>
      </c>
    </row>
    <row r="641">
      <c r="A641" s="7" t="n"/>
      <c r="B641" s="10" t="n"/>
      <c r="C641">
        <f>IF($A641="","",IFERROR(IF(INDEX('Apólices'!$Q$2:$Q$5001,MATCH($A641,'Apólices'!$A$2:$A$5001,0))="","",INDEX('Apólices'!$Q$2:$Q$5001,MATCH($A641,'Apólices'!$A$2:$A$5001,0))),""))</f>
        <v/>
      </c>
      <c r="D641" s="8" t="n"/>
      <c r="E641" s="25" t="n"/>
      <c r="F641" s="25">
        <f>IF(OR($E641="",$C641=""),"",ROUND($E641*$C641/100,2))</f>
        <v/>
      </c>
      <c r="G641" s="8" t="n"/>
      <c r="H641" s="25" t="n"/>
      <c r="I641" s="8" t="n"/>
      <c r="J641" s="25">
        <f>IF($H641&lt;&gt;"",IF($F641="","",ROUND($H641-$F641,2)),IF(AND($F641&lt;&gt;"",ISNUMBER($G641)),IF($G641&lt;TODAY(),-$F641,""),""))</f>
        <v/>
      </c>
    </row>
    <row r="642">
      <c r="A642" s="7" t="n"/>
      <c r="B642" s="10" t="n"/>
      <c r="C642">
        <f>IF($A642="","",IFERROR(IF(INDEX('Apólices'!$Q$2:$Q$5001,MATCH($A642,'Apólices'!$A$2:$A$5001,0))="","",INDEX('Apólices'!$Q$2:$Q$5001,MATCH($A642,'Apólices'!$A$2:$A$5001,0))),""))</f>
        <v/>
      </c>
      <c r="D642" s="8" t="n"/>
      <c r="E642" s="25" t="n"/>
      <c r="F642" s="25">
        <f>IF(OR($E642="",$C642=""),"",ROUND($E642*$C642/100,2))</f>
        <v/>
      </c>
      <c r="G642" s="8" t="n"/>
      <c r="H642" s="25" t="n"/>
      <c r="I642" s="8" t="n"/>
      <c r="J642" s="25">
        <f>IF($H642&lt;&gt;"",IF($F642="","",ROUND($H642-$F642,2)),IF(AND($F642&lt;&gt;"",ISNUMBER($G642)),IF($G642&lt;TODAY(),-$F642,""),""))</f>
        <v/>
      </c>
    </row>
    <row r="643">
      <c r="A643" s="7" t="n"/>
      <c r="B643" s="10" t="n"/>
      <c r="C643">
        <f>IF($A643="","",IFERROR(IF(INDEX('Apólices'!$Q$2:$Q$5001,MATCH($A643,'Apólices'!$A$2:$A$5001,0))="","",INDEX('Apólices'!$Q$2:$Q$5001,MATCH($A643,'Apólices'!$A$2:$A$5001,0))),""))</f>
        <v/>
      </c>
      <c r="D643" s="8" t="n"/>
      <c r="E643" s="25" t="n"/>
      <c r="F643" s="25">
        <f>IF(OR($E643="",$C643=""),"",ROUND($E643*$C643/100,2))</f>
        <v/>
      </c>
      <c r="G643" s="8" t="n"/>
      <c r="H643" s="25" t="n"/>
      <c r="I643" s="8" t="n"/>
      <c r="J643" s="25">
        <f>IF($H643&lt;&gt;"",IF($F643="","",ROUND($H643-$F643,2)),IF(AND($F643&lt;&gt;"",ISNUMBER($G643)),IF($G643&lt;TODAY(),-$F643,""),""))</f>
        <v/>
      </c>
    </row>
    <row r="644">
      <c r="A644" s="7" t="n"/>
      <c r="B644" s="10" t="n"/>
      <c r="C644">
        <f>IF($A644="","",IFERROR(IF(INDEX('Apólices'!$Q$2:$Q$5001,MATCH($A644,'Apólices'!$A$2:$A$5001,0))="","",INDEX('Apólices'!$Q$2:$Q$5001,MATCH($A644,'Apólices'!$A$2:$A$5001,0))),""))</f>
        <v/>
      </c>
      <c r="D644" s="8" t="n"/>
      <c r="E644" s="25" t="n"/>
      <c r="F644" s="25">
        <f>IF(OR($E644="",$C644=""),"",ROUND($E644*$C644/100,2))</f>
        <v/>
      </c>
      <c r="G644" s="8" t="n"/>
      <c r="H644" s="25" t="n"/>
      <c r="I644" s="8" t="n"/>
      <c r="J644" s="25">
        <f>IF($H644&lt;&gt;"",IF($F644="","",ROUND($H644-$F644,2)),IF(AND($F644&lt;&gt;"",ISNUMBER($G644)),IF($G644&lt;TODAY(),-$F644,""),""))</f>
        <v/>
      </c>
    </row>
    <row r="645">
      <c r="A645" s="7" t="n"/>
      <c r="B645" s="10" t="n"/>
      <c r="C645">
        <f>IF($A645="","",IFERROR(IF(INDEX('Apólices'!$Q$2:$Q$5001,MATCH($A645,'Apólices'!$A$2:$A$5001,0))="","",INDEX('Apólices'!$Q$2:$Q$5001,MATCH($A645,'Apólices'!$A$2:$A$5001,0))),""))</f>
        <v/>
      </c>
      <c r="D645" s="8" t="n"/>
      <c r="E645" s="25" t="n"/>
      <c r="F645" s="25">
        <f>IF(OR($E645="",$C645=""),"",ROUND($E645*$C645/100,2))</f>
        <v/>
      </c>
      <c r="G645" s="8" t="n"/>
      <c r="H645" s="25" t="n"/>
      <c r="I645" s="8" t="n"/>
      <c r="J645" s="25">
        <f>IF($H645&lt;&gt;"",IF($F645="","",ROUND($H645-$F645,2)),IF(AND($F645&lt;&gt;"",ISNUMBER($G645)),IF($G645&lt;TODAY(),-$F645,""),""))</f>
        <v/>
      </c>
    </row>
    <row r="646">
      <c r="A646" s="7" t="n"/>
      <c r="B646" s="10" t="n"/>
      <c r="C646">
        <f>IF($A646="","",IFERROR(IF(INDEX('Apólices'!$Q$2:$Q$5001,MATCH($A646,'Apólices'!$A$2:$A$5001,0))="","",INDEX('Apólices'!$Q$2:$Q$5001,MATCH($A646,'Apólices'!$A$2:$A$5001,0))),""))</f>
        <v/>
      </c>
      <c r="D646" s="8" t="n"/>
      <c r="E646" s="25" t="n"/>
      <c r="F646" s="25">
        <f>IF(OR($E646="",$C646=""),"",ROUND($E646*$C646/100,2))</f>
        <v/>
      </c>
      <c r="G646" s="8" t="n"/>
      <c r="H646" s="25" t="n"/>
      <c r="I646" s="8" t="n"/>
      <c r="J646" s="25">
        <f>IF($H646&lt;&gt;"",IF($F646="","",ROUND($H646-$F646,2)),IF(AND($F646&lt;&gt;"",ISNUMBER($G646)),IF($G646&lt;TODAY(),-$F646,""),""))</f>
        <v/>
      </c>
    </row>
    <row r="647">
      <c r="A647" s="7" t="n"/>
      <c r="B647" s="10" t="n"/>
      <c r="C647">
        <f>IF($A647="","",IFERROR(IF(INDEX('Apólices'!$Q$2:$Q$5001,MATCH($A647,'Apólices'!$A$2:$A$5001,0))="","",INDEX('Apólices'!$Q$2:$Q$5001,MATCH($A647,'Apólices'!$A$2:$A$5001,0))),""))</f>
        <v/>
      </c>
      <c r="D647" s="8" t="n"/>
      <c r="E647" s="25" t="n"/>
      <c r="F647" s="25">
        <f>IF(OR($E647="",$C647=""),"",ROUND($E647*$C647/100,2))</f>
        <v/>
      </c>
      <c r="G647" s="8" t="n"/>
      <c r="H647" s="25" t="n"/>
      <c r="I647" s="8" t="n"/>
      <c r="J647" s="25">
        <f>IF($H647&lt;&gt;"",IF($F647="","",ROUND($H647-$F647,2)),IF(AND($F647&lt;&gt;"",ISNUMBER($G647)),IF($G647&lt;TODAY(),-$F647,""),""))</f>
        <v/>
      </c>
    </row>
    <row r="648">
      <c r="A648" s="7" t="n"/>
      <c r="B648" s="10" t="n"/>
      <c r="C648">
        <f>IF($A648="","",IFERROR(IF(INDEX('Apólices'!$Q$2:$Q$5001,MATCH($A648,'Apólices'!$A$2:$A$5001,0))="","",INDEX('Apólices'!$Q$2:$Q$5001,MATCH($A648,'Apólices'!$A$2:$A$5001,0))),""))</f>
        <v/>
      </c>
      <c r="D648" s="8" t="n"/>
      <c r="E648" s="25" t="n"/>
      <c r="F648" s="25">
        <f>IF(OR($E648="",$C648=""),"",ROUND($E648*$C648/100,2))</f>
        <v/>
      </c>
      <c r="G648" s="8" t="n"/>
      <c r="H648" s="25" t="n"/>
      <c r="I648" s="8" t="n"/>
      <c r="J648" s="25">
        <f>IF($H648&lt;&gt;"",IF($F648="","",ROUND($H648-$F648,2)),IF(AND($F648&lt;&gt;"",ISNUMBER($G648)),IF($G648&lt;TODAY(),-$F648,""),""))</f>
        <v/>
      </c>
    </row>
    <row r="649">
      <c r="A649" s="7" t="n"/>
      <c r="B649" s="10" t="n"/>
      <c r="C649">
        <f>IF($A649="","",IFERROR(IF(INDEX('Apólices'!$Q$2:$Q$5001,MATCH($A649,'Apólices'!$A$2:$A$5001,0))="","",INDEX('Apólices'!$Q$2:$Q$5001,MATCH($A649,'Apólices'!$A$2:$A$5001,0))),""))</f>
        <v/>
      </c>
      <c r="D649" s="8" t="n"/>
      <c r="E649" s="25" t="n"/>
      <c r="F649" s="25">
        <f>IF(OR($E649="",$C649=""),"",ROUND($E649*$C649/100,2))</f>
        <v/>
      </c>
      <c r="G649" s="8" t="n"/>
      <c r="H649" s="25" t="n"/>
      <c r="I649" s="8" t="n"/>
      <c r="J649" s="25">
        <f>IF($H649&lt;&gt;"",IF($F649="","",ROUND($H649-$F649,2)),IF(AND($F649&lt;&gt;"",ISNUMBER($G649)),IF($G649&lt;TODAY(),-$F649,""),""))</f>
        <v/>
      </c>
    </row>
    <row r="650">
      <c r="A650" s="7" t="n"/>
      <c r="B650" s="10" t="n"/>
      <c r="C650">
        <f>IF($A650="","",IFERROR(IF(INDEX('Apólices'!$Q$2:$Q$5001,MATCH($A650,'Apólices'!$A$2:$A$5001,0))="","",INDEX('Apólices'!$Q$2:$Q$5001,MATCH($A650,'Apólices'!$A$2:$A$5001,0))),""))</f>
        <v/>
      </c>
      <c r="D650" s="8" t="n"/>
      <c r="E650" s="25" t="n"/>
      <c r="F650" s="25">
        <f>IF(OR($E650="",$C650=""),"",ROUND($E650*$C650/100,2))</f>
        <v/>
      </c>
      <c r="G650" s="8" t="n"/>
      <c r="H650" s="25" t="n"/>
      <c r="I650" s="8" t="n"/>
      <c r="J650" s="25">
        <f>IF($H650&lt;&gt;"",IF($F650="","",ROUND($H650-$F650,2)),IF(AND($F650&lt;&gt;"",ISNUMBER($G650)),IF($G650&lt;TODAY(),-$F650,""),""))</f>
        <v/>
      </c>
    </row>
    <row r="651">
      <c r="A651" s="7" t="n"/>
      <c r="B651" s="10" t="n"/>
      <c r="C651">
        <f>IF($A651="","",IFERROR(IF(INDEX('Apólices'!$Q$2:$Q$5001,MATCH($A651,'Apólices'!$A$2:$A$5001,0))="","",INDEX('Apólices'!$Q$2:$Q$5001,MATCH($A651,'Apólices'!$A$2:$A$5001,0))),""))</f>
        <v/>
      </c>
      <c r="D651" s="8" t="n"/>
      <c r="E651" s="25" t="n"/>
      <c r="F651" s="25">
        <f>IF(OR($E651="",$C651=""),"",ROUND($E651*$C651/100,2))</f>
        <v/>
      </c>
      <c r="G651" s="8" t="n"/>
      <c r="H651" s="25" t="n"/>
      <c r="I651" s="8" t="n"/>
      <c r="J651" s="25">
        <f>IF($H651&lt;&gt;"",IF($F651="","",ROUND($H651-$F651,2)),IF(AND($F651&lt;&gt;"",ISNUMBER($G651)),IF($G651&lt;TODAY(),-$F651,""),""))</f>
        <v/>
      </c>
    </row>
    <row r="652">
      <c r="A652" s="7" t="n"/>
      <c r="B652" s="10" t="n"/>
      <c r="C652">
        <f>IF($A652="","",IFERROR(IF(INDEX('Apólices'!$Q$2:$Q$5001,MATCH($A652,'Apólices'!$A$2:$A$5001,0))="","",INDEX('Apólices'!$Q$2:$Q$5001,MATCH($A652,'Apólices'!$A$2:$A$5001,0))),""))</f>
        <v/>
      </c>
      <c r="D652" s="8" t="n"/>
      <c r="E652" s="25" t="n"/>
      <c r="F652" s="25">
        <f>IF(OR($E652="",$C652=""),"",ROUND($E652*$C652/100,2))</f>
        <v/>
      </c>
      <c r="G652" s="8" t="n"/>
      <c r="H652" s="25" t="n"/>
      <c r="I652" s="8" t="n"/>
      <c r="J652" s="25">
        <f>IF($H652&lt;&gt;"",IF($F652="","",ROUND($H652-$F652,2)),IF(AND($F652&lt;&gt;"",ISNUMBER($G652)),IF($G652&lt;TODAY(),-$F652,""),""))</f>
        <v/>
      </c>
    </row>
    <row r="653">
      <c r="A653" s="7" t="n"/>
      <c r="B653" s="10" t="n"/>
      <c r="C653">
        <f>IF($A653="","",IFERROR(IF(INDEX('Apólices'!$Q$2:$Q$5001,MATCH($A653,'Apólices'!$A$2:$A$5001,0))="","",INDEX('Apólices'!$Q$2:$Q$5001,MATCH($A653,'Apólices'!$A$2:$A$5001,0))),""))</f>
        <v/>
      </c>
      <c r="D653" s="8" t="n"/>
      <c r="E653" s="25" t="n"/>
      <c r="F653" s="25">
        <f>IF(OR($E653="",$C653=""),"",ROUND($E653*$C653/100,2))</f>
        <v/>
      </c>
      <c r="G653" s="8" t="n"/>
      <c r="H653" s="25" t="n"/>
      <c r="I653" s="8" t="n"/>
      <c r="J653" s="25">
        <f>IF($H653&lt;&gt;"",IF($F653="","",ROUND($H653-$F653,2)),IF(AND($F653&lt;&gt;"",ISNUMBER($G653)),IF($G653&lt;TODAY(),-$F653,""),""))</f>
        <v/>
      </c>
    </row>
    <row r="654">
      <c r="A654" s="7" t="n"/>
      <c r="B654" s="10" t="n"/>
      <c r="C654">
        <f>IF($A654="","",IFERROR(IF(INDEX('Apólices'!$Q$2:$Q$5001,MATCH($A654,'Apólices'!$A$2:$A$5001,0))="","",INDEX('Apólices'!$Q$2:$Q$5001,MATCH($A654,'Apólices'!$A$2:$A$5001,0))),""))</f>
        <v/>
      </c>
      <c r="D654" s="8" t="n"/>
      <c r="E654" s="25" t="n"/>
      <c r="F654" s="25">
        <f>IF(OR($E654="",$C654=""),"",ROUND($E654*$C654/100,2))</f>
        <v/>
      </c>
      <c r="G654" s="8" t="n"/>
      <c r="H654" s="25" t="n"/>
      <c r="I654" s="8" t="n"/>
      <c r="J654" s="25">
        <f>IF($H654&lt;&gt;"",IF($F654="","",ROUND($H654-$F654,2)),IF(AND($F654&lt;&gt;"",ISNUMBER($G654)),IF($G654&lt;TODAY(),-$F654,""),""))</f>
        <v/>
      </c>
    </row>
    <row r="655">
      <c r="A655" s="7" t="n"/>
      <c r="B655" s="10" t="n"/>
      <c r="C655">
        <f>IF($A655="","",IFERROR(IF(INDEX('Apólices'!$Q$2:$Q$5001,MATCH($A655,'Apólices'!$A$2:$A$5001,0))="","",INDEX('Apólices'!$Q$2:$Q$5001,MATCH($A655,'Apólices'!$A$2:$A$5001,0))),""))</f>
        <v/>
      </c>
      <c r="D655" s="8" t="n"/>
      <c r="E655" s="25" t="n"/>
      <c r="F655" s="25">
        <f>IF(OR($E655="",$C655=""),"",ROUND($E655*$C655/100,2))</f>
        <v/>
      </c>
      <c r="G655" s="8" t="n"/>
      <c r="H655" s="25" t="n"/>
      <c r="I655" s="8" t="n"/>
      <c r="J655" s="25">
        <f>IF($H655&lt;&gt;"",IF($F655="","",ROUND($H655-$F655,2)),IF(AND($F655&lt;&gt;"",ISNUMBER($G655)),IF($G655&lt;TODAY(),-$F655,""),""))</f>
        <v/>
      </c>
    </row>
    <row r="656">
      <c r="A656" s="7" t="n"/>
      <c r="B656" s="10" t="n"/>
      <c r="C656">
        <f>IF($A656="","",IFERROR(IF(INDEX('Apólices'!$Q$2:$Q$5001,MATCH($A656,'Apólices'!$A$2:$A$5001,0))="","",INDEX('Apólices'!$Q$2:$Q$5001,MATCH($A656,'Apólices'!$A$2:$A$5001,0))),""))</f>
        <v/>
      </c>
      <c r="D656" s="8" t="n"/>
      <c r="E656" s="25" t="n"/>
      <c r="F656" s="25">
        <f>IF(OR($E656="",$C656=""),"",ROUND($E656*$C656/100,2))</f>
        <v/>
      </c>
      <c r="G656" s="8" t="n"/>
      <c r="H656" s="25" t="n"/>
      <c r="I656" s="8" t="n"/>
      <c r="J656" s="25">
        <f>IF($H656&lt;&gt;"",IF($F656="","",ROUND($H656-$F656,2)),IF(AND($F656&lt;&gt;"",ISNUMBER($G656)),IF($G656&lt;TODAY(),-$F656,""),""))</f>
        <v/>
      </c>
    </row>
    <row r="657">
      <c r="A657" s="7" t="n"/>
      <c r="B657" s="10" t="n"/>
      <c r="C657">
        <f>IF($A657="","",IFERROR(IF(INDEX('Apólices'!$Q$2:$Q$5001,MATCH($A657,'Apólices'!$A$2:$A$5001,0))="","",INDEX('Apólices'!$Q$2:$Q$5001,MATCH($A657,'Apólices'!$A$2:$A$5001,0))),""))</f>
        <v/>
      </c>
      <c r="D657" s="8" t="n"/>
      <c r="E657" s="25" t="n"/>
      <c r="F657" s="25">
        <f>IF(OR($E657="",$C657=""),"",ROUND($E657*$C657/100,2))</f>
        <v/>
      </c>
      <c r="G657" s="8" t="n"/>
      <c r="H657" s="25" t="n"/>
      <c r="I657" s="8" t="n"/>
      <c r="J657" s="25">
        <f>IF($H657&lt;&gt;"",IF($F657="","",ROUND($H657-$F657,2)),IF(AND($F657&lt;&gt;"",ISNUMBER($G657)),IF($G657&lt;TODAY(),-$F657,""),""))</f>
        <v/>
      </c>
    </row>
    <row r="658">
      <c r="A658" s="7" t="n"/>
      <c r="B658" s="10" t="n"/>
      <c r="C658">
        <f>IF($A658="","",IFERROR(IF(INDEX('Apólices'!$Q$2:$Q$5001,MATCH($A658,'Apólices'!$A$2:$A$5001,0))="","",INDEX('Apólices'!$Q$2:$Q$5001,MATCH($A658,'Apólices'!$A$2:$A$5001,0))),""))</f>
        <v/>
      </c>
      <c r="D658" s="8" t="n"/>
      <c r="E658" s="25" t="n"/>
      <c r="F658" s="25">
        <f>IF(OR($E658="",$C658=""),"",ROUND($E658*$C658/100,2))</f>
        <v/>
      </c>
      <c r="G658" s="8" t="n"/>
      <c r="H658" s="25" t="n"/>
      <c r="I658" s="8" t="n"/>
      <c r="J658" s="25">
        <f>IF($H658&lt;&gt;"",IF($F658="","",ROUND($H658-$F658,2)),IF(AND($F658&lt;&gt;"",ISNUMBER($G658)),IF($G658&lt;TODAY(),-$F658,""),""))</f>
        <v/>
      </c>
    </row>
    <row r="659">
      <c r="A659" s="7" t="n"/>
      <c r="B659" s="10" t="n"/>
      <c r="C659">
        <f>IF($A659="","",IFERROR(IF(INDEX('Apólices'!$Q$2:$Q$5001,MATCH($A659,'Apólices'!$A$2:$A$5001,0))="","",INDEX('Apólices'!$Q$2:$Q$5001,MATCH($A659,'Apólices'!$A$2:$A$5001,0))),""))</f>
        <v/>
      </c>
      <c r="D659" s="8" t="n"/>
      <c r="E659" s="25" t="n"/>
      <c r="F659" s="25">
        <f>IF(OR($E659="",$C659=""),"",ROUND($E659*$C659/100,2))</f>
        <v/>
      </c>
      <c r="G659" s="8" t="n"/>
      <c r="H659" s="25" t="n"/>
      <c r="I659" s="8" t="n"/>
      <c r="J659" s="25">
        <f>IF($H659&lt;&gt;"",IF($F659="","",ROUND($H659-$F659,2)),IF(AND($F659&lt;&gt;"",ISNUMBER($G659)),IF($G659&lt;TODAY(),-$F659,""),""))</f>
        <v/>
      </c>
    </row>
    <row r="660">
      <c r="A660" s="7" t="n"/>
      <c r="B660" s="10" t="n"/>
      <c r="C660">
        <f>IF($A660="","",IFERROR(IF(INDEX('Apólices'!$Q$2:$Q$5001,MATCH($A660,'Apólices'!$A$2:$A$5001,0))="","",INDEX('Apólices'!$Q$2:$Q$5001,MATCH($A660,'Apólices'!$A$2:$A$5001,0))),""))</f>
        <v/>
      </c>
      <c r="D660" s="8" t="n"/>
      <c r="E660" s="25" t="n"/>
      <c r="F660" s="25">
        <f>IF(OR($E660="",$C660=""),"",ROUND($E660*$C660/100,2))</f>
        <v/>
      </c>
      <c r="G660" s="8" t="n"/>
      <c r="H660" s="25" t="n"/>
      <c r="I660" s="8" t="n"/>
      <c r="J660" s="25">
        <f>IF($H660&lt;&gt;"",IF($F660="","",ROUND($H660-$F660,2)),IF(AND($F660&lt;&gt;"",ISNUMBER($G660)),IF($G660&lt;TODAY(),-$F660,""),""))</f>
        <v/>
      </c>
    </row>
    <row r="661">
      <c r="A661" s="7" t="n"/>
      <c r="B661" s="10" t="n"/>
      <c r="C661">
        <f>IF($A661="","",IFERROR(IF(INDEX('Apólices'!$Q$2:$Q$5001,MATCH($A661,'Apólices'!$A$2:$A$5001,0))="","",INDEX('Apólices'!$Q$2:$Q$5001,MATCH($A661,'Apólices'!$A$2:$A$5001,0))),""))</f>
        <v/>
      </c>
      <c r="D661" s="8" t="n"/>
      <c r="E661" s="25" t="n"/>
      <c r="F661" s="25">
        <f>IF(OR($E661="",$C661=""),"",ROUND($E661*$C661/100,2))</f>
        <v/>
      </c>
      <c r="G661" s="8" t="n"/>
      <c r="H661" s="25" t="n"/>
      <c r="I661" s="8" t="n"/>
      <c r="J661" s="25">
        <f>IF($H661&lt;&gt;"",IF($F661="","",ROUND($H661-$F661,2)),IF(AND($F661&lt;&gt;"",ISNUMBER($G661)),IF($G661&lt;TODAY(),-$F661,""),""))</f>
        <v/>
      </c>
    </row>
    <row r="662">
      <c r="A662" s="7" t="n"/>
      <c r="B662" s="10" t="n"/>
      <c r="C662">
        <f>IF($A662="","",IFERROR(IF(INDEX('Apólices'!$Q$2:$Q$5001,MATCH($A662,'Apólices'!$A$2:$A$5001,0))="","",INDEX('Apólices'!$Q$2:$Q$5001,MATCH($A662,'Apólices'!$A$2:$A$5001,0))),""))</f>
        <v/>
      </c>
      <c r="D662" s="8" t="n"/>
      <c r="E662" s="25" t="n"/>
      <c r="F662" s="25">
        <f>IF(OR($E662="",$C662=""),"",ROUND($E662*$C662/100,2))</f>
        <v/>
      </c>
      <c r="G662" s="8" t="n"/>
      <c r="H662" s="25" t="n"/>
      <c r="I662" s="8" t="n"/>
      <c r="J662" s="25">
        <f>IF($H662&lt;&gt;"",IF($F662="","",ROUND($H662-$F662,2)),IF(AND($F662&lt;&gt;"",ISNUMBER($G662)),IF($G662&lt;TODAY(),-$F662,""),""))</f>
        <v/>
      </c>
    </row>
    <row r="663">
      <c r="A663" s="7" t="n"/>
      <c r="B663" s="10" t="n"/>
      <c r="C663">
        <f>IF($A663="","",IFERROR(IF(INDEX('Apólices'!$Q$2:$Q$5001,MATCH($A663,'Apólices'!$A$2:$A$5001,0))="","",INDEX('Apólices'!$Q$2:$Q$5001,MATCH($A663,'Apólices'!$A$2:$A$5001,0))),""))</f>
        <v/>
      </c>
      <c r="D663" s="8" t="n"/>
      <c r="E663" s="25" t="n"/>
      <c r="F663" s="25">
        <f>IF(OR($E663="",$C663=""),"",ROUND($E663*$C663/100,2))</f>
        <v/>
      </c>
      <c r="G663" s="8" t="n"/>
      <c r="H663" s="25" t="n"/>
      <c r="I663" s="8" t="n"/>
      <c r="J663" s="25">
        <f>IF($H663&lt;&gt;"",IF($F663="","",ROUND($H663-$F663,2)),IF(AND($F663&lt;&gt;"",ISNUMBER($G663)),IF($G663&lt;TODAY(),-$F663,""),""))</f>
        <v/>
      </c>
    </row>
    <row r="664">
      <c r="A664" s="7" t="n"/>
      <c r="B664" s="10" t="n"/>
      <c r="C664">
        <f>IF($A664="","",IFERROR(IF(INDEX('Apólices'!$Q$2:$Q$5001,MATCH($A664,'Apólices'!$A$2:$A$5001,0))="","",INDEX('Apólices'!$Q$2:$Q$5001,MATCH($A664,'Apólices'!$A$2:$A$5001,0))),""))</f>
        <v/>
      </c>
      <c r="D664" s="8" t="n"/>
      <c r="E664" s="25" t="n"/>
      <c r="F664" s="25">
        <f>IF(OR($E664="",$C664=""),"",ROUND($E664*$C664/100,2))</f>
        <v/>
      </c>
      <c r="G664" s="8" t="n"/>
      <c r="H664" s="25" t="n"/>
      <c r="I664" s="8" t="n"/>
      <c r="J664" s="25">
        <f>IF($H664&lt;&gt;"",IF($F664="","",ROUND($H664-$F664,2)),IF(AND($F664&lt;&gt;"",ISNUMBER($G664)),IF($G664&lt;TODAY(),-$F664,""),""))</f>
        <v/>
      </c>
    </row>
    <row r="665">
      <c r="A665" s="7" t="n"/>
      <c r="B665" s="10" t="n"/>
      <c r="C665">
        <f>IF($A665="","",IFERROR(IF(INDEX('Apólices'!$Q$2:$Q$5001,MATCH($A665,'Apólices'!$A$2:$A$5001,0))="","",INDEX('Apólices'!$Q$2:$Q$5001,MATCH($A665,'Apólices'!$A$2:$A$5001,0))),""))</f>
        <v/>
      </c>
      <c r="D665" s="8" t="n"/>
      <c r="E665" s="25" t="n"/>
      <c r="F665" s="25">
        <f>IF(OR($E665="",$C665=""),"",ROUND($E665*$C665/100,2))</f>
        <v/>
      </c>
      <c r="G665" s="8" t="n"/>
      <c r="H665" s="25" t="n"/>
      <c r="I665" s="8" t="n"/>
      <c r="J665" s="25">
        <f>IF($H665&lt;&gt;"",IF($F665="","",ROUND($H665-$F665,2)),IF(AND($F665&lt;&gt;"",ISNUMBER($G665)),IF($G665&lt;TODAY(),-$F665,""),""))</f>
        <v/>
      </c>
    </row>
    <row r="666">
      <c r="A666" s="7" t="n"/>
      <c r="B666" s="10" t="n"/>
      <c r="C666">
        <f>IF($A666="","",IFERROR(IF(INDEX('Apólices'!$Q$2:$Q$5001,MATCH($A666,'Apólices'!$A$2:$A$5001,0))="","",INDEX('Apólices'!$Q$2:$Q$5001,MATCH($A666,'Apólices'!$A$2:$A$5001,0))),""))</f>
        <v/>
      </c>
      <c r="D666" s="8" t="n"/>
      <c r="E666" s="25" t="n"/>
      <c r="F666" s="25">
        <f>IF(OR($E666="",$C666=""),"",ROUND($E666*$C666/100,2))</f>
        <v/>
      </c>
      <c r="G666" s="8" t="n"/>
      <c r="H666" s="25" t="n"/>
      <c r="I666" s="8" t="n"/>
      <c r="J666" s="25">
        <f>IF($H666&lt;&gt;"",IF($F666="","",ROUND($H666-$F666,2)),IF(AND($F666&lt;&gt;"",ISNUMBER($G666)),IF($G666&lt;TODAY(),-$F666,""),""))</f>
        <v/>
      </c>
    </row>
    <row r="667">
      <c r="A667" s="7" t="n"/>
      <c r="B667" s="10" t="n"/>
      <c r="C667">
        <f>IF($A667="","",IFERROR(IF(INDEX('Apólices'!$Q$2:$Q$5001,MATCH($A667,'Apólices'!$A$2:$A$5001,0))="","",INDEX('Apólices'!$Q$2:$Q$5001,MATCH($A667,'Apólices'!$A$2:$A$5001,0))),""))</f>
        <v/>
      </c>
      <c r="D667" s="8" t="n"/>
      <c r="E667" s="25" t="n"/>
      <c r="F667" s="25">
        <f>IF(OR($E667="",$C667=""),"",ROUND($E667*$C667/100,2))</f>
        <v/>
      </c>
      <c r="G667" s="8" t="n"/>
      <c r="H667" s="25" t="n"/>
      <c r="I667" s="8" t="n"/>
      <c r="J667" s="25">
        <f>IF($H667&lt;&gt;"",IF($F667="","",ROUND($H667-$F667,2)),IF(AND($F667&lt;&gt;"",ISNUMBER($G667)),IF($G667&lt;TODAY(),-$F667,""),""))</f>
        <v/>
      </c>
    </row>
    <row r="668">
      <c r="A668" s="7" t="n"/>
      <c r="B668" s="10" t="n"/>
      <c r="C668">
        <f>IF($A668="","",IFERROR(IF(INDEX('Apólices'!$Q$2:$Q$5001,MATCH($A668,'Apólices'!$A$2:$A$5001,0))="","",INDEX('Apólices'!$Q$2:$Q$5001,MATCH($A668,'Apólices'!$A$2:$A$5001,0))),""))</f>
        <v/>
      </c>
      <c r="D668" s="8" t="n"/>
      <c r="E668" s="25" t="n"/>
      <c r="F668" s="25">
        <f>IF(OR($E668="",$C668=""),"",ROUND($E668*$C668/100,2))</f>
        <v/>
      </c>
      <c r="G668" s="8" t="n"/>
      <c r="H668" s="25" t="n"/>
      <c r="I668" s="8" t="n"/>
      <c r="J668" s="25">
        <f>IF($H668&lt;&gt;"",IF($F668="","",ROUND($H668-$F668,2)),IF(AND($F668&lt;&gt;"",ISNUMBER($G668)),IF($G668&lt;TODAY(),-$F668,""),""))</f>
        <v/>
      </c>
    </row>
    <row r="669">
      <c r="A669" s="7" t="n"/>
      <c r="B669" s="10" t="n"/>
      <c r="C669">
        <f>IF($A669="","",IFERROR(IF(INDEX('Apólices'!$Q$2:$Q$5001,MATCH($A669,'Apólices'!$A$2:$A$5001,0))="","",INDEX('Apólices'!$Q$2:$Q$5001,MATCH($A669,'Apólices'!$A$2:$A$5001,0))),""))</f>
        <v/>
      </c>
      <c r="D669" s="8" t="n"/>
      <c r="E669" s="25" t="n"/>
      <c r="F669" s="25">
        <f>IF(OR($E669="",$C669=""),"",ROUND($E669*$C669/100,2))</f>
        <v/>
      </c>
      <c r="G669" s="8" t="n"/>
      <c r="H669" s="25" t="n"/>
      <c r="I669" s="8" t="n"/>
      <c r="J669" s="25">
        <f>IF($H669&lt;&gt;"",IF($F669="","",ROUND($H669-$F669,2)),IF(AND($F669&lt;&gt;"",ISNUMBER($G669)),IF($G669&lt;TODAY(),-$F669,""),""))</f>
        <v/>
      </c>
    </row>
    <row r="670">
      <c r="A670" s="7" t="n"/>
      <c r="B670" s="10" t="n"/>
      <c r="C670">
        <f>IF($A670="","",IFERROR(IF(INDEX('Apólices'!$Q$2:$Q$5001,MATCH($A670,'Apólices'!$A$2:$A$5001,0))="","",INDEX('Apólices'!$Q$2:$Q$5001,MATCH($A670,'Apólices'!$A$2:$A$5001,0))),""))</f>
        <v/>
      </c>
      <c r="D670" s="8" t="n"/>
      <c r="E670" s="25" t="n"/>
      <c r="F670" s="25">
        <f>IF(OR($E670="",$C670=""),"",ROUND($E670*$C670/100,2))</f>
        <v/>
      </c>
      <c r="G670" s="8" t="n"/>
      <c r="H670" s="25" t="n"/>
      <c r="I670" s="8" t="n"/>
      <c r="J670" s="25">
        <f>IF($H670&lt;&gt;"",IF($F670="","",ROUND($H670-$F670,2)),IF(AND($F670&lt;&gt;"",ISNUMBER($G670)),IF($G670&lt;TODAY(),-$F670,""),""))</f>
        <v/>
      </c>
    </row>
    <row r="671">
      <c r="A671" s="7" t="n"/>
      <c r="B671" s="10" t="n"/>
      <c r="C671">
        <f>IF($A671="","",IFERROR(IF(INDEX('Apólices'!$Q$2:$Q$5001,MATCH($A671,'Apólices'!$A$2:$A$5001,0))="","",INDEX('Apólices'!$Q$2:$Q$5001,MATCH($A671,'Apólices'!$A$2:$A$5001,0))),""))</f>
        <v/>
      </c>
      <c r="D671" s="8" t="n"/>
      <c r="E671" s="25" t="n"/>
      <c r="F671" s="25">
        <f>IF(OR($E671="",$C671=""),"",ROUND($E671*$C671/100,2))</f>
        <v/>
      </c>
      <c r="G671" s="8" t="n"/>
      <c r="H671" s="25" t="n"/>
      <c r="I671" s="8" t="n"/>
      <c r="J671" s="25">
        <f>IF($H671&lt;&gt;"",IF($F671="","",ROUND($H671-$F671,2)),IF(AND($F671&lt;&gt;"",ISNUMBER($G671)),IF($G671&lt;TODAY(),-$F671,""),""))</f>
        <v/>
      </c>
    </row>
    <row r="672">
      <c r="A672" s="7" t="n"/>
      <c r="B672" s="10" t="n"/>
      <c r="C672">
        <f>IF($A672="","",IFERROR(IF(INDEX('Apólices'!$Q$2:$Q$5001,MATCH($A672,'Apólices'!$A$2:$A$5001,0))="","",INDEX('Apólices'!$Q$2:$Q$5001,MATCH($A672,'Apólices'!$A$2:$A$5001,0))),""))</f>
        <v/>
      </c>
      <c r="D672" s="8" t="n"/>
      <c r="E672" s="25" t="n"/>
      <c r="F672" s="25">
        <f>IF(OR($E672="",$C672=""),"",ROUND($E672*$C672/100,2))</f>
        <v/>
      </c>
      <c r="G672" s="8" t="n"/>
      <c r="H672" s="25" t="n"/>
      <c r="I672" s="8" t="n"/>
      <c r="J672" s="25">
        <f>IF($H672&lt;&gt;"",IF($F672="","",ROUND($H672-$F672,2)),IF(AND($F672&lt;&gt;"",ISNUMBER($G672)),IF($G672&lt;TODAY(),-$F672,""),""))</f>
        <v/>
      </c>
    </row>
    <row r="673">
      <c r="A673" s="7" t="n"/>
      <c r="B673" s="10" t="n"/>
      <c r="C673">
        <f>IF($A673="","",IFERROR(IF(INDEX('Apólices'!$Q$2:$Q$5001,MATCH($A673,'Apólices'!$A$2:$A$5001,0))="","",INDEX('Apólices'!$Q$2:$Q$5001,MATCH($A673,'Apólices'!$A$2:$A$5001,0))),""))</f>
        <v/>
      </c>
      <c r="D673" s="8" t="n"/>
      <c r="E673" s="25" t="n"/>
      <c r="F673" s="25">
        <f>IF(OR($E673="",$C673=""),"",ROUND($E673*$C673/100,2))</f>
        <v/>
      </c>
      <c r="G673" s="8" t="n"/>
      <c r="H673" s="25" t="n"/>
      <c r="I673" s="8" t="n"/>
      <c r="J673" s="25">
        <f>IF($H673&lt;&gt;"",IF($F673="","",ROUND($H673-$F673,2)),IF(AND($F673&lt;&gt;"",ISNUMBER($G673)),IF($G673&lt;TODAY(),-$F673,""),""))</f>
        <v/>
      </c>
    </row>
    <row r="674">
      <c r="A674" s="7" t="n"/>
      <c r="B674" s="10" t="n"/>
      <c r="C674">
        <f>IF($A674="","",IFERROR(IF(INDEX('Apólices'!$Q$2:$Q$5001,MATCH($A674,'Apólices'!$A$2:$A$5001,0))="","",INDEX('Apólices'!$Q$2:$Q$5001,MATCH($A674,'Apólices'!$A$2:$A$5001,0))),""))</f>
        <v/>
      </c>
      <c r="D674" s="8" t="n"/>
      <c r="E674" s="25" t="n"/>
      <c r="F674" s="25">
        <f>IF(OR($E674="",$C674=""),"",ROUND($E674*$C674/100,2))</f>
        <v/>
      </c>
      <c r="G674" s="8" t="n"/>
      <c r="H674" s="25" t="n"/>
      <c r="I674" s="8" t="n"/>
      <c r="J674" s="25">
        <f>IF($H674&lt;&gt;"",IF($F674="","",ROUND($H674-$F674,2)),IF(AND($F674&lt;&gt;"",ISNUMBER($G674)),IF($G674&lt;TODAY(),-$F674,""),""))</f>
        <v/>
      </c>
    </row>
    <row r="675">
      <c r="A675" s="7" t="n"/>
      <c r="B675" s="10" t="n"/>
      <c r="C675">
        <f>IF($A675="","",IFERROR(IF(INDEX('Apólices'!$Q$2:$Q$5001,MATCH($A675,'Apólices'!$A$2:$A$5001,0))="","",INDEX('Apólices'!$Q$2:$Q$5001,MATCH($A675,'Apólices'!$A$2:$A$5001,0))),""))</f>
        <v/>
      </c>
      <c r="D675" s="8" t="n"/>
      <c r="E675" s="25" t="n"/>
      <c r="F675" s="25">
        <f>IF(OR($E675="",$C675=""),"",ROUND($E675*$C675/100,2))</f>
        <v/>
      </c>
      <c r="G675" s="8" t="n"/>
      <c r="H675" s="25" t="n"/>
      <c r="I675" s="8" t="n"/>
      <c r="J675" s="25">
        <f>IF($H675&lt;&gt;"",IF($F675="","",ROUND($H675-$F675,2)),IF(AND($F675&lt;&gt;"",ISNUMBER($G675)),IF($G675&lt;TODAY(),-$F675,""),""))</f>
        <v/>
      </c>
    </row>
    <row r="676">
      <c r="A676" s="7" t="n"/>
      <c r="B676" s="10" t="n"/>
      <c r="C676">
        <f>IF($A676="","",IFERROR(IF(INDEX('Apólices'!$Q$2:$Q$5001,MATCH($A676,'Apólices'!$A$2:$A$5001,0))="","",INDEX('Apólices'!$Q$2:$Q$5001,MATCH($A676,'Apólices'!$A$2:$A$5001,0))),""))</f>
        <v/>
      </c>
      <c r="D676" s="8" t="n"/>
      <c r="E676" s="25" t="n"/>
      <c r="F676" s="25">
        <f>IF(OR($E676="",$C676=""),"",ROUND($E676*$C676/100,2))</f>
        <v/>
      </c>
      <c r="G676" s="8" t="n"/>
      <c r="H676" s="25" t="n"/>
      <c r="I676" s="8" t="n"/>
      <c r="J676" s="25">
        <f>IF($H676&lt;&gt;"",IF($F676="","",ROUND($H676-$F676,2)),IF(AND($F676&lt;&gt;"",ISNUMBER($G676)),IF($G676&lt;TODAY(),-$F676,""),""))</f>
        <v/>
      </c>
    </row>
    <row r="677">
      <c r="A677" s="7" t="n"/>
      <c r="B677" s="10" t="n"/>
      <c r="C677">
        <f>IF($A677="","",IFERROR(IF(INDEX('Apólices'!$Q$2:$Q$5001,MATCH($A677,'Apólices'!$A$2:$A$5001,0))="","",INDEX('Apólices'!$Q$2:$Q$5001,MATCH($A677,'Apólices'!$A$2:$A$5001,0))),""))</f>
        <v/>
      </c>
      <c r="D677" s="8" t="n"/>
      <c r="E677" s="25" t="n"/>
      <c r="F677" s="25">
        <f>IF(OR($E677="",$C677=""),"",ROUND($E677*$C677/100,2))</f>
        <v/>
      </c>
      <c r="G677" s="8" t="n"/>
      <c r="H677" s="25" t="n"/>
      <c r="I677" s="8" t="n"/>
      <c r="J677" s="25">
        <f>IF($H677&lt;&gt;"",IF($F677="","",ROUND($H677-$F677,2)),IF(AND($F677&lt;&gt;"",ISNUMBER($G677)),IF($G677&lt;TODAY(),-$F677,""),""))</f>
        <v/>
      </c>
    </row>
    <row r="678">
      <c r="A678" s="7" t="n"/>
      <c r="B678" s="10" t="n"/>
      <c r="C678">
        <f>IF($A678="","",IFERROR(IF(INDEX('Apólices'!$Q$2:$Q$5001,MATCH($A678,'Apólices'!$A$2:$A$5001,0))="","",INDEX('Apólices'!$Q$2:$Q$5001,MATCH($A678,'Apólices'!$A$2:$A$5001,0))),""))</f>
        <v/>
      </c>
      <c r="D678" s="8" t="n"/>
      <c r="E678" s="25" t="n"/>
      <c r="F678" s="25">
        <f>IF(OR($E678="",$C678=""),"",ROUND($E678*$C678/100,2))</f>
        <v/>
      </c>
      <c r="G678" s="8" t="n"/>
      <c r="H678" s="25" t="n"/>
      <c r="I678" s="8" t="n"/>
      <c r="J678" s="25">
        <f>IF($H678&lt;&gt;"",IF($F678="","",ROUND($H678-$F678,2)),IF(AND($F678&lt;&gt;"",ISNUMBER($G678)),IF($G678&lt;TODAY(),-$F678,""),""))</f>
        <v/>
      </c>
    </row>
    <row r="679">
      <c r="A679" s="7" t="n"/>
      <c r="B679" s="10" t="n"/>
      <c r="C679">
        <f>IF($A679="","",IFERROR(IF(INDEX('Apólices'!$Q$2:$Q$5001,MATCH($A679,'Apólices'!$A$2:$A$5001,0))="","",INDEX('Apólices'!$Q$2:$Q$5001,MATCH($A679,'Apólices'!$A$2:$A$5001,0))),""))</f>
        <v/>
      </c>
      <c r="D679" s="8" t="n"/>
      <c r="E679" s="25" t="n"/>
      <c r="F679" s="25">
        <f>IF(OR($E679="",$C679=""),"",ROUND($E679*$C679/100,2))</f>
        <v/>
      </c>
      <c r="G679" s="8" t="n"/>
      <c r="H679" s="25" t="n"/>
      <c r="I679" s="8" t="n"/>
      <c r="J679" s="25">
        <f>IF($H679&lt;&gt;"",IF($F679="","",ROUND($H679-$F679,2)),IF(AND($F679&lt;&gt;"",ISNUMBER($G679)),IF($G679&lt;TODAY(),-$F679,""),""))</f>
        <v/>
      </c>
    </row>
    <row r="680">
      <c r="A680" s="7" t="n"/>
      <c r="B680" s="10" t="n"/>
      <c r="C680">
        <f>IF($A680="","",IFERROR(IF(INDEX('Apólices'!$Q$2:$Q$5001,MATCH($A680,'Apólices'!$A$2:$A$5001,0))="","",INDEX('Apólices'!$Q$2:$Q$5001,MATCH($A680,'Apólices'!$A$2:$A$5001,0))),""))</f>
        <v/>
      </c>
      <c r="D680" s="8" t="n"/>
      <c r="E680" s="25" t="n"/>
      <c r="F680" s="25">
        <f>IF(OR($E680="",$C680=""),"",ROUND($E680*$C680/100,2))</f>
        <v/>
      </c>
      <c r="G680" s="8" t="n"/>
      <c r="H680" s="25" t="n"/>
      <c r="I680" s="8" t="n"/>
      <c r="J680" s="25">
        <f>IF($H680&lt;&gt;"",IF($F680="","",ROUND($H680-$F680,2)),IF(AND($F680&lt;&gt;"",ISNUMBER($G680)),IF($G680&lt;TODAY(),-$F680,""),""))</f>
        <v/>
      </c>
    </row>
    <row r="681">
      <c r="A681" s="7" t="n"/>
      <c r="B681" s="10" t="n"/>
      <c r="C681">
        <f>IF($A681="","",IFERROR(IF(INDEX('Apólices'!$Q$2:$Q$5001,MATCH($A681,'Apólices'!$A$2:$A$5001,0))="","",INDEX('Apólices'!$Q$2:$Q$5001,MATCH($A681,'Apólices'!$A$2:$A$5001,0))),""))</f>
        <v/>
      </c>
      <c r="D681" s="8" t="n"/>
      <c r="E681" s="25" t="n"/>
      <c r="F681" s="25">
        <f>IF(OR($E681="",$C681=""),"",ROUND($E681*$C681/100,2))</f>
        <v/>
      </c>
      <c r="G681" s="8" t="n"/>
      <c r="H681" s="25" t="n"/>
      <c r="I681" s="8" t="n"/>
      <c r="J681" s="25">
        <f>IF($H681&lt;&gt;"",IF($F681="","",ROUND($H681-$F681,2)),IF(AND($F681&lt;&gt;"",ISNUMBER($G681)),IF($G681&lt;TODAY(),-$F681,""),""))</f>
        <v/>
      </c>
    </row>
    <row r="682">
      <c r="A682" s="7" t="n"/>
      <c r="B682" s="10" t="n"/>
      <c r="C682">
        <f>IF($A682="","",IFERROR(IF(INDEX('Apólices'!$Q$2:$Q$5001,MATCH($A682,'Apólices'!$A$2:$A$5001,0))="","",INDEX('Apólices'!$Q$2:$Q$5001,MATCH($A682,'Apólices'!$A$2:$A$5001,0))),""))</f>
        <v/>
      </c>
      <c r="D682" s="8" t="n"/>
      <c r="E682" s="25" t="n"/>
      <c r="F682" s="25">
        <f>IF(OR($E682="",$C682=""),"",ROUND($E682*$C682/100,2))</f>
        <v/>
      </c>
      <c r="G682" s="8" t="n"/>
      <c r="H682" s="25" t="n"/>
      <c r="I682" s="8" t="n"/>
      <c r="J682" s="25">
        <f>IF($H682&lt;&gt;"",IF($F682="","",ROUND($H682-$F682,2)),IF(AND($F682&lt;&gt;"",ISNUMBER($G682)),IF($G682&lt;TODAY(),-$F682,""),""))</f>
        <v/>
      </c>
    </row>
    <row r="683">
      <c r="A683" s="7" t="n"/>
      <c r="B683" s="10" t="n"/>
      <c r="C683">
        <f>IF($A683="","",IFERROR(IF(INDEX('Apólices'!$Q$2:$Q$5001,MATCH($A683,'Apólices'!$A$2:$A$5001,0))="","",INDEX('Apólices'!$Q$2:$Q$5001,MATCH($A683,'Apólices'!$A$2:$A$5001,0))),""))</f>
        <v/>
      </c>
      <c r="D683" s="8" t="n"/>
      <c r="E683" s="25" t="n"/>
      <c r="F683" s="25">
        <f>IF(OR($E683="",$C683=""),"",ROUND($E683*$C683/100,2))</f>
        <v/>
      </c>
      <c r="G683" s="8" t="n"/>
      <c r="H683" s="25" t="n"/>
      <c r="I683" s="8" t="n"/>
      <c r="J683" s="25">
        <f>IF($H683&lt;&gt;"",IF($F683="","",ROUND($H683-$F683,2)),IF(AND($F683&lt;&gt;"",ISNUMBER($G683)),IF($G683&lt;TODAY(),-$F683,""),""))</f>
        <v/>
      </c>
    </row>
    <row r="684">
      <c r="A684" s="7" t="n"/>
      <c r="B684" s="10" t="n"/>
      <c r="C684">
        <f>IF($A684="","",IFERROR(IF(INDEX('Apólices'!$Q$2:$Q$5001,MATCH($A684,'Apólices'!$A$2:$A$5001,0))="","",INDEX('Apólices'!$Q$2:$Q$5001,MATCH($A684,'Apólices'!$A$2:$A$5001,0))),""))</f>
        <v/>
      </c>
      <c r="D684" s="8" t="n"/>
      <c r="E684" s="25" t="n"/>
      <c r="F684" s="25">
        <f>IF(OR($E684="",$C684=""),"",ROUND($E684*$C684/100,2))</f>
        <v/>
      </c>
      <c r="G684" s="8" t="n"/>
      <c r="H684" s="25" t="n"/>
      <c r="I684" s="8" t="n"/>
      <c r="J684" s="25">
        <f>IF($H684&lt;&gt;"",IF($F684="","",ROUND($H684-$F684,2)),IF(AND($F684&lt;&gt;"",ISNUMBER($G684)),IF($G684&lt;TODAY(),-$F684,""),""))</f>
        <v/>
      </c>
    </row>
    <row r="685">
      <c r="A685" s="7" t="n"/>
      <c r="B685" s="10" t="n"/>
      <c r="C685">
        <f>IF($A685="","",IFERROR(IF(INDEX('Apólices'!$Q$2:$Q$5001,MATCH($A685,'Apólices'!$A$2:$A$5001,0))="","",INDEX('Apólices'!$Q$2:$Q$5001,MATCH($A685,'Apólices'!$A$2:$A$5001,0))),""))</f>
        <v/>
      </c>
      <c r="D685" s="8" t="n"/>
      <c r="E685" s="25" t="n"/>
      <c r="F685" s="25">
        <f>IF(OR($E685="",$C685=""),"",ROUND($E685*$C685/100,2))</f>
        <v/>
      </c>
      <c r="G685" s="8" t="n"/>
      <c r="H685" s="25" t="n"/>
      <c r="I685" s="8" t="n"/>
      <c r="J685" s="25">
        <f>IF($H685&lt;&gt;"",IF($F685="","",ROUND($H685-$F685,2)),IF(AND($F685&lt;&gt;"",ISNUMBER($G685)),IF($G685&lt;TODAY(),-$F685,""),""))</f>
        <v/>
      </c>
    </row>
    <row r="686">
      <c r="A686" s="7" t="n"/>
      <c r="B686" s="10" t="n"/>
      <c r="C686">
        <f>IF($A686="","",IFERROR(IF(INDEX('Apólices'!$Q$2:$Q$5001,MATCH($A686,'Apólices'!$A$2:$A$5001,0))="","",INDEX('Apólices'!$Q$2:$Q$5001,MATCH($A686,'Apólices'!$A$2:$A$5001,0))),""))</f>
        <v/>
      </c>
      <c r="D686" s="8" t="n"/>
      <c r="E686" s="25" t="n"/>
      <c r="F686" s="25">
        <f>IF(OR($E686="",$C686=""),"",ROUND($E686*$C686/100,2))</f>
        <v/>
      </c>
      <c r="G686" s="8" t="n"/>
      <c r="H686" s="25" t="n"/>
      <c r="I686" s="8" t="n"/>
      <c r="J686" s="25">
        <f>IF($H686&lt;&gt;"",IF($F686="","",ROUND($H686-$F686,2)),IF(AND($F686&lt;&gt;"",ISNUMBER($G686)),IF($G686&lt;TODAY(),-$F686,""),""))</f>
        <v/>
      </c>
    </row>
    <row r="687">
      <c r="A687" s="7" t="n"/>
      <c r="B687" s="10" t="n"/>
      <c r="C687">
        <f>IF($A687="","",IFERROR(IF(INDEX('Apólices'!$Q$2:$Q$5001,MATCH($A687,'Apólices'!$A$2:$A$5001,0))="","",INDEX('Apólices'!$Q$2:$Q$5001,MATCH($A687,'Apólices'!$A$2:$A$5001,0))),""))</f>
        <v/>
      </c>
      <c r="D687" s="8" t="n"/>
      <c r="E687" s="25" t="n"/>
      <c r="F687" s="25">
        <f>IF(OR($E687="",$C687=""),"",ROUND($E687*$C687/100,2))</f>
        <v/>
      </c>
      <c r="G687" s="8" t="n"/>
      <c r="H687" s="25" t="n"/>
      <c r="I687" s="8" t="n"/>
      <c r="J687" s="25">
        <f>IF($H687&lt;&gt;"",IF($F687="","",ROUND($H687-$F687,2)),IF(AND($F687&lt;&gt;"",ISNUMBER($G687)),IF($G687&lt;TODAY(),-$F687,""),""))</f>
        <v/>
      </c>
    </row>
    <row r="688">
      <c r="A688" s="7" t="n"/>
      <c r="B688" s="10" t="n"/>
      <c r="C688">
        <f>IF($A688="","",IFERROR(IF(INDEX('Apólices'!$Q$2:$Q$5001,MATCH($A688,'Apólices'!$A$2:$A$5001,0))="","",INDEX('Apólices'!$Q$2:$Q$5001,MATCH($A688,'Apólices'!$A$2:$A$5001,0))),""))</f>
        <v/>
      </c>
      <c r="D688" s="8" t="n"/>
      <c r="E688" s="25" t="n"/>
      <c r="F688" s="25">
        <f>IF(OR($E688="",$C688=""),"",ROUND($E688*$C688/100,2))</f>
        <v/>
      </c>
      <c r="G688" s="8" t="n"/>
      <c r="H688" s="25" t="n"/>
      <c r="I688" s="8" t="n"/>
      <c r="J688" s="25">
        <f>IF($H688&lt;&gt;"",IF($F688="","",ROUND($H688-$F688,2)),IF(AND($F688&lt;&gt;"",ISNUMBER($G688)),IF($G688&lt;TODAY(),-$F688,""),""))</f>
        <v/>
      </c>
    </row>
    <row r="689">
      <c r="A689" s="7" t="n"/>
      <c r="B689" s="10" t="n"/>
      <c r="C689">
        <f>IF($A689="","",IFERROR(IF(INDEX('Apólices'!$Q$2:$Q$5001,MATCH($A689,'Apólices'!$A$2:$A$5001,0))="","",INDEX('Apólices'!$Q$2:$Q$5001,MATCH($A689,'Apólices'!$A$2:$A$5001,0))),""))</f>
        <v/>
      </c>
      <c r="D689" s="8" t="n"/>
      <c r="E689" s="25" t="n"/>
      <c r="F689" s="25">
        <f>IF(OR($E689="",$C689=""),"",ROUND($E689*$C689/100,2))</f>
        <v/>
      </c>
      <c r="G689" s="8" t="n"/>
      <c r="H689" s="25" t="n"/>
      <c r="I689" s="8" t="n"/>
      <c r="J689" s="25">
        <f>IF($H689&lt;&gt;"",IF($F689="","",ROUND($H689-$F689,2)),IF(AND($F689&lt;&gt;"",ISNUMBER($G689)),IF($G689&lt;TODAY(),-$F689,""),""))</f>
        <v/>
      </c>
    </row>
    <row r="690">
      <c r="A690" s="7" t="n"/>
      <c r="B690" s="10" t="n"/>
      <c r="C690">
        <f>IF($A690="","",IFERROR(IF(INDEX('Apólices'!$Q$2:$Q$5001,MATCH($A690,'Apólices'!$A$2:$A$5001,0))="","",INDEX('Apólices'!$Q$2:$Q$5001,MATCH($A690,'Apólices'!$A$2:$A$5001,0))),""))</f>
        <v/>
      </c>
      <c r="D690" s="8" t="n"/>
      <c r="E690" s="25" t="n"/>
      <c r="F690" s="25">
        <f>IF(OR($E690="",$C690=""),"",ROUND($E690*$C690/100,2))</f>
        <v/>
      </c>
      <c r="G690" s="8" t="n"/>
      <c r="H690" s="25" t="n"/>
      <c r="I690" s="8" t="n"/>
      <c r="J690" s="25">
        <f>IF($H690&lt;&gt;"",IF($F690="","",ROUND($H690-$F690,2)),IF(AND($F690&lt;&gt;"",ISNUMBER($G690)),IF($G690&lt;TODAY(),-$F690,""),""))</f>
        <v/>
      </c>
    </row>
    <row r="691">
      <c r="A691" s="7" t="n"/>
      <c r="B691" s="10" t="n"/>
      <c r="C691">
        <f>IF($A691="","",IFERROR(IF(INDEX('Apólices'!$Q$2:$Q$5001,MATCH($A691,'Apólices'!$A$2:$A$5001,0))="","",INDEX('Apólices'!$Q$2:$Q$5001,MATCH($A691,'Apólices'!$A$2:$A$5001,0))),""))</f>
        <v/>
      </c>
      <c r="D691" s="8" t="n"/>
      <c r="E691" s="25" t="n"/>
      <c r="F691" s="25">
        <f>IF(OR($E691="",$C691=""),"",ROUND($E691*$C691/100,2))</f>
        <v/>
      </c>
      <c r="G691" s="8" t="n"/>
      <c r="H691" s="25" t="n"/>
      <c r="I691" s="8" t="n"/>
      <c r="J691" s="25">
        <f>IF($H691&lt;&gt;"",IF($F691="","",ROUND($H691-$F691,2)),IF(AND($F691&lt;&gt;"",ISNUMBER($G691)),IF($G691&lt;TODAY(),-$F691,""),""))</f>
        <v/>
      </c>
    </row>
    <row r="692">
      <c r="A692" s="7" t="n"/>
      <c r="B692" s="10" t="n"/>
      <c r="C692">
        <f>IF($A692="","",IFERROR(IF(INDEX('Apólices'!$Q$2:$Q$5001,MATCH($A692,'Apólices'!$A$2:$A$5001,0))="","",INDEX('Apólices'!$Q$2:$Q$5001,MATCH($A692,'Apólices'!$A$2:$A$5001,0))),""))</f>
        <v/>
      </c>
      <c r="D692" s="8" t="n"/>
      <c r="E692" s="25" t="n"/>
      <c r="F692" s="25">
        <f>IF(OR($E692="",$C692=""),"",ROUND($E692*$C692/100,2))</f>
        <v/>
      </c>
      <c r="G692" s="8" t="n"/>
      <c r="H692" s="25" t="n"/>
      <c r="I692" s="8" t="n"/>
      <c r="J692" s="25">
        <f>IF($H692&lt;&gt;"",IF($F692="","",ROUND($H692-$F692,2)),IF(AND($F692&lt;&gt;"",ISNUMBER($G692)),IF($G692&lt;TODAY(),-$F692,""),""))</f>
        <v/>
      </c>
    </row>
    <row r="693">
      <c r="A693" s="7" t="n"/>
      <c r="B693" s="10" t="n"/>
      <c r="C693">
        <f>IF($A693="","",IFERROR(IF(INDEX('Apólices'!$Q$2:$Q$5001,MATCH($A693,'Apólices'!$A$2:$A$5001,0))="","",INDEX('Apólices'!$Q$2:$Q$5001,MATCH($A693,'Apólices'!$A$2:$A$5001,0))),""))</f>
        <v/>
      </c>
      <c r="D693" s="8" t="n"/>
      <c r="E693" s="25" t="n"/>
      <c r="F693" s="25">
        <f>IF(OR($E693="",$C693=""),"",ROUND($E693*$C693/100,2))</f>
        <v/>
      </c>
      <c r="G693" s="8" t="n"/>
      <c r="H693" s="25" t="n"/>
      <c r="I693" s="8" t="n"/>
      <c r="J693" s="25">
        <f>IF($H693&lt;&gt;"",IF($F693="","",ROUND($H693-$F693,2)),IF(AND($F693&lt;&gt;"",ISNUMBER($G693)),IF($G693&lt;TODAY(),-$F693,""),""))</f>
        <v/>
      </c>
    </row>
    <row r="694">
      <c r="A694" s="7" t="n"/>
      <c r="B694" s="10" t="n"/>
      <c r="C694">
        <f>IF($A694="","",IFERROR(IF(INDEX('Apólices'!$Q$2:$Q$5001,MATCH($A694,'Apólices'!$A$2:$A$5001,0))="","",INDEX('Apólices'!$Q$2:$Q$5001,MATCH($A694,'Apólices'!$A$2:$A$5001,0))),""))</f>
        <v/>
      </c>
      <c r="D694" s="8" t="n"/>
      <c r="E694" s="25" t="n"/>
      <c r="F694" s="25">
        <f>IF(OR($E694="",$C694=""),"",ROUND($E694*$C694/100,2))</f>
        <v/>
      </c>
      <c r="G694" s="8" t="n"/>
      <c r="H694" s="25" t="n"/>
      <c r="I694" s="8" t="n"/>
      <c r="J694" s="25">
        <f>IF($H694&lt;&gt;"",IF($F694="","",ROUND($H694-$F694,2)),IF(AND($F694&lt;&gt;"",ISNUMBER($G694)),IF($G694&lt;TODAY(),-$F694,""),""))</f>
        <v/>
      </c>
    </row>
    <row r="695">
      <c r="A695" s="7" t="n"/>
      <c r="B695" s="10" t="n"/>
      <c r="C695">
        <f>IF($A695="","",IFERROR(IF(INDEX('Apólices'!$Q$2:$Q$5001,MATCH($A695,'Apólices'!$A$2:$A$5001,0))="","",INDEX('Apólices'!$Q$2:$Q$5001,MATCH($A695,'Apólices'!$A$2:$A$5001,0))),""))</f>
        <v/>
      </c>
      <c r="D695" s="8" t="n"/>
      <c r="E695" s="25" t="n"/>
      <c r="F695" s="25">
        <f>IF(OR($E695="",$C695=""),"",ROUND($E695*$C695/100,2))</f>
        <v/>
      </c>
      <c r="G695" s="8" t="n"/>
      <c r="H695" s="25" t="n"/>
      <c r="I695" s="8" t="n"/>
      <c r="J695" s="25">
        <f>IF($H695&lt;&gt;"",IF($F695="","",ROUND($H695-$F695,2)),IF(AND($F695&lt;&gt;"",ISNUMBER($G695)),IF($G695&lt;TODAY(),-$F695,""),""))</f>
        <v/>
      </c>
    </row>
    <row r="696">
      <c r="A696" s="7" t="n"/>
      <c r="B696" s="10" t="n"/>
      <c r="C696">
        <f>IF($A696="","",IFERROR(IF(INDEX('Apólices'!$Q$2:$Q$5001,MATCH($A696,'Apólices'!$A$2:$A$5001,0))="","",INDEX('Apólices'!$Q$2:$Q$5001,MATCH($A696,'Apólices'!$A$2:$A$5001,0))),""))</f>
        <v/>
      </c>
      <c r="D696" s="8" t="n"/>
      <c r="E696" s="25" t="n"/>
      <c r="F696" s="25">
        <f>IF(OR($E696="",$C696=""),"",ROUND($E696*$C696/100,2))</f>
        <v/>
      </c>
      <c r="G696" s="8" t="n"/>
      <c r="H696" s="25" t="n"/>
      <c r="I696" s="8" t="n"/>
      <c r="J696" s="25">
        <f>IF($H696&lt;&gt;"",IF($F696="","",ROUND($H696-$F696,2)),IF(AND($F696&lt;&gt;"",ISNUMBER($G696)),IF($G696&lt;TODAY(),-$F696,""),""))</f>
        <v/>
      </c>
    </row>
    <row r="697">
      <c r="A697" s="7" t="n"/>
      <c r="B697" s="10" t="n"/>
      <c r="C697">
        <f>IF($A697="","",IFERROR(IF(INDEX('Apólices'!$Q$2:$Q$5001,MATCH($A697,'Apólices'!$A$2:$A$5001,0))="","",INDEX('Apólices'!$Q$2:$Q$5001,MATCH($A697,'Apólices'!$A$2:$A$5001,0))),""))</f>
        <v/>
      </c>
      <c r="D697" s="8" t="n"/>
      <c r="E697" s="25" t="n"/>
      <c r="F697" s="25">
        <f>IF(OR($E697="",$C697=""),"",ROUND($E697*$C697/100,2))</f>
        <v/>
      </c>
      <c r="G697" s="8" t="n"/>
      <c r="H697" s="25" t="n"/>
      <c r="I697" s="8" t="n"/>
      <c r="J697" s="25">
        <f>IF($H697&lt;&gt;"",IF($F697="","",ROUND($H697-$F697,2)),IF(AND($F697&lt;&gt;"",ISNUMBER($G697)),IF($G697&lt;TODAY(),-$F697,""),""))</f>
        <v/>
      </c>
    </row>
    <row r="698">
      <c r="A698" s="7" t="n"/>
      <c r="B698" s="10" t="n"/>
      <c r="C698">
        <f>IF($A698="","",IFERROR(IF(INDEX('Apólices'!$Q$2:$Q$5001,MATCH($A698,'Apólices'!$A$2:$A$5001,0))="","",INDEX('Apólices'!$Q$2:$Q$5001,MATCH($A698,'Apólices'!$A$2:$A$5001,0))),""))</f>
        <v/>
      </c>
      <c r="D698" s="8" t="n"/>
      <c r="E698" s="25" t="n"/>
      <c r="F698" s="25">
        <f>IF(OR($E698="",$C698=""),"",ROUND($E698*$C698/100,2))</f>
        <v/>
      </c>
      <c r="G698" s="8" t="n"/>
      <c r="H698" s="25" t="n"/>
      <c r="I698" s="8" t="n"/>
      <c r="J698" s="25">
        <f>IF($H698&lt;&gt;"",IF($F698="","",ROUND($H698-$F698,2)),IF(AND($F698&lt;&gt;"",ISNUMBER($G698)),IF($G698&lt;TODAY(),-$F698,""),""))</f>
        <v/>
      </c>
    </row>
    <row r="699">
      <c r="A699" s="7" t="n"/>
      <c r="B699" s="10" t="n"/>
      <c r="C699">
        <f>IF($A699="","",IFERROR(IF(INDEX('Apólices'!$Q$2:$Q$5001,MATCH($A699,'Apólices'!$A$2:$A$5001,0))="","",INDEX('Apólices'!$Q$2:$Q$5001,MATCH($A699,'Apólices'!$A$2:$A$5001,0))),""))</f>
        <v/>
      </c>
      <c r="D699" s="8" t="n"/>
      <c r="E699" s="25" t="n"/>
      <c r="F699" s="25">
        <f>IF(OR($E699="",$C699=""),"",ROUND($E699*$C699/100,2))</f>
        <v/>
      </c>
      <c r="G699" s="8" t="n"/>
      <c r="H699" s="25" t="n"/>
      <c r="I699" s="8" t="n"/>
      <c r="J699" s="25">
        <f>IF($H699&lt;&gt;"",IF($F699="","",ROUND($H699-$F699,2)),IF(AND($F699&lt;&gt;"",ISNUMBER($G699)),IF($G699&lt;TODAY(),-$F699,""),""))</f>
        <v/>
      </c>
    </row>
    <row r="700">
      <c r="A700" s="7" t="n"/>
      <c r="B700" s="10" t="n"/>
      <c r="C700">
        <f>IF($A700="","",IFERROR(IF(INDEX('Apólices'!$Q$2:$Q$5001,MATCH($A700,'Apólices'!$A$2:$A$5001,0))="","",INDEX('Apólices'!$Q$2:$Q$5001,MATCH($A700,'Apólices'!$A$2:$A$5001,0))),""))</f>
        <v/>
      </c>
      <c r="D700" s="8" t="n"/>
      <c r="E700" s="25" t="n"/>
      <c r="F700" s="25">
        <f>IF(OR($E700="",$C700=""),"",ROUND($E700*$C700/100,2))</f>
        <v/>
      </c>
      <c r="G700" s="8" t="n"/>
      <c r="H700" s="25" t="n"/>
      <c r="I700" s="8" t="n"/>
      <c r="J700" s="25">
        <f>IF($H700&lt;&gt;"",IF($F700="","",ROUND($H700-$F700,2)),IF(AND($F700&lt;&gt;"",ISNUMBER($G700)),IF($G700&lt;TODAY(),-$F700,""),""))</f>
        <v/>
      </c>
    </row>
    <row r="701">
      <c r="A701" s="7" t="n"/>
      <c r="B701" s="10" t="n"/>
      <c r="C701">
        <f>IF($A701="","",IFERROR(IF(INDEX('Apólices'!$Q$2:$Q$5001,MATCH($A701,'Apólices'!$A$2:$A$5001,0))="","",INDEX('Apólices'!$Q$2:$Q$5001,MATCH($A701,'Apólices'!$A$2:$A$5001,0))),""))</f>
        <v/>
      </c>
      <c r="D701" s="8" t="n"/>
      <c r="E701" s="25" t="n"/>
      <c r="F701" s="25">
        <f>IF(OR($E701="",$C701=""),"",ROUND($E701*$C701/100,2))</f>
        <v/>
      </c>
      <c r="G701" s="8" t="n"/>
      <c r="H701" s="25" t="n"/>
      <c r="I701" s="8" t="n"/>
      <c r="J701" s="25">
        <f>IF($H701&lt;&gt;"",IF($F701="","",ROUND($H701-$F701,2)),IF(AND($F701&lt;&gt;"",ISNUMBER($G701)),IF($G701&lt;TODAY(),-$F701,""),""))</f>
        <v/>
      </c>
    </row>
    <row r="702">
      <c r="A702" s="7" t="n"/>
      <c r="B702" s="10" t="n"/>
      <c r="C702">
        <f>IF($A702="","",IFERROR(IF(INDEX('Apólices'!$Q$2:$Q$5001,MATCH($A702,'Apólices'!$A$2:$A$5001,0))="","",INDEX('Apólices'!$Q$2:$Q$5001,MATCH($A702,'Apólices'!$A$2:$A$5001,0))),""))</f>
        <v/>
      </c>
      <c r="D702" s="8" t="n"/>
      <c r="E702" s="25" t="n"/>
      <c r="F702" s="25">
        <f>IF(OR($E702="",$C702=""),"",ROUND($E702*$C702/100,2))</f>
        <v/>
      </c>
      <c r="G702" s="8" t="n"/>
      <c r="H702" s="25" t="n"/>
      <c r="I702" s="8" t="n"/>
      <c r="J702" s="25">
        <f>IF($H702&lt;&gt;"",IF($F702="","",ROUND($H702-$F702,2)),IF(AND($F702&lt;&gt;"",ISNUMBER($G702)),IF($G702&lt;TODAY(),-$F702,""),""))</f>
        <v/>
      </c>
    </row>
    <row r="703">
      <c r="A703" s="7" t="n"/>
      <c r="B703" s="10" t="n"/>
      <c r="C703">
        <f>IF($A703="","",IFERROR(IF(INDEX('Apólices'!$Q$2:$Q$5001,MATCH($A703,'Apólices'!$A$2:$A$5001,0))="","",INDEX('Apólices'!$Q$2:$Q$5001,MATCH($A703,'Apólices'!$A$2:$A$5001,0))),""))</f>
        <v/>
      </c>
      <c r="D703" s="8" t="n"/>
      <c r="E703" s="25" t="n"/>
      <c r="F703" s="25">
        <f>IF(OR($E703="",$C703=""),"",ROUND($E703*$C703/100,2))</f>
        <v/>
      </c>
      <c r="G703" s="8" t="n"/>
      <c r="H703" s="25" t="n"/>
      <c r="I703" s="8" t="n"/>
      <c r="J703" s="25">
        <f>IF($H703&lt;&gt;"",IF($F703="","",ROUND($H703-$F703,2)),IF(AND($F703&lt;&gt;"",ISNUMBER($G703)),IF($G703&lt;TODAY(),-$F703,""),""))</f>
        <v/>
      </c>
    </row>
    <row r="704">
      <c r="A704" s="7" t="n"/>
      <c r="B704" s="10" t="n"/>
      <c r="C704">
        <f>IF($A704="","",IFERROR(IF(INDEX('Apólices'!$Q$2:$Q$5001,MATCH($A704,'Apólices'!$A$2:$A$5001,0))="","",INDEX('Apólices'!$Q$2:$Q$5001,MATCH($A704,'Apólices'!$A$2:$A$5001,0))),""))</f>
        <v/>
      </c>
      <c r="D704" s="8" t="n"/>
      <c r="E704" s="25" t="n"/>
      <c r="F704" s="25">
        <f>IF(OR($E704="",$C704=""),"",ROUND($E704*$C704/100,2))</f>
        <v/>
      </c>
      <c r="G704" s="8" t="n"/>
      <c r="H704" s="25" t="n"/>
      <c r="I704" s="8" t="n"/>
      <c r="J704" s="25">
        <f>IF($H704&lt;&gt;"",IF($F704="","",ROUND($H704-$F704,2)),IF(AND($F704&lt;&gt;"",ISNUMBER($G704)),IF($G704&lt;TODAY(),-$F704,""),""))</f>
        <v/>
      </c>
    </row>
    <row r="705">
      <c r="A705" s="7" t="n"/>
      <c r="B705" s="10" t="n"/>
      <c r="C705">
        <f>IF($A705="","",IFERROR(IF(INDEX('Apólices'!$Q$2:$Q$5001,MATCH($A705,'Apólices'!$A$2:$A$5001,0))="","",INDEX('Apólices'!$Q$2:$Q$5001,MATCH($A705,'Apólices'!$A$2:$A$5001,0))),""))</f>
        <v/>
      </c>
      <c r="D705" s="8" t="n"/>
      <c r="E705" s="25" t="n"/>
      <c r="F705" s="25">
        <f>IF(OR($E705="",$C705=""),"",ROUND($E705*$C705/100,2))</f>
        <v/>
      </c>
      <c r="G705" s="8" t="n"/>
      <c r="H705" s="25" t="n"/>
      <c r="I705" s="8" t="n"/>
      <c r="J705" s="25">
        <f>IF($H705&lt;&gt;"",IF($F705="","",ROUND($H705-$F705,2)),IF(AND($F705&lt;&gt;"",ISNUMBER($G705)),IF($G705&lt;TODAY(),-$F705,""),""))</f>
        <v/>
      </c>
    </row>
    <row r="706">
      <c r="A706" s="7" t="n"/>
      <c r="B706" s="10" t="n"/>
      <c r="C706">
        <f>IF($A706="","",IFERROR(IF(INDEX('Apólices'!$Q$2:$Q$5001,MATCH($A706,'Apólices'!$A$2:$A$5001,0))="","",INDEX('Apólices'!$Q$2:$Q$5001,MATCH($A706,'Apólices'!$A$2:$A$5001,0))),""))</f>
        <v/>
      </c>
      <c r="D706" s="8" t="n"/>
      <c r="E706" s="25" t="n"/>
      <c r="F706" s="25">
        <f>IF(OR($E706="",$C706=""),"",ROUND($E706*$C706/100,2))</f>
        <v/>
      </c>
      <c r="G706" s="8" t="n"/>
      <c r="H706" s="25" t="n"/>
      <c r="I706" s="8" t="n"/>
      <c r="J706" s="25">
        <f>IF($H706&lt;&gt;"",IF($F706="","",ROUND($H706-$F706,2)),IF(AND($F706&lt;&gt;"",ISNUMBER($G706)),IF($G706&lt;TODAY(),-$F706,""),""))</f>
        <v/>
      </c>
    </row>
    <row r="707">
      <c r="A707" s="7" t="n"/>
      <c r="B707" s="10" t="n"/>
      <c r="C707">
        <f>IF($A707="","",IFERROR(IF(INDEX('Apólices'!$Q$2:$Q$5001,MATCH($A707,'Apólices'!$A$2:$A$5001,0))="","",INDEX('Apólices'!$Q$2:$Q$5001,MATCH($A707,'Apólices'!$A$2:$A$5001,0))),""))</f>
        <v/>
      </c>
      <c r="D707" s="8" t="n"/>
      <c r="E707" s="25" t="n"/>
      <c r="F707" s="25">
        <f>IF(OR($E707="",$C707=""),"",ROUND($E707*$C707/100,2))</f>
        <v/>
      </c>
      <c r="G707" s="8" t="n"/>
      <c r="H707" s="25" t="n"/>
      <c r="I707" s="8" t="n"/>
      <c r="J707" s="25">
        <f>IF($H707&lt;&gt;"",IF($F707="","",ROUND($H707-$F707,2)),IF(AND($F707&lt;&gt;"",ISNUMBER($G707)),IF($G707&lt;TODAY(),-$F707,""),""))</f>
        <v/>
      </c>
    </row>
    <row r="708">
      <c r="A708" s="7" t="n"/>
      <c r="B708" s="10" t="n"/>
      <c r="C708">
        <f>IF($A708="","",IFERROR(IF(INDEX('Apólices'!$Q$2:$Q$5001,MATCH($A708,'Apólices'!$A$2:$A$5001,0))="","",INDEX('Apólices'!$Q$2:$Q$5001,MATCH($A708,'Apólices'!$A$2:$A$5001,0))),""))</f>
        <v/>
      </c>
      <c r="D708" s="8" t="n"/>
      <c r="E708" s="25" t="n"/>
      <c r="F708" s="25">
        <f>IF(OR($E708="",$C708=""),"",ROUND($E708*$C708/100,2))</f>
        <v/>
      </c>
      <c r="G708" s="8" t="n"/>
      <c r="H708" s="25" t="n"/>
      <c r="I708" s="8" t="n"/>
      <c r="J708" s="25">
        <f>IF($H708&lt;&gt;"",IF($F708="","",ROUND($H708-$F708,2)),IF(AND($F708&lt;&gt;"",ISNUMBER($G708)),IF($G708&lt;TODAY(),-$F708,""),""))</f>
        <v/>
      </c>
    </row>
    <row r="709">
      <c r="A709" s="7" t="n"/>
      <c r="B709" s="10" t="n"/>
      <c r="C709">
        <f>IF($A709="","",IFERROR(IF(INDEX('Apólices'!$Q$2:$Q$5001,MATCH($A709,'Apólices'!$A$2:$A$5001,0))="","",INDEX('Apólices'!$Q$2:$Q$5001,MATCH($A709,'Apólices'!$A$2:$A$5001,0))),""))</f>
        <v/>
      </c>
      <c r="D709" s="8" t="n"/>
      <c r="E709" s="25" t="n"/>
      <c r="F709" s="25">
        <f>IF(OR($E709="",$C709=""),"",ROUND($E709*$C709/100,2))</f>
        <v/>
      </c>
      <c r="G709" s="8" t="n"/>
      <c r="H709" s="25" t="n"/>
      <c r="I709" s="8" t="n"/>
      <c r="J709" s="25">
        <f>IF($H709&lt;&gt;"",IF($F709="","",ROUND($H709-$F709,2)),IF(AND($F709&lt;&gt;"",ISNUMBER($G709)),IF($G709&lt;TODAY(),-$F709,""),""))</f>
        <v/>
      </c>
    </row>
    <row r="710">
      <c r="A710" s="7" t="n"/>
      <c r="B710" s="10" t="n"/>
      <c r="C710">
        <f>IF($A710="","",IFERROR(IF(INDEX('Apólices'!$Q$2:$Q$5001,MATCH($A710,'Apólices'!$A$2:$A$5001,0))="","",INDEX('Apólices'!$Q$2:$Q$5001,MATCH($A710,'Apólices'!$A$2:$A$5001,0))),""))</f>
        <v/>
      </c>
      <c r="D710" s="8" t="n"/>
      <c r="E710" s="25" t="n"/>
      <c r="F710" s="25">
        <f>IF(OR($E710="",$C710=""),"",ROUND($E710*$C710/100,2))</f>
        <v/>
      </c>
      <c r="G710" s="8" t="n"/>
      <c r="H710" s="25" t="n"/>
      <c r="I710" s="8" t="n"/>
      <c r="J710" s="25">
        <f>IF($H710&lt;&gt;"",IF($F710="","",ROUND($H710-$F710,2)),IF(AND($F710&lt;&gt;"",ISNUMBER($G710)),IF($G710&lt;TODAY(),-$F710,""),""))</f>
        <v/>
      </c>
    </row>
    <row r="711">
      <c r="A711" s="7" t="n"/>
      <c r="B711" s="10" t="n"/>
      <c r="C711">
        <f>IF($A711="","",IFERROR(IF(INDEX('Apólices'!$Q$2:$Q$5001,MATCH($A711,'Apólices'!$A$2:$A$5001,0))="","",INDEX('Apólices'!$Q$2:$Q$5001,MATCH($A711,'Apólices'!$A$2:$A$5001,0))),""))</f>
        <v/>
      </c>
      <c r="D711" s="8" t="n"/>
      <c r="E711" s="25" t="n"/>
      <c r="F711" s="25">
        <f>IF(OR($E711="",$C711=""),"",ROUND($E711*$C711/100,2))</f>
        <v/>
      </c>
      <c r="G711" s="8" t="n"/>
      <c r="H711" s="25" t="n"/>
      <c r="I711" s="8" t="n"/>
      <c r="J711" s="25">
        <f>IF($H711&lt;&gt;"",IF($F711="","",ROUND($H711-$F711,2)),IF(AND($F711&lt;&gt;"",ISNUMBER($G711)),IF($G711&lt;TODAY(),-$F711,""),""))</f>
        <v/>
      </c>
    </row>
    <row r="712">
      <c r="A712" s="7" t="n"/>
      <c r="B712" s="10" t="n"/>
      <c r="C712">
        <f>IF($A712="","",IFERROR(IF(INDEX('Apólices'!$Q$2:$Q$5001,MATCH($A712,'Apólices'!$A$2:$A$5001,0))="","",INDEX('Apólices'!$Q$2:$Q$5001,MATCH($A712,'Apólices'!$A$2:$A$5001,0))),""))</f>
        <v/>
      </c>
      <c r="D712" s="8" t="n"/>
      <c r="E712" s="25" t="n"/>
      <c r="F712" s="25">
        <f>IF(OR($E712="",$C712=""),"",ROUND($E712*$C712/100,2))</f>
        <v/>
      </c>
      <c r="G712" s="8" t="n"/>
      <c r="H712" s="25" t="n"/>
      <c r="I712" s="8" t="n"/>
      <c r="J712" s="25">
        <f>IF($H712&lt;&gt;"",IF($F712="","",ROUND($H712-$F712,2)),IF(AND($F712&lt;&gt;"",ISNUMBER($G712)),IF($G712&lt;TODAY(),-$F712,""),""))</f>
        <v/>
      </c>
    </row>
    <row r="713">
      <c r="A713" s="7" t="n"/>
      <c r="B713" s="10" t="n"/>
      <c r="C713">
        <f>IF($A713="","",IFERROR(IF(INDEX('Apólices'!$Q$2:$Q$5001,MATCH($A713,'Apólices'!$A$2:$A$5001,0))="","",INDEX('Apólices'!$Q$2:$Q$5001,MATCH($A713,'Apólices'!$A$2:$A$5001,0))),""))</f>
        <v/>
      </c>
      <c r="D713" s="8" t="n"/>
      <c r="E713" s="25" t="n"/>
      <c r="F713" s="25">
        <f>IF(OR($E713="",$C713=""),"",ROUND($E713*$C713/100,2))</f>
        <v/>
      </c>
      <c r="G713" s="8" t="n"/>
      <c r="H713" s="25" t="n"/>
      <c r="I713" s="8" t="n"/>
      <c r="J713" s="25">
        <f>IF($H713&lt;&gt;"",IF($F713="","",ROUND($H713-$F713,2)),IF(AND($F713&lt;&gt;"",ISNUMBER($G713)),IF($G713&lt;TODAY(),-$F713,""),""))</f>
        <v/>
      </c>
    </row>
    <row r="714">
      <c r="A714" s="7" t="n"/>
      <c r="B714" s="10" t="n"/>
      <c r="C714">
        <f>IF($A714="","",IFERROR(IF(INDEX('Apólices'!$Q$2:$Q$5001,MATCH($A714,'Apólices'!$A$2:$A$5001,0))="","",INDEX('Apólices'!$Q$2:$Q$5001,MATCH($A714,'Apólices'!$A$2:$A$5001,0))),""))</f>
        <v/>
      </c>
      <c r="D714" s="8" t="n"/>
      <c r="E714" s="25" t="n"/>
      <c r="F714" s="25">
        <f>IF(OR($E714="",$C714=""),"",ROUND($E714*$C714/100,2))</f>
        <v/>
      </c>
      <c r="G714" s="8" t="n"/>
      <c r="H714" s="25" t="n"/>
      <c r="I714" s="8" t="n"/>
      <c r="J714" s="25">
        <f>IF($H714&lt;&gt;"",IF($F714="","",ROUND($H714-$F714,2)),IF(AND($F714&lt;&gt;"",ISNUMBER($G714)),IF($G714&lt;TODAY(),-$F714,""),""))</f>
        <v/>
      </c>
    </row>
    <row r="715">
      <c r="A715" s="7" t="n"/>
      <c r="B715" s="10" t="n"/>
      <c r="C715">
        <f>IF($A715="","",IFERROR(IF(INDEX('Apólices'!$Q$2:$Q$5001,MATCH($A715,'Apólices'!$A$2:$A$5001,0))="","",INDEX('Apólices'!$Q$2:$Q$5001,MATCH($A715,'Apólices'!$A$2:$A$5001,0))),""))</f>
        <v/>
      </c>
      <c r="D715" s="8" t="n"/>
      <c r="E715" s="25" t="n"/>
      <c r="F715" s="25">
        <f>IF(OR($E715="",$C715=""),"",ROUND($E715*$C715/100,2))</f>
        <v/>
      </c>
      <c r="G715" s="8" t="n"/>
      <c r="H715" s="25" t="n"/>
      <c r="I715" s="8" t="n"/>
      <c r="J715" s="25">
        <f>IF($H715&lt;&gt;"",IF($F715="","",ROUND($H715-$F715,2)),IF(AND($F715&lt;&gt;"",ISNUMBER($G715)),IF($G715&lt;TODAY(),-$F715,""),""))</f>
        <v/>
      </c>
    </row>
    <row r="716">
      <c r="A716" s="7" t="n"/>
      <c r="B716" s="10" t="n"/>
      <c r="C716">
        <f>IF($A716="","",IFERROR(IF(INDEX('Apólices'!$Q$2:$Q$5001,MATCH($A716,'Apólices'!$A$2:$A$5001,0))="","",INDEX('Apólices'!$Q$2:$Q$5001,MATCH($A716,'Apólices'!$A$2:$A$5001,0))),""))</f>
        <v/>
      </c>
      <c r="D716" s="8" t="n"/>
      <c r="E716" s="25" t="n"/>
      <c r="F716" s="25">
        <f>IF(OR($E716="",$C716=""),"",ROUND($E716*$C716/100,2))</f>
        <v/>
      </c>
      <c r="G716" s="8" t="n"/>
      <c r="H716" s="25" t="n"/>
      <c r="I716" s="8" t="n"/>
      <c r="J716" s="25">
        <f>IF($H716&lt;&gt;"",IF($F716="","",ROUND($H716-$F716,2)),IF(AND($F716&lt;&gt;"",ISNUMBER($G716)),IF($G716&lt;TODAY(),-$F716,""),""))</f>
        <v/>
      </c>
    </row>
    <row r="717">
      <c r="A717" s="7" t="n"/>
      <c r="B717" s="10" t="n"/>
      <c r="C717">
        <f>IF($A717="","",IFERROR(IF(INDEX('Apólices'!$Q$2:$Q$5001,MATCH($A717,'Apólices'!$A$2:$A$5001,0))="","",INDEX('Apólices'!$Q$2:$Q$5001,MATCH($A717,'Apólices'!$A$2:$A$5001,0))),""))</f>
        <v/>
      </c>
      <c r="D717" s="8" t="n"/>
      <c r="E717" s="25" t="n"/>
      <c r="F717" s="25">
        <f>IF(OR($E717="",$C717=""),"",ROUND($E717*$C717/100,2))</f>
        <v/>
      </c>
      <c r="G717" s="8" t="n"/>
      <c r="H717" s="25" t="n"/>
      <c r="I717" s="8" t="n"/>
      <c r="J717" s="25">
        <f>IF($H717&lt;&gt;"",IF($F717="","",ROUND($H717-$F717,2)),IF(AND($F717&lt;&gt;"",ISNUMBER($G717)),IF($G717&lt;TODAY(),-$F717,""),""))</f>
        <v/>
      </c>
    </row>
    <row r="718">
      <c r="A718" s="7" t="n"/>
      <c r="B718" s="10" t="n"/>
      <c r="C718">
        <f>IF($A718="","",IFERROR(IF(INDEX('Apólices'!$Q$2:$Q$5001,MATCH($A718,'Apólices'!$A$2:$A$5001,0))="","",INDEX('Apólices'!$Q$2:$Q$5001,MATCH($A718,'Apólices'!$A$2:$A$5001,0))),""))</f>
        <v/>
      </c>
      <c r="D718" s="8" t="n"/>
      <c r="E718" s="25" t="n"/>
      <c r="F718" s="25">
        <f>IF(OR($E718="",$C718=""),"",ROUND($E718*$C718/100,2))</f>
        <v/>
      </c>
      <c r="G718" s="8" t="n"/>
      <c r="H718" s="25" t="n"/>
      <c r="I718" s="8" t="n"/>
      <c r="J718" s="25">
        <f>IF($H718&lt;&gt;"",IF($F718="","",ROUND($H718-$F718,2)),IF(AND($F718&lt;&gt;"",ISNUMBER($G718)),IF($G718&lt;TODAY(),-$F718,""),""))</f>
        <v/>
      </c>
    </row>
    <row r="719">
      <c r="A719" s="7" t="n"/>
      <c r="B719" s="10" t="n"/>
      <c r="C719">
        <f>IF($A719="","",IFERROR(IF(INDEX('Apólices'!$Q$2:$Q$5001,MATCH($A719,'Apólices'!$A$2:$A$5001,0))="","",INDEX('Apólices'!$Q$2:$Q$5001,MATCH($A719,'Apólices'!$A$2:$A$5001,0))),""))</f>
        <v/>
      </c>
      <c r="D719" s="8" t="n"/>
      <c r="E719" s="25" t="n"/>
      <c r="F719" s="25">
        <f>IF(OR($E719="",$C719=""),"",ROUND($E719*$C719/100,2))</f>
        <v/>
      </c>
      <c r="G719" s="8" t="n"/>
      <c r="H719" s="25" t="n"/>
      <c r="I719" s="8" t="n"/>
      <c r="J719" s="25">
        <f>IF($H719&lt;&gt;"",IF($F719="","",ROUND($H719-$F719,2)),IF(AND($F719&lt;&gt;"",ISNUMBER($G719)),IF($G719&lt;TODAY(),-$F719,""),""))</f>
        <v/>
      </c>
    </row>
    <row r="720">
      <c r="A720" s="7" t="n"/>
      <c r="B720" s="10" t="n"/>
      <c r="C720">
        <f>IF($A720="","",IFERROR(IF(INDEX('Apólices'!$Q$2:$Q$5001,MATCH($A720,'Apólices'!$A$2:$A$5001,0))="","",INDEX('Apólices'!$Q$2:$Q$5001,MATCH($A720,'Apólices'!$A$2:$A$5001,0))),""))</f>
        <v/>
      </c>
      <c r="D720" s="8" t="n"/>
      <c r="E720" s="25" t="n"/>
      <c r="F720" s="25">
        <f>IF(OR($E720="",$C720=""),"",ROUND($E720*$C720/100,2))</f>
        <v/>
      </c>
      <c r="G720" s="8" t="n"/>
      <c r="H720" s="25" t="n"/>
      <c r="I720" s="8" t="n"/>
      <c r="J720" s="25">
        <f>IF($H720&lt;&gt;"",IF($F720="","",ROUND($H720-$F720,2)),IF(AND($F720&lt;&gt;"",ISNUMBER($G720)),IF($G720&lt;TODAY(),-$F720,""),""))</f>
        <v/>
      </c>
    </row>
    <row r="721">
      <c r="A721" s="7" t="n"/>
      <c r="B721" s="10" t="n"/>
      <c r="C721">
        <f>IF($A721="","",IFERROR(IF(INDEX('Apólices'!$Q$2:$Q$5001,MATCH($A721,'Apólices'!$A$2:$A$5001,0))="","",INDEX('Apólices'!$Q$2:$Q$5001,MATCH($A721,'Apólices'!$A$2:$A$5001,0))),""))</f>
        <v/>
      </c>
      <c r="D721" s="8" t="n"/>
      <c r="E721" s="25" t="n"/>
      <c r="F721" s="25">
        <f>IF(OR($E721="",$C721=""),"",ROUND($E721*$C721/100,2))</f>
        <v/>
      </c>
      <c r="G721" s="8" t="n"/>
      <c r="H721" s="25" t="n"/>
      <c r="I721" s="8" t="n"/>
      <c r="J721" s="25">
        <f>IF($H721&lt;&gt;"",IF($F721="","",ROUND($H721-$F721,2)),IF(AND($F721&lt;&gt;"",ISNUMBER($G721)),IF($G721&lt;TODAY(),-$F721,""),""))</f>
        <v/>
      </c>
    </row>
    <row r="722">
      <c r="A722" s="7" t="n"/>
      <c r="B722" s="10" t="n"/>
      <c r="C722">
        <f>IF($A722="","",IFERROR(IF(INDEX('Apólices'!$Q$2:$Q$5001,MATCH($A722,'Apólices'!$A$2:$A$5001,0))="","",INDEX('Apólices'!$Q$2:$Q$5001,MATCH($A722,'Apólices'!$A$2:$A$5001,0))),""))</f>
        <v/>
      </c>
      <c r="D722" s="8" t="n"/>
      <c r="E722" s="25" t="n"/>
      <c r="F722" s="25">
        <f>IF(OR($E722="",$C722=""),"",ROUND($E722*$C722/100,2))</f>
        <v/>
      </c>
      <c r="G722" s="8" t="n"/>
      <c r="H722" s="25" t="n"/>
      <c r="I722" s="8" t="n"/>
      <c r="J722" s="25">
        <f>IF($H722&lt;&gt;"",IF($F722="","",ROUND($H722-$F722,2)),IF(AND($F722&lt;&gt;"",ISNUMBER($G722)),IF($G722&lt;TODAY(),-$F722,""),""))</f>
        <v/>
      </c>
    </row>
    <row r="723">
      <c r="A723" s="7" t="n"/>
      <c r="B723" s="10" t="n"/>
      <c r="C723">
        <f>IF($A723="","",IFERROR(IF(INDEX('Apólices'!$Q$2:$Q$5001,MATCH($A723,'Apólices'!$A$2:$A$5001,0))="","",INDEX('Apólices'!$Q$2:$Q$5001,MATCH($A723,'Apólices'!$A$2:$A$5001,0))),""))</f>
        <v/>
      </c>
      <c r="D723" s="8" t="n"/>
      <c r="E723" s="25" t="n"/>
      <c r="F723" s="25">
        <f>IF(OR($E723="",$C723=""),"",ROUND($E723*$C723/100,2))</f>
        <v/>
      </c>
      <c r="G723" s="8" t="n"/>
      <c r="H723" s="25" t="n"/>
      <c r="I723" s="8" t="n"/>
      <c r="J723" s="25">
        <f>IF($H723&lt;&gt;"",IF($F723="","",ROUND($H723-$F723,2)),IF(AND($F723&lt;&gt;"",ISNUMBER($G723)),IF($G723&lt;TODAY(),-$F723,""),""))</f>
        <v/>
      </c>
    </row>
    <row r="724">
      <c r="A724" s="7" t="n"/>
      <c r="B724" s="10" t="n"/>
      <c r="C724">
        <f>IF($A724="","",IFERROR(IF(INDEX('Apólices'!$Q$2:$Q$5001,MATCH($A724,'Apólices'!$A$2:$A$5001,0))="","",INDEX('Apólices'!$Q$2:$Q$5001,MATCH($A724,'Apólices'!$A$2:$A$5001,0))),""))</f>
        <v/>
      </c>
      <c r="D724" s="8" t="n"/>
      <c r="E724" s="25" t="n"/>
      <c r="F724" s="25">
        <f>IF(OR($E724="",$C724=""),"",ROUND($E724*$C724/100,2))</f>
        <v/>
      </c>
      <c r="G724" s="8" t="n"/>
      <c r="H724" s="25" t="n"/>
      <c r="I724" s="8" t="n"/>
      <c r="J724" s="25">
        <f>IF($H724&lt;&gt;"",IF($F724="","",ROUND($H724-$F724,2)),IF(AND($F724&lt;&gt;"",ISNUMBER($G724)),IF($G724&lt;TODAY(),-$F724,""),""))</f>
        <v/>
      </c>
    </row>
    <row r="725">
      <c r="A725" s="7" t="n"/>
      <c r="B725" s="10" t="n"/>
      <c r="C725">
        <f>IF($A725="","",IFERROR(IF(INDEX('Apólices'!$Q$2:$Q$5001,MATCH($A725,'Apólices'!$A$2:$A$5001,0))="","",INDEX('Apólices'!$Q$2:$Q$5001,MATCH($A725,'Apólices'!$A$2:$A$5001,0))),""))</f>
        <v/>
      </c>
      <c r="D725" s="8" t="n"/>
      <c r="E725" s="25" t="n"/>
      <c r="F725" s="25">
        <f>IF(OR($E725="",$C725=""),"",ROUND($E725*$C725/100,2))</f>
        <v/>
      </c>
      <c r="G725" s="8" t="n"/>
      <c r="H725" s="25" t="n"/>
      <c r="I725" s="8" t="n"/>
      <c r="J725" s="25">
        <f>IF($H725&lt;&gt;"",IF($F725="","",ROUND($H725-$F725,2)),IF(AND($F725&lt;&gt;"",ISNUMBER($G725)),IF($G725&lt;TODAY(),-$F725,""),""))</f>
        <v/>
      </c>
    </row>
    <row r="726">
      <c r="A726" s="7" t="n"/>
      <c r="B726" s="10" t="n"/>
      <c r="C726">
        <f>IF($A726="","",IFERROR(IF(INDEX('Apólices'!$Q$2:$Q$5001,MATCH($A726,'Apólices'!$A$2:$A$5001,0))="","",INDEX('Apólices'!$Q$2:$Q$5001,MATCH($A726,'Apólices'!$A$2:$A$5001,0))),""))</f>
        <v/>
      </c>
      <c r="D726" s="8" t="n"/>
      <c r="E726" s="25" t="n"/>
      <c r="F726" s="25">
        <f>IF(OR($E726="",$C726=""),"",ROUND($E726*$C726/100,2))</f>
        <v/>
      </c>
      <c r="G726" s="8" t="n"/>
      <c r="H726" s="25" t="n"/>
      <c r="I726" s="8" t="n"/>
      <c r="J726" s="25">
        <f>IF($H726&lt;&gt;"",IF($F726="","",ROUND($H726-$F726,2)),IF(AND($F726&lt;&gt;"",ISNUMBER($G726)),IF($G726&lt;TODAY(),-$F726,""),""))</f>
        <v/>
      </c>
    </row>
    <row r="727">
      <c r="A727" s="7" t="n"/>
      <c r="B727" s="10" t="n"/>
      <c r="C727">
        <f>IF($A727="","",IFERROR(IF(INDEX('Apólices'!$Q$2:$Q$5001,MATCH($A727,'Apólices'!$A$2:$A$5001,0))="","",INDEX('Apólices'!$Q$2:$Q$5001,MATCH($A727,'Apólices'!$A$2:$A$5001,0))),""))</f>
        <v/>
      </c>
      <c r="D727" s="8" t="n"/>
      <c r="E727" s="25" t="n"/>
      <c r="F727" s="25">
        <f>IF(OR($E727="",$C727=""),"",ROUND($E727*$C727/100,2))</f>
        <v/>
      </c>
      <c r="G727" s="8" t="n"/>
      <c r="H727" s="25" t="n"/>
      <c r="I727" s="8" t="n"/>
      <c r="J727" s="25">
        <f>IF($H727&lt;&gt;"",IF($F727="","",ROUND($H727-$F727,2)),IF(AND($F727&lt;&gt;"",ISNUMBER($G727)),IF($G727&lt;TODAY(),-$F727,""),""))</f>
        <v/>
      </c>
    </row>
    <row r="728">
      <c r="A728" s="7" t="n"/>
      <c r="B728" s="10" t="n"/>
      <c r="C728">
        <f>IF($A728="","",IFERROR(IF(INDEX('Apólices'!$Q$2:$Q$5001,MATCH($A728,'Apólices'!$A$2:$A$5001,0))="","",INDEX('Apólices'!$Q$2:$Q$5001,MATCH($A728,'Apólices'!$A$2:$A$5001,0))),""))</f>
        <v/>
      </c>
      <c r="D728" s="8" t="n"/>
      <c r="E728" s="25" t="n"/>
      <c r="F728" s="25">
        <f>IF(OR($E728="",$C728=""),"",ROUND($E728*$C728/100,2))</f>
        <v/>
      </c>
      <c r="G728" s="8" t="n"/>
      <c r="H728" s="25" t="n"/>
      <c r="I728" s="8" t="n"/>
      <c r="J728" s="25">
        <f>IF($H728&lt;&gt;"",IF($F728="","",ROUND($H728-$F728,2)),IF(AND($F728&lt;&gt;"",ISNUMBER($G728)),IF($G728&lt;TODAY(),-$F728,""),""))</f>
        <v/>
      </c>
    </row>
    <row r="729">
      <c r="A729" s="7" t="n"/>
      <c r="B729" s="10" t="n"/>
      <c r="C729">
        <f>IF($A729="","",IFERROR(IF(INDEX('Apólices'!$Q$2:$Q$5001,MATCH($A729,'Apólices'!$A$2:$A$5001,0))="","",INDEX('Apólices'!$Q$2:$Q$5001,MATCH($A729,'Apólices'!$A$2:$A$5001,0))),""))</f>
        <v/>
      </c>
      <c r="D729" s="8" t="n"/>
      <c r="E729" s="25" t="n"/>
      <c r="F729" s="25">
        <f>IF(OR($E729="",$C729=""),"",ROUND($E729*$C729/100,2))</f>
        <v/>
      </c>
      <c r="G729" s="8" t="n"/>
      <c r="H729" s="25" t="n"/>
      <c r="I729" s="8" t="n"/>
      <c r="J729" s="25">
        <f>IF($H729&lt;&gt;"",IF($F729="","",ROUND($H729-$F729,2)),IF(AND($F729&lt;&gt;"",ISNUMBER($G729)),IF($G729&lt;TODAY(),-$F729,""),""))</f>
        <v/>
      </c>
    </row>
    <row r="730">
      <c r="A730" s="7" t="n"/>
      <c r="B730" s="10" t="n"/>
      <c r="C730">
        <f>IF($A730="","",IFERROR(IF(INDEX('Apólices'!$Q$2:$Q$5001,MATCH($A730,'Apólices'!$A$2:$A$5001,0))="","",INDEX('Apólices'!$Q$2:$Q$5001,MATCH($A730,'Apólices'!$A$2:$A$5001,0))),""))</f>
        <v/>
      </c>
      <c r="D730" s="8" t="n"/>
      <c r="E730" s="25" t="n"/>
      <c r="F730" s="25">
        <f>IF(OR($E730="",$C730=""),"",ROUND($E730*$C730/100,2))</f>
        <v/>
      </c>
      <c r="G730" s="8" t="n"/>
      <c r="H730" s="25" t="n"/>
      <c r="I730" s="8" t="n"/>
      <c r="J730" s="25">
        <f>IF($H730&lt;&gt;"",IF($F730="","",ROUND($H730-$F730,2)),IF(AND($F730&lt;&gt;"",ISNUMBER($G730)),IF($G730&lt;TODAY(),-$F730,""),""))</f>
        <v/>
      </c>
    </row>
    <row r="731">
      <c r="A731" s="7" t="n"/>
      <c r="B731" s="10" t="n"/>
      <c r="C731">
        <f>IF($A731="","",IFERROR(IF(INDEX('Apólices'!$Q$2:$Q$5001,MATCH($A731,'Apólices'!$A$2:$A$5001,0))="","",INDEX('Apólices'!$Q$2:$Q$5001,MATCH($A731,'Apólices'!$A$2:$A$5001,0))),""))</f>
        <v/>
      </c>
      <c r="D731" s="8" t="n"/>
      <c r="E731" s="25" t="n"/>
      <c r="F731" s="25">
        <f>IF(OR($E731="",$C731=""),"",ROUND($E731*$C731/100,2))</f>
        <v/>
      </c>
      <c r="G731" s="8" t="n"/>
      <c r="H731" s="25" t="n"/>
      <c r="I731" s="8" t="n"/>
      <c r="J731" s="25">
        <f>IF($H731&lt;&gt;"",IF($F731="","",ROUND($H731-$F731,2)),IF(AND($F731&lt;&gt;"",ISNUMBER($G731)),IF($G731&lt;TODAY(),-$F731,""),""))</f>
        <v/>
      </c>
    </row>
    <row r="732">
      <c r="A732" s="7" t="n"/>
      <c r="B732" s="10" t="n"/>
      <c r="C732">
        <f>IF($A732="","",IFERROR(IF(INDEX('Apólices'!$Q$2:$Q$5001,MATCH($A732,'Apólices'!$A$2:$A$5001,0))="","",INDEX('Apólices'!$Q$2:$Q$5001,MATCH($A732,'Apólices'!$A$2:$A$5001,0))),""))</f>
        <v/>
      </c>
      <c r="D732" s="8" t="n"/>
      <c r="E732" s="25" t="n"/>
      <c r="F732" s="25">
        <f>IF(OR($E732="",$C732=""),"",ROUND($E732*$C732/100,2))</f>
        <v/>
      </c>
      <c r="G732" s="8" t="n"/>
      <c r="H732" s="25" t="n"/>
      <c r="I732" s="8" t="n"/>
      <c r="J732" s="25">
        <f>IF($H732&lt;&gt;"",IF($F732="","",ROUND($H732-$F732,2)),IF(AND($F732&lt;&gt;"",ISNUMBER($G732)),IF($G732&lt;TODAY(),-$F732,""),""))</f>
        <v/>
      </c>
    </row>
    <row r="733">
      <c r="A733" s="7" t="n"/>
      <c r="B733" s="10" t="n"/>
      <c r="C733">
        <f>IF($A733="","",IFERROR(IF(INDEX('Apólices'!$Q$2:$Q$5001,MATCH($A733,'Apólices'!$A$2:$A$5001,0))="","",INDEX('Apólices'!$Q$2:$Q$5001,MATCH($A733,'Apólices'!$A$2:$A$5001,0))),""))</f>
        <v/>
      </c>
      <c r="D733" s="8" t="n"/>
      <c r="E733" s="25" t="n"/>
      <c r="F733" s="25">
        <f>IF(OR($E733="",$C733=""),"",ROUND($E733*$C733/100,2))</f>
        <v/>
      </c>
      <c r="G733" s="8" t="n"/>
      <c r="H733" s="25" t="n"/>
      <c r="I733" s="8" t="n"/>
      <c r="J733" s="25">
        <f>IF($H733&lt;&gt;"",IF($F733="","",ROUND($H733-$F733,2)),IF(AND($F733&lt;&gt;"",ISNUMBER($G733)),IF($G733&lt;TODAY(),-$F733,""),""))</f>
        <v/>
      </c>
    </row>
    <row r="734">
      <c r="A734" s="7" t="n"/>
      <c r="B734" s="10" t="n"/>
      <c r="C734">
        <f>IF($A734="","",IFERROR(IF(INDEX('Apólices'!$Q$2:$Q$5001,MATCH($A734,'Apólices'!$A$2:$A$5001,0))="","",INDEX('Apólices'!$Q$2:$Q$5001,MATCH($A734,'Apólices'!$A$2:$A$5001,0))),""))</f>
        <v/>
      </c>
      <c r="D734" s="8" t="n"/>
      <c r="E734" s="25" t="n"/>
      <c r="F734" s="25">
        <f>IF(OR($E734="",$C734=""),"",ROUND($E734*$C734/100,2))</f>
        <v/>
      </c>
      <c r="G734" s="8" t="n"/>
      <c r="H734" s="25" t="n"/>
      <c r="I734" s="8" t="n"/>
      <c r="J734" s="25">
        <f>IF($H734&lt;&gt;"",IF($F734="","",ROUND($H734-$F734,2)),IF(AND($F734&lt;&gt;"",ISNUMBER($G734)),IF($G734&lt;TODAY(),-$F734,""),""))</f>
        <v/>
      </c>
    </row>
    <row r="735">
      <c r="A735" s="7" t="n"/>
      <c r="B735" s="10" t="n"/>
      <c r="C735">
        <f>IF($A735="","",IFERROR(IF(INDEX('Apólices'!$Q$2:$Q$5001,MATCH($A735,'Apólices'!$A$2:$A$5001,0))="","",INDEX('Apólices'!$Q$2:$Q$5001,MATCH($A735,'Apólices'!$A$2:$A$5001,0))),""))</f>
        <v/>
      </c>
      <c r="D735" s="8" t="n"/>
      <c r="E735" s="25" t="n"/>
      <c r="F735" s="25">
        <f>IF(OR($E735="",$C735=""),"",ROUND($E735*$C735/100,2))</f>
        <v/>
      </c>
      <c r="G735" s="8" t="n"/>
      <c r="H735" s="25" t="n"/>
      <c r="I735" s="8" t="n"/>
      <c r="J735" s="25">
        <f>IF($H735&lt;&gt;"",IF($F735="","",ROUND($H735-$F735,2)),IF(AND($F735&lt;&gt;"",ISNUMBER($G735)),IF($G735&lt;TODAY(),-$F735,""),""))</f>
        <v/>
      </c>
    </row>
    <row r="736">
      <c r="A736" s="7" t="n"/>
      <c r="B736" s="10" t="n"/>
      <c r="C736">
        <f>IF($A736="","",IFERROR(IF(INDEX('Apólices'!$Q$2:$Q$5001,MATCH($A736,'Apólices'!$A$2:$A$5001,0))="","",INDEX('Apólices'!$Q$2:$Q$5001,MATCH($A736,'Apólices'!$A$2:$A$5001,0))),""))</f>
        <v/>
      </c>
      <c r="D736" s="8" t="n"/>
      <c r="E736" s="25" t="n"/>
      <c r="F736" s="25">
        <f>IF(OR($E736="",$C736=""),"",ROUND($E736*$C736/100,2))</f>
        <v/>
      </c>
      <c r="G736" s="8" t="n"/>
      <c r="H736" s="25" t="n"/>
      <c r="I736" s="8" t="n"/>
      <c r="J736" s="25">
        <f>IF($H736&lt;&gt;"",IF($F736="","",ROUND($H736-$F736,2)),IF(AND($F736&lt;&gt;"",ISNUMBER($G736)),IF($G736&lt;TODAY(),-$F736,""),""))</f>
        <v/>
      </c>
    </row>
    <row r="737">
      <c r="A737" s="7" t="n"/>
      <c r="B737" s="10" t="n"/>
      <c r="C737">
        <f>IF($A737="","",IFERROR(IF(INDEX('Apólices'!$Q$2:$Q$5001,MATCH($A737,'Apólices'!$A$2:$A$5001,0))="","",INDEX('Apólices'!$Q$2:$Q$5001,MATCH($A737,'Apólices'!$A$2:$A$5001,0))),""))</f>
        <v/>
      </c>
      <c r="D737" s="8" t="n"/>
      <c r="E737" s="25" t="n"/>
      <c r="F737" s="25">
        <f>IF(OR($E737="",$C737=""),"",ROUND($E737*$C737/100,2))</f>
        <v/>
      </c>
      <c r="G737" s="8" t="n"/>
      <c r="H737" s="25" t="n"/>
      <c r="I737" s="8" t="n"/>
      <c r="J737" s="25">
        <f>IF($H737&lt;&gt;"",IF($F737="","",ROUND($H737-$F737,2)),IF(AND($F737&lt;&gt;"",ISNUMBER($G737)),IF($G737&lt;TODAY(),-$F737,""),""))</f>
        <v/>
      </c>
    </row>
    <row r="738">
      <c r="A738" s="7" t="n"/>
      <c r="B738" s="10" t="n"/>
      <c r="C738">
        <f>IF($A738="","",IFERROR(IF(INDEX('Apólices'!$Q$2:$Q$5001,MATCH($A738,'Apólices'!$A$2:$A$5001,0))="","",INDEX('Apólices'!$Q$2:$Q$5001,MATCH($A738,'Apólices'!$A$2:$A$5001,0))),""))</f>
        <v/>
      </c>
      <c r="D738" s="8" t="n"/>
      <c r="E738" s="25" t="n"/>
      <c r="F738" s="25">
        <f>IF(OR($E738="",$C738=""),"",ROUND($E738*$C738/100,2))</f>
        <v/>
      </c>
      <c r="G738" s="8" t="n"/>
      <c r="H738" s="25" t="n"/>
      <c r="I738" s="8" t="n"/>
      <c r="J738" s="25">
        <f>IF($H738&lt;&gt;"",IF($F738="","",ROUND($H738-$F738,2)),IF(AND($F738&lt;&gt;"",ISNUMBER($G738)),IF($G738&lt;TODAY(),-$F738,""),""))</f>
        <v/>
      </c>
    </row>
    <row r="739">
      <c r="A739" s="7" t="n"/>
      <c r="B739" s="10" t="n"/>
      <c r="C739">
        <f>IF($A739="","",IFERROR(IF(INDEX('Apólices'!$Q$2:$Q$5001,MATCH($A739,'Apólices'!$A$2:$A$5001,0))="","",INDEX('Apólices'!$Q$2:$Q$5001,MATCH($A739,'Apólices'!$A$2:$A$5001,0))),""))</f>
        <v/>
      </c>
      <c r="D739" s="8" t="n"/>
      <c r="E739" s="25" t="n"/>
      <c r="F739" s="25">
        <f>IF(OR($E739="",$C739=""),"",ROUND($E739*$C739/100,2))</f>
        <v/>
      </c>
      <c r="G739" s="8" t="n"/>
      <c r="H739" s="25" t="n"/>
      <c r="I739" s="8" t="n"/>
      <c r="J739" s="25">
        <f>IF($H739&lt;&gt;"",IF($F739="","",ROUND($H739-$F739,2)),IF(AND($F739&lt;&gt;"",ISNUMBER($G739)),IF($G739&lt;TODAY(),-$F739,""),""))</f>
        <v/>
      </c>
    </row>
    <row r="740">
      <c r="A740" s="7" t="n"/>
      <c r="B740" s="10" t="n"/>
      <c r="C740">
        <f>IF($A740="","",IFERROR(IF(INDEX('Apólices'!$Q$2:$Q$5001,MATCH($A740,'Apólices'!$A$2:$A$5001,0))="","",INDEX('Apólices'!$Q$2:$Q$5001,MATCH($A740,'Apólices'!$A$2:$A$5001,0))),""))</f>
        <v/>
      </c>
      <c r="D740" s="8" t="n"/>
      <c r="E740" s="25" t="n"/>
      <c r="F740" s="25">
        <f>IF(OR($E740="",$C740=""),"",ROUND($E740*$C740/100,2))</f>
        <v/>
      </c>
      <c r="G740" s="8" t="n"/>
      <c r="H740" s="25" t="n"/>
      <c r="I740" s="8" t="n"/>
      <c r="J740" s="25">
        <f>IF($H740&lt;&gt;"",IF($F740="","",ROUND($H740-$F740,2)),IF(AND($F740&lt;&gt;"",ISNUMBER($G740)),IF($G740&lt;TODAY(),-$F740,""),""))</f>
        <v/>
      </c>
    </row>
    <row r="741">
      <c r="A741" s="7" t="n"/>
      <c r="B741" s="10" t="n"/>
      <c r="C741">
        <f>IF($A741="","",IFERROR(IF(INDEX('Apólices'!$Q$2:$Q$5001,MATCH($A741,'Apólices'!$A$2:$A$5001,0))="","",INDEX('Apólices'!$Q$2:$Q$5001,MATCH($A741,'Apólices'!$A$2:$A$5001,0))),""))</f>
        <v/>
      </c>
      <c r="D741" s="8" t="n"/>
      <c r="E741" s="25" t="n"/>
      <c r="F741" s="25">
        <f>IF(OR($E741="",$C741=""),"",ROUND($E741*$C741/100,2))</f>
        <v/>
      </c>
      <c r="G741" s="8" t="n"/>
      <c r="H741" s="25" t="n"/>
      <c r="I741" s="8" t="n"/>
      <c r="J741" s="25">
        <f>IF($H741&lt;&gt;"",IF($F741="","",ROUND($H741-$F741,2)),IF(AND($F741&lt;&gt;"",ISNUMBER($G741)),IF($G741&lt;TODAY(),-$F741,""),""))</f>
        <v/>
      </c>
    </row>
    <row r="742">
      <c r="A742" s="7" t="n"/>
      <c r="B742" s="10" t="n"/>
      <c r="C742">
        <f>IF($A742="","",IFERROR(IF(INDEX('Apólices'!$Q$2:$Q$5001,MATCH($A742,'Apólices'!$A$2:$A$5001,0))="","",INDEX('Apólices'!$Q$2:$Q$5001,MATCH($A742,'Apólices'!$A$2:$A$5001,0))),""))</f>
        <v/>
      </c>
      <c r="D742" s="8" t="n"/>
      <c r="E742" s="25" t="n"/>
      <c r="F742" s="25">
        <f>IF(OR($E742="",$C742=""),"",ROUND($E742*$C742/100,2))</f>
        <v/>
      </c>
      <c r="G742" s="8" t="n"/>
      <c r="H742" s="25" t="n"/>
      <c r="I742" s="8" t="n"/>
      <c r="J742" s="25">
        <f>IF($H742&lt;&gt;"",IF($F742="","",ROUND($H742-$F742,2)),IF(AND($F742&lt;&gt;"",ISNUMBER($G742)),IF($G742&lt;TODAY(),-$F742,""),""))</f>
        <v/>
      </c>
    </row>
    <row r="743">
      <c r="A743" s="7" t="n"/>
      <c r="B743" s="10" t="n"/>
      <c r="C743">
        <f>IF($A743="","",IFERROR(IF(INDEX('Apólices'!$Q$2:$Q$5001,MATCH($A743,'Apólices'!$A$2:$A$5001,0))="","",INDEX('Apólices'!$Q$2:$Q$5001,MATCH($A743,'Apólices'!$A$2:$A$5001,0))),""))</f>
        <v/>
      </c>
      <c r="D743" s="8" t="n"/>
      <c r="E743" s="25" t="n"/>
      <c r="F743" s="25">
        <f>IF(OR($E743="",$C743=""),"",ROUND($E743*$C743/100,2))</f>
        <v/>
      </c>
      <c r="G743" s="8" t="n"/>
      <c r="H743" s="25" t="n"/>
      <c r="I743" s="8" t="n"/>
      <c r="J743" s="25">
        <f>IF($H743&lt;&gt;"",IF($F743="","",ROUND($H743-$F743,2)),IF(AND($F743&lt;&gt;"",ISNUMBER($G743)),IF($G743&lt;TODAY(),-$F743,""),""))</f>
        <v/>
      </c>
    </row>
    <row r="744">
      <c r="A744" s="7" t="n"/>
      <c r="B744" s="10" t="n"/>
      <c r="C744">
        <f>IF($A744="","",IFERROR(IF(INDEX('Apólices'!$Q$2:$Q$5001,MATCH($A744,'Apólices'!$A$2:$A$5001,0))="","",INDEX('Apólices'!$Q$2:$Q$5001,MATCH($A744,'Apólices'!$A$2:$A$5001,0))),""))</f>
        <v/>
      </c>
      <c r="D744" s="8" t="n"/>
      <c r="E744" s="25" t="n"/>
      <c r="F744" s="25">
        <f>IF(OR($E744="",$C744=""),"",ROUND($E744*$C744/100,2))</f>
        <v/>
      </c>
      <c r="G744" s="8" t="n"/>
      <c r="H744" s="25" t="n"/>
      <c r="I744" s="8" t="n"/>
      <c r="J744" s="25">
        <f>IF($H744&lt;&gt;"",IF($F744="","",ROUND($H744-$F744,2)),IF(AND($F744&lt;&gt;"",ISNUMBER($G744)),IF($G744&lt;TODAY(),-$F744,""),""))</f>
        <v/>
      </c>
    </row>
    <row r="745">
      <c r="A745" s="7" t="n"/>
      <c r="B745" s="10" t="n"/>
      <c r="C745">
        <f>IF($A745="","",IFERROR(IF(INDEX('Apólices'!$Q$2:$Q$5001,MATCH($A745,'Apólices'!$A$2:$A$5001,0))="","",INDEX('Apólices'!$Q$2:$Q$5001,MATCH($A745,'Apólices'!$A$2:$A$5001,0))),""))</f>
        <v/>
      </c>
      <c r="D745" s="8" t="n"/>
      <c r="E745" s="25" t="n"/>
      <c r="F745" s="25">
        <f>IF(OR($E745="",$C745=""),"",ROUND($E745*$C745/100,2))</f>
        <v/>
      </c>
      <c r="G745" s="8" t="n"/>
      <c r="H745" s="25" t="n"/>
      <c r="I745" s="8" t="n"/>
      <c r="J745" s="25">
        <f>IF($H745&lt;&gt;"",IF($F745="","",ROUND($H745-$F745,2)),IF(AND($F745&lt;&gt;"",ISNUMBER($G745)),IF($G745&lt;TODAY(),-$F745,""),""))</f>
        <v/>
      </c>
    </row>
    <row r="746">
      <c r="A746" s="7" t="n"/>
      <c r="B746" s="10" t="n"/>
      <c r="C746">
        <f>IF($A746="","",IFERROR(IF(INDEX('Apólices'!$Q$2:$Q$5001,MATCH($A746,'Apólices'!$A$2:$A$5001,0))="","",INDEX('Apólices'!$Q$2:$Q$5001,MATCH($A746,'Apólices'!$A$2:$A$5001,0))),""))</f>
        <v/>
      </c>
      <c r="D746" s="8" t="n"/>
      <c r="E746" s="25" t="n"/>
      <c r="F746" s="25">
        <f>IF(OR($E746="",$C746=""),"",ROUND($E746*$C746/100,2))</f>
        <v/>
      </c>
      <c r="G746" s="8" t="n"/>
      <c r="H746" s="25" t="n"/>
      <c r="I746" s="8" t="n"/>
      <c r="J746" s="25">
        <f>IF($H746&lt;&gt;"",IF($F746="","",ROUND($H746-$F746,2)),IF(AND($F746&lt;&gt;"",ISNUMBER($G746)),IF($G746&lt;TODAY(),-$F746,""),""))</f>
        <v/>
      </c>
    </row>
    <row r="747">
      <c r="A747" s="7" t="n"/>
      <c r="B747" s="10" t="n"/>
      <c r="C747">
        <f>IF($A747="","",IFERROR(IF(INDEX('Apólices'!$Q$2:$Q$5001,MATCH($A747,'Apólices'!$A$2:$A$5001,0))="","",INDEX('Apólices'!$Q$2:$Q$5001,MATCH($A747,'Apólices'!$A$2:$A$5001,0))),""))</f>
        <v/>
      </c>
      <c r="D747" s="8" t="n"/>
      <c r="E747" s="25" t="n"/>
      <c r="F747" s="25">
        <f>IF(OR($E747="",$C747=""),"",ROUND($E747*$C747/100,2))</f>
        <v/>
      </c>
      <c r="G747" s="8" t="n"/>
      <c r="H747" s="25" t="n"/>
      <c r="I747" s="8" t="n"/>
      <c r="J747" s="25">
        <f>IF($H747&lt;&gt;"",IF($F747="","",ROUND($H747-$F747,2)),IF(AND($F747&lt;&gt;"",ISNUMBER($G747)),IF($G747&lt;TODAY(),-$F747,""),""))</f>
        <v/>
      </c>
    </row>
    <row r="748">
      <c r="A748" s="7" t="n"/>
      <c r="B748" s="10" t="n"/>
      <c r="C748">
        <f>IF($A748="","",IFERROR(IF(INDEX('Apólices'!$Q$2:$Q$5001,MATCH($A748,'Apólices'!$A$2:$A$5001,0))="","",INDEX('Apólices'!$Q$2:$Q$5001,MATCH($A748,'Apólices'!$A$2:$A$5001,0))),""))</f>
        <v/>
      </c>
      <c r="D748" s="8" t="n"/>
      <c r="E748" s="25" t="n"/>
      <c r="F748" s="25">
        <f>IF(OR($E748="",$C748=""),"",ROUND($E748*$C748/100,2))</f>
        <v/>
      </c>
      <c r="G748" s="8" t="n"/>
      <c r="H748" s="25" t="n"/>
      <c r="I748" s="8" t="n"/>
      <c r="J748" s="25">
        <f>IF($H748&lt;&gt;"",IF($F748="","",ROUND($H748-$F748,2)),IF(AND($F748&lt;&gt;"",ISNUMBER($G748)),IF($G748&lt;TODAY(),-$F748,""),""))</f>
        <v/>
      </c>
    </row>
    <row r="749">
      <c r="A749" s="7" t="n"/>
      <c r="B749" s="10" t="n"/>
      <c r="C749">
        <f>IF($A749="","",IFERROR(IF(INDEX('Apólices'!$Q$2:$Q$5001,MATCH($A749,'Apólices'!$A$2:$A$5001,0))="","",INDEX('Apólices'!$Q$2:$Q$5001,MATCH($A749,'Apólices'!$A$2:$A$5001,0))),""))</f>
        <v/>
      </c>
      <c r="D749" s="8" t="n"/>
      <c r="E749" s="25" t="n"/>
      <c r="F749" s="25">
        <f>IF(OR($E749="",$C749=""),"",ROUND($E749*$C749/100,2))</f>
        <v/>
      </c>
      <c r="G749" s="8" t="n"/>
      <c r="H749" s="25" t="n"/>
      <c r="I749" s="8" t="n"/>
      <c r="J749" s="25">
        <f>IF($H749&lt;&gt;"",IF($F749="","",ROUND($H749-$F749,2)),IF(AND($F749&lt;&gt;"",ISNUMBER($G749)),IF($G749&lt;TODAY(),-$F749,""),""))</f>
        <v/>
      </c>
    </row>
    <row r="750">
      <c r="A750" s="7" t="n"/>
      <c r="B750" s="10" t="n"/>
      <c r="C750">
        <f>IF($A750="","",IFERROR(IF(INDEX('Apólices'!$Q$2:$Q$5001,MATCH($A750,'Apólices'!$A$2:$A$5001,0))="","",INDEX('Apólices'!$Q$2:$Q$5001,MATCH($A750,'Apólices'!$A$2:$A$5001,0))),""))</f>
        <v/>
      </c>
      <c r="D750" s="8" t="n"/>
      <c r="E750" s="25" t="n"/>
      <c r="F750" s="25">
        <f>IF(OR($E750="",$C750=""),"",ROUND($E750*$C750/100,2))</f>
        <v/>
      </c>
      <c r="G750" s="8" t="n"/>
      <c r="H750" s="25" t="n"/>
      <c r="I750" s="8" t="n"/>
      <c r="J750" s="25">
        <f>IF($H750&lt;&gt;"",IF($F750="","",ROUND($H750-$F750,2)),IF(AND($F750&lt;&gt;"",ISNUMBER($G750)),IF($G750&lt;TODAY(),-$F750,""),""))</f>
        <v/>
      </c>
    </row>
    <row r="751">
      <c r="A751" s="7" t="n"/>
      <c r="B751" s="10" t="n"/>
      <c r="C751">
        <f>IF($A751="","",IFERROR(IF(INDEX('Apólices'!$Q$2:$Q$5001,MATCH($A751,'Apólices'!$A$2:$A$5001,0))="","",INDEX('Apólices'!$Q$2:$Q$5001,MATCH($A751,'Apólices'!$A$2:$A$5001,0))),""))</f>
        <v/>
      </c>
      <c r="D751" s="8" t="n"/>
      <c r="E751" s="25" t="n"/>
      <c r="F751" s="25">
        <f>IF(OR($E751="",$C751=""),"",ROUND($E751*$C751/100,2))</f>
        <v/>
      </c>
      <c r="G751" s="8" t="n"/>
      <c r="H751" s="25" t="n"/>
      <c r="I751" s="8" t="n"/>
      <c r="J751" s="25">
        <f>IF($H751&lt;&gt;"",IF($F751="","",ROUND($H751-$F751,2)),IF(AND($F751&lt;&gt;"",ISNUMBER($G751)),IF($G751&lt;TODAY(),-$F751,""),""))</f>
        <v/>
      </c>
    </row>
    <row r="752">
      <c r="A752" s="7" t="n"/>
      <c r="B752" s="10" t="n"/>
      <c r="C752">
        <f>IF($A752="","",IFERROR(IF(INDEX('Apólices'!$Q$2:$Q$5001,MATCH($A752,'Apólices'!$A$2:$A$5001,0))="","",INDEX('Apólices'!$Q$2:$Q$5001,MATCH($A752,'Apólices'!$A$2:$A$5001,0))),""))</f>
        <v/>
      </c>
      <c r="D752" s="8" t="n"/>
      <c r="E752" s="25" t="n"/>
      <c r="F752" s="25">
        <f>IF(OR($E752="",$C752=""),"",ROUND($E752*$C752/100,2))</f>
        <v/>
      </c>
      <c r="G752" s="8" t="n"/>
      <c r="H752" s="25" t="n"/>
      <c r="I752" s="8" t="n"/>
      <c r="J752" s="25">
        <f>IF($H752&lt;&gt;"",IF($F752="","",ROUND($H752-$F752,2)),IF(AND($F752&lt;&gt;"",ISNUMBER($G752)),IF($G752&lt;TODAY(),-$F752,""),""))</f>
        <v/>
      </c>
    </row>
    <row r="753">
      <c r="A753" s="7" t="n"/>
      <c r="B753" s="10" t="n"/>
      <c r="C753">
        <f>IF($A753="","",IFERROR(IF(INDEX('Apólices'!$Q$2:$Q$5001,MATCH($A753,'Apólices'!$A$2:$A$5001,0))="","",INDEX('Apólices'!$Q$2:$Q$5001,MATCH($A753,'Apólices'!$A$2:$A$5001,0))),""))</f>
        <v/>
      </c>
      <c r="D753" s="8" t="n"/>
      <c r="E753" s="25" t="n"/>
      <c r="F753" s="25">
        <f>IF(OR($E753="",$C753=""),"",ROUND($E753*$C753/100,2))</f>
        <v/>
      </c>
      <c r="G753" s="8" t="n"/>
      <c r="H753" s="25" t="n"/>
      <c r="I753" s="8" t="n"/>
      <c r="J753" s="25">
        <f>IF($H753&lt;&gt;"",IF($F753="","",ROUND($H753-$F753,2)),IF(AND($F753&lt;&gt;"",ISNUMBER($G753)),IF($G753&lt;TODAY(),-$F753,""),""))</f>
        <v/>
      </c>
    </row>
    <row r="754">
      <c r="A754" s="7" t="n"/>
      <c r="B754" s="10" t="n"/>
      <c r="C754">
        <f>IF($A754="","",IFERROR(IF(INDEX('Apólices'!$Q$2:$Q$5001,MATCH($A754,'Apólices'!$A$2:$A$5001,0))="","",INDEX('Apólices'!$Q$2:$Q$5001,MATCH($A754,'Apólices'!$A$2:$A$5001,0))),""))</f>
        <v/>
      </c>
      <c r="D754" s="8" t="n"/>
      <c r="E754" s="25" t="n"/>
      <c r="F754" s="25">
        <f>IF(OR($E754="",$C754=""),"",ROUND($E754*$C754/100,2))</f>
        <v/>
      </c>
      <c r="G754" s="8" t="n"/>
      <c r="H754" s="25" t="n"/>
      <c r="I754" s="8" t="n"/>
      <c r="J754" s="25">
        <f>IF($H754&lt;&gt;"",IF($F754="","",ROUND($H754-$F754,2)),IF(AND($F754&lt;&gt;"",ISNUMBER($G754)),IF($G754&lt;TODAY(),-$F754,""),""))</f>
        <v/>
      </c>
    </row>
    <row r="755">
      <c r="A755" s="7" t="n"/>
      <c r="B755" s="10" t="n"/>
      <c r="C755">
        <f>IF($A755="","",IFERROR(IF(INDEX('Apólices'!$Q$2:$Q$5001,MATCH($A755,'Apólices'!$A$2:$A$5001,0))="","",INDEX('Apólices'!$Q$2:$Q$5001,MATCH($A755,'Apólices'!$A$2:$A$5001,0))),""))</f>
        <v/>
      </c>
      <c r="D755" s="8" t="n"/>
      <c r="E755" s="25" t="n"/>
      <c r="F755" s="25">
        <f>IF(OR($E755="",$C755=""),"",ROUND($E755*$C755/100,2))</f>
        <v/>
      </c>
      <c r="G755" s="8" t="n"/>
      <c r="H755" s="25" t="n"/>
      <c r="I755" s="8" t="n"/>
      <c r="J755" s="25">
        <f>IF($H755&lt;&gt;"",IF($F755="","",ROUND($H755-$F755,2)),IF(AND($F755&lt;&gt;"",ISNUMBER($G755)),IF($G755&lt;TODAY(),-$F755,""),""))</f>
        <v/>
      </c>
    </row>
    <row r="756">
      <c r="A756" s="7" t="n"/>
      <c r="B756" s="10" t="n"/>
      <c r="C756">
        <f>IF($A756="","",IFERROR(IF(INDEX('Apólices'!$Q$2:$Q$5001,MATCH($A756,'Apólices'!$A$2:$A$5001,0))="","",INDEX('Apólices'!$Q$2:$Q$5001,MATCH($A756,'Apólices'!$A$2:$A$5001,0))),""))</f>
        <v/>
      </c>
      <c r="D756" s="8" t="n"/>
      <c r="E756" s="25" t="n"/>
      <c r="F756" s="25">
        <f>IF(OR($E756="",$C756=""),"",ROUND($E756*$C756/100,2))</f>
        <v/>
      </c>
      <c r="G756" s="8" t="n"/>
      <c r="H756" s="25" t="n"/>
      <c r="I756" s="8" t="n"/>
      <c r="J756" s="25">
        <f>IF($H756&lt;&gt;"",IF($F756="","",ROUND($H756-$F756,2)),IF(AND($F756&lt;&gt;"",ISNUMBER($G756)),IF($G756&lt;TODAY(),-$F756,""),""))</f>
        <v/>
      </c>
    </row>
    <row r="757">
      <c r="A757" s="7" t="n"/>
      <c r="B757" s="10" t="n"/>
      <c r="C757">
        <f>IF($A757="","",IFERROR(IF(INDEX('Apólices'!$Q$2:$Q$5001,MATCH($A757,'Apólices'!$A$2:$A$5001,0))="","",INDEX('Apólices'!$Q$2:$Q$5001,MATCH($A757,'Apólices'!$A$2:$A$5001,0))),""))</f>
        <v/>
      </c>
      <c r="D757" s="8" t="n"/>
      <c r="E757" s="25" t="n"/>
      <c r="F757" s="25">
        <f>IF(OR($E757="",$C757=""),"",ROUND($E757*$C757/100,2))</f>
        <v/>
      </c>
      <c r="G757" s="8" t="n"/>
      <c r="H757" s="25" t="n"/>
      <c r="I757" s="8" t="n"/>
      <c r="J757" s="25">
        <f>IF($H757&lt;&gt;"",IF($F757="","",ROUND($H757-$F757,2)),IF(AND($F757&lt;&gt;"",ISNUMBER($G757)),IF($G757&lt;TODAY(),-$F757,""),""))</f>
        <v/>
      </c>
    </row>
    <row r="758">
      <c r="A758" s="7" t="n"/>
      <c r="B758" s="10" t="n"/>
      <c r="C758">
        <f>IF($A758="","",IFERROR(IF(INDEX('Apólices'!$Q$2:$Q$5001,MATCH($A758,'Apólices'!$A$2:$A$5001,0))="","",INDEX('Apólices'!$Q$2:$Q$5001,MATCH($A758,'Apólices'!$A$2:$A$5001,0))),""))</f>
        <v/>
      </c>
      <c r="D758" s="8" t="n"/>
      <c r="E758" s="25" t="n"/>
      <c r="F758" s="25">
        <f>IF(OR($E758="",$C758=""),"",ROUND($E758*$C758/100,2))</f>
        <v/>
      </c>
      <c r="G758" s="8" t="n"/>
      <c r="H758" s="25" t="n"/>
      <c r="I758" s="8" t="n"/>
      <c r="J758" s="25">
        <f>IF($H758&lt;&gt;"",IF($F758="","",ROUND($H758-$F758,2)),IF(AND($F758&lt;&gt;"",ISNUMBER($G758)),IF($G758&lt;TODAY(),-$F758,""),""))</f>
        <v/>
      </c>
    </row>
    <row r="759">
      <c r="A759" s="7" t="n"/>
      <c r="B759" s="10" t="n"/>
      <c r="C759">
        <f>IF($A759="","",IFERROR(IF(INDEX('Apólices'!$Q$2:$Q$5001,MATCH($A759,'Apólices'!$A$2:$A$5001,0))="","",INDEX('Apólices'!$Q$2:$Q$5001,MATCH($A759,'Apólices'!$A$2:$A$5001,0))),""))</f>
        <v/>
      </c>
      <c r="D759" s="8" t="n"/>
      <c r="E759" s="25" t="n"/>
      <c r="F759" s="25">
        <f>IF(OR($E759="",$C759=""),"",ROUND($E759*$C759/100,2))</f>
        <v/>
      </c>
      <c r="G759" s="8" t="n"/>
      <c r="H759" s="25" t="n"/>
      <c r="I759" s="8" t="n"/>
      <c r="J759" s="25">
        <f>IF($H759&lt;&gt;"",IF($F759="","",ROUND($H759-$F759,2)),IF(AND($F759&lt;&gt;"",ISNUMBER($G759)),IF($G759&lt;TODAY(),-$F759,""),""))</f>
        <v/>
      </c>
    </row>
    <row r="760">
      <c r="A760" s="7" t="n"/>
      <c r="B760" s="10" t="n"/>
      <c r="C760">
        <f>IF($A760="","",IFERROR(IF(INDEX('Apólices'!$Q$2:$Q$5001,MATCH($A760,'Apólices'!$A$2:$A$5001,0))="","",INDEX('Apólices'!$Q$2:$Q$5001,MATCH($A760,'Apólices'!$A$2:$A$5001,0))),""))</f>
        <v/>
      </c>
      <c r="D760" s="8" t="n"/>
      <c r="E760" s="25" t="n"/>
      <c r="F760" s="25">
        <f>IF(OR($E760="",$C760=""),"",ROUND($E760*$C760/100,2))</f>
        <v/>
      </c>
      <c r="G760" s="8" t="n"/>
      <c r="H760" s="25" t="n"/>
      <c r="I760" s="8" t="n"/>
      <c r="J760" s="25">
        <f>IF($H760&lt;&gt;"",IF($F760="","",ROUND($H760-$F760,2)),IF(AND($F760&lt;&gt;"",ISNUMBER($G760)),IF($G760&lt;TODAY(),-$F760,""),""))</f>
        <v/>
      </c>
    </row>
    <row r="761">
      <c r="A761" s="7" t="n"/>
      <c r="B761" s="10" t="n"/>
      <c r="C761">
        <f>IF($A761="","",IFERROR(IF(INDEX('Apólices'!$Q$2:$Q$5001,MATCH($A761,'Apólices'!$A$2:$A$5001,0))="","",INDEX('Apólices'!$Q$2:$Q$5001,MATCH($A761,'Apólices'!$A$2:$A$5001,0))),""))</f>
        <v/>
      </c>
      <c r="D761" s="8" t="n"/>
      <c r="E761" s="25" t="n"/>
      <c r="F761" s="25">
        <f>IF(OR($E761="",$C761=""),"",ROUND($E761*$C761/100,2))</f>
        <v/>
      </c>
      <c r="G761" s="8" t="n"/>
      <c r="H761" s="25" t="n"/>
      <c r="I761" s="8" t="n"/>
      <c r="J761" s="25">
        <f>IF($H761&lt;&gt;"",IF($F761="","",ROUND($H761-$F761,2)),IF(AND($F761&lt;&gt;"",ISNUMBER($G761)),IF($G761&lt;TODAY(),-$F761,""),""))</f>
        <v/>
      </c>
    </row>
    <row r="762">
      <c r="A762" s="7" t="n"/>
      <c r="B762" s="10" t="n"/>
      <c r="C762">
        <f>IF($A762="","",IFERROR(IF(INDEX('Apólices'!$Q$2:$Q$5001,MATCH($A762,'Apólices'!$A$2:$A$5001,0))="","",INDEX('Apólices'!$Q$2:$Q$5001,MATCH($A762,'Apólices'!$A$2:$A$5001,0))),""))</f>
        <v/>
      </c>
      <c r="D762" s="8" t="n"/>
      <c r="E762" s="25" t="n"/>
      <c r="F762" s="25">
        <f>IF(OR($E762="",$C762=""),"",ROUND($E762*$C762/100,2))</f>
        <v/>
      </c>
      <c r="G762" s="8" t="n"/>
      <c r="H762" s="25" t="n"/>
      <c r="I762" s="8" t="n"/>
      <c r="J762" s="25">
        <f>IF($H762&lt;&gt;"",IF($F762="","",ROUND($H762-$F762,2)),IF(AND($F762&lt;&gt;"",ISNUMBER($G762)),IF($G762&lt;TODAY(),-$F762,""),""))</f>
        <v/>
      </c>
    </row>
    <row r="763">
      <c r="A763" s="7" t="n"/>
      <c r="B763" s="10" t="n"/>
      <c r="C763">
        <f>IF($A763="","",IFERROR(IF(INDEX('Apólices'!$Q$2:$Q$5001,MATCH($A763,'Apólices'!$A$2:$A$5001,0))="","",INDEX('Apólices'!$Q$2:$Q$5001,MATCH($A763,'Apólices'!$A$2:$A$5001,0))),""))</f>
        <v/>
      </c>
      <c r="D763" s="8" t="n"/>
      <c r="E763" s="25" t="n"/>
      <c r="F763" s="25">
        <f>IF(OR($E763="",$C763=""),"",ROUND($E763*$C763/100,2))</f>
        <v/>
      </c>
      <c r="G763" s="8" t="n"/>
      <c r="H763" s="25" t="n"/>
      <c r="I763" s="8" t="n"/>
      <c r="J763" s="25">
        <f>IF($H763&lt;&gt;"",IF($F763="","",ROUND($H763-$F763,2)),IF(AND($F763&lt;&gt;"",ISNUMBER($G763)),IF($G763&lt;TODAY(),-$F763,""),""))</f>
        <v/>
      </c>
    </row>
    <row r="764">
      <c r="A764" s="7" t="n"/>
      <c r="B764" s="10" t="n"/>
      <c r="C764">
        <f>IF($A764="","",IFERROR(IF(INDEX('Apólices'!$Q$2:$Q$5001,MATCH($A764,'Apólices'!$A$2:$A$5001,0))="","",INDEX('Apólices'!$Q$2:$Q$5001,MATCH($A764,'Apólices'!$A$2:$A$5001,0))),""))</f>
        <v/>
      </c>
      <c r="D764" s="8" t="n"/>
      <c r="E764" s="25" t="n"/>
      <c r="F764" s="25">
        <f>IF(OR($E764="",$C764=""),"",ROUND($E764*$C764/100,2))</f>
        <v/>
      </c>
      <c r="G764" s="8" t="n"/>
      <c r="H764" s="25" t="n"/>
      <c r="I764" s="8" t="n"/>
      <c r="J764" s="25">
        <f>IF($H764&lt;&gt;"",IF($F764="","",ROUND($H764-$F764,2)),IF(AND($F764&lt;&gt;"",ISNUMBER($G764)),IF($G764&lt;TODAY(),-$F764,""),""))</f>
        <v/>
      </c>
    </row>
    <row r="765">
      <c r="A765" s="7" t="n"/>
      <c r="B765" s="10" t="n"/>
      <c r="C765">
        <f>IF($A765="","",IFERROR(IF(INDEX('Apólices'!$Q$2:$Q$5001,MATCH($A765,'Apólices'!$A$2:$A$5001,0))="","",INDEX('Apólices'!$Q$2:$Q$5001,MATCH($A765,'Apólices'!$A$2:$A$5001,0))),""))</f>
        <v/>
      </c>
      <c r="D765" s="8" t="n"/>
      <c r="E765" s="25" t="n"/>
      <c r="F765" s="25">
        <f>IF(OR($E765="",$C765=""),"",ROUND($E765*$C765/100,2))</f>
        <v/>
      </c>
      <c r="G765" s="8" t="n"/>
      <c r="H765" s="25" t="n"/>
      <c r="I765" s="8" t="n"/>
      <c r="J765" s="25">
        <f>IF($H765&lt;&gt;"",IF($F765="","",ROUND($H765-$F765,2)),IF(AND($F765&lt;&gt;"",ISNUMBER($G765)),IF($G765&lt;TODAY(),-$F765,""),""))</f>
        <v/>
      </c>
    </row>
    <row r="766">
      <c r="A766" s="7" t="n"/>
      <c r="B766" s="10" t="n"/>
      <c r="C766">
        <f>IF($A766="","",IFERROR(IF(INDEX('Apólices'!$Q$2:$Q$5001,MATCH($A766,'Apólices'!$A$2:$A$5001,0))="","",INDEX('Apólices'!$Q$2:$Q$5001,MATCH($A766,'Apólices'!$A$2:$A$5001,0))),""))</f>
        <v/>
      </c>
      <c r="D766" s="8" t="n"/>
      <c r="E766" s="25" t="n"/>
      <c r="F766" s="25">
        <f>IF(OR($E766="",$C766=""),"",ROUND($E766*$C766/100,2))</f>
        <v/>
      </c>
      <c r="G766" s="8" t="n"/>
      <c r="H766" s="25" t="n"/>
      <c r="I766" s="8" t="n"/>
      <c r="J766" s="25">
        <f>IF($H766&lt;&gt;"",IF($F766="","",ROUND($H766-$F766,2)),IF(AND($F766&lt;&gt;"",ISNUMBER($G766)),IF($G766&lt;TODAY(),-$F766,""),""))</f>
        <v/>
      </c>
    </row>
    <row r="767">
      <c r="A767" s="7" t="n"/>
      <c r="B767" s="10" t="n"/>
      <c r="C767">
        <f>IF($A767="","",IFERROR(IF(INDEX('Apólices'!$Q$2:$Q$5001,MATCH($A767,'Apólices'!$A$2:$A$5001,0))="","",INDEX('Apólices'!$Q$2:$Q$5001,MATCH($A767,'Apólices'!$A$2:$A$5001,0))),""))</f>
        <v/>
      </c>
      <c r="D767" s="8" t="n"/>
      <c r="E767" s="25" t="n"/>
      <c r="F767" s="25">
        <f>IF(OR($E767="",$C767=""),"",ROUND($E767*$C767/100,2))</f>
        <v/>
      </c>
      <c r="G767" s="8" t="n"/>
      <c r="H767" s="25" t="n"/>
      <c r="I767" s="8" t="n"/>
      <c r="J767" s="25">
        <f>IF($H767&lt;&gt;"",IF($F767="","",ROUND($H767-$F767,2)),IF(AND($F767&lt;&gt;"",ISNUMBER($G767)),IF($G767&lt;TODAY(),-$F767,""),""))</f>
        <v/>
      </c>
    </row>
    <row r="768">
      <c r="A768" s="7" t="n"/>
      <c r="B768" s="10" t="n"/>
      <c r="C768">
        <f>IF($A768="","",IFERROR(IF(INDEX('Apólices'!$Q$2:$Q$5001,MATCH($A768,'Apólices'!$A$2:$A$5001,0))="","",INDEX('Apólices'!$Q$2:$Q$5001,MATCH($A768,'Apólices'!$A$2:$A$5001,0))),""))</f>
        <v/>
      </c>
      <c r="D768" s="8" t="n"/>
      <c r="E768" s="25" t="n"/>
      <c r="F768" s="25">
        <f>IF(OR($E768="",$C768=""),"",ROUND($E768*$C768/100,2))</f>
        <v/>
      </c>
      <c r="G768" s="8" t="n"/>
      <c r="H768" s="25" t="n"/>
      <c r="I768" s="8" t="n"/>
      <c r="J768" s="25">
        <f>IF($H768&lt;&gt;"",IF($F768="","",ROUND($H768-$F768,2)),IF(AND($F768&lt;&gt;"",ISNUMBER($G768)),IF($G768&lt;TODAY(),-$F768,""),""))</f>
        <v/>
      </c>
    </row>
    <row r="769">
      <c r="A769" s="7" t="n"/>
      <c r="B769" s="10" t="n"/>
      <c r="C769">
        <f>IF($A769="","",IFERROR(IF(INDEX('Apólices'!$Q$2:$Q$5001,MATCH($A769,'Apólices'!$A$2:$A$5001,0))="","",INDEX('Apólices'!$Q$2:$Q$5001,MATCH($A769,'Apólices'!$A$2:$A$5001,0))),""))</f>
        <v/>
      </c>
      <c r="D769" s="8" t="n"/>
      <c r="E769" s="25" t="n"/>
      <c r="F769" s="25">
        <f>IF(OR($E769="",$C769=""),"",ROUND($E769*$C769/100,2))</f>
        <v/>
      </c>
      <c r="G769" s="8" t="n"/>
      <c r="H769" s="25" t="n"/>
      <c r="I769" s="8" t="n"/>
      <c r="J769" s="25">
        <f>IF($H769&lt;&gt;"",IF($F769="","",ROUND($H769-$F769,2)),IF(AND($F769&lt;&gt;"",ISNUMBER($G769)),IF($G769&lt;TODAY(),-$F769,""),""))</f>
        <v/>
      </c>
    </row>
    <row r="770">
      <c r="A770" s="7" t="n"/>
      <c r="B770" s="10" t="n"/>
      <c r="C770">
        <f>IF($A770="","",IFERROR(IF(INDEX('Apólices'!$Q$2:$Q$5001,MATCH($A770,'Apólices'!$A$2:$A$5001,0))="","",INDEX('Apólices'!$Q$2:$Q$5001,MATCH($A770,'Apólices'!$A$2:$A$5001,0))),""))</f>
        <v/>
      </c>
      <c r="D770" s="8" t="n"/>
      <c r="E770" s="25" t="n"/>
      <c r="F770" s="25">
        <f>IF(OR($E770="",$C770=""),"",ROUND($E770*$C770/100,2))</f>
        <v/>
      </c>
      <c r="G770" s="8" t="n"/>
      <c r="H770" s="25" t="n"/>
      <c r="I770" s="8" t="n"/>
      <c r="J770" s="25">
        <f>IF($H770&lt;&gt;"",IF($F770="","",ROUND($H770-$F770,2)),IF(AND($F770&lt;&gt;"",ISNUMBER($G770)),IF($G770&lt;TODAY(),-$F770,""),""))</f>
        <v/>
      </c>
    </row>
    <row r="771">
      <c r="A771" s="7" t="n"/>
      <c r="B771" s="10" t="n"/>
      <c r="C771">
        <f>IF($A771="","",IFERROR(IF(INDEX('Apólices'!$Q$2:$Q$5001,MATCH($A771,'Apólices'!$A$2:$A$5001,0))="","",INDEX('Apólices'!$Q$2:$Q$5001,MATCH($A771,'Apólices'!$A$2:$A$5001,0))),""))</f>
        <v/>
      </c>
      <c r="D771" s="8" t="n"/>
      <c r="E771" s="25" t="n"/>
      <c r="F771" s="25">
        <f>IF(OR($E771="",$C771=""),"",ROUND($E771*$C771/100,2))</f>
        <v/>
      </c>
      <c r="G771" s="8" t="n"/>
      <c r="H771" s="25" t="n"/>
      <c r="I771" s="8" t="n"/>
      <c r="J771" s="25">
        <f>IF($H771&lt;&gt;"",IF($F771="","",ROUND($H771-$F771,2)),IF(AND($F771&lt;&gt;"",ISNUMBER($G771)),IF($G771&lt;TODAY(),-$F771,""),""))</f>
        <v/>
      </c>
    </row>
    <row r="772">
      <c r="A772" s="7" t="n"/>
      <c r="B772" s="10" t="n"/>
      <c r="C772">
        <f>IF($A772="","",IFERROR(IF(INDEX('Apólices'!$Q$2:$Q$5001,MATCH($A772,'Apólices'!$A$2:$A$5001,0))="","",INDEX('Apólices'!$Q$2:$Q$5001,MATCH($A772,'Apólices'!$A$2:$A$5001,0))),""))</f>
        <v/>
      </c>
      <c r="D772" s="8" t="n"/>
      <c r="E772" s="25" t="n"/>
      <c r="F772" s="25">
        <f>IF(OR($E772="",$C772=""),"",ROUND($E772*$C772/100,2))</f>
        <v/>
      </c>
      <c r="G772" s="8" t="n"/>
      <c r="H772" s="25" t="n"/>
      <c r="I772" s="8" t="n"/>
      <c r="J772" s="25">
        <f>IF($H772&lt;&gt;"",IF($F772="","",ROUND($H772-$F772,2)),IF(AND($F772&lt;&gt;"",ISNUMBER($G772)),IF($G772&lt;TODAY(),-$F772,""),""))</f>
        <v/>
      </c>
    </row>
    <row r="773">
      <c r="A773" s="7" t="n"/>
      <c r="B773" s="10" t="n"/>
      <c r="C773">
        <f>IF($A773="","",IFERROR(IF(INDEX('Apólices'!$Q$2:$Q$5001,MATCH($A773,'Apólices'!$A$2:$A$5001,0))="","",INDEX('Apólices'!$Q$2:$Q$5001,MATCH($A773,'Apólices'!$A$2:$A$5001,0))),""))</f>
        <v/>
      </c>
      <c r="D773" s="8" t="n"/>
      <c r="E773" s="25" t="n"/>
      <c r="F773" s="25">
        <f>IF(OR($E773="",$C773=""),"",ROUND($E773*$C773/100,2))</f>
        <v/>
      </c>
      <c r="G773" s="8" t="n"/>
      <c r="H773" s="25" t="n"/>
      <c r="I773" s="8" t="n"/>
      <c r="J773" s="25">
        <f>IF($H773&lt;&gt;"",IF($F773="","",ROUND($H773-$F773,2)),IF(AND($F773&lt;&gt;"",ISNUMBER($G773)),IF($G773&lt;TODAY(),-$F773,""),""))</f>
        <v/>
      </c>
    </row>
    <row r="774">
      <c r="A774" s="7" t="n"/>
      <c r="B774" s="10" t="n"/>
      <c r="C774">
        <f>IF($A774="","",IFERROR(IF(INDEX('Apólices'!$Q$2:$Q$5001,MATCH($A774,'Apólices'!$A$2:$A$5001,0))="","",INDEX('Apólices'!$Q$2:$Q$5001,MATCH($A774,'Apólices'!$A$2:$A$5001,0))),""))</f>
        <v/>
      </c>
      <c r="D774" s="8" t="n"/>
      <c r="E774" s="25" t="n"/>
      <c r="F774" s="25">
        <f>IF(OR($E774="",$C774=""),"",ROUND($E774*$C774/100,2))</f>
        <v/>
      </c>
      <c r="G774" s="8" t="n"/>
      <c r="H774" s="25" t="n"/>
      <c r="I774" s="8" t="n"/>
      <c r="J774" s="25">
        <f>IF($H774&lt;&gt;"",IF($F774="","",ROUND($H774-$F774,2)),IF(AND($F774&lt;&gt;"",ISNUMBER($G774)),IF($G774&lt;TODAY(),-$F774,""),""))</f>
        <v/>
      </c>
    </row>
    <row r="775">
      <c r="A775" s="7" t="n"/>
      <c r="B775" s="10" t="n"/>
      <c r="C775">
        <f>IF($A775="","",IFERROR(IF(INDEX('Apólices'!$Q$2:$Q$5001,MATCH($A775,'Apólices'!$A$2:$A$5001,0))="","",INDEX('Apólices'!$Q$2:$Q$5001,MATCH($A775,'Apólices'!$A$2:$A$5001,0))),""))</f>
        <v/>
      </c>
      <c r="D775" s="8" t="n"/>
      <c r="E775" s="25" t="n"/>
      <c r="F775" s="25">
        <f>IF(OR($E775="",$C775=""),"",ROUND($E775*$C775/100,2))</f>
        <v/>
      </c>
      <c r="G775" s="8" t="n"/>
      <c r="H775" s="25" t="n"/>
      <c r="I775" s="8" t="n"/>
      <c r="J775" s="25">
        <f>IF($H775&lt;&gt;"",IF($F775="","",ROUND($H775-$F775,2)),IF(AND($F775&lt;&gt;"",ISNUMBER($G775)),IF($G775&lt;TODAY(),-$F775,""),""))</f>
        <v/>
      </c>
    </row>
    <row r="776">
      <c r="A776" s="7" t="n"/>
      <c r="B776" s="10" t="n"/>
      <c r="C776">
        <f>IF($A776="","",IFERROR(IF(INDEX('Apólices'!$Q$2:$Q$5001,MATCH($A776,'Apólices'!$A$2:$A$5001,0))="","",INDEX('Apólices'!$Q$2:$Q$5001,MATCH($A776,'Apólices'!$A$2:$A$5001,0))),""))</f>
        <v/>
      </c>
      <c r="D776" s="8" t="n"/>
      <c r="E776" s="25" t="n"/>
      <c r="F776" s="25">
        <f>IF(OR($E776="",$C776=""),"",ROUND($E776*$C776/100,2))</f>
        <v/>
      </c>
      <c r="G776" s="8" t="n"/>
      <c r="H776" s="25" t="n"/>
      <c r="I776" s="8" t="n"/>
      <c r="J776" s="25">
        <f>IF($H776&lt;&gt;"",IF($F776="","",ROUND($H776-$F776,2)),IF(AND($F776&lt;&gt;"",ISNUMBER($G776)),IF($G776&lt;TODAY(),-$F776,""),""))</f>
        <v/>
      </c>
    </row>
    <row r="777">
      <c r="A777" s="7" t="n"/>
      <c r="B777" s="10" t="n"/>
      <c r="C777">
        <f>IF($A777="","",IFERROR(IF(INDEX('Apólices'!$Q$2:$Q$5001,MATCH($A777,'Apólices'!$A$2:$A$5001,0))="","",INDEX('Apólices'!$Q$2:$Q$5001,MATCH($A777,'Apólices'!$A$2:$A$5001,0))),""))</f>
        <v/>
      </c>
      <c r="D777" s="8" t="n"/>
      <c r="E777" s="25" t="n"/>
      <c r="F777" s="25">
        <f>IF(OR($E777="",$C777=""),"",ROUND($E777*$C777/100,2))</f>
        <v/>
      </c>
      <c r="G777" s="8" t="n"/>
      <c r="H777" s="25" t="n"/>
      <c r="I777" s="8" t="n"/>
      <c r="J777" s="25">
        <f>IF($H777&lt;&gt;"",IF($F777="","",ROUND($H777-$F777,2)),IF(AND($F777&lt;&gt;"",ISNUMBER($G777)),IF($G777&lt;TODAY(),-$F777,""),""))</f>
        <v/>
      </c>
    </row>
    <row r="778">
      <c r="A778" s="7" t="n"/>
      <c r="B778" s="10" t="n"/>
      <c r="C778">
        <f>IF($A778="","",IFERROR(IF(INDEX('Apólices'!$Q$2:$Q$5001,MATCH($A778,'Apólices'!$A$2:$A$5001,0))="","",INDEX('Apólices'!$Q$2:$Q$5001,MATCH($A778,'Apólices'!$A$2:$A$5001,0))),""))</f>
        <v/>
      </c>
      <c r="D778" s="8" t="n"/>
      <c r="E778" s="25" t="n"/>
      <c r="F778" s="25">
        <f>IF(OR($E778="",$C778=""),"",ROUND($E778*$C778/100,2))</f>
        <v/>
      </c>
      <c r="G778" s="8" t="n"/>
      <c r="H778" s="25" t="n"/>
      <c r="I778" s="8" t="n"/>
      <c r="J778" s="25">
        <f>IF($H778&lt;&gt;"",IF($F778="","",ROUND($H778-$F778,2)),IF(AND($F778&lt;&gt;"",ISNUMBER($G778)),IF($G778&lt;TODAY(),-$F778,""),""))</f>
        <v/>
      </c>
    </row>
    <row r="779">
      <c r="A779" s="7" t="n"/>
      <c r="B779" s="10" t="n"/>
      <c r="C779">
        <f>IF($A779="","",IFERROR(IF(INDEX('Apólices'!$Q$2:$Q$5001,MATCH($A779,'Apólices'!$A$2:$A$5001,0))="","",INDEX('Apólices'!$Q$2:$Q$5001,MATCH($A779,'Apólices'!$A$2:$A$5001,0))),""))</f>
        <v/>
      </c>
      <c r="D779" s="8" t="n"/>
      <c r="E779" s="25" t="n"/>
      <c r="F779" s="25">
        <f>IF(OR($E779="",$C779=""),"",ROUND($E779*$C779/100,2))</f>
        <v/>
      </c>
      <c r="G779" s="8" t="n"/>
      <c r="H779" s="25" t="n"/>
      <c r="I779" s="8" t="n"/>
      <c r="J779" s="25">
        <f>IF($H779&lt;&gt;"",IF($F779="","",ROUND($H779-$F779,2)),IF(AND($F779&lt;&gt;"",ISNUMBER($G779)),IF($G779&lt;TODAY(),-$F779,""),""))</f>
        <v/>
      </c>
    </row>
    <row r="780">
      <c r="A780" s="7" t="n"/>
      <c r="B780" s="10" t="n"/>
      <c r="C780">
        <f>IF($A780="","",IFERROR(IF(INDEX('Apólices'!$Q$2:$Q$5001,MATCH($A780,'Apólices'!$A$2:$A$5001,0))="","",INDEX('Apólices'!$Q$2:$Q$5001,MATCH($A780,'Apólices'!$A$2:$A$5001,0))),""))</f>
        <v/>
      </c>
      <c r="D780" s="8" t="n"/>
      <c r="E780" s="25" t="n"/>
      <c r="F780" s="25">
        <f>IF(OR($E780="",$C780=""),"",ROUND($E780*$C780/100,2))</f>
        <v/>
      </c>
      <c r="G780" s="8" t="n"/>
      <c r="H780" s="25" t="n"/>
      <c r="I780" s="8" t="n"/>
      <c r="J780" s="25">
        <f>IF($H780&lt;&gt;"",IF($F780="","",ROUND($H780-$F780,2)),IF(AND($F780&lt;&gt;"",ISNUMBER($G780)),IF($G780&lt;TODAY(),-$F780,""),""))</f>
        <v/>
      </c>
    </row>
    <row r="781">
      <c r="A781" s="7" t="n"/>
      <c r="B781" s="10" t="n"/>
      <c r="C781">
        <f>IF($A781="","",IFERROR(IF(INDEX('Apólices'!$Q$2:$Q$5001,MATCH($A781,'Apólices'!$A$2:$A$5001,0))="","",INDEX('Apólices'!$Q$2:$Q$5001,MATCH($A781,'Apólices'!$A$2:$A$5001,0))),""))</f>
        <v/>
      </c>
      <c r="D781" s="8" t="n"/>
      <c r="E781" s="25" t="n"/>
      <c r="F781" s="25">
        <f>IF(OR($E781="",$C781=""),"",ROUND($E781*$C781/100,2))</f>
        <v/>
      </c>
      <c r="G781" s="8" t="n"/>
      <c r="H781" s="25" t="n"/>
      <c r="I781" s="8" t="n"/>
      <c r="J781" s="25">
        <f>IF($H781&lt;&gt;"",IF($F781="","",ROUND($H781-$F781,2)),IF(AND($F781&lt;&gt;"",ISNUMBER($G781)),IF($G781&lt;TODAY(),-$F781,""),""))</f>
        <v/>
      </c>
    </row>
    <row r="782">
      <c r="A782" s="7" t="n"/>
      <c r="B782" s="10" t="n"/>
      <c r="C782">
        <f>IF($A782="","",IFERROR(IF(INDEX('Apólices'!$Q$2:$Q$5001,MATCH($A782,'Apólices'!$A$2:$A$5001,0))="","",INDEX('Apólices'!$Q$2:$Q$5001,MATCH($A782,'Apólices'!$A$2:$A$5001,0))),""))</f>
        <v/>
      </c>
      <c r="D782" s="8" t="n"/>
      <c r="E782" s="25" t="n"/>
      <c r="F782" s="25">
        <f>IF(OR($E782="",$C782=""),"",ROUND($E782*$C782/100,2))</f>
        <v/>
      </c>
      <c r="G782" s="8" t="n"/>
      <c r="H782" s="25" t="n"/>
      <c r="I782" s="8" t="n"/>
      <c r="J782" s="25">
        <f>IF($H782&lt;&gt;"",IF($F782="","",ROUND($H782-$F782,2)),IF(AND($F782&lt;&gt;"",ISNUMBER($G782)),IF($G782&lt;TODAY(),-$F782,""),""))</f>
        <v/>
      </c>
    </row>
    <row r="783">
      <c r="A783" s="7" t="n"/>
      <c r="B783" s="10" t="n"/>
      <c r="C783">
        <f>IF($A783="","",IFERROR(IF(INDEX('Apólices'!$Q$2:$Q$5001,MATCH($A783,'Apólices'!$A$2:$A$5001,0))="","",INDEX('Apólices'!$Q$2:$Q$5001,MATCH($A783,'Apólices'!$A$2:$A$5001,0))),""))</f>
        <v/>
      </c>
      <c r="D783" s="8" t="n"/>
      <c r="E783" s="25" t="n"/>
      <c r="F783" s="25">
        <f>IF(OR($E783="",$C783=""),"",ROUND($E783*$C783/100,2))</f>
        <v/>
      </c>
      <c r="G783" s="8" t="n"/>
      <c r="H783" s="25" t="n"/>
      <c r="I783" s="8" t="n"/>
      <c r="J783" s="25">
        <f>IF($H783&lt;&gt;"",IF($F783="","",ROUND($H783-$F783,2)),IF(AND($F783&lt;&gt;"",ISNUMBER($G783)),IF($G783&lt;TODAY(),-$F783,""),""))</f>
        <v/>
      </c>
    </row>
    <row r="784">
      <c r="A784" s="7" t="n"/>
      <c r="B784" s="10" t="n"/>
      <c r="C784">
        <f>IF($A784="","",IFERROR(IF(INDEX('Apólices'!$Q$2:$Q$5001,MATCH($A784,'Apólices'!$A$2:$A$5001,0))="","",INDEX('Apólices'!$Q$2:$Q$5001,MATCH($A784,'Apólices'!$A$2:$A$5001,0))),""))</f>
        <v/>
      </c>
      <c r="D784" s="8" t="n"/>
      <c r="E784" s="25" t="n"/>
      <c r="F784" s="25">
        <f>IF(OR($E784="",$C784=""),"",ROUND($E784*$C784/100,2))</f>
        <v/>
      </c>
      <c r="G784" s="8" t="n"/>
      <c r="H784" s="25" t="n"/>
      <c r="I784" s="8" t="n"/>
      <c r="J784" s="25">
        <f>IF($H784&lt;&gt;"",IF($F784="","",ROUND($H784-$F784,2)),IF(AND($F784&lt;&gt;"",ISNUMBER($G784)),IF($G784&lt;TODAY(),-$F784,""),""))</f>
        <v/>
      </c>
    </row>
    <row r="785">
      <c r="A785" s="7" t="n"/>
      <c r="B785" s="10" t="n"/>
      <c r="C785">
        <f>IF($A785="","",IFERROR(IF(INDEX('Apólices'!$Q$2:$Q$5001,MATCH($A785,'Apólices'!$A$2:$A$5001,0))="","",INDEX('Apólices'!$Q$2:$Q$5001,MATCH($A785,'Apólices'!$A$2:$A$5001,0))),""))</f>
        <v/>
      </c>
      <c r="D785" s="8" t="n"/>
      <c r="E785" s="25" t="n"/>
      <c r="F785" s="25">
        <f>IF(OR($E785="",$C785=""),"",ROUND($E785*$C785/100,2))</f>
        <v/>
      </c>
      <c r="G785" s="8" t="n"/>
      <c r="H785" s="25" t="n"/>
      <c r="I785" s="8" t="n"/>
      <c r="J785" s="25">
        <f>IF($H785&lt;&gt;"",IF($F785="","",ROUND($H785-$F785,2)),IF(AND($F785&lt;&gt;"",ISNUMBER($G785)),IF($G785&lt;TODAY(),-$F785,""),""))</f>
        <v/>
      </c>
    </row>
    <row r="786">
      <c r="A786" s="7" t="n"/>
      <c r="B786" s="10" t="n"/>
      <c r="C786">
        <f>IF($A786="","",IFERROR(IF(INDEX('Apólices'!$Q$2:$Q$5001,MATCH($A786,'Apólices'!$A$2:$A$5001,0))="","",INDEX('Apólices'!$Q$2:$Q$5001,MATCH($A786,'Apólices'!$A$2:$A$5001,0))),""))</f>
        <v/>
      </c>
      <c r="D786" s="8" t="n"/>
      <c r="E786" s="25" t="n"/>
      <c r="F786" s="25">
        <f>IF(OR($E786="",$C786=""),"",ROUND($E786*$C786/100,2))</f>
        <v/>
      </c>
      <c r="G786" s="8" t="n"/>
      <c r="H786" s="25" t="n"/>
      <c r="I786" s="8" t="n"/>
      <c r="J786" s="25">
        <f>IF($H786&lt;&gt;"",IF($F786="","",ROUND($H786-$F786,2)),IF(AND($F786&lt;&gt;"",ISNUMBER($G786)),IF($G786&lt;TODAY(),-$F786,""),""))</f>
        <v/>
      </c>
    </row>
    <row r="787">
      <c r="A787" s="7" t="n"/>
      <c r="B787" s="10" t="n"/>
      <c r="C787">
        <f>IF($A787="","",IFERROR(IF(INDEX('Apólices'!$Q$2:$Q$5001,MATCH($A787,'Apólices'!$A$2:$A$5001,0))="","",INDEX('Apólices'!$Q$2:$Q$5001,MATCH($A787,'Apólices'!$A$2:$A$5001,0))),""))</f>
        <v/>
      </c>
      <c r="D787" s="8" t="n"/>
      <c r="E787" s="25" t="n"/>
      <c r="F787" s="25">
        <f>IF(OR($E787="",$C787=""),"",ROUND($E787*$C787/100,2))</f>
        <v/>
      </c>
      <c r="G787" s="8" t="n"/>
      <c r="H787" s="25" t="n"/>
      <c r="I787" s="8" t="n"/>
      <c r="J787" s="25">
        <f>IF($H787&lt;&gt;"",IF($F787="","",ROUND($H787-$F787,2)),IF(AND($F787&lt;&gt;"",ISNUMBER($G787)),IF($G787&lt;TODAY(),-$F787,""),""))</f>
        <v/>
      </c>
    </row>
    <row r="788">
      <c r="A788" s="7" t="n"/>
      <c r="B788" s="10" t="n"/>
      <c r="C788">
        <f>IF($A788="","",IFERROR(IF(INDEX('Apólices'!$Q$2:$Q$5001,MATCH($A788,'Apólices'!$A$2:$A$5001,0))="","",INDEX('Apólices'!$Q$2:$Q$5001,MATCH($A788,'Apólices'!$A$2:$A$5001,0))),""))</f>
        <v/>
      </c>
      <c r="D788" s="8" t="n"/>
      <c r="E788" s="25" t="n"/>
      <c r="F788" s="25">
        <f>IF(OR($E788="",$C788=""),"",ROUND($E788*$C788/100,2))</f>
        <v/>
      </c>
      <c r="G788" s="8" t="n"/>
      <c r="H788" s="25" t="n"/>
      <c r="I788" s="8" t="n"/>
      <c r="J788" s="25">
        <f>IF($H788&lt;&gt;"",IF($F788="","",ROUND($H788-$F788,2)),IF(AND($F788&lt;&gt;"",ISNUMBER($G788)),IF($G788&lt;TODAY(),-$F788,""),""))</f>
        <v/>
      </c>
    </row>
    <row r="789">
      <c r="A789" s="7" t="n"/>
      <c r="B789" s="10" t="n"/>
      <c r="C789">
        <f>IF($A789="","",IFERROR(IF(INDEX('Apólices'!$Q$2:$Q$5001,MATCH($A789,'Apólices'!$A$2:$A$5001,0))="","",INDEX('Apólices'!$Q$2:$Q$5001,MATCH($A789,'Apólices'!$A$2:$A$5001,0))),""))</f>
        <v/>
      </c>
      <c r="D789" s="8" t="n"/>
      <c r="E789" s="25" t="n"/>
      <c r="F789" s="25">
        <f>IF(OR($E789="",$C789=""),"",ROUND($E789*$C789/100,2))</f>
        <v/>
      </c>
      <c r="G789" s="8" t="n"/>
      <c r="H789" s="25" t="n"/>
      <c r="I789" s="8" t="n"/>
      <c r="J789" s="25">
        <f>IF($H789&lt;&gt;"",IF($F789="","",ROUND($H789-$F789,2)),IF(AND($F789&lt;&gt;"",ISNUMBER($G789)),IF($G789&lt;TODAY(),-$F789,""),""))</f>
        <v/>
      </c>
    </row>
    <row r="790">
      <c r="A790" s="7" t="n"/>
      <c r="B790" s="10" t="n"/>
      <c r="C790">
        <f>IF($A790="","",IFERROR(IF(INDEX('Apólices'!$Q$2:$Q$5001,MATCH($A790,'Apólices'!$A$2:$A$5001,0))="","",INDEX('Apólices'!$Q$2:$Q$5001,MATCH($A790,'Apólices'!$A$2:$A$5001,0))),""))</f>
        <v/>
      </c>
      <c r="D790" s="8" t="n"/>
      <c r="E790" s="25" t="n"/>
      <c r="F790" s="25">
        <f>IF(OR($E790="",$C790=""),"",ROUND($E790*$C790/100,2))</f>
        <v/>
      </c>
      <c r="G790" s="8" t="n"/>
      <c r="H790" s="25" t="n"/>
      <c r="I790" s="8" t="n"/>
      <c r="J790" s="25">
        <f>IF($H790&lt;&gt;"",IF($F790="","",ROUND($H790-$F790,2)),IF(AND($F790&lt;&gt;"",ISNUMBER($G790)),IF($G790&lt;TODAY(),-$F790,""),""))</f>
        <v/>
      </c>
    </row>
    <row r="791">
      <c r="A791" s="7" t="n"/>
      <c r="B791" s="10" t="n"/>
      <c r="C791">
        <f>IF($A791="","",IFERROR(IF(INDEX('Apólices'!$Q$2:$Q$5001,MATCH($A791,'Apólices'!$A$2:$A$5001,0))="","",INDEX('Apólices'!$Q$2:$Q$5001,MATCH($A791,'Apólices'!$A$2:$A$5001,0))),""))</f>
        <v/>
      </c>
      <c r="D791" s="8" t="n"/>
      <c r="E791" s="25" t="n"/>
      <c r="F791" s="25">
        <f>IF(OR($E791="",$C791=""),"",ROUND($E791*$C791/100,2))</f>
        <v/>
      </c>
      <c r="G791" s="8" t="n"/>
      <c r="H791" s="25" t="n"/>
      <c r="I791" s="8" t="n"/>
      <c r="J791" s="25">
        <f>IF($H791&lt;&gt;"",IF($F791="","",ROUND($H791-$F791,2)),IF(AND($F791&lt;&gt;"",ISNUMBER($G791)),IF($G791&lt;TODAY(),-$F791,""),""))</f>
        <v/>
      </c>
    </row>
    <row r="792">
      <c r="A792" s="7" t="n"/>
      <c r="B792" s="10" t="n"/>
      <c r="C792">
        <f>IF($A792="","",IFERROR(IF(INDEX('Apólices'!$Q$2:$Q$5001,MATCH($A792,'Apólices'!$A$2:$A$5001,0))="","",INDEX('Apólices'!$Q$2:$Q$5001,MATCH($A792,'Apólices'!$A$2:$A$5001,0))),""))</f>
        <v/>
      </c>
      <c r="D792" s="8" t="n"/>
      <c r="E792" s="25" t="n"/>
      <c r="F792" s="25">
        <f>IF(OR($E792="",$C792=""),"",ROUND($E792*$C792/100,2))</f>
        <v/>
      </c>
      <c r="G792" s="8" t="n"/>
      <c r="H792" s="25" t="n"/>
      <c r="I792" s="8" t="n"/>
      <c r="J792" s="25">
        <f>IF($H792&lt;&gt;"",IF($F792="","",ROUND($H792-$F792,2)),IF(AND($F792&lt;&gt;"",ISNUMBER($G792)),IF($G792&lt;TODAY(),-$F792,""),""))</f>
        <v/>
      </c>
    </row>
    <row r="793">
      <c r="A793" s="7" t="n"/>
      <c r="B793" s="10" t="n"/>
      <c r="C793">
        <f>IF($A793="","",IFERROR(IF(INDEX('Apólices'!$Q$2:$Q$5001,MATCH($A793,'Apólices'!$A$2:$A$5001,0))="","",INDEX('Apólices'!$Q$2:$Q$5001,MATCH($A793,'Apólices'!$A$2:$A$5001,0))),""))</f>
        <v/>
      </c>
      <c r="D793" s="8" t="n"/>
      <c r="E793" s="25" t="n"/>
      <c r="F793" s="25">
        <f>IF(OR($E793="",$C793=""),"",ROUND($E793*$C793/100,2))</f>
        <v/>
      </c>
      <c r="G793" s="8" t="n"/>
      <c r="H793" s="25" t="n"/>
      <c r="I793" s="8" t="n"/>
      <c r="J793" s="25">
        <f>IF($H793&lt;&gt;"",IF($F793="","",ROUND($H793-$F793,2)),IF(AND($F793&lt;&gt;"",ISNUMBER($G793)),IF($G793&lt;TODAY(),-$F793,""),""))</f>
        <v/>
      </c>
    </row>
    <row r="794">
      <c r="A794" s="7" t="n"/>
      <c r="B794" s="10" t="n"/>
      <c r="C794">
        <f>IF($A794="","",IFERROR(IF(INDEX('Apólices'!$Q$2:$Q$5001,MATCH($A794,'Apólices'!$A$2:$A$5001,0))="","",INDEX('Apólices'!$Q$2:$Q$5001,MATCH($A794,'Apólices'!$A$2:$A$5001,0))),""))</f>
        <v/>
      </c>
      <c r="D794" s="8" t="n"/>
      <c r="E794" s="25" t="n"/>
      <c r="F794" s="25">
        <f>IF(OR($E794="",$C794=""),"",ROUND($E794*$C794/100,2))</f>
        <v/>
      </c>
      <c r="G794" s="8" t="n"/>
      <c r="H794" s="25" t="n"/>
      <c r="I794" s="8" t="n"/>
      <c r="J794" s="25">
        <f>IF($H794&lt;&gt;"",IF($F794="","",ROUND($H794-$F794,2)),IF(AND($F794&lt;&gt;"",ISNUMBER($G794)),IF($G794&lt;TODAY(),-$F794,""),""))</f>
        <v/>
      </c>
    </row>
    <row r="795">
      <c r="A795" s="7" t="n"/>
      <c r="B795" s="10" t="n"/>
      <c r="C795">
        <f>IF($A795="","",IFERROR(IF(INDEX('Apólices'!$Q$2:$Q$5001,MATCH($A795,'Apólices'!$A$2:$A$5001,0))="","",INDEX('Apólices'!$Q$2:$Q$5001,MATCH($A795,'Apólices'!$A$2:$A$5001,0))),""))</f>
        <v/>
      </c>
      <c r="D795" s="8" t="n"/>
      <c r="E795" s="25" t="n"/>
      <c r="F795" s="25">
        <f>IF(OR($E795="",$C795=""),"",ROUND($E795*$C795/100,2))</f>
        <v/>
      </c>
      <c r="G795" s="8" t="n"/>
      <c r="H795" s="25" t="n"/>
      <c r="I795" s="8" t="n"/>
      <c r="J795" s="25">
        <f>IF($H795&lt;&gt;"",IF($F795="","",ROUND($H795-$F795,2)),IF(AND($F795&lt;&gt;"",ISNUMBER($G795)),IF($G795&lt;TODAY(),-$F795,""),""))</f>
        <v/>
      </c>
    </row>
    <row r="796">
      <c r="A796" s="7" t="n"/>
      <c r="B796" s="10" t="n"/>
      <c r="C796">
        <f>IF($A796="","",IFERROR(IF(INDEX('Apólices'!$Q$2:$Q$5001,MATCH($A796,'Apólices'!$A$2:$A$5001,0))="","",INDEX('Apólices'!$Q$2:$Q$5001,MATCH($A796,'Apólices'!$A$2:$A$5001,0))),""))</f>
        <v/>
      </c>
      <c r="D796" s="8" t="n"/>
      <c r="E796" s="25" t="n"/>
      <c r="F796" s="25">
        <f>IF(OR($E796="",$C796=""),"",ROUND($E796*$C796/100,2))</f>
        <v/>
      </c>
      <c r="G796" s="8" t="n"/>
      <c r="H796" s="25" t="n"/>
      <c r="I796" s="8" t="n"/>
      <c r="J796" s="25">
        <f>IF($H796&lt;&gt;"",IF($F796="","",ROUND($H796-$F796,2)),IF(AND($F796&lt;&gt;"",ISNUMBER($G796)),IF($G796&lt;TODAY(),-$F796,""),""))</f>
        <v/>
      </c>
    </row>
    <row r="797">
      <c r="A797" s="7" t="n"/>
      <c r="B797" s="10" t="n"/>
      <c r="C797">
        <f>IF($A797="","",IFERROR(IF(INDEX('Apólices'!$Q$2:$Q$5001,MATCH($A797,'Apólices'!$A$2:$A$5001,0))="","",INDEX('Apólices'!$Q$2:$Q$5001,MATCH($A797,'Apólices'!$A$2:$A$5001,0))),""))</f>
        <v/>
      </c>
      <c r="D797" s="8" t="n"/>
      <c r="E797" s="25" t="n"/>
      <c r="F797" s="25">
        <f>IF(OR($E797="",$C797=""),"",ROUND($E797*$C797/100,2))</f>
        <v/>
      </c>
      <c r="G797" s="8" t="n"/>
      <c r="H797" s="25" t="n"/>
      <c r="I797" s="8" t="n"/>
      <c r="J797" s="25">
        <f>IF($H797&lt;&gt;"",IF($F797="","",ROUND($H797-$F797,2)),IF(AND($F797&lt;&gt;"",ISNUMBER($G797)),IF($G797&lt;TODAY(),-$F797,""),""))</f>
        <v/>
      </c>
    </row>
    <row r="798">
      <c r="A798" s="7" t="n"/>
      <c r="B798" s="10" t="n"/>
      <c r="C798">
        <f>IF($A798="","",IFERROR(IF(INDEX('Apólices'!$Q$2:$Q$5001,MATCH($A798,'Apólices'!$A$2:$A$5001,0))="","",INDEX('Apólices'!$Q$2:$Q$5001,MATCH($A798,'Apólices'!$A$2:$A$5001,0))),""))</f>
        <v/>
      </c>
      <c r="D798" s="8" t="n"/>
      <c r="E798" s="25" t="n"/>
      <c r="F798" s="25">
        <f>IF(OR($E798="",$C798=""),"",ROUND($E798*$C798/100,2))</f>
        <v/>
      </c>
      <c r="G798" s="8" t="n"/>
      <c r="H798" s="25" t="n"/>
      <c r="I798" s="8" t="n"/>
      <c r="J798" s="25">
        <f>IF($H798&lt;&gt;"",IF($F798="","",ROUND($H798-$F798,2)),IF(AND($F798&lt;&gt;"",ISNUMBER($G798)),IF($G798&lt;TODAY(),-$F798,""),""))</f>
        <v/>
      </c>
    </row>
    <row r="799">
      <c r="A799" s="7" t="n"/>
      <c r="B799" s="10" t="n"/>
      <c r="C799">
        <f>IF($A799="","",IFERROR(IF(INDEX('Apólices'!$Q$2:$Q$5001,MATCH($A799,'Apólices'!$A$2:$A$5001,0))="","",INDEX('Apólices'!$Q$2:$Q$5001,MATCH($A799,'Apólices'!$A$2:$A$5001,0))),""))</f>
        <v/>
      </c>
      <c r="D799" s="8" t="n"/>
      <c r="E799" s="25" t="n"/>
      <c r="F799" s="25">
        <f>IF(OR($E799="",$C799=""),"",ROUND($E799*$C799/100,2))</f>
        <v/>
      </c>
      <c r="G799" s="8" t="n"/>
      <c r="H799" s="25" t="n"/>
      <c r="I799" s="8" t="n"/>
      <c r="J799" s="25">
        <f>IF($H799&lt;&gt;"",IF($F799="","",ROUND($H799-$F799,2)),IF(AND($F799&lt;&gt;"",ISNUMBER($G799)),IF($G799&lt;TODAY(),-$F799,""),""))</f>
        <v/>
      </c>
    </row>
    <row r="800">
      <c r="A800" s="7" t="n"/>
      <c r="B800" s="10" t="n"/>
      <c r="C800">
        <f>IF($A800="","",IFERROR(IF(INDEX('Apólices'!$Q$2:$Q$5001,MATCH($A800,'Apólices'!$A$2:$A$5001,0))="","",INDEX('Apólices'!$Q$2:$Q$5001,MATCH($A800,'Apólices'!$A$2:$A$5001,0))),""))</f>
        <v/>
      </c>
      <c r="D800" s="8" t="n"/>
      <c r="E800" s="25" t="n"/>
      <c r="F800" s="25">
        <f>IF(OR($E800="",$C800=""),"",ROUND($E800*$C800/100,2))</f>
        <v/>
      </c>
      <c r="G800" s="8" t="n"/>
      <c r="H800" s="25" t="n"/>
      <c r="I800" s="8" t="n"/>
      <c r="J800" s="25">
        <f>IF($H800&lt;&gt;"",IF($F800="","",ROUND($H800-$F800,2)),IF(AND($F800&lt;&gt;"",ISNUMBER($G800)),IF($G800&lt;TODAY(),-$F800,""),""))</f>
        <v/>
      </c>
    </row>
    <row r="801">
      <c r="A801" s="7" t="n"/>
      <c r="B801" s="10" t="n"/>
      <c r="C801">
        <f>IF($A801="","",IFERROR(IF(INDEX('Apólices'!$Q$2:$Q$5001,MATCH($A801,'Apólices'!$A$2:$A$5001,0))="","",INDEX('Apólices'!$Q$2:$Q$5001,MATCH($A801,'Apólices'!$A$2:$A$5001,0))),""))</f>
        <v/>
      </c>
      <c r="D801" s="8" t="n"/>
      <c r="E801" s="25" t="n"/>
      <c r="F801" s="25">
        <f>IF(OR($E801="",$C801=""),"",ROUND($E801*$C801/100,2))</f>
        <v/>
      </c>
      <c r="G801" s="8" t="n"/>
      <c r="H801" s="25" t="n"/>
      <c r="I801" s="8" t="n"/>
      <c r="J801" s="25">
        <f>IF($H801&lt;&gt;"",IF($F801="","",ROUND($H801-$F801,2)),IF(AND($F801&lt;&gt;"",ISNUMBER($G801)),IF($G801&lt;TODAY(),-$F801,""),""))</f>
        <v/>
      </c>
    </row>
    <row r="802">
      <c r="A802" s="7" t="n"/>
      <c r="B802" s="10" t="n"/>
      <c r="C802">
        <f>IF($A802="","",IFERROR(IF(INDEX('Apólices'!$Q$2:$Q$5001,MATCH($A802,'Apólices'!$A$2:$A$5001,0))="","",INDEX('Apólices'!$Q$2:$Q$5001,MATCH($A802,'Apólices'!$A$2:$A$5001,0))),""))</f>
        <v/>
      </c>
      <c r="D802" s="8" t="n"/>
      <c r="E802" s="25" t="n"/>
      <c r="F802" s="25">
        <f>IF(OR($E802="",$C802=""),"",ROUND($E802*$C802/100,2))</f>
        <v/>
      </c>
      <c r="G802" s="8" t="n"/>
      <c r="H802" s="25" t="n"/>
      <c r="I802" s="8" t="n"/>
      <c r="J802" s="25">
        <f>IF($H802&lt;&gt;"",IF($F802="","",ROUND($H802-$F802,2)),IF(AND($F802&lt;&gt;"",ISNUMBER($G802)),IF($G802&lt;TODAY(),-$F802,""),""))</f>
        <v/>
      </c>
    </row>
    <row r="803">
      <c r="A803" s="7" t="n"/>
      <c r="B803" s="10" t="n"/>
      <c r="C803">
        <f>IF($A803="","",IFERROR(IF(INDEX('Apólices'!$Q$2:$Q$5001,MATCH($A803,'Apólices'!$A$2:$A$5001,0))="","",INDEX('Apólices'!$Q$2:$Q$5001,MATCH($A803,'Apólices'!$A$2:$A$5001,0))),""))</f>
        <v/>
      </c>
      <c r="D803" s="8" t="n"/>
      <c r="E803" s="25" t="n"/>
      <c r="F803" s="25">
        <f>IF(OR($E803="",$C803=""),"",ROUND($E803*$C803/100,2))</f>
        <v/>
      </c>
      <c r="G803" s="8" t="n"/>
      <c r="H803" s="25" t="n"/>
      <c r="I803" s="8" t="n"/>
      <c r="J803" s="25">
        <f>IF($H803&lt;&gt;"",IF($F803="","",ROUND($H803-$F803,2)),IF(AND($F803&lt;&gt;"",ISNUMBER($G803)),IF($G803&lt;TODAY(),-$F803,""),""))</f>
        <v/>
      </c>
    </row>
    <row r="804">
      <c r="A804" s="7" t="n"/>
      <c r="B804" s="10" t="n"/>
      <c r="C804">
        <f>IF($A804="","",IFERROR(IF(INDEX('Apólices'!$Q$2:$Q$5001,MATCH($A804,'Apólices'!$A$2:$A$5001,0))="","",INDEX('Apólices'!$Q$2:$Q$5001,MATCH($A804,'Apólices'!$A$2:$A$5001,0))),""))</f>
        <v/>
      </c>
      <c r="D804" s="8" t="n"/>
      <c r="E804" s="25" t="n"/>
      <c r="F804" s="25">
        <f>IF(OR($E804="",$C804=""),"",ROUND($E804*$C804/100,2))</f>
        <v/>
      </c>
      <c r="G804" s="8" t="n"/>
      <c r="H804" s="25" t="n"/>
      <c r="I804" s="8" t="n"/>
      <c r="J804" s="25">
        <f>IF($H804&lt;&gt;"",IF($F804="","",ROUND($H804-$F804,2)),IF(AND($F804&lt;&gt;"",ISNUMBER($G804)),IF($G804&lt;TODAY(),-$F804,""),""))</f>
        <v/>
      </c>
    </row>
    <row r="805">
      <c r="A805" s="7" t="n"/>
      <c r="B805" s="10" t="n"/>
      <c r="C805">
        <f>IF($A805="","",IFERROR(IF(INDEX('Apólices'!$Q$2:$Q$5001,MATCH($A805,'Apólices'!$A$2:$A$5001,0))="","",INDEX('Apólices'!$Q$2:$Q$5001,MATCH($A805,'Apólices'!$A$2:$A$5001,0))),""))</f>
        <v/>
      </c>
      <c r="D805" s="8" t="n"/>
      <c r="E805" s="25" t="n"/>
      <c r="F805" s="25">
        <f>IF(OR($E805="",$C805=""),"",ROUND($E805*$C805/100,2))</f>
        <v/>
      </c>
      <c r="G805" s="8" t="n"/>
      <c r="H805" s="25" t="n"/>
      <c r="I805" s="8" t="n"/>
      <c r="J805" s="25">
        <f>IF($H805&lt;&gt;"",IF($F805="","",ROUND($H805-$F805,2)),IF(AND($F805&lt;&gt;"",ISNUMBER($G805)),IF($G805&lt;TODAY(),-$F805,""),""))</f>
        <v/>
      </c>
    </row>
    <row r="806">
      <c r="A806" s="7" t="n"/>
      <c r="B806" s="10" t="n"/>
      <c r="C806">
        <f>IF($A806="","",IFERROR(IF(INDEX('Apólices'!$Q$2:$Q$5001,MATCH($A806,'Apólices'!$A$2:$A$5001,0))="","",INDEX('Apólices'!$Q$2:$Q$5001,MATCH($A806,'Apólices'!$A$2:$A$5001,0))),""))</f>
        <v/>
      </c>
      <c r="D806" s="8" t="n"/>
      <c r="E806" s="25" t="n"/>
      <c r="F806" s="25">
        <f>IF(OR($E806="",$C806=""),"",ROUND($E806*$C806/100,2))</f>
        <v/>
      </c>
      <c r="G806" s="8" t="n"/>
      <c r="H806" s="25" t="n"/>
      <c r="I806" s="8" t="n"/>
      <c r="J806" s="25">
        <f>IF($H806&lt;&gt;"",IF($F806="","",ROUND($H806-$F806,2)),IF(AND($F806&lt;&gt;"",ISNUMBER($G806)),IF($G806&lt;TODAY(),-$F806,""),""))</f>
        <v/>
      </c>
    </row>
    <row r="807">
      <c r="A807" s="7" t="n"/>
      <c r="B807" s="10" t="n"/>
      <c r="C807">
        <f>IF($A807="","",IFERROR(IF(INDEX('Apólices'!$Q$2:$Q$5001,MATCH($A807,'Apólices'!$A$2:$A$5001,0))="","",INDEX('Apólices'!$Q$2:$Q$5001,MATCH($A807,'Apólices'!$A$2:$A$5001,0))),""))</f>
        <v/>
      </c>
      <c r="D807" s="8" t="n"/>
      <c r="E807" s="25" t="n"/>
      <c r="F807" s="25">
        <f>IF(OR($E807="",$C807=""),"",ROUND($E807*$C807/100,2))</f>
        <v/>
      </c>
      <c r="G807" s="8" t="n"/>
      <c r="H807" s="25" t="n"/>
      <c r="I807" s="8" t="n"/>
      <c r="J807" s="25">
        <f>IF($H807&lt;&gt;"",IF($F807="","",ROUND($H807-$F807,2)),IF(AND($F807&lt;&gt;"",ISNUMBER($G807)),IF($G807&lt;TODAY(),-$F807,""),""))</f>
        <v/>
      </c>
    </row>
    <row r="808">
      <c r="A808" s="7" t="n"/>
      <c r="B808" s="10" t="n"/>
      <c r="C808">
        <f>IF($A808="","",IFERROR(IF(INDEX('Apólices'!$Q$2:$Q$5001,MATCH($A808,'Apólices'!$A$2:$A$5001,0))="","",INDEX('Apólices'!$Q$2:$Q$5001,MATCH($A808,'Apólices'!$A$2:$A$5001,0))),""))</f>
        <v/>
      </c>
      <c r="D808" s="8" t="n"/>
      <c r="E808" s="25" t="n"/>
      <c r="F808" s="25">
        <f>IF(OR($E808="",$C808=""),"",ROUND($E808*$C808/100,2))</f>
        <v/>
      </c>
      <c r="G808" s="8" t="n"/>
      <c r="H808" s="25" t="n"/>
      <c r="I808" s="8" t="n"/>
      <c r="J808" s="25">
        <f>IF($H808&lt;&gt;"",IF($F808="","",ROUND($H808-$F808,2)),IF(AND($F808&lt;&gt;"",ISNUMBER($G808)),IF($G808&lt;TODAY(),-$F808,""),""))</f>
        <v/>
      </c>
    </row>
    <row r="809">
      <c r="A809" s="7" t="n"/>
      <c r="B809" s="10" t="n"/>
      <c r="C809">
        <f>IF($A809="","",IFERROR(IF(INDEX('Apólices'!$Q$2:$Q$5001,MATCH($A809,'Apólices'!$A$2:$A$5001,0))="","",INDEX('Apólices'!$Q$2:$Q$5001,MATCH($A809,'Apólices'!$A$2:$A$5001,0))),""))</f>
        <v/>
      </c>
      <c r="D809" s="8" t="n"/>
      <c r="E809" s="25" t="n"/>
      <c r="F809" s="25">
        <f>IF(OR($E809="",$C809=""),"",ROUND($E809*$C809/100,2))</f>
        <v/>
      </c>
      <c r="G809" s="8" t="n"/>
      <c r="H809" s="25" t="n"/>
      <c r="I809" s="8" t="n"/>
      <c r="J809" s="25">
        <f>IF($H809&lt;&gt;"",IF($F809="","",ROUND($H809-$F809,2)),IF(AND($F809&lt;&gt;"",ISNUMBER($G809)),IF($G809&lt;TODAY(),-$F809,""),""))</f>
        <v/>
      </c>
    </row>
    <row r="810">
      <c r="A810" s="7" t="n"/>
      <c r="B810" s="10" t="n"/>
      <c r="C810">
        <f>IF($A810="","",IFERROR(IF(INDEX('Apólices'!$Q$2:$Q$5001,MATCH($A810,'Apólices'!$A$2:$A$5001,0))="","",INDEX('Apólices'!$Q$2:$Q$5001,MATCH($A810,'Apólices'!$A$2:$A$5001,0))),""))</f>
        <v/>
      </c>
      <c r="D810" s="8" t="n"/>
      <c r="E810" s="25" t="n"/>
      <c r="F810" s="25">
        <f>IF(OR($E810="",$C810=""),"",ROUND($E810*$C810/100,2))</f>
        <v/>
      </c>
      <c r="G810" s="8" t="n"/>
      <c r="H810" s="25" t="n"/>
      <c r="I810" s="8" t="n"/>
      <c r="J810" s="25">
        <f>IF($H810&lt;&gt;"",IF($F810="","",ROUND($H810-$F810,2)),IF(AND($F810&lt;&gt;"",ISNUMBER($G810)),IF($G810&lt;TODAY(),-$F810,""),""))</f>
        <v/>
      </c>
    </row>
    <row r="811">
      <c r="A811" s="7" t="n"/>
      <c r="B811" s="10" t="n"/>
      <c r="C811">
        <f>IF($A811="","",IFERROR(IF(INDEX('Apólices'!$Q$2:$Q$5001,MATCH($A811,'Apólices'!$A$2:$A$5001,0))="","",INDEX('Apólices'!$Q$2:$Q$5001,MATCH($A811,'Apólices'!$A$2:$A$5001,0))),""))</f>
        <v/>
      </c>
      <c r="D811" s="8" t="n"/>
      <c r="E811" s="25" t="n"/>
      <c r="F811" s="25">
        <f>IF(OR($E811="",$C811=""),"",ROUND($E811*$C811/100,2))</f>
        <v/>
      </c>
      <c r="G811" s="8" t="n"/>
      <c r="H811" s="25" t="n"/>
      <c r="I811" s="8" t="n"/>
      <c r="J811" s="25">
        <f>IF($H811&lt;&gt;"",IF($F811="","",ROUND($H811-$F811,2)),IF(AND($F811&lt;&gt;"",ISNUMBER($G811)),IF($G811&lt;TODAY(),-$F811,""),""))</f>
        <v/>
      </c>
    </row>
    <row r="812">
      <c r="A812" s="7" t="n"/>
      <c r="B812" s="10" t="n"/>
      <c r="C812">
        <f>IF($A812="","",IFERROR(IF(INDEX('Apólices'!$Q$2:$Q$5001,MATCH($A812,'Apólices'!$A$2:$A$5001,0))="","",INDEX('Apólices'!$Q$2:$Q$5001,MATCH($A812,'Apólices'!$A$2:$A$5001,0))),""))</f>
        <v/>
      </c>
      <c r="D812" s="8" t="n"/>
      <c r="E812" s="25" t="n"/>
      <c r="F812" s="25">
        <f>IF(OR($E812="",$C812=""),"",ROUND($E812*$C812/100,2))</f>
        <v/>
      </c>
      <c r="G812" s="8" t="n"/>
      <c r="H812" s="25" t="n"/>
      <c r="I812" s="8" t="n"/>
      <c r="J812" s="25">
        <f>IF($H812&lt;&gt;"",IF($F812="","",ROUND($H812-$F812,2)),IF(AND($F812&lt;&gt;"",ISNUMBER($G812)),IF($G812&lt;TODAY(),-$F812,""),""))</f>
        <v/>
      </c>
    </row>
    <row r="813">
      <c r="A813" s="7" t="n"/>
      <c r="B813" s="10" t="n"/>
      <c r="C813">
        <f>IF($A813="","",IFERROR(IF(INDEX('Apólices'!$Q$2:$Q$5001,MATCH($A813,'Apólices'!$A$2:$A$5001,0))="","",INDEX('Apólices'!$Q$2:$Q$5001,MATCH($A813,'Apólices'!$A$2:$A$5001,0))),""))</f>
        <v/>
      </c>
      <c r="D813" s="8" t="n"/>
      <c r="E813" s="25" t="n"/>
      <c r="F813" s="25">
        <f>IF(OR($E813="",$C813=""),"",ROUND($E813*$C813/100,2))</f>
        <v/>
      </c>
      <c r="G813" s="8" t="n"/>
      <c r="H813" s="25" t="n"/>
      <c r="I813" s="8" t="n"/>
      <c r="J813" s="25">
        <f>IF($H813&lt;&gt;"",IF($F813="","",ROUND($H813-$F813,2)),IF(AND($F813&lt;&gt;"",ISNUMBER($G813)),IF($G813&lt;TODAY(),-$F813,""),""))</f>
        <v/>
      </c>
    </row>
    <row r="814">
      <c r="A814" s="7" t="n"/>
      <c r="B814" s="10" t="n"/>
      <c r="C814">
        <f>IF($A814="","",IFERROR(IF(INDEX('Apólices'!$Q$2:$Q$5001,MATCH($A814,'Apólices'!$A$2:$A$5001,0))="","",INDEX('Apólices'!$Q$2:$Q$5001,MATCH($A814,'Apólices'!$A$2:$A$5001,0))),""))</f>
        <v/>
      </c>
      <c r="D814" s="8" t="n"/>
      <c r="E814" s="25" t="n"/>
      <c r="F814" s="25">
        <f>IF(OR($E814="",$C814=""),"",ROUND($E814*$C814/100,2))</f>
        <v/>
      </c>
      <c r="G814" s="8" t="n"/>
      <c r="H814" s="25" t="n"/>
      <c r="I814" s="8" t="n"/>
      <c r="J814" s="25">
        <f>IF($H814&lt;&gt;"",IF($F814="","",ROUND($H814-$F814,2)),IF(AND($F814&lt;&gt;"",ISNUMBER($G814)),IF($G814&lt;TODAY(),-$F814,""),""))</f>
        <v/>
      </c>
    </row>
    <row r="815">
      <c r="A815" s="7" t="n"/>
      <c r="B815" s="10" t="n"/>
      <c r="C815">
        <f>IF($A815="","",IFERROR(IF(INDEX('Apólices'!$Q$2:$Q$5001,MATCH($A815,'Apólices'!$A$2:$A$5001,0))="","",INDEX('Apólices'!$Q$2:$Q$5001,MATCH($A815,'Apólices'!$A$2:$A$5001,0))),""))</f>
        <v/>
      </c>
      <c r="D815" s="8" t="n"/>
      <c r="E815" s="25" t="n"/>
      <c r="F815" s="25">
        <f>IF(OR($E815="",$C815=""),"",ROUND($E815*$C815/100,2))</f>
        <v/>
      </c>
      <c r="G815" s="8" t="n"/>
      <c r="H815" s="25" t="n"/>
      <c r="I815" s="8" t="n"/>
      <c r="J815" s="25">
        <f>IF($H815&lt;&gt;"",IF($F815="","",ROUND($H815-$F815,2)),IF(AND($F815&lt;&gt;"",ISNUMBER($G815)),IF($G815&lt;TODAY(),-$F815,""),""))</f>
        <v/>
      </c>
    </row>
    <row r="816">
      <c r="A816" s="7" t="n"/>
      <c r="B816" s="10" t="n"/>
      <c r="C816">
        <f>IF($A816="","",IFERROR(IF(INDEX('Apólices'!$Q$2:$Q$5001,MATCH($A816,'Apólices'!$A$2:$A$5001,0))="","",INDEX('Apólices'!$Q$2:$Q$5001,MATCH($A816,'Apólices'!$A$2:$A$5001,0))),""))</f>
        <v/>
      </c>
      <c r="D816" s="8" t="n"/>
      <c r="E816" s="25" t="n"/>
      <c r="F816" s="25">
        <f>IF(OR($E816="",$C816=""),"",ROUND($E816*$C816/100,2))</f>
        <v/>
      </c>
      <c r="G816" s="8" t="n"/>
      <c r="H816" s="25" t="n"/>
      <c r="I816" s="8" t="n"/>
      <c r="J816" s="25">
        <f>IF($H816&lt;&gt;"",IF($F816="","",ROUND($H816-$F816,2)),IF(AND($F816&lt;&gt;"",ISNUMBER($G816)),IF($G816&lt;TODAY(),-$F816,""),""))</f>
        <v/>
      </c>
    </row>
    <row r="817">
      <c r="A817" s="7" t="n"/>
      <c r="B817" s="10" t="n"/>
      <c r="C817">
        <f>IF($A817="","",IFERROR(IF(INDEX('Apólices'!$Q$2:$Q$5001,MATCH($A817,'Apólices'!$A$2:$A$5001,0))="","",INDEX('Apólices'!$Q$2:$Q$5001,MATCH($A817,'Apólices'!$A$2:$A$5001,0))),""))</f>
        <v/>
      </c>
      <c r="D817" s="8" t="n"/>
      <c r="E817" s="25" t="n"/>
      <c r="F817" s="25">
        <f>IF(OR($E817="",$C817=""),"",ROUND($E817*$C817/100,2))</f>
        <v/>
      </c>
      <c r="G817" s="8" t="n"/>
      <c r="H817" s="25" t="n"/>
      <c r="I817" s="8" t="n"/>
      <c r="J817" s="25">
        <f>IF($H817&lt;&gt;"",IF($F817="","",ROUND($H817-$F817,2)),IF(AND($F817&lt;&gt;"",ISNUMBER($G817)),IF($G817&lt;TODAY(),-$F817,""),""))</f>
        <v/>
      </c>
    </row>
    <row r="818">
      <c r="A818" s="7" t="n"/>
      <c r="B818" s="10" t="n"/>
      <c r="C818">
        <f>IF($A818="","",IFERROR(IF(INDEX('Apólices'!$Q$2:$Q$5001,MATCH($A818,'Apólices'!$A$2:$A$5001,0))="","",INDEX('Apólices'!$Q$2:$Q$5001,MATCH($A818,'Apólices'!$A$2:$A$5001,0))),""))</f>
        <v/>
      </c>
      <c r="D818" s="8" t="n"/>
      <c r="E818" s="25" t="n"/>
      <c r="F818" s="25">
        <f>IF(OR($E818="",$C818=""),"",ROUND($E818*$C818/100,2))</f>
        <v/>
      </c>
      <c r="G818" s="8" t="n"/>
      <c r="H818" s="25" t="n"/>
      <c r="I818" s="8" t="n"/>
      <c r="J818" s="25">
        <f>IF($H818&lt;&gt;"",IF($F818="","",ROUND($H818-$F818,2)),IF(AND($F818&lt;&gt;"",ISNUMBER($G818)),IF($G818&lt;TODAY(),-$F818,""),""))</f>
        <v/>
      </c>
    </row>
    <row r="819">
      <c r="A819" s="7" t="n"/>
      <c r="B819" s="10" t="n"/>
      <c r="C819">
        <f>IF($A819="","",IFERROR(IF(INDEX('Apólices'!$Q$2:$Q$5001,MATCH($A819,'Apólices'!$A$2:$A$5001,0))="","",INDEX('Apólices'!$Q$2:$Q$5001,MATCH($A819,'Apólices'!$A$2:$A$5001,0))),""))</f>
        <v/>
      </c>
      <c r="D819" s="8" t="n"/>
      <c r="E819" s="25" t="n"/>
      <c r="F819" s="25">
        <f>IF(OR($E819="",$C819=""),"",ROUND($E819*$C819/100,2))</f>
        <v/>
      </c>
      <c r="G819" s="8" t="n"/>
      <c r="H819" s="25" t="n"/>
      <c r="I819" s="8" t="n"/>
      <c r="J819" s="25">
        <f>IF($H819&lt;&gt;"",IF($F819="","",ROUND($H819-$F819,2)),IF(AND($F819&lt;&gt;"",ISNUMBER($G819)),IF($G819&lt;TODAY(),-$F819,""),""))</f>
        <v/>
      </c>
    </row>
    <row r="820">
      <c r="A820" s="7" t="n"/>
      <c r="B820" s="10" t="n"/>
      <c r="C820">
        <f>IF($A820="","",IFERROR(IF(INDEX('Apólices'!$Q$2:$Q$5001,MATCH($A820,'Apólices'!$A$2:$A$5001,0))="","",INDEX('Apólices'!$Q$2:$Q$5001,MATCH($A820,'Apólices'!$A$2:$A$5001,0))),""))</f>
        <v/>
      </c>
      <c r="D820" s="8" t="n"/>
      <c r="E820" s="25" t="n"/>
      <c r="F820" s="25">
        <f>IF(OR($E820="",$C820=""),"",ROUND($E820*$C820/100,2))</f>
        <v/>
      </c>
      <c r="G820" s="8" t="n"/>
      <c r="H820" s="25" t="n"/>
      <c r="I820" s="8" t="n"/>
      <c r="J820" s="25">
        <f>IF($H820&lt;&gt;"",IF($F820="","",ROUND($H820-$F820,2)),IF(AND($F820&lt;&gt;"",ISNUMBER($G820)),IF($G820&lt;TODAY(),-$F820,""),""))</f>
        <v/>
      </c>
    </row>
    <row r="821">
      <c r="A821" s="7" t="n"/>
      <c r="B821" s="10" t="n"/>
      <c r="C821">
        <f>IF($A821="","",IFERROR(IF(INDEX('Apólices'!$Q$2:$Q$5001,MATCH($A821,'Apólices'!$A$2:$A$5001,0))="","",INDEX('Apólices'!$Q$2:$Q$5001,MATCH($A821,'Apólices'!$A$2:$A$5001,0))),""))</f>
        <v/>
      </c>
      <c r="D821" s="8" t="n"/>
      <c r="E821" s="25" t="n"/>
      <c r="F821" s="25">
        <f>IF(OR($E821="",$C821=""),"",ROUND($E821*$C821/100,2))</f>
        <v/>
      </c>
      <c r="G821" s="8" t="n"/>
      <c r="H821" s="25" t="n"/>
      <c r="I821" s="8" t="n"/>
      <c r="J821" s="25">
        <f>IF($H821&lt;&gt;"",IF($F821="","",ROUND($H821-$F821,2)),IF(AND($F821&lt;&gt;"",ISNUMBER($G821)),IF($G821&lt;TODAY(),-$F821,""),""))</f>
        <v/>
      </c>
    </row>
    <row r="822">
      <c r="A822" s="7" t="n"/>
      <c r="B822" s="10" t="n"/>
      <c r="C822">
        <f>IF($A822="","",IFERROR(IF(INDEX('Apólices'!$Q$2:$Q$5001,MATCH($A822,'Apólices'!$A$2:$A$5001,0))="","",INDEX('Apólices'!$Q$2:$Q$5001,MATCH($A822,'Apólices'!$A$2:$A$5001,0))),""))</f>
        <v/>
      </c>
      <c r="D822" s="8" t="n"/>
      <c r="E822" s="25" t="n"/>
      <c r="F822" s="25">
        <f>IF(OR($E822="",$C822=""),"",ROUND($E822*$C822/100,2))</f>
        <v/>
      </c>
      <c r="G822" s="8" t="n"/>
      <c r="H822" s="25" t="n"/>
      <c r="I822" s="8" t="n"/>
      <c r="J822" s="25">
        <f>IF($H822&lt;&gt;"",IF($F822="","",ROUND($H822-$F822,2)),IF(AND($F822&lt;&gt;"",ISNUMBER($G822)),IF($G822&lt;TODAY(),-$F822,""),""))</f>
        <v/>
      </c>
    </row>
    <row r="823">
      <c r="A823" s="7" t="n"/>
      <c r="B823" s="10" t="n"/>
      <c r="C823">
        <f>IF($A823="","",IFERROR(IF(INDEX('Apólices'!$Q$2:$Q$5001,MATCH($A823,'Apólices'!$A$2:$A$5001,0))="","",INDEX('Apólices'!$Q$2:$Q$5001,MATCH($A823,'Apólices'!$A$2:$A$5001,0))),""))</f>
        <v/>
      </c>
      <c r="D823" s="8" t="n"/>
      <c r="E823" s="25" t="n"/>
      <c r="F823" s="25">
        <f>IF(OR($E823="",$C823=""),"",ROUND($E823*$C823/100,2))</f>
        <v/>
      </c>
      <c r="G823" s="8" t="n"/>
      <c r="H823" s="25" t="n"/>
      <c r="I823" s="8" t="n"/>
      <c r="J823" s="25">
        <f>IF($H823&lt;&gt;"",IF($F823="","",ROUND($H823-$F823,2)),IF(AND($F823&lt;&gt;"",ISNUMBER($G823)),IF($G823&lt;TODAY(),-$F823,""),""))</f>
        <v/>
      </c>
    </row>
    <row r="824">
      <c r="A824" s="7" t="n"/>
      <c r="B824" s="10" t="n"/>
      <c r="C824">
        <f>IF($A824="","",IFERROR(IF(INDEX('Apólices'!$Q$2:$Q$5001,MATCH($A824,'Apólices'!$A$2:$A$5001,0))="","",INDEX('Apólices'!$Q$2:$Q$5001,MATCH($A824,'Apólices'!$A$2:$A$5001,0))),""))</f>
        <v/>
      </c>
      <c r="D824" s="8" t="n"/>
      <c r="E824" s="25" t="n"/>
      <c r="F824" s="25">
        <f>IF(OR($E824="",$C824=""),"",ROUND($E824*$C824/100,2))</f>
        <v/>
      </c>
      <c r="G824" s="8" t="n"/>
      <c r="H824" s="25" t="n"/>
      <c r="I824" s="8" t="n"/>
      <c r="J824" s="25">
        <f>IF($H824&lt;&gt;"",IF($F824="","",ROUND($H824-$F824,2)),IF(AND($F824&lt;&gt;"",ISNUMBER($G824)),IF($G824&lt;TODAY(),-$F824,""),""))</f>
        <v/>
      </c>
    </row>
    <row r="825">
      <c r="A825" s="7" t="n"/>
      <c r="B825" s="10" t="n"/>
      <c r="C825">
        <f>IF($A825="","",IFERROR(IF(INDEX('Apólices'!$Q$2:$Q$5001,MATCH($A825,'Apólices'!$A$2:$A$5001,0))="","",INDEX('Apólices'!$Q$2:$Q$5001,MATCH($A825,'Apólices'!$A$2:$A$5001,0))),""))</f>
        <v/>
      </c>
      <c r="D825" s="8" t="n"/>
      <c r="E825" s="25" t="n"/>
      <c r="F825" s="25">
        <f>IF(OR($E825="",$C825=""),"",ROUND($E825*$C825/100,2))</f>
        <v/>
      </c>
      <c r="G825" s="8" t="n"/>
      <c r="H825" s="25" t="n"/>
      <c r="I825" s="8" t="n"/>
      <c r="J825" s="25">
        <f>IF($H825&lt;&gt;"",IF($F825="","",ROUND($H825-$F825,2)),IF(AND($F825&lt;&gt;"",ISNUMBER($G825)),IF($G825&lt;TODAY(),-$F825,""),""))</f>
        <v/>
      </c>
    </row>
    <row r="826">
      <c r="A826" s="7" t="n"/>
      <c r="B826" s="10" t="n"/>
      <c r="C826">
        <f>IF($A826="","",IFERROR(IF(INDEX('Apólices'!$Q$2:$Q$5001,MATCH($A826,'Apólices'!$A$2:$A$5001,0))="","",INDEX('Apólices'!$Q$2:$Q$5001,MATCH($A826,'Apólices'!$A$2:$A$5001,0))),""))</f>
        <v/>
      </c>
      <c r="D826" s="8" t="n"/>
      <c r="E826" s="25" t="n"/>
      <c r="F826" s="25">
        <f>IF(OR($E826="",$C826=""),"",ROUND($E826*$C826/100,2))</f>
        <v/>
      </c>
      <c r="G826" s="8" t="n"/>
      <c r="H826" s="25" t="n"/>
      <c r="I826" s="8" t="n"/>
      <c r="J826" s="25">
        <f>IF($H826&lt;&gt;"",IF($F826="","",ROUND($H826-$F826,2)),IF(AND($F826&lt;&gt;"",ISNUMBER($G826)),IF($G826&lt;TODAY(),-$F826,""),""))</f>
        <v/>
      </c>
    </row>
    <row r="827">
      <c r="A827" s="7" t="n"/>
      <c r="B827" s="10" t="n"/>
      <c r="C827">
        <f>IF($A827="","",IFERROR(IF(INDEX('Apólices'!$Q$2:$Q$5001,MATCH($A827,'Apólices'!$A$2:$A$5001,0))="","",INDEX('Apólices'!$Q$2:$Q$5001,MATCH($A827,'Apólices'!$A$2:$A$5001,0))),""))</f>
        <v/>
      </c>
      <c r="D827" s="8" t="n"/>
      <c r="E827" s="25" t="n"/>
      <c r="F827" s="25">
        <f>IF(OR($E827="",$C827=""),"",ROUND($E827*$C827/100,2))</f>
        <v/>
      </c>
      <c r="G827" s="8" t="n"/>
      <c r="H827" s="25" t="n"/>
      <c r="I827" s="8" t="n"/>
      <c r="J827" s="25">
        <f>IF($H827&lt;&gt;"",IF($F827="","",ROUND($H827-$F827,2)),IF(AND($F827&lt;&gt;"",ISNUMBER($G827)),IF($G827&lt;TODAY(),-$F827,""),""))</f>
        <v/>
      </c>
    </row>
    <row r="828">
      <c r="A828" s="7" t="n"/>
      <c r="B828" s="10" t="n"/>
      <c r="C828">
        <f>IF($A828="","",IFERROR(IF(INDEX('Apólices'!$Q$2:$Q$5001,MATCH($A828,'Apólices'!$A$2:$A$5001,0))="","",INDEX('Apólices'!$Q$2:$Q$5001,MATCH($A828,'Apólices'!$A$2:$A$5001,0))),""))</f>
        <v/>
      </c>
      <c r="D828" s="8" t="n"/>
      <c r="E828" s="25" t="n"/>
      <c r="F828" s="25">
        <f>IF(OR($E828="",$C828=""),"",ROUND($E828*$C828/100,2))</f>
        <v/>
      </c>
      <c r="G828" s="8" t="n"/>
      <c r="H828" s="25" t="n"/>
      <c r="I828" s="8" t="n"/>
      <c r="J828" s="25">
        <f>IF($H828&lt;&gt;"",IF($F828="","",ROUND($H828-$F828,2)),IF(AND($F828&lt;&gt;"",ISNUMBER($G828)),IF($G828&lt;TODAY(),-$F828,""),""))</f>
        <v/>
      </c>
    </row>
    <row r="829">
      <c r="A829" s="7" t="n"/>
      <c r="B829" s="10" t="n"/>
      <c r="C829">
        <f>IF($A829="","",IFERROR(IF(INDEX('Apólices'!$Q$2:$Q$5001,MATCH($A829,'Apólices'!$A$2:$A$5001,0))="","",INDEX('Apólices'!$Q$2:$Q$5001,MATCH($A829,'Apólices'!$A$2:$A$5001,0))),""))</f>
        <v/>
      </c>
      <c r="D829" s="8" t="n"/>
      <c r="E829" s="25" t="n"/>
      <c r="F829" s="25">
        <f>IF(OR($E829="",$C829=""),"",ROUND($E829*$C829/100,2))</f>
        <v/>
      </c>
      <c r="G829" s="8" t="n"/>
      <c r="H829" s="25" t="n"/>
      <c r="I829" s="8" t="n"/>
      <c r="J829" s="25">
        <f>IF($H829&lt;&gt;"",IF($F829="","",ROUND($H829-$F829,2)),IF(AND($F829&lt;&gt;"",ISNUMBER($G829)),IF($G829&lt;TODAY(),-$F829,""),""))</f>
        <v/>
      </c>
    </row>
    <row r="830">
      <c r="A830" s="7" t="n"/>
      <c r="B830" s="10" t="n"/>
      <c r="C830">
        <f>IF($A830="","",IFERROR(IF(INDEX('Apólices'!$Q$2:$Q$5001,MATCH($A830,'Apólices'!$A$2:$A$5001,0))="","",INDEX('Apólices'!$Q$2:$Q$5001,MATCH($A830,'Apólices'!$A$2:$A$5001,0))),""))</f>
        <v/>
      </c>
      <c r="D830" s="8" t="n"/>
      <c r="E830" s="25" t="n"/>
      <c r="F830" s="25">
        <f>IF(OR($E830="",$C830=""),"",ROUND($E830*$C830/100,2))</f>
        <v/>
      </c>
      <c r="G830" s="8" t="n"/>
      <c r="H830" s="25" t="n"/>
      <c r="I830" s="8" t="n"/>
      <c r="J830" s="25">
        <f>IF($H830&lt;&gt;"",IF($F830="","",ROUND($H830-$F830,2)),IF(AND($F830&lt;&gt;"",ISNUMBER($G830)),IF($G830&lt;TODAY(),-$F830,""),""))</f>
        <v/>
      </c>
    </row>
    <row r="831">
      <c r="A831" s="7" t="n"/>
      <c r="B831" s="10" t="n"/>
      <c r="C831">
        <f>IF($A831="","",IFERROR(IF(INDEX('Apólices'!$Q$2:$Q$5001,MATCH($A831,'Apólices'!$A$2:$A$5001,0))="","",INDEX('Apólices'!$Q$2:$Q$5001,MATCH($A831,'Apólices'!$A$2:$A$5001,0))),""))</f>
        <v/>
      </c>
      <c r="D831" s="8" t="n"/>
      <c r="E831" s="25" t="n"/>
      <c r="F831" s="25">
        <f>IF(OR($E831="",$C831=""),"",ROUND($E831*$C831/100,2))</f>
        <v/>
      </c>
      <c r="G831" s="8" t="n"/>
      <c r="H831" s="25" t="n"/>
      <c r="I831" s="8" t="n"/>
      <c r="J831" s="25">
        <f>IF($H831&lt;&gt;"",IF($F831="","",ROUND($H831-$F831,2)),IF(AND($F831&lt;&gt;"",ISNUMBER($G831)),IF($G831&lt;TODAY(),-$F831,""),""))</f>
        <v/>
      </c>
    </row>
    <row r="832">
      <c r="A832" s="7" t="n"/>
      <c r="B832" s="10" t="n"/>
      <c r="C832">
        <f>IF($A832="","",IFERROR(IF(INDEX('Apólices'!$Q$2:$Q$5001,MATCH($A832,'Apólices'!$A$2:$A$5001,0))="","",INDEX('Apólices'!$Q$2:$Q$5001,MATCH($A832,'Apólices'!$A$2:$A$5001,0))),""))</f>
        <v/>
      </c>
      <c r="D832" s="8" t="n"/>
      <c r="E832" s="25" t="n"/>
      <c r="F832" s="25">
        <f>IF(OR($E832="",$C832=""),"",ROUND($E832*$C832/100,2))</f>
        <v/>
      </c>
      <c r="G832" s="8" t="n"/>
      <c r="H832" s="25" t="n"/>
      <c r="I832" s="8" t="n"/>
      <c r="J832" s="25">
        <f>IF($H832&lt;&gt;"",IF($F832="","",ROUND($H832-$F832,2)),IF(AND($F832&lt;&gt;"",ISNUMBER($G832)),IF($G832&lt;TODAY(),-$F832,""),""))</f>
        <v/>
      </c>
    </row>
    <row r="833">
      <c r="A833" s="7" t="n"/>
      <c r="B833" s="10" t="n"/>
      <c r="C833">
        <f>IF($A833="","",IFERROR(IF(INDEX('Apólices'!$Q$2:$Q$5001,MATCH($A833,'Apólices'!$A$2:$A$5001,0))="","",INDEX('Apólices'!$Q$2:$Q$5001,MATCH($A833,'Apólices'!$A$2:$A$5001,0))),""))</f>
        <v/>
      </c>
      <c r="D833" s="8" t="n"/>
      <c r="E833" s="25" t="n"/>
      <c r="F833" s="25">
        <f>IF(OR($E833="",$C833=""),"",ROUND($E833*$C833/100,2))</f>
        <v/>
      </c>
      <c r="G833" s="8" t="n"/>
      <c r="H833" s="25" t="n"/>
      <c r="I833" s="8" t="n"/>
      <c r="J833" s="25">
        <f>IF($H833&lt;&gt;"",IF($F833="","",ROUND($H833-$F833,2)),IF(AND($F833&lt;&gt;"",ISNUMBER($G833)),IF($G833&lt;TODAY(),-$F833,""),""))</f>
        <v/>
      </c>
    </row>
    <row r="834">
      <c r="A834" s="7" t="n"/>
      <c r="B834" s="10" t="n"/>
      <c r="C834">
        <f>IF($A834="","",IFERROR(IF(INDEX('Apólices'!$Q$2:$Q$5001,MATCH($A834,'Apólices'!$A$2:$A$5001,0))="","",INDEX('Apólices'!$Q$2:$Q$5001,MATCH($A834,'Apólices'!$A$2:$A$5001,0))),""))</f>
        <v/>
      </c>
      <c r="D834" s="8" t="n"/>
      <c r="E834" s="25" t="n"/>
      <c r="F834" s="25">
        <f>IF(OR($E834="",$C834=""),"",ROUND($E834*$C834/100,2))</f>
        <v/>
      </c>
      <c r="G834" s="8" t="n"/>
      <c r="H834" s="25" t="n"/>
      <c r="I834" s="8" t="n"/>
      <c r="J834" s="25">
        <f>IF($H834&lt;&gt;"",IF($F834="","",ROUND($H834-$F834,2)),IF(AND($F834&lt;&gt;"",ISNUMBER($G834)),IF($G834&lt;TODAY(),-$F834,""),""))</f>
        <v/>
      </c>
    </row>
    <row r="835">
      <c r="A835" s="7" t="n"/>
      <c r="B835" s="10" t="n"/>
      <c r="C835">
        <f>IF($A835="","",IFERROR(IF(INDEX('Apólices'!$Q$2:$Q$5001,MATCH($A835,'Apólices'!$A$2:$A$5001,0))="","",INDEX('Apólices'!$Q$2:$Q$5001,MATCH($A835,'Apólices'!$A$2:$A$5001,0))),""))</f>
        <v/>
      </c>
      <c r="D835" s="8" t="n"/>
      <c r="E835" s="25" t="n"/>
      <c r="F835" s="25">
        <f>IF(OR($E835="",$C835=""),"",ROUND($E835*$C835/100,2))</f>
        <v/>
      </c>
      <c r="G835" s="8" t="n"/>
      <c r="H835" s="25" t="n"/>
      <c r="I835" s="8" t="n"/>
      <c r="J835" s="25">
        <f>IF($H835&lt;&gt;"",IF($F835="","",ROUND($H835-$F835,2)),IF(AND($F835&lt;&gt;"",ISNUMBER($G835)),IF($G835&lt;TODAY(),-$F835,""),""))</f>
        <v/>
      </c>
    </row>
    <row r="836">
      <c r="A836" s="7" t="n"/>
      <c r="B836" s="10" t="n"/>
      <c r="C836">
        <f>IF($A836="","",IFERROR(IF(INDEX('Apólices'!$Q$2:$Q$5001,MATCH($A836,'Apólices'!$A$2:$A$5001,0))="","",INDEX('Apólices'!$Q$2:$Q$5001,MATCH($A836,'Apólices'!$A$2:$A$5001,0))),""))</f>
        <v/>
      </c>
      <c r="D836" s="8" t="n"/>
      <c r="E836" s="25" t="n"/>
      <c r="F836" s="25">
        <f>IF(OR($E836="",$C836=""),"",ROUND($E836*$C836/100,2))</f>
        <v/>
      </c>
      <c r="G836" s="8" t="n"/>
      <c r="H836" s="25" t="n"/>
      <c r="I836" s="8" t="n"/>
      <c r="J836" s="25">
        <f>IF($H836&lt;&gt;"",IF($F836="","",ROUND($H836-$F836,2)),IF(AND($F836&lt;&gt;"",ISNUMBER($G836)),IF($G836&lt;TODAY(),-$F836,""),""))</f>
        <v/>
      </c>
    </row>
    <row r="837">
      <c r="A837" s="7" t="n"/>
      <c r="B837" s="10" t="n"/>
      <c r="C837">
        <f>IF($A837="","",IFERROR(IF(INDEX('Apólices'!$Q$2:$Q$5001,MATCH($A837,'Apólices'!$A$2:$A$5001,0))="","",INDEX('Apólices'!$Q$2:$Q$5001,MATCH($A837,'Apólices'!$A$2:$A$5001,0))),""))</f>
        <v/>
      </c>
      <c r="D837" s="8" t="n"/>
      <c r="E837" s="25" t="n"/>
      <c r="F837" s="25">
        <f>IF(OR($E837="",$C837=""),"",ROUND($E837*$C837/100,2))</f>
        <v/>
      </c>
      <c r="G837" s="8" t="n"/>
      <c r="H837" s="25" t="n"/>
      <c r="I837" s="8" t="n"/>
      <c r="J837" s="25">
        <f>IF($H837&lt;&gt;"",IF($F837="","",ROUND($H837-$F837,2)),IF(AND($F837&lt;&gt;"",ISNUMBER($G837)),IF($G837&lt;TODAY(),-$F837,""),""))</f>
        <v/>
      </c>
    </row>
    <row r="838">
      <c r="A838" s="7" t="n"/>
      <c r="B838" s="10" t="n"/>
      <c r="C838">
        <f>IF($A838="","",IFERROR(IF(INDEX('Apólices'!$Q$2:$Q$5001,MATCH($A838,'Apólices'!$A$2:$A$5001,0))="","",INDEX('Apólices'!$Q$2:$Q$5001,MATCH($A838,'Apólices'!$A$2:$A$5001,0))),""))</f>
        <v/>
      </c>
      <c r="D838" s="8" t="n"/>
      <c r="E838" s="25" t="n"/>
      <c r="F838" s="25">
        <f>IF(OR($E838="",$C838=""),"",ROUND($E838*$C838/100,2))</f>
        <v/>
      </c>
      <c r="G838" s="8" t="n"/>
      <c r="H838" s="25" t="n"/>
      <c r="I838" s="8" t="n"/>
      <c r="J838" s="25">
        <f>IF($H838&lt;&gt;"",IF($F838="","",ROUND($H838-$F838,2)),IF(AND($F838&lt;&gt;"",ISNUMBER($G838)),IF($G838&lt;TODAY(),-$F838,""),""))</f>
        <v/>
      </c>
    </row>
    <row r="839">
      <c r="A839" s="7" t="n"/>
      <c r="B839" s="10" t="n"/>
      <c r="C839">
        <f>IF($A839="","",IFERROR(IF(INDEX('Apólices'!$Q$2:$Q$5001,MATCH($A839,'Apólices'!$A$2:$A$5001,0))="","",INDEX('Apólices'!$Q$2:$Q$5001,MATCH($A839,'Apólices'!$A$2:$A$5001,0))),""))</f>
        <v/>
      </c>
      <c r="D839" s="8" t="n"/>
      <c r="E839" s="25" t="n"/>
      <c r="F839" s="25">
        <f>IF(OR($E839="",$C839=""),"",ROUND($E839*$C839/100,2))</f>
        <v/>
      </c>
      <c r="G839" s="8" t="n"/>
      <c r="H839" s="25" t="n"/>
      <c r="I839" s="8" t="n"/>
      <c r="J839" s="25">
        <f>IF($H839&lt;&gt;"",IF($F839="","",ROUND($H839-$F839,2)),IF(AND($F839&lt;&gt;"",ISNUMBER($G839)),IF($G839&lt;TODAY(),-$F839,""),""))</f>
        <v/>
      </c>
    </row>
    <row r="840">
      <c r="A840" s="7" t="n"/>
      <c r="B840" s="10" t="n"/>
      <c r="C840">
        <f>IF($A840="","",IFERROR(IF(INDEX('Apólices'!$Q$2:$Q$5001,MATCH($A840,'Apólices'!$A$2:$A$5001,0))="","",INDEX('Apólices'!$Q$2:$Q$5001,MATCH($A840,'Apólices'!$A$2:$A$5001,0))),""))</f>
        <v/>
      </c>
      <c r="D840" s="8" t="n"/>
      <c r="E840" s="25" t="n"/>
      <c r="F840" s="25">
        <f>IF(OR($E840="",$C840=""),"",ROUND($E840*$C840/100,2))</f>
        <v/>
      </c>
      <c r="G840" s="8" t="n"/>
      <c r="H840" s="25" t="n"/>
      <c r="I840" s="8" t="n"/>
      <c r="J840" s="25">
        <f>IF($H840&lt;&gt;"",IF($F840="","",ROUND($H840-$F840,2)),IF(AND($F840&lt;&gt;"",ISNUMBER($G840)),IF($G840&lt;TODAY(),-$F840,""),""))</f>
        <v/>
      </c>
    </row>
    <row r="841">
      <c r="A841" s="7" t="n"/>
      <c r="B841" s="10" t="n"/>
      <c r="C841">
        <f>IF($A841="","",IFERROR(IF(INDEX('Apólices'!$Q$2:$Q$5001,MATCH($A841,'Apólices'!$A$2:$A$5001,0))="","",INDEX('Apólices'!$Q$2:$Q$5001,MATCH($A841,'Apólices'!$A$2:$A$5001,0))),""))</f>
        <v/>
      </c>
      <c r="D841" s="8" t="n"/>
      <c r="E841" s="25" t="n"/>
      <c r="F841" s="25">
        <f>IF(OR($E841="",$C841=""),"",ROUND($E841*$C841/100,2))</f>
        <v/>
      </c>
      <c r="G841" s="8" t="n"/>
      <c r="H841" s="25" t="n"/>
      <c r="I841" s="8" t="n"/>
      <c r="J841" s="25">
        <f>IF($H841&lt;&gt;"",IF($F841="","",ROUND($H841-$F841,2)),IF(AND($F841&lt;&gt;"",ISNUMBER($G841)),IF($G841&lt;TODAY(),-$F841,""),""))</f>
        <v/>
      </c>
    </row>
    <row r="842">
      <c r="A842" s="7" t="n"/>
      <c r="B842" s="10" t="n"/>
      <c r="C842">
        <f>IF($A842="","",IFERROR(IF(INDEX('Apólices'!$Q$2:$Q$5001,MATCH($A842,'Apólices'!$A$2:$A$5001,0))="","",INDEX('Apólices'!$Q$2:$Q$5001,MATCH($A842,'Apólices'!$A$2:$A$5001,0))),""))</f>
        <v/>
      </c>
      <c r="D842" s="8" t="n"/>
      <c r="E842" s="25" t="n"/>
      <c r="F842" s="25">
        <f>IF(OR($E842="",$C842=""),"",ROUND($E842*$C842/100,2))</f>
        <v/>
      </c>
      <c r="G842" s="8" t="n"/>
      <c r="H842" s="25" t="n"/>
      <c r="I842" s="8" t="n"/>
      <c r="J842" s="25">
        <f>IF($H842&lt;&gt;"",IF($F842="","",ROUND($H842-$F842,2)),IF(AND($F842&lt;&gt;"",ISNUMBER($G842)),IF($G842&lt;TODAY(),-$F842,""),""))</f>
        <v/>
      </c>
    </row>
    <row r="843">
      <c r="A843" s="7" t="n"/>
      <c r="B843" s="10" t="n"/>
      <c r="C843">
        <f>IF($A843="","",IFERROR(IF(INDEX('Apólices'!$Q$2:$Q$5001,MATCH($A843,'Apólices'!$A$2:$A$5001,0))="","",INDEX('Apólices'!$Q$2:$Q$5001,MATCH($A843,'Apólices'!$A$2:$A$5001,0))),""))</f>
        <v/>
      </c>
      <c r="D843" s="8" t="n"/>
      <c r="E843" s="25" t="n"/>
      <c r="F843" s="25">
        <f>IF(OR($E843="",$C843=""),"",ROUND($E843*$C843/100,2))</f>
        <v/>
      </c>
      <c r="G843" s="8" t="n"/>
      <c r="H843" s="25" t="n"/>
      <c r="I843" s="8" t="n"/>
      <c r="J843" s="25">
        <f>IF($H843&lt;&gt;"",IF($F843="","",ROUND($H843-$F843,2)),IF(AND($F843&lt;&gt;"",ISNUMBER($G843)),IF($G843&lt;TODAY(),-$F843,""),""))</f>
        <v/>
      </c>
    </row>
    <row r="844">
      <c r="A844" s="7" t="n"/>
      <c r="B844" s="10" t="n"/>
      <c r="C844">
        <f>IF($A844="","",IFERROR(IF(INDEX('Apólices'!$Q$2:$Q$5001,MATCH($A844,'Apólices'!$A$2:$A$5001,0))="","",INDEX('Apólices'!$Q$2:$Q$5001,MATCH($A844,'Apólices'!$A$2:$A$5001,0))),""))</f>
        <v/>
      </c>
      <c r="D844" s="8" t="n"/>
      <c r="E844" s="25" t="n"/>
      <c r="F844" s="25">
        <f>IF(OR($E844="",$C844=""),"",ROUND($E844*$C844/100,2))</f>
        <v/>
      </c>
      <c r="G844" s="8" t="n"/>
      <c r="H844" s="25" t="n"/>
      <c r="I844" s="8" t="n"/>
      <c r="J844" s="25">
        <f>IF($H844&lt;&gt;"",IF($F844="","",ROUND($H844-$F844,2)),IF(AND($F844&lt;&gt;"",ISNUMBER($G844)),IF($G844&lt;TODAY(),-$F844,""),""))</f>
        <v/>
      </c>
    </row>
    <row r="845">
      <c r="A845" s="7" t="n"/>
      <c r="B845" s="10" t="n"/>
      <c r="C845">
        <f>IF($A845="","",IFERROR(IF(INDEX('Apólices'!$Q$2:$Q$5001,MATCH($A845,'Apólices'!$A$2:$A$5001,0))="","",INDEX('Apólices'!$Q$2:$Q$5001,MATCH($A845,'Apólices'!$A$2:$A$5001,0))),""))</f>
        <v/>
      </c>
      <c r="D845" s="8" t="n"/>
      <c r="E845" s="25" t="n"/>
      <c r="F845" s="25">
        <f>IF(OR($E845="",$C845=""),"",ROUND($E845*$C845/100,2))</f>
        <v/>
      </c>
      <c r="G845" s="8" t="n"/>
      <c r="H845" s="25" t="n"/>
      <c r="I845" s="8" t="n"/>
      <c r="J845" s="25">
        <f>IF($H845&lt;&gt;"",IF($F845="","",ROUND($H845-$F845,2)),IF(AND($F845&lt;&gt;"",ISNUMBER($G845)),IF($G845&lt;TODAY(),-$F845,""),""))</f>
        <v/>
      </c>
    </row>
    <row r="846">
      <c r="A846" s="7" t="n"/>
      <c r="B846" s="10" t="n"/>
      <c r="C846">
        <f>IF($A846="","",IFERROR(IF(INDEX('Apólices'!$Q$2:$Q$5001,MATCH($A846,'Apólices'!$A$2:$A$5001,0))="","",INDEX('Apólices'!$Q$2:$Q$5001,MATCH($A846,'Apólices'!$A$2:$A$5001,0))),""))</f>
        <v/>
      </c>
      <c r="D846" s="8" t="n"/>
      <c r="E846" s="25" t="n"/>
      <c r="F846" s="25">
        <f>IF(OR($E846="",$C846=""),"",ROUND($E846*$C846/100,2))</f>
        <v/>
      </c>
      <c r="G846" s="8" t="n"/>
      <c r="H846" s="25" t="n"/>
      <c r="I846" s="8" t="n"/>
      <c r="J846" s="25">
        <f>IF($H846&lt;&gt;"",IF($F846="","",ROUND($H846-$F846,2)),IF(AND($F846&lt;&gt;"",ISNUMBER($G846)),IF($G846&lt;TODAY(),-$F846,""),""))</f>
        <v/>
      </c>
    </row>
    <row r="847">
      <c r="A847" s="7" t="n"/>
      <c r="B847" s="10" t="n"/>
      <c r="C847">
        <f>IF($A847="","",IFERROR(IF(INDEX('Apólices'!$Q$2:$Q$5001,MATCH($A847,'Apólices'!$A$2:$A$5001,0))="","",INDEX('Apólices'!$Q$2:$Q$5001,MATCH($A847,'Apólices'!$A$2:$A$5001,0))),""))</f>
        <v/>
      </c>
      <c r="D847" s="8" t="n"/>
      <c r="E847" s="25" t="n"/>
      <c r="F847" s="25">
        <f>IF(OR($E847="",$C847=""),"",ROUND($E847*$C847/100,2))</f>
        <v/>
      </c>
      <c r="G847" s="8" t="n"/>
      <c r="H847" s="25" t="n"/>
      <c r="I847" s="8" t="n"/>
      <c r="J847" s="25">
        <f>IF($H847&lt;&gt;"",IF($F847="","",ROUND($H847-$F847,2)),IF(AND($F847&lt;&gt;"",ISNUMBER($G847)),IF($G847&lt;TODAY(),-$F847,""),""))</f>
        <v/>
      </c>
    </row>
    <row r="848">
      <c r="A848" s="7" t="n"/>
      <c r="B848" s="10" t="n"/>
      <c r="C848">
        <f>IF($A848="","",IFERROR(IF(INDEX('Apólices'!$Q$2:$Q$5001,MATCH($A848,'Apólices'!$A$2:$A$5001,0))="","",INDEX('Apólices'!$Q$2:$Q$5001,MATCH($A848,'Apólices'!$A$2:$A$5001,0))),""))</f>
        <v/>
      </c>
      <c r="D848" s="8" t="n"/>
      <c r="E848" s="25" t="n"/>
      <c r="F848" s="25">
        <f>IF(OR($E848="",$C848=""),"",ROUND($E848*$C848/100,2))</f>
        <v/>
      </c>
      <c r="G848" s="8" t="n"/>
      <c r="H848" s="25" t="n"/>
      <c r="I848" s="8" t="n"/>
      <c r="J848" s="25">
        <f>IF($H848&lt;&gt;"",IF($F848="","",ROUND($H848-$F848,2)),IF(AND($F848&lt;&gt;"",ISNUMBER($G848)),IF($G848&lt;TODAY(),-$F848,""),""))</f>
        <v/>
      </c>
    </row>
    <row r="849">
      <c r="A849" s="7" t="n"/>
      <c r="B849" s="10" t="n"/>
      <c r="C849">
        <f>IF($A849="","",IFERROR(IF(INDEX('Apólices'!$Q$2:$Q$5001,MATCH($A849,'Apólices'!$A$2:$A$5001,0))="","",INDEX('Apólices'!$Q$2:$Q$5001,MATCH($A849,'Apólices'!$A$2:$A$5001,0))),""))</f>
        <v/>
      </c>
      <c r="D849" s="8" t="n"/>
      <c r="E849" s="25" t="n"/>
      <c r="F849" s="25">
        <f>IF(OR($E849="",$C849=""),"",ROUND($E849*$C849/100,2))</f>
        <v/>
      </c>
      <c r="G849" s="8" t="n"/>
      <c r="H849" s="25" t="n"/>
      <c r="I849" s="8" t="n"/>
      <c r="J849" s="25">
        <f>IF($H849&lt;&gt;"",IF($F849="","",ROUND($H849-$F849,2)),IF(AND($F849&lt;&gt;"",ISNUMBER($G849)),IF($G849&lt;TODAY(),-$F849,""),""))</f>
        <v/>
      </c>
    </row>
    <row r="850">
      <c r="A850" s="7" t="n"/>
      <c r="B850" s="10" t="n"/>
      <c r="C850">
        <f>IF($A850="","",IFERROR(IF(INDEX('Apólices'!$Q$2:$Q$5001,MATCH($A850,'Apólices'!$A$2:$A$5001,0))="","",INDEX('Apólices'!$Q$2:$Q$5001,MATCH($A850,'Apólices'!$A$2:$A$5001,0))),""))</f>
        <v/>
      </c>
      <c r="D850" s="8" t="n"/>
      <c r="E850" s="25" t="n"/>
      <c r="F850" s="25">
        <f>IF(OR($E850="",$C850=""),"",ROUND($E850*$C850/100,2))</f>
        <v/>
      </c>
      <c r="G850" s="8" t="n"/>
      <c r="H850" s="25" t="n"/>
      <c r="I850" s="8" t="n"/>
      <c r="J850" s="25">
        <f>IF($H850&lt;&gt;"",IF($F850="","",ROUND($H850-$F850,2)),IF(AND($F850&lt;&gt;"",ISNUMBER($G850)),IF($G850&lt;TODAY(),-$F850,""),""))</f>
        <v/>
      </c>
    </row>
    <row r="851">
      <c r="A851" s="7" t="n"/>
      <c r="B851" s="10" t="n"/>
      <c r="C851">
        <f>IF($A851="","",IFERROR(IF(INDEX('Apólices'!$Q$2:$Q$5001,MATCH($A851,'Apólices'!$A$2:$A$5001,0))="","",INDEX('Apólices'!$Q$2:$Q$5001,MATCH($A851,'Apólices'!$A$2:$A$5001,0))),""))</f>
        <v/>
      </c>
      <c r="D851" s="8" t="n"/>
      <c r="E851" s="25" t="n"/>
      <c r="F851" s="25">
        <f>IF(OR($E851="",$C851=""),"",ROUND($E851*$C851/100,2))</f>
        <v/>
      </c>
      <c r="G851" s="8" t="n"/>
      <c r="H851" s="25" t="n"/>
      <c r="I851" s="8" t="n"/>
      <c r="J851" s="25">
        <f>IF($H851&lt;&gt;"",IF($F851="","",ROUND($H851-$F851,2)),IF(AND($F851&lt;&gt;"",ISNUMBER($G851)),IF($G851&lt;TODAY(),-$F851,""),""))</f>
        <v/>
      </c>
    </row>
    <row r="852">
      <c r="A852" s="7" t="n"/>
      <c r="B852" s="10" t="n"/>
      <c r="C852">
        <f>IF($A852="","",IFERROR(IF(INDEX('Apólices'!$Q$2:$Q$5001,MATCH($A852,'Apólices'!$A$2:$A$5001,0))="","",INDEX('Apólices'!$Q$2:$Q$5001,MATCH($A852,'Apólices'!$A$2:$A$5001,0))),""))</f>
        <v/>
      </c>
      <c r="D852" s="8" t="n"/>
      <c r="E852" s="25" t="n"/>
      <c r="F852" s="25">
        <f>IF(OR($E852="",$C852=""),"",ROUND($E852*$C852/100,2))</f>
        <v/>
      </c>
      <c r="G852" s="8" t="n"/>
      <c r="H852" s="25" t="n"/>
      <c r="I852" s="8" t="n"/>
      <c r="J852" s="25">
        <f>IF($H852&lt;&gt;"",IF($F852="","",ROUND($H852-$F852,2)),IF(AND($F852&lt;&gt;"",ISNUMBER($G852)),IF($G852&lt;TODAY(),-$F852,""),""))</f>
        <v/>
      </c>
    </row>
    <row r="853">
      <c r="A853" s="7" t="n"/>
      <c r="B853" s="10" t="n"/>
      <c r="C853">
        <f>IF($A853="","",IFERROR(IF(INDEX('Apólices'!$Q$2:$Q$5001,MATCH($A853,'Apólices'!$A$2:$A$5001,0))="","",INDEX('Apólices'!$Q$2:$Q$5001,MATCH($A853,'Apólices'!$A$2:$A$5001,0))),""))</f>
        <v/>
      </c>
      <c r="D853" s="8" t="n"/>
      <c r="E853" s="25" t="n"/>
      <c r="F853" s="25">
        <f>IF(OR($E853="",$C853=""),"",ROUND($E853*$C853/100,2))</f>
        <v/>
      </c>
      <c r="G853" s="8" t="n"/>
      <c r="H853" s="25" t="n"/>
      <c r="I853" s="8" t="n"/>
      <c r="J853" s="25">
        <f>IF($H853&lt;&gt;"",IF($F853="","",ROUND($H853-$F853,2)),IF(AND($F853&lt;&gt;"",ISNUMBER($G853)),IF($G853&lt;TODAY(),-$F853,""),""))</f>
        <v/>
      </c>
    </row>
    <row r="854">
      <c r="A854" s="7" t="n"/>
      <c r="B854" s="10" t="n"/>
      <c r="C854">
        <f>IF($A854="","",IFERROR(IF(INDEX('Apólices'!$Q$2:$Q$5001,MATCH($A854,'Apólices'!$A$2:$A$5001,0))="","",INDEX('Apólices'!$Q$2:$Q$5001,MATCH($A854,'Apólices'!$A$2:$A$5001,0))),""))</f>
        <v/>
      </c>
      <c r="D854" s="8" t="n"/>
      <c r="E854" s="25" t="n"/>
      <c r="F854" s="25">
        <f>IF(OR($E854="",$C854=""),"",ROUND($E854*$C854/100,2))</f>
        <v/>
      </c>
      <c r="G854" s="8" t="n"/>
      <c r="H854" s="25" t="n"/>
      <c r="I854" s="8" t="n"/>
      <c r="J854" s="25">
        <f>IF($H854&lt;&gt;"",IF($F854="","",ROUND($H854-$F854,2)),IF(AND($F854&lt;&gt;"",ISNUMBER($G854)),IF($G854&lt;TODAY(),-$F854,""),""))</f>
        <v/>
      </c>
    </row>
    <row r="855">
      <c r="A855" s="7" t="n"/>
      <c r="B855" s="10" t="n"/>
      <c r="C855">
        <f>IF($A855="","",IFERROR(IF(INDEX('Apólices'!$Q$2:$Q$5001,MATCH($A855,'Apólices'!$A$2:$A$5001,0))="","",INDEX('Apólices'!$Q$2:$Q$5001,MATCH($A855,'Apólices'!$A$2:$A$5001,0))),""))</f>
        <v/>
      </c>
      <c r="D855" s="8" t="n"/>
      <c r="E855" s="25" t="n"/>
      <c r="F855" s="25">
        <f>IF(OR($E855="",$C855=""),"",ROUND($E855*$C855/100,2))</f>
        <v/>
      </c>
      <c r="G855" s="8" t="n"/>
      <c r="H855" s="25" t="n"/>
      <c r="I855" s="8" t="n"/>
      <c r="J855" s="25">
        <f>IF($H855&lt;&gt;"",IF($F855="","",ROUND($H855-$F855,2)),IF(AND($F855&lt;&gt;"",ISNUMBER($G855)),IF($G855&lt;TODAY(),-$F855,""),""))</f>
        <v/>
      </c>
    </row>
    <row r="856">
      <c r="A856" s="7" t="n"/>
      <c r="B856" s="10" t="n"/>
      <c r="C856">
        <f>IF($A856="","",IFERROR(IF(INDEX('Apólices'!$Q$2:$Q$5001,MATCH($A856,'Apólices'!$A$2:$A$5001,0))="","",INDEX('Apólices'!$Q$2:$Q$5001,MATCH($A856,'Apólices'!$A$2:$A$5001,0))),""))</f>
        <v/>
      </c>
      <c r="D856" s="8" t="n"/>
      <c r="E856" s="25" t="n"/>
      <c r="F856" s="25">
        <f>IF(OR($E856="",$C856=""),"",ROUND($E856*$C856/100,2))</f>
        <v/>
      </c>
      <c r="G856" s="8" t="n"/>
      <c r="H856" s="25" t="n"/>
      <c r="I856" s="8" t="n"/>
      <c r="J856" s="25">
        <f>IF($H856&lt;&gt;"",IF($F856="","",ROUND($H856-$F856,2)),IF(AND($F856&lt;&gt;"",ISNUMBER($G856)),IF($G856&lt;TODAY(),-$F856,""),""))</f>
        <v/>
      </c>
    </row>
    <row r="857">
      <c r="A857" s="7" t="n"/>
      <c r="B857" s="10" t="n"/>
      <c r="C857">
        <f>IF($A857="","",IFERROR(IF(INDEX('Apólices'!$Q$2:$Q$5001,MATCH($A857,'Apólices'!$A$2:$A$5001,0))="","",INDEX('Apólices'!$Q$2:$Q$5001,MATCH($A857,'Apólices'!$A$2:$A$5001,0))),""))</f>
        <v/>
      </c>
      <c r="D857" s="8" t="n"/>
      <c r="E857" s="25" t="n"/>
      <c r="F857" s="25">
        <f>IF(OR($E857="",$C857=""),"",ROUND($E857*$C857/100,2))</f>
        <v/>
      </c>
      <c r="G857" s="8" t="n"/>
      <c r="H857" s="25" t="n"/>
      <c r="I857" s="8" t="n"/>
      <c r="J857" s="25">
        <f>IF($H857&lt;&gt;"",IF($F857="","",ROUND($H857-$F857,2)),IF(AND($F857&lt;&gt;"",ISNUMBER($G857)),IF($G857&lt;TODAY(),-$F857,""),""))</f>
        <v/>
      </c>
    </row>
    <row r="858">
      <c r="A858" s="7" t="n"/>
      <c r="B858" s="10" t="n"/>
      <c r="C858">
        <f>IF($A858="","",IFERROR(IF(INDEX('Apólices'!$Q$2:$Q$5001,MATCH($A858,'Apólices'!$A$2:$A$5001,0))="","",INDEX('Apólices'!$Q$2:$Q$5001,MATCH($A858,'Apólices'!$A$2:$A$5001,0))),""))</f>
        <v/>
      </c>
      <c r="D858" s="8" t="n"/>
      <c r="E858" s="25" t="n"/>
      <c r="F858" s="25">
        <f>IF(OR($E858="",$C858=""),"",ROUND($E858*$C858/100,2))</f>
        <v/>
      </c>
      <c r="G858" s="8" t="n"/>
      <c r="H858" s="25" t="n"/>
      <c r="I858" s="8" t="n"/>
      <c r="J858" s="25">
        <f>IF($H858&lt;&gt;"",IF($F858="","",ROUND($H858-$F858,2)),IF(AND($F858&lt;&gt;"",ISNUMBER($G858)),IF($G858&lt;TODAY(),-$F858,""),""))</f>
        <v/>
      </c>
    </row>
    <row r="859">
      <c r="A859" s="7" t="n"/>
      <c r="B859" s="10" t="n"/>
      <c r="C859">
        <f>IF($A859="","",IFERROR(IF(INDEX('Apólices'!$Q$2:$Q$5001,MATCH($A859,'Apólices'!$A$2:$A$5001,0))="","",INDEX('Apólices'!$Q$2:$Q$5001,MATCH($A859,'Apólices'!$A$2:$A$5001,0))),""))</f>
        <v/>
      </c>
      <c r="D859" s="8" t="n"/>
      <c r="E859" s="25" t="n"/>
      <c r="F859" s="25">
        <f>IF(OR($E859="",$C859=""),"",ROUND($E859*$C859/100,2))</f>
        <v/>
      </c>
      <c r="G859" s="8" t="n"/>
      <c r="H859" s="25" t="n"/>
      <c r="I859" s="8" t="n"/>
      <c r="J859" s="25">
        <f>IF($H859&lt;&gt;"",IF($F859="","",ROUND($H859-$F859,2)),IF(AND($F859&lt;&gt;"",ISNUMBER($G859)),IF($G859&lt;TODAY(),-$F859,""),""))</f>
        <v/>
      </c>
    </row>
    <row r="860">
      <c r="A860" s="7" t="n"/>
      <c r="B860" s="10" t="n"/>
      <c r="C860">
        <f>IF($A860="","",IFERROR(IF(INDEX('Apólices'!$Q$2:$Q$5001,MATCH($A860,'Apólices'!$A$2:$A$5001,0))="","",INDEX('Apólices'!$Q$2:$Q$5001,MATCH($A860,'Apólices'!$A$2:$A$5001,0))),""))</f>
        <v/>
      </c>
      <c r="D860" s="8" t="n"/>
      <c r="E860" s="25" t="n"/>
      <c r="F860" s="25">
        <f>IF(OR($E860="",$C860=""),"",ROUND($E860*$C860/100,2))</f>
        <v/>
      </c>
      <c r="G860" s="8" t="n"/>
      <c r="H860" s="25" t="n"/>
      <c r="I860" s="8" t="n"/>
      <c r="J860" s="25">
        <f>IF($H860&lt;&gt;"",IF($F860="","",ROUND($H860-$F860,2)),IF(AND($F860&lt;&gt;"",ISNUMBER($G860)),IF($G860&lt;TODAY(),-$F860,""),""))</f>
        <v/>
      </c>
    </row>
    <row r="861">
      <c r="A861" s="7" t="n"/>
      <c r="B861" s="10" t="n"/>
      <c r="C861">
        <f>IF($A861="","",IFERROR(IF(INDEX('Apólices'!$Q$2:$Q$5001,MATCH($A861,'Apólices'!$A$2:$A$5001,0))="","",INDEX('Apólices'!$Q$2:$Q$5001,MATCH($A861,'Apólices'!$A$2:$A$5001,0))),""))</f>
        <v/>
      </c>
      <c r="D861" s="8" t="n"/>
      <c r="E861" s="25" t="n"/>
      <c r="F861" s="25">
        <f>IF(OR($E861="",$C861=""),"",ROUND($E861*$C861/100,2))</f>
        <v/>
      </c>
      <c r="G861" s="8" t="n"/>
      <c r="H861" s="25" t="n"/>
      <c r="I861" s="8" t="n"/>
      <c r="J861" s="25">
        <f>IF($H861&lt;&gt;"",IF($F861="","",ROUND($H861-$F861,2)),IF(AND($F861&lt;&gt;"",ISNUMBER($G861)),IF($G861&lt;TODAY(),-$F861,""),""))</f>
        <v/>
      </c>
    </row>
    <row r="862">
      <c r="A862" s="7" t="n"/>
      <c r="B862" s="10" t="n"/>
      <c r="C862">
        <f>IF($A862="","",IFERROR(IF(INDEX('Apólices'!$Q$2:$Q$5001,MATCH($A862,'Apólices'!$A$2:$A$5001,0))="","",INDEX('Apólices'!$Q$2:$Q$5001,MATCH($A862,'Apólices'!$A$2:$A$5001,0))),""))</f>
        <v/>
      </c>
      <c r="D862" s="8" t="n"/>
      <c r="E862" s="25" t="n"/>
      <c r="F862" s="25">
        <f>IF(OR($E862="",$C862=""),"",ROUND($E862*$C862/100,2))</f>
        <v/>
      </c>
      <c r="G862" s="8" t="n"/>
      <c r="H862" s="25" t="n"/>
      <c r="I862" s="8" t="n"/>
      <c r="J862" s="25">
        <f>IF($H862&lt;&gt;"",IF($F862="","",ROUND($H862-$F862,2)),IF(AND($F862&lt;&gt;"",ISNUMBER($G862)),IF($G862&lt;TODAY(),-$F862,""),""))</f>
        <v/>
      </c>
    </row>
    <row r="863">
      <c r="A863" s="7" t="n"/>
      <c r="B863" s="10" t="n"/>
      <c r="C863">
        <f>IF($A863="","",IFERROR(IF(INDEX('Apólices'!$Q$2:$Q$5001,MATCH($A863,'Apólices'!$A$2:$A$5001,0))="","",INDEX('Apólices'!$Q$2:$Q$5001,MATCH($A863,'Apólices'!$A$2:$A$5001,0))),""))</f>
        <v/>
      </c>
      <c r="D863" s="8" t="n"/>
      <c r="E863" s="25" t="n"/>
      <c r="F863" s="25">
        <f>IF(OR($E863="",$C863=""),"",ROUND($E863*$C863/100,2))</f>
        <v/>
      </c>
      <c r="G863" s="8" t="n"/>
      <c r="H863" s="25" t="n"/>
      <c r="I863" s="8" t="n"/>
      <c r="J863" s="25">
        <f>IF($H863&lt;&gt;"",IF($F863="","",ROUND($H863-$F863,2)),IF(AND($F863&lt;&gt;"",ISNUMBER($G863)),IF($G863&lt;TODAY(),-$F863,""),""))</f>
        <v/>
      </c>
    </row>
    <row r="864">
      <c r="A864" s="7" t="n"/>
      <c r="B864" s="10" t="n"/>
      <c r="C864">
        <f>IF($A864="","",IFERROR(IF(INDEX('Apólices'!$Q$2:$Q$5001,MATCH($A864,'Apólices'!$A$2:$A$5001,0))="","",INDEX('Apólices'!$Q$2:$Q$5001,MATCH($A864,'Apólices'!$A$2:$A$5001,0))),""))</f>
        <v/>
      </c>
      <c r="D864" s="8" t="n"/>
      <c r="E864" s="25" t="n"/>
      <c r="F864" s="25">
        <f>IF(OR($E864="",$C864=""),"",ROUND($E864*$C864/100,2))</f>
        <v/>
      </c>
      <c r="G864" s="8" t="n"/>
      <c r="H864" s="25" t="n"/>
      <c r="I864" s="8" t="n"/>
      <c r="J864" s="25">
        <f>IF($H864&lt;&gt;"",IF($F864="","",ROUND($H864-$F864,2)),IF(AND($F864&lt;&gt;"",ISNUMBER($G864)),IF($G864&lt;TODAY(),-$F864,""),""))</f>
        <v/>
      </c>
    </row>
    <row r="865">
      <c r="A865" s="7" t="n"/>
      <c r="B865" s="10" t="n"/>
      <c r="C865">
        <f>IF($A865="","",IFERROR(IF(INDEX('Apólices'!$Q$2:$Q$5001,MATCH($A865,'Apólices'!$A$2:$A$5001,0))="","",INDEX('Apólices'!$Q$2:$Q$5001,MATCH($A865,'Apólices'!$A$2:$A$5001,0))),""))</f>
        <v/>
      </c>
      <c r="D865" s="8" t="n"/>
      <c r="E865" s="25" t="n"/>
      <c r="F865" s="25">
        <f>IF(OR($E865="",$C865=""),"",ROUND($E865*$C865/100,2))</f>
        <v/>
      </c>
      <c r="G865" s="8" t="n"/>
      <c r="H865" s="25" t="n"/>
      <c r="I865" s="8" t="n"/>
      <c r="J865" s="25">
        <f>IF($H865&lt;&gt;"",IF($F865="","",ROUND($H865-$F865,2)),IF(AND($F865&lt;&gt;"",ISNUMBER($G865)),IF($G865&lt;TODAY(),-$F865,""),""))</f>
        <v/>
      </c>
    </row>
    <row r="866">
      <c r="A866" s="7" t="n"/>
      <c r="B866" s="10" t="n"/>
      <c r="C866">
        <f>IF($A866="","",IFERROR(IF(INDEX('Apólices'!$Q$2:$Q$5001,MATCH($A866,'Apólices'!$A$2:$A$5001,0))="","",INDEX('Apólices'!$Q$2:$Q$5001,MATCH($A866,'Apólices'!$A$2:$A$5001,0))),""))</f>
        <v/>
      </c>
      <c r="D866" s="8" t="n"/>
      <c r="E866" s="25" t="n"/>
      <c r="F866" s="25">
        <f>IF(OR($E866="",$C866=""),"",ROUND($E866*$C866/100,2))</f>
        <v/>
      </c>
      <c r="G866" s="8" t="n"/>
      <c r="H866" s="25" t="n"/>
      <c r="I866" s="8" t="n"/>
      <c r="J866" s="25">
        <f>IF($H866&lt;&gt;"",IF($F866="","",ROUND($H866-$F866,2)),IF(AND($F866&lt;&gt;"",ISNUMBER($G866)),IF($G866&lt;TODAY(),-$F866,""),""))</f>
        <v/>
      </c>
    </row>
    <row r="867">
      <c r="A867" s="7" t="n"/>
      <c r="B867" s="10" t="n"/>
      <c r="C867">
        <f>IF($A867="","",IFERROR(IF(INDEX('Apólices'!$Q$2:$Q$5001,MATCH($A867,'Apólices'!$A$2:$A$5001,0))="","",INDEX('Apólices'!$Q$2:$Q$5001,MATCH($A867,'Apólices'!$A$2:$A$5001,0))),""))</f>
        <v/>
      </c>
      <c r="D867" s="8" t="n"/>
      <c r="E867" s="25" t="n"/>
      <c r="F867" s="25">
        <f>IF(OR($E867="",$C867=""),"",ROUND($E867*$C867/100,2))</f>
        <v/>
      </c>
      <c r="G867" s="8" t="n"/>
      <c r="H867" s="25" t="n"/>
      <c r="I867" s="8" t="n"/>
      <c r="J867" s="25">
        <f>IF($H867&lt;&gt;"",IF($F867="","",ROUND($H867-$F867,2)),IF(AND($F867&lt;&gt;"",ISNUMBER($G867)),IF($G867&lt;TODAY(),-$F867,""),""))</f>
        <v/>
      </c>
    </row>
    <row r="868">
      <c r="A868" s="7" t="n"/>
      <c r="B868" s="10" t="n"/>
      <c r="C868">
        <f>IF($A868="","",IFERROR(IF(INDEX('Apólices'!$Q$2:$Q$5001,MATCH($A868,'Apólices'!$A$2:$A$5001,0))="","",INDEX('Apólices'!$Q$2:$Q$5001,MATCH($A868,'Apólices'!$A$2:$A$5001,0))),""))</f>
        <v/>
      </c>
      <c r="D868" s="8" t="n"/>
      <c r="E868" s="25" t="n"/>
      <c r="F868" s="25">
        <f>IF(OR($E868="",$C868=""),"",ROUND($E868*$C868/100,2))</f>
        <v/>
      </c>
      <c r="G868" s="8" t="n"/>
      <c r="H868" s="25" t="n"/>
      <c r="I868" s="8" t="n"/>
      <c r="J868" s="25">
        <f>IF($H868&lt;&gt;"",IF($F868="","",ROUND($H868-$F868,2)),IF(AND($F868&lt;&gt;"",ISNUMBER($G868)),IF($G868&lt;TODAY(),-$F868,""),""))</f>
        <v/>
      </c>
    </row>
    <row r="869">
      <c r="A869" s="7" t="n"/>
      <c r="B869" s="10" t="n"/>
      <c r="C869">
        <f>IF($A869="","",IFERROR(IF(INDEX('Apólices'!$Q$2:$Q$5001,MATCH($A869,'Apólices'!$A$2:$A$5001,0))="","",INDEX('Apólices'!$Q$2:$Q$5001,MATCH($A869,'Apólices'!$A$2:$A$5001,0))),""))</f>
        <v/>
      </c>
      <c r="D869" s="8" t="n"/>
      <c r="E869" s="25" t="n"/>
      <c r="F869" s="25">
        <f>IF(OR($E869="",$C869=""),"",ROUND($E869*$C869/100,2))</f>
        <v/>
      </c>
      <c r="G869" s="8" t="n"/>
      <c r="H869" s="25" t="n"/>
      <c r="I869" s="8" t="n"/>
      <c r="J869" s="25">
        <f>IF($H869&lt;&gt;"",IF($F869="","",ROUND($H869-$F869,2)),IF(AND($F869&lt;&gt;"",ISNUMBER($G869)),IF($G869&lt;TODAY(),-$F869,""),""))</f>
        <v/>
      </c>
    </row>
    <row r="870">
      <c r="A870" s="7" t="n"/>
      <c r="B870" s="10" t="n"/>
      <c r="C870">
        <f>IF($A870="","",IFERROR(IF(INDEX('Apólices'!$Q$2:$Q$5001,MATCH($A870,'Apólices'!$A$2:$A$5001,0))="","",INDEX('Apólices'!$Q$2:$Q$5001,MATCH($A870,'Apólices'!$A$2:$A$5001,0))),""))</f>
        <v/>
      </c>
      <c r="D870" s="8" t="n"/>
      <c r="E870" s="25" t="n"/>
      <c r="F870" s="25">
        <f>IF(OR($E870="",$C870=""),"",ROUND($E870*$C870/100,2))</f>
        <v/>
      </c>
      <c r="G870" s="8" t="n"/>
      <c r="H870" s="25" t="n"/>
      <c r="I870" s="8" t="n"/>
      <c r="J870" s="25">
        <f>IF($H870&lt;&gt;"",IF($F870="","",ROUND($H870-$F870,2)),IF(AND($F870&lt;&gt;"",ISNUMBER($G870)),IF($G870&lt;TODAY(),-$F870,""),""))</f>
        <v/>
      </c>
    </row>
    <row r="871">
      <c r="A871" s="7" t="n"/>
      <c r="B871" s="10" t="n"/>
      <c r="C871">
        <f>IF($A871="","",IFERROR(IF(INDEX('Apólices'!$Q$2:$Q$5001,MATCH($A871,'Apólices'!$A$2:$A$5001,0))="","",INDEX('Apólices'!$Q$2:$Q$5001,MATCH($A871,'Apólices'!$A$2:$A$5001,0))),""))</f>
        <v/>
      </c>
      <c r="D871" s="8" t="n"/>
      <c r="E871" s="25" t="n"/>
      <c r="F871" s="25">
        <f>IF(OR($E871="",$C871=""),"",ROUND($E871*$C871/100,2))</f>
        <v/>
      </c>
      <c r="G871" s="8" t="n"/>
      <c r="H871" s="25" t="n"/>
      <c r="I871" s="8" t="n"/>
      <c r="J871" s="25">
        <f>IF($H871&lt;&gt;"",IF($F871="","",ROUND($H871-$F871,2)),IF(AND($F871&lt;&gt;"",ISNUMBER($G871)),IF($G871&lt;TODAY(),-$F871,""),""))</f>
        <v/>
      </c>
    </row>
    <row r="872">
      <c r="A872" s="7" t="n"/>
      <c r="B872" s="10" t="n"/>
      <c r="C872">
        <f>IF($A872="","",IFERROR(IF(INDEX('Apólices'!$Q$2:$Q$5001,MATCH($A872,'Apólices'!$A$2:$A$5001,0))="","",INDEX('Apólices'!$Q$2:$Q$5001,MATCH($A872,'Apólices'!$A$2:$A$5001,0))),""))</f>
        <v/>
      </c>
      <c r="D872" s="8" t="n"/>
      <c r="E872" s="25" t="n"/>
      <c r="F872" s="25">
        <f>IF(OR($E872="",$C872=""),"",ROUND($E872*$C872/100,2))</f>
        <v/>
      </c>
      <c r="G872" s="8" t="n"/>
      <c r="H872" s="25" t="n"/>
      <c r="I872" s="8" t="n"/>
      <c r="J872" s="25">
        <f>IF($H872&lt;&gt;"",IF($F872="","",ROUND($H872-$F872,2)),IF(AND($F872&lt;&gt;"",ISNUMBER($G872)),IF($G872&lt;TODAY(),-$F872,""),""))</f>
        <v/>
      </c>
    </row>
    <row r="873">
      <c r="A873" s="7" t="n"/>
      <c r="B873" s="10" t="n"/>
      <c r="C873">
        <f>IF($A873="","",IFERROR(IF(INDEX('Apólices'!$Q$2:$Q$5001,MATCH($A873,'Apólices'!$A$2:$A$5001,0))="","",INDEX('Apólices'!$Q$2:$Q$5001,MATCH($A873,'Apólices'!$A$2:$A$5001,0))),""))</f>
        <v/>
      </c>
      <c r="D873" s="8" t="n"/>
      <c r="E873" s="25" t="n"/>
      <c r="F873" s="25">
        <f>IF(OR($E873="",$C873=""),"",ROUND($E873*$C873/100,2))</f>
        <v/>
      </c>
      <c r="G873" s="8" t="n"/>
      <c r="H873" s="25" t="n"/>
      <c r="I873" s="8" t="n"/>
      <c r="J873" s="25">
        <f>IF($H873&lt;&gt;"",IF($F873="","",ROUND($H873-$F873,2)),IF(AND($F873&lt;&gt;"",ISNUMBER($G873)),IF($G873&lt;TODAY(),-$F873,""),""))</f>
        <v/>
      </c>
    </row>
    <row r="874">
      <c r="A874" s="7" t="n"/>
      <c r="B874" s="10" t="n"/>
      <c r="C874">
        <f>IF($A874="","",IFERROR(IF(INDEX('Apólices'!$Q$2:$Q$5001,MATCH($A874,'Apólices'!$A$2:$A$5001,0))="","",INDEX('Apólices'!$Q$2:$Q$5001,MATCH($A874,'Apólices'!$A$2:$A$5001,0))),""))</f>
        <v/>
      </c>
      <c r="D874" s="8" t="n"/>
      <c r="E874" s="25" t="n"/>
      <c r="F874" s="25">
        <f>IF(OR($E874="",$C874=""),"",ROUND($E874*$C874/100,2))</f>
        <v/>
      </c>
      <c r="G874" s="8" t="n"/>
      <c r="H874" s="25" t="n"/>
      <c r="I874" s="8" t="n"/>
      <c r="J874" s="25">
        <f>IF($H874&lt;&gt;"",IF($F874="","",ROUND($H874-$F874,2)),IF(AND($F874&lt;&gt;"",ISNUMBER($G874)),IF($G874&lt;TODAY(),-$F874,""),""))</f>
        <v/>
      </c>
    </row>
    <row r="875">
      <c r="A875" s="7" t="n"/>
      <c r="B875" s="10" t="n"/>
      <c r="C875">
        <f>IF($A875="","",IFERROR(IF(INDEX('Apólices'!$Q$2:$Q$5001,MATCH($A875,'Apólices'!$A$2:$A$5001,0))="","",INDEX('Apólices'!$Q$2:$Q$5001,MATCH($A875,'Apólices'!$A$2:$A$5001,0))),""))</f>
        <v/>
      </c>
      <c r="D875" s="8" t="n"/>
      <c r="E875" s="25" t="n"/>
      <c r="F875" s="25">
        <f>IF(OR($E875="",$C875=""),"",ROUND($E875*$C875/100,2))</f>
        <v/>
      </c>
      <c r="G875" s="8" t="n"/>
      <c r="H875" s="25" t="n"/>
      <c r="I875" s="8" t="n"/>
      <c r="J875" s="25">
        <f>IF($H875&lt;&gt;"",IF($F875="","",ROUND($H875-$F875,2)),IF(AND($F875&lt;&gt;"",ISNUMBER($G875)),IF($G875&lt;TODAY(),-$F875,""),""))</f>
        <v/>
      </c>
    </row>
    <row r="876">
      <c r="A876" s="7" t="n"/>
      <c r="B876" s="10" t="n"/>
      <c r="C876">
        <f>IF($A876="","",IFERROR(IF(INDEX('Apólices'!$Q$2:$Q$5001,MATCH($A876,'Apólices'!$A$2:$A$5001,0))="","",INDEX('Apólices'!$Q$2:$Q$5001,MATCH($A876,'Apólices'!$A$2:$A$5001,0))),""))</f>
        <v/>
      </c>
      <c r="D876" s="8" t="n"/>
      <c r="E876" s="25" t="n"/>
      <c r="F876" s="25">
        <f>IF(OR($E876="",$C876=""),"",ROUND($E876*$C876/100,2))</f>
        <v/>
      </c>
      <c r="G876" s="8" t="n"/>
      <c r="H876" s="25" t="n"/>
      <c r="I876" s="8" t="n"/>
      <c r="J876" s="25">
        <f>IF($H876&lt;&gt;"",IF($F876="","",ROUND($H876-$F876,2)),IF(AND($F876&lt;&gt;"",ISNUMBER($G876)),IF($G876&lt;TODAY(),-$F876,""),""))</f>
        <v/>
      </c>
    </row>
    <row r="877">
      <c r="A877" s="7" t="n"/>
      <c r="B877" s="10" t="n"/>
      <c r="C877">
        <f>IF($A877="","",IFERROR(IF(INDEX('Apólices'!$Q$2:$Q$5001,MATCH($A877,'Apólices'!$A$2:$A$5001,0))="","",INDEX('Apólices'!$Q$2:$Q$5001,MATCH($A877,'Apólices'!$A$2:$A$5001,0))),""))</f>
        <v/>
      </c>
      <c r="D877" s="8" t="n"/>
      <c r="E877" s="25" t="n"/>
      <c r="F877" s="25">
        <f>IF(OR($E877="",$C877=""),"",ROUND($E877*$C877/100,2))</f>
        <v/>
      </c>
      <c r="G877" s="8" t="n"/>
      <c r="H877" s="25" t="n"/>
      <c r="I877" s="8" t="n"/>
      <c r="J877" s="25">
        <f>IF($H877&lt;&gt;"",IF($F877="","",ROUND($H877-$F877,2)),IF(AND($F877&lt;&gt;"",ISNUMBER($G877)),IF($G877&lt;TODAY(),-$F877,""),""))</f>
        <v/>
      </c>
    </row>
    <row r="878">
      <c r="A878" s="7" t="n"/>
      <c r="B878" s="10" t="n"/>
      <c r="C878">
        <f>IF($A878="","",IFERROR(IF(INDEX('Apólices'!$Q$2:$Q$5001,MATCH($A878,'Apólices'!$A$2:$A$5001,0))="","",INDEX('Apólices'!$Q$2:$Q$5001,MATCH($A878,'Apólices'!$A$2:$A$5001,0))),""))</f>
        <v/>
      </c>
      <c r="D878" s="8" t="n"/>
      <c r="E878" s="25" t="n"/>
      <c r="F878" s="25">
        <f>IF(OR($E878="",$C878=""),"",ROUND($E878*$C878/100,2))</f>
        <v/>
      </c>
      <c r="G878" s="8" t="n"/>
      <c r="H878" s="25" t="n"/>
      <c r="I878" s="8" t="n"/>
      <c r="J878" s="25">
        <f>IF($H878&lt;&gt;"",IF($F878="","",ROUND($H878-$F878,2)),IF(AND($F878&lt;&gt;"",ISNUMBER($G878)),IF($G878&lt;TODAY(),-$F878,""),""))</f>
        <v/>
      </c>
    </row>
    <row r="879">
      <c r="A879" s="7" t="n"/>
      <c r="B879" s="10" t="n"/>
      <c r="C879">
        <f>IF($A879="","",IFERROR(IF(INDEX('Apólices'!$Q$2:$Q$5001,MATCH($A879,'Apólices'!$A$2:$A$5001,0))="","",INDEX('Apólices'!$Q$2:$Q$5001,MATCH($A879,'Apólices'!$A$2:$A$5001,0))),""))</f>
        <v/>
      </c>
      <c r="D879" s="8" t="n"/>
      <c r="E879" s="25" t="n"/>
      <c r="F879" s="25">
        <f>IF(OR($E879="",$C879=""),"",ROUND($E879*$C879/100,2))</f>
        <v/>
      </c>
      <c r="G879" s="8" t="n"/>
      <c r="H879" s="25" t="n"/>
      <c r="I879" s="8" t="n"/>
      <c r="J879" s="25">
        <f>IF($H879&lt;&gt;"",IF($F879="","",ROUND($H879-$F879,2)),IF(AND($F879&lt;&gt;"",ISNUMBER($G879)),IF($G879&lt;TODAY(),-$F879,""),""))</f>
        <v/>
      </c>
    </row>
    <row r="880">
      <c r="A880" s="7" t="n"/>
      <c r="B880" s="10" t="n"/>
      <c r="C880">
        <f>IF($A880="","",IFERROR(IF(INDEX('Apólices'!$Q$2:$Q$5001,MATCH($A880,'Apólices'!$A$2:$A$5001,0))="","",INDEX('Apólices'!$Q$2:$Q$5001,MATCH($A880,'Apólices'!$A$2:$A$5001,0))),""))</f>
        <v/>
      </c>
      <c r="D880" s="8" t="n"/>
      <c r="E880" s="25" t="n"/>
      <c r="F880" s="25">
        <f>IF(OR($E880="",$C880=""),"",ROUND($E880*$C880/100,2))</f>
        <v/>
      </c>
      <c r="G880" s="8" t="n"/>
      <c r="H880" s="25" t="n"/>
      <c r="I880" s="8" t="n"/>
      <c r="J880" s="25">
        <f>IF($H880&lt;&gt;"",IF($F880="","",ROUND($H880-$F880,2)),IF(AND($F880&lt;&gt;"",ISNUMBER($G880)),IF($G880&lt;TODAY(),-$F880,""),""))</f>
        <v/>
      </c>
    </row>
    <row r="881">
      <c r="A881" s="7" t="n"/>
      <c r="B881" s="10" t="n"/>
      <c r="C881">
        <f>IF($A881="","",IFERROR(IF(INDEX('Apólices'!$Q$2:$Q$5001,MATCH($A881,'Apólices'!$A$2:$A$5001,0))="","",INDEX('Apólices'!$Q$2:$Q$5001,MATCH($A881,'Apólices'!$A$2:$A$5001,0))),""))</f>
        <v/>
      </c>
      <c r="D881" s="8" t="n"/>
      <c r="E881" s="25" t="n"/>
      <c r="F881" s="25">
        <f>IF(OR($E881="",$C881=""),"",ROUND($E881*$C881/100,2))</f>
        <v/>
      </c>
      <c r="G881" s="8" t="n"/>
      <c r="H881" s="25" t="n"/>
      <c r="I881" s="8" t="n"/>
      <c r="J881" s="25">
        <f>IF($H881&lt;&gt;"",IF($F881="","",ROUND($H881-$F881,2)),IF(AND($F881&lt;&gt;"",ISNUMBER($G881)),IF($G881&lt;TODAY(),-$F881,""),""))</f>
        <v/>
      </c>
    </row>
    <row r="882">
      <c r="A882" s="7" t="n"/>
      <c r="B882" s="10" t="n"/>
      <c r="C882">
        <f>IF($A882="","",IFERROR(IF(INDEX('Apólices'!$Q$2:$Q$5001,MATCH($A882,'Apólices'!$A$2:$A$5001,0))="","",INDEX('Apólices'!$Q$2:$Q$5001,MATCH($A882,'Apólices'!$A$2:$A$5001,0))),""))</f>
        <v/>
      </c>
      <c r="D882" s="8" t="n"/>
      <c r="E882" s="25" t="n"/>
      <c r="F882" s="25">
        <f>IF(OR($E882="",$C882=""),"",ROUND($E882*$C882/100,2))</f>
        <v/>
      </c>
      <c r="G882" s="8" t="n"/>
      <c r="H882" s="25" t="n"/>
      <c r="I882" s="8" t="n"/>
      <c r="J882" s="25">
        <f>IF($H882&lt;&gt;"",IF($F882="","",ROUND($H882-$F882,2)),IF(AND($F882&lt;&gt;"",ISNUMBER($G882)),IF($G882&lt;TODAY(),-$F882,""),""))</f>
        <v/>
      </c>
    </row>
    <row r="883">
      <c r="A883" s="7" t="n"/>
      <c r="B883" s="10" t="n"/>
      <c r="C883">
        <f>IF($A883="","",IFERROR(IF(INDEX('Apólices'!$Q$2:$Q$5001,MATCH($A883,'Apólices'!$A$2:$A$5001,0))="","",INDEX('Apólices'!$Q$2:$Q$5001,MATCH($A883,'Apólices'!$A$2:$A$5001,0))),""))</f>
        <v/>
      </c>
      <c r="D883" s="8" t="n"/>
      <c r="E883" s="25" t="n"/>
      <c r="F883" s="25">
        <f>IF(OR($E883="",$C883=""),"",ROUND($E883*$C883/100,2))</f>
        <v/>
      </c>
      <c r="G883" s="8" t="n"/>
      <c r="H883" s="25" t="n"/>
      <c r="I883" s="8" t="n"/>
      <c r="J883" s="25">
        <f>IF($H883&lt;&gt;"",IF($F883="","",ROUND($H883-$F883,2)),IF(AND($F883&lt;&gt;"",ISNUMBER($G883)),IF($G883&lt;TODAY(),-$F883,""),""))</f>
        <v/>
      </c>
    </row>
    <row r="884">
      <c r="A884" s="7" t="n"/>
      <c r="B884" s="10" t="n"/>
      <c r="C884">
        <f>IF($A884="","",IFERROR(IF(INDEX('Apólices'!$Q$2:$Q$5001,MATCH($A884,'Apólices'!$A$2:$A$5001,0))="","",INDEX('Apólices'!$Q$2:$Q$5001,MATCH($A884,'Apólices'!$A$2:$A$5001,0))),""))</f>
        <v/>
      </c>
      <c r="D884" s="8" t="n"/>
      <c r="E884" s="25" t="n"/>
      <c r="F884" s="25">
        <f>IF(OR($E884="",$C884=""),"",ROUND($E884*$C884/100,2))</f>
        <v/>
      </c>
      <c r="G884" s="8" t="n"/>
      <c r="H884" s="25" t="n"/>
      <c r="I884" s="8" t="n"/>
      <c r="J884" s="25">
        <f>IF($H884&lt;&gt;"",IF($F884="","",ROUND($H884-$F884,2)),IF(AND($F884&lt;&gt;"",ISNUMBER($G884)),IF($G884&lt;TODAY(),-$F884,""),""))</f>
        <v/>
      </c>
    </row>
    <row r="885">
      <c r="A885" s="7" t="n"/>
      <c r="B885" s="10" t="n"/>
      <c r="C885">
        <f>IF($A885="","",IFERROR(IF(INDEX('Apólices'!$Q$2:$Q$5001,MATCH($A885,'Apólices'!$A$2:$A$5001,0))="","",INDEX('Apólices'!$Q$2:$Q$5001,MATCH($A885,'Apólices'!$A$2:$A$5001,0))),""))</f>
        <v/>
      </c>
      <c r="D885" s="8" t="n"/>
      <c r="E885" s="25" t="n"/>
      <c r="F885" s="25">
        <f>IF(OR($E885="",$C885=""),"",ROUND($E885*$C885/100,2))</f>
        <v/>
      </c>
      <c r="G885" s="8" t="n"/>
      <c r="H885" s="25" t="n"/>
      <c r="I885" s="8" t="n"/>
      <c r="J885" s="25">
        <f>IF($H885&lt;&gt;"",IF($F885="","",ROUND($H885-$F885,2)),IF(AND($F885&lt;&gt;"",ISNUMBER($G885)),IF($G885&lt;TODAY(),-$F885,""),""))</f>
        <v/>
      </c>
    </row>
    <row r="886">
      <c r="A886" s="7" t="n"/>
      <c r="B886" s="10" t="n"/>
      <c r="C886">
        <f>IF($A886="","",IFERROR(IF(INDEX('Apólices'!$Q$2:$Q$5001,MATCH($A886,'Apólices'!$A$2:$A$5001,0))="","",INDEX('Apólices'!$Q$2:$Q$5001,MATCH($A886,'Apólices'!$A$2:$A$5001,0))),""))</f>
        <v/>
      </c>
      <c r="D886" s="8" t="n"/>
      <c r="E886" s="25" t="n"/>
      <c r="F886" s="25">
        <f>IF(OR($E886="",$C886=""),"",ROUND($E886*$C886/100,2))</f>
        <v/>
      </c>
      <c r="G886" s="8" t="n"/>
      <c r="H886" s="25" t="n"/>
      <c r="I886" s="8" t="n"/>
      <c r="J886" s="25">
        <f>IF($H886&lt;&gt;"",IF($F886="","",ROUND($H886-$F886,2)),IF(AND($F886&lt;&gt;"",ISNUMBER($G886)),IF($G886&lt;TODAY(),-$F886,""),""))</f>
        <v/>
      </c>
    </row>
    <row r="887">
      <c r="A887" s="7" t="n"/>
      <c r="B887" s="10" t="n"/>
      <c r="C887">
        <f>IF($A887="","",IFERROR(IF(INDEX('Apólices'!$Q$2:$Q$5001,MATCH($A887,'Apólices'!$A$2:$A$5001,0))="","",INDEX('Apólices'!$Q$2:$Q$5001,MATCH($A887,'Apólices'!$A$2:$A$5001,0))),""))</f>
        <v/>
      </c>
      <c r="D887" s="8" t="n"/>
      <c r="E887" s="25" t="n"/>
      <c r="F887" s="25">
        <f>IF(OR($E887="",$C887=""),"",ROUND($E887*$C887/100,2))</f>
        <v/>
      </c>
      <c r="G887" s="8" t="n"/>
      <c r="H887" s="25" t="n"/>
      <c r="I887" s="8" t="n"/>
      <c r="J887" s="25">
        <f>IF($H887&lt;&gt;"",IF($F887="","",ROUND($H887-$F887,2)),IF(AND($F887&lt;&gt;"",ISNUMBER($G887)),IF($G887&lt;TODAY(),-$F887,""),""))</f>
        <v/>
      </c>
    </row>
    <row r="888">
      <c r="A888" s="7" t="n"/>
      <c r="B888" s="10" t="n"/>
      <c r="C888">
        <f>IF($A888="","",IFERROR(IF(INDEX('Apólices'!$Q$2:$Q$5001,MATCH($A888,'Apólices'!$A$2:$A$5001,0))="","",INDEX('Apólices'!$Q$2:$Q$5001,MATCH($A888,'Apólices'!$A$2:$A$5001,0))),""))</f>
        <v/>
      </c>
      <c r="D888" s="8" t="n"/>
      <c r="E888" s="25" t="n"/>
      <c r="F888" s="25">
        <f>IF(OR($E888="",$C888=""),"",ROUND($E888*$C888/100,2))</f>
        <v/>
      </c>
      <c r="G888" s="8" t="n"/>
      <c r="H888" s="25" t="n"/>
      <c r="I888" s="8" t="n"/>
      <c r="J888" s="25">
        <f>IF($H888&lt;&gt;"",IF($F888="","",ROUND($H888-$F888,2)),IF(AND($F888&lt;&gt;"",ISNUMBER($G888)),IF($G888&lt;TODAY(),-$F888,""),""))</f>
        <v/>
      </c>
    </row>
    <row r="889">
      <c r="A889" s="7" t="n"/>
      <c r="B889" s="10" t="n"/>
      <c r="C889">
        <f>IF($A889="","",IFERROR(IF(INDEX('Apólices'!$Q$2:$Q$5001,MATCH($A889,'Apólices'!$A$2:$A$5001,0))="","",INDEX('Apólices'!$Q$2:$Q$5001,MATCH($A889,'Apólices'!$A$2:$A$5001,0))),""))</f>
        <v/>
      </c>
      <c r="D889" s="8" t="n"/>
      <c r="E889" s="25" t="n"/>
      <c r="F889" s="25">
        <f>IF(OR($E889="",$C889=""),"",ROUND($E889*$C889/100,2))</f>
        <v/>
      </c>
      <c r="G889" s="8" t="n"/>
      <c r="H889" s="25" t="n"/>
      <c r="I889" s="8" t="n"/>
      <c r="J889" s="25">
        <f>IF($H889&lt;&gt;"",IF($F889="","",ROUND($H889-$F889,2)),IF(AND($F889&lt;&gt;"",ISNUMBER($G889)),IF($G889&lt;TODAY(),-$F889,""),""))</f>
        <v/>
      </c>
    </row>
    <row r="890">
      <c r="A890" s="7" t="n"/>
      <c r="B890" s="10" t="n"/>
      <c r="C890">
        <f>IF($A890="","",IFERROR(IF(INDEX('Apólices'!$Q$2:$Q$5001,MATCH($A890,'Apólices'!$A$2:$A$5001,0))="","",INDEX('Apólices'!$Q$2:$Q$5001,MATCH($A890,'Apólices'!$A$2:$A$5001,0))),""))</f>
        <v/>
      </c>
      <c r="D890" s="8" t="n"/>
      <c r="E890" s="25" t="n"/>
      <c r="F890" s="25">
        <f>IF(OR($E890="",$C890=""),"",ROUND($E890*$C890/100,2))</f>
        <v/>
      </c>
      <c r="G890" s="8" t="n"/>
      <c r="H890" s="25" t="n"/>
      <c r="I890" s="8" t="n"/>
      <c r="J890" s="25">
        <f>IF($H890&lt;&gt;"",IF($F890="","",ROUND($H890-$F890,2)),IF(AND($F890&lt;&gt;"",ISNUMBER($G890)),IF($G890&lt;TODAY(),-$F890,""),""))</f>
        <v/>
      </c>
    </row>
    <row r="891">
      <c r="A891" s="7" t="n"/>
      <c r="B891" s="10" t="n"/>
      <c r="C891">
        <f>IF($A891="","",IFERROR(IF(INDEX('Apólices'!$Q$2:$Q$5001,MATCH($A891,'Apólices'!$A$2:$A$5001,0))="","",INDEX('Apólices'!$Q$2:$Q$5001,MATCH($A891,'Apólices'!$A$2:$A$5001,0))),""))</f>
        <v/>
      </c>
      <c r="D891" s="8" t="n"/>
      <c r="E891" s="25" t="n"/>
      <c r="F891" s="25">
        <f>IF(OR($E891="",$C891=""),"",ROUND($E891*$C891/100,2))</f>
        <v/>
      </c>
      <c r="G891" s="8" t="n"/>
      <c r="H891" s="25" t="n"/>
      <c r="I891" s="8" t="n"/>
      <c r="J891" s="25">
        <f>IF($H891&lt;&gt;"",IF($F891="","",ROUND($H891-$F891,2)),IF(AND($F891&lt;&gt;"",ISNUMBER($G891)),IF($G891&lt;TODAY(),-$F891,""),""))</f>
        <v/>
      </c>
    </row>
    <row r="892">
      <c r="A892" s="7" t="n"/>
      <c r="B892" s="10" t="n"/>
      <c r="C892">
        <f>IF($A892="","",IFERROR(IF(INDEX('Apólices'!$Q$2:$Q$5001,MATCH($A892,'Apólices'!$A$2:$A$5001,0))="","",INDEX('Apólices'!$Q$2:$Q$5001,MATCH($A892,'Apólices'!$A$2:$A$5001,0))),""))</f>
        <v/>
      </c>
      <c r="D892" s="8" t="n"/>
      <c r="E892" s="25" t="n"/>
      <c r="F892" s="25">
        <f>IF(OR($E892="",$C892=""),"",ROUND($E892*$C892/100,2))</f>
        <v/>
      </c>
      <c r="G892" s="8" t="n"/>
      <c r="H892" s="25" t="n"/>
      <c r="I892" s="8" t="n"/>
      <c r="J892" s="25">
        <f>IF($H892&lt;&gt;"",IF($F892="","",ROUND($H892-$F892,2)),IF(AND($F892&lt;&gt;"",ISNUMBER($G892)),IF($G892&lt;TODAY(),-$F892,""),""))</f>
        <v/>
      </c>
    </row>
    <row r="893">
      <c r="A893" s="7" t="n"/>
      <c r="B893" s="10" t="n"/>
      <c r="C893">
        <f>IF($A893="","",IFERROR(IF(INDEX('Apólices'!$Q$2:$Q$5001,MATCH($A893,'Apólices'!$A$2:$A$5001,0))="","",INDEX('Apólices'!$Q$2:$Q$5001,MATCH($A893,'Apólices'!$A$2:$A$5001,0))),""))</f>
        <v/>
      </c>
      <c r="D893" s="8" t="n"/>
      <c r="E893" s="25" t="n"/>
      <c r="F893" s="25">
        <f>IF(OR($E893="",$C893=""),"",ROUND($E893*$C893/100,2))</f>
        <v/>
      </c>
      <c r="G893" s="8" t="n"/>
      <c r="H893" s="25" t="n"/>
      <c r="I893" s="8" t="n"/>
      <c r="J893" s="25">
        <f>IF($H893&lt;&gt;"",IF($F893="","",ROUND($H893-$F893,2)),IF(AND($F893&lt;&gt;"",ISNUMBER($G893)),IF($G893&lt;TODAY(),-$F893,""),""))</f>
        <v/>
      </c>
    </row>
    <row r="894">
      <c r="A894" s="7" t="n"/>
      <c r="B894" s="10" t="n"/>
      <c r="C894">
        <f>IF($A894="","",IFERROR(IF(INDEX('Apólices'!$Q$2:$Q$5001,MATCH($A894,'Apólices'!$A$2:$A$5001,0))="","",INDEX('Apólices'!$Q$2:$Q$5001,MATCH($A894,'Apólices'!$A$2:$A$5001,0))),""))</f>
        <v/>
      </c>
      <c r="D894" s="8" t="n"/>
      <c r="E894" s="25" t="n"/>
      <c r="F894" s="25">
        <f>IF(OR($E894="",$C894=""),"",ROUND($E894*$C894/100,2))</f>
        <v/>
      </c>
      <c r="G894" s="8" t="n"/>
      <c r="H894" s="25" t="n"/>
      <c r="I894" s="8" t="n"/>
      <c r="J894" s="25">
        <f>IF($H894&lt;&gt;"",IF($F894="","",ROUND($H894-$F894,2)),IF(AND($F894&lt;&gt;"",ISNUMBER($G894)),IF($G894&lt;TODAY(),-$F894,""),""))</f>
        <v/>
      </c>
    </row>
    <row r="895">
      <c r="A895" s="7" t="n"/>
      <c r="B895" s="10" t="n"/>
      <c r="C895">
        <f>IF($A895="","",IFERROR(IF(INDEX('Apólices'!$Q$2:$Q$5001,MATCH($A895,'Apólices'!$A$2:$A$5001,0))="","",INDEX('Apólices'!$Q$2:$Q$5001,MATCH($A895,'Apólices'!$A$2:$A$5001,0))),""))</f>
        <v/>
      </c>
      <c r="D895" s="8" t="n"/>
      <c r="E895" s="25" t="n"/>
      <c r="F895" s="25">
        <f>IF(OR($E895="",$C895=""),"",ROUND($E895*$C895/100,2))</f>
        <v/>
      </c>
      <c r="G895" s="8" t="n"/>
      <c r="H895" s="25" t="n"/>
      <c r="I895" s="8" t="n"/>
      <c r="J895" s="25">
        <f>IF($H895&lt;&gt;"",IF($F895="","",ROUND($H895-$F895,2)),IF(AND($F895&lt;&gt;"",ISNUMBER($G895)),IF($G895&lt;TODAY(),-$F895,""),""))</f>
        <v/>
      </c>
    </row>
    <row r="896">
      <c r="A896" s="7" t="n"/>
      <c r="B896" s="10" t="n"/>
      <c r="C896">
        <f>IF($A896="","",IFERROR(IF(INDEX('Apólices'!$Q$2:$Q$5001,MATCH($A896,'Apólices'!$A$2:$A$5001,0))="","",INDEX('Apólices'!$Q$2:$Q$5001,MATCH($A896,'Apólices'!$A$2:$A$5001,0))),""))</f>
        <v/>
      </c>
      <c r="D896" s="8" t="n"/>
      <c r="E896" s="25" t="n"/>
      <c r="F896" s="25">
        <f>IF(OR($E896="",$C896=""),"",ROUND($E896*$C896/100,2))</f>
        <v/>
      </c>
      <c r="G896" s="8" t="n"/>
      <c r="H896" s="25" t="n"/>
      <c r="I896" s="8" t="n"/>
      <c r="J896" s="25">
        <f>IF($H896&lt;&gt;"",IF($F896="","",ROUND($H896-$F896,2)),IF(AND($F896&lt;&gt;"",ISNUMBER($G896)),IF($G896&lt;TODAY(),-$F896,""),""))</f>
        <v/>
      </c>
    </row>
    <row r="897">
      <c r="A897" s="7" t="n"/>
      <c r="B897" s="10" t="n"/>
      <c r="C897">
        <f>IF($A897="","",IFERROR(IF(INDEX('Apólices'!$Q$2:$Q$5001,MATCH($A897,'Apólices'!$A$2:$A$5001,0))="","",INDEX('Apólices'!$Q$2:$Q$5001,MATCH($A897,'Apólices'!$A$2:$A$5001,0))),""))</f>
        <v/>
      </c>
      <c r="D897" s="8" t="n"/>
      <c r="E897" s="25" t="n"/>
      <c r="F897" s="25">
        <f>IF(OR($E897="",$C897=""),"",ROUND($E897*$C897/100,2))</f>
        <v/>
      </c>
      <c r="G897" s="8" t="n"/>
      <c r="H897" s="25" t="n"/>
      <c r="I897" s="8" t="n"/>
      <c r="J897" s="25">
        <f>IF($H897&lt;&gt;"",IF($F897="","",ROUND($H897-$F897,2)),IF(AND($F897&lt;&gt;"",ISNUMBER($G897)),IF($G897&lt;TODAY(),-$F897,""),""))</f>
        <v/>
      </c>
    </row>
    <row r="898">
      <c r="A898" s="7" t="n"/>
      <c r="B898" s="10" t="n"/>
      <c r="C898">
        <f>IF($A898="","",IFERROR(IF(INDEX('Apólices'!$Q$2:$Q$5001,MATCH($A898,'Apólices'!$A$2:$A$5001,0))="","",INDEX('Apólices'!$Q$2:$Q$5001,MATCH($A898,'Apólices'!$A$2:$A$5001,0))),""))</f>
        <v/>
      </c>
      <c r="D898" s="8" t="n"/>
      <c r="E898" s="25" t="n"/>
      <c r="F898" s="25">
        <f>IF(OR($E898="",$C898=""),"",ROUND($E898*$C898/100,2))</f>
        <v/>
      </c>
      <c r="G898" s="8" t="n"/>
      <c r="H898" s="25" t="n"/>
      <c r="I898" s="8" t="n"/>
      <c r="J898" s="25">
        <f>IF($H898&lt;&gt;"",IF($F898="","",ROUND($H898-$F898,2)),IF(AND($F898&lt;&gt;"",ISNUMBER($G898)),IF($G898&lt;TODAY(),-$F898,""),""))</f>
        <v/>
      </c>
    </row>
    <row r="899">
      <c r="A899" s="7" t="n"/>
      <c r="B899" s="10" t="n"/>
      <c r="C899">
        <f>IF($A899="","",IFERROR(IF(INDEX('Apólices'!$Q$2:$Q$5001,MATCH($A899,'Apólices'!$A$2:$A$5001,0))="","",INDEX('Apólices'!$Q$2:$Q$5001,MATCH($A899,'Apólices'!$A$2:$A$5001,0))),""))</f>
        <v/>
      </c>
      <c r="D899" s="8" t="n"/>
      <c r="E899" s="25" t="n"/>
      <c r="F899" s="25">
        <f>IF(OR($E899="",$C899=""),"",ROUND($E899*$C899/100,2))</f>
        <v/>
      </c>
      <c r="G899" s="8" t="n"/>
      <c r="H899" s="25" t="n"/>
      <c r="I899" s="8" t="n"/>
      <c r="J899" s="25">
        <f>IF($H899&lt;&gt;"",IF($F899="","",ROUND($H899-$F899,2)),IF(AND($F899&lt;&gt;"",ISNUMBER($G899)),IF($G899&lt;TODAY(),-$F899,""),""))</f>
        <v/>
      </c>
    </row>
    <row r="900">
      <c r="A900" s="7" t="n"/>
      <c r="B900" s="10" t="n"/>
      <c r="C900">
        <f>IF($A900="","",IFERROR(IF(INDEX('Apólices'!$Q$2:$Q$5001,MATCH($A900,'Apólices'!$A$2:$A$5001,0))="","",INDEX('Apólices'!$Q$2:$Q$5001,MATCH($A900,'Apólices'!$A$2:$A$5001,0))),""))</f>
        <v/>
      </c>
      <c r="D900" s="8" t="n"/>
      <c r="E900" s="25" t="n"/>
      <c r="F900" s="25">
        <f>IF(OR($E900="",$C900=""),"",ROUND($E900*$C900/100,2))</f>
        <v/>
      </c>
      <c r="G900" s="8" t="n"/>
      <c r="H900" s="25" t="n"/>
      <c r="I900" s="8" t="n"/>
      <c r="J900" s="25">
        <f>IF($H900&lt;&gt;"",IF($F900="","",ROUND($H900-$F900,2)),IF(AND($F900&lt;&gt;"",ISNUMBER($G900)),IF($G900&lt;TODAY(),-$F900,""),""))</f>
        <v/>
      </c>
    </row>
    <row r="901">
      <c r="A901" s="7" t="n"/>
      <c r="B901" s="10" t="n"/>
      <c r="C901">
        <f>IF($A901="","",IFERROR(IF(INDEX('Apólices'!$Q$2:$Q$5001,MATCH($A901,'Apólices'!$A$2:$A$5001,0))="","",INDEX('Apólices'!$Q$2:$Q$5001,MATCH($A901,'Apólices'!$A$2:$A$5001,0))),""))</f>
        <v/>
      </c>
      <c r="D901" s="8" t="n"/>
      <c r="E901" s="25" t="n"/>
      <c r="F901" s="25">
        <f>IF(OR($E901="",$C901=""),"",ROUND($E901*$C901/100,2))</f>
        <v/>
      </c>
      <c r="G901" s="8" t="n"/>
      <c r="H901" s="25" t="n"/>
      <c r="I901" s="8" t="n"/>
      <c r="J901" s="25">
        <f>IF($H901&lt;&gt;"",IF($F901="","",ROUND($H901-$F901,2)),IF(AND($F901&lt;&gt;"",ISNUMBER($G901)),IF($G901&lt;TODAY(),-$F901,""),""))</f>
        <v/>
      </c>
    </row>
    <row r="902">
      <c r="A902" s="7" t="n"/>
      <c r="B902" s="10" t="n"/>
      <c r="C902">
        <f>IF($A902="","",IFERROR(IF(INDEX('Apólices'!$Q$2:$Q$5001,MATCH($A902,'Apólices'!$A$2:$A$5001,0))="","",INDEX('Apólices'!$Q$2:$Q$5001,MATCH($A902,'Apólices'!$A$2:$A$5001,0))),""))</f>
        <v/>
      </c>
      <c r="D902" s="8" t="n"/>
      <c r="E902" s="25" t="n"/>
      <c r="F902" s="25">
        <f>IF(OR($E902="",$C902=""),"",ROUND($E902*$C902/100,2))</f>
        <v/>
      </c>
      <c r="G902" s="8" t="n"/>
      <c r="H902" s="25" t="n"/>
      <c r="I902" s="8" t="n"/>
      <c r="J902" s="25">
        <f>IF($H902&lt;&gt;"",IF($F902="","",ROUND($H902-$F902,2)),IF(AND($F902&lt;&gt;"",ISNUMBER($G902)),IF($G902&lt;TODAY(),-$F902,""),""))</f>
        <v/>
      </c>
    </row>
    <row r="903">
      <c r="A903" s="7" t="n"/>
      <c r="B903" s="10" t="n"/>
      <c r="C903">
        <f>IF($A903="","",IFERROR(IF(INDEX('Apólices'!$Q$2:$Q$5001,MATCH($A903,'Apólices'!$A$2:$A$5001,0))="","",INDEX('Apólices'!$Q$2:$Q$5001,MATCH($A903,'Apólices'!$A$2:$A$5001,0))),""))</f>
        <v/>
      </c>
      <c r="D903" s="8" t="n"/>
      <c r="E903" s="25" t="n"/>
      <c r="F903" s="25">
        <f>IF(OR($E903="",$C903=""),"",ROUND($E903*$C903/100,2))</f>
        <v/>
      </c>
      <c r="G903" s="8" t="n"/>
      <c r="H903" s="25" t="n"/>
      <c r="I903" s="8" t="n"/>
      <c r="J903" s="25">
        <f>IF($H903&lt;&gt;"",IF($F903="","",ROUND($H903-$F903,2)),IF(AND($F903&lt;&gt;"",ISNUMBER($G903)),IF($G903&lt;TODAY(),-$F903,""),""))</f>
        <v/>
      </c>
    </row>
    <row r="904">
      <c r="A904" s="7" t="n"/>
      <c r="B904" s="10" t="n"/>
      <c r="C904">
        <f>IF($A904="","",IFERROR(IF(INDEX('Apólices'!$Q$2:$Q$5001,MATCH($A904,'Apólices'!$A$2:$A$5001,0))="","",INDEX('Apólices'!$Q$2:$Q$5001,MATCH($A904,'Apólices'!$A$2:$A$5001,0))),""))</f>
        <v/>
      </c>
      <c r="D904" s="8" t="n"/>
      <c r="E904" s="25" t="n"/>
      <c r="F904" s="25">
        <f>IF(OR($E904="",$C904=""),"",ROUND($E904*$C904/100,2))</f>
        <v/>
      </c>
      <c r="G904" s="8" t="n"/>
      <c r="H904" s="25" t="n"/>
      <c r="I904" s="8" t="n"/>
      <c r="J904" s="25">
        <f>IF($H904&lt;&gt;"",IF($F904="","",ROUND($H904-$F904,2)),IF(AND($F904&lt;&gt;"",ISNUMBER($G904)),IF($G904&lt;TODAY(),-$F904,""),""))</f>
        <v/>
      </c>
    </row>
    <row r="905">
      <c r="A905" s="7" t="n"/>
      <c r="B905" s="10" t="n"/>
      <c r="C905">
        <f>IF($A905="","",IFERROR(IF(INDEX('Apólices'!$Q$2:$Q$5001,MATCH($A905,'Apólices'!$A$2:$A$5001,0))="","",INDEX('Apólices'!$Q$2:$Q$5001,MATCH($A905,'Apólices'!$A$2:$A$5001,0))),""))</f>
        <v/>
      </c>
      <c r="D905" s="8" t="n"/>
      <c r="E905" s="25" t="n"/>
      <c r="F905" s="25">
        <f>IF(OR($E905="",$C905=""),"",ROUND($E905*$C905/100,2))</f>
        <v/>
      </c>
      <c r="G905" s="8" t="n"/>
      <c r="H905" s="25" t="n"/>
      <c r="I905" s="8" t="n"/>
      <c r="J905" s="25">
        <f>IF($H905&lt;&gt;"",IF($F905="","",ROUND($H905-$F905,2)),IF(AND($F905&lt;&gt;"",ISNUMBER($G905)),IF($G905&lt;TODAY(),-$F905,""),""))</f>
        <v/>
      </c>
    </row>
    <row r="906">
      <c r="A906" s="7" t="n"/>
      <c r="B906" s="10" t="n"/>
      <c r="C906">
        <f>IF($A906="","",IFERROR(IF(INDEX('Apólices'!$Q$2:$Q$5001,MATCH($A906,'Apólices'!$A$2:$A$5001,0))="","",INDEX('Apólices'!$Q$2:$Q$5001,MATCH($A906,'Apólices'!$A$2:$A$5001,0))),""))</f>
        <v/>
      </c>
      <c r="D906" s="8" t="n"/>
      <c r="E906" s="25" t="n"/>
      <c r="F906" s="25">
        <f>IF(OR($E906="",$C906=""),"",ROUND($E906*$C906/100,2))</f>
        <v/>
      </c>
      <c r="G906" s="8" t="n"/>
      <c r="H906" s="25" t="n"/>
      <c r="I906" s="8" t="n"/>
      <c r="J906" s="25">
        <f>IF($H906&lt;&gt;"",IF($F906="","",ROUND($H906-$F906,2)),IF(AND($F906&lt;&gt;"",ISNUMBER($G906)),IF($G906&lt;TODAY(),-$F906,""),""))</f>
        <v/>
      </c>
    </row>
    <row r="907">
      <c r="A907" s="7" t="n"/>
      <c r="B907" s="10" t="n"/>
      <c r="C907">
        <f>IF($A907="","",IFERROR(IF(INDEX('Apólices'!$Q$2:$Q$5001,MATCH($A907,'Apólices'!$A$2:$A$5001,0))="","",INDEX('Apólices'!$Q$2:$Q$5001,MATCH($A907,'Apólices'!$A$2:$A$5001,0))),""))</f>
        <v/>
      </c>
      <c r="D907" s="8" t="n"/>
      <c r="E907" s="25" t="n"/>
      <c r="F907" s="25">
        <f>IF(OR($E907="",$C907=""),"",ROUND($E907*$C907/100,2))</f>
        <v/>
      </c>
      <c r="G907" s="8" t="n"/>
      <c r="H907" s="25" t="n"/>
      <c r="I907" s="8" t="n"/>
      <c r="J907" s="25">
        <f>IF($H907&lt;&gt;"",IF($F907="","",ROUND($H907-$F907,2)),IF(AND($F907&lt;&gt;"",ISNUMBER($G907)),IF($G907&lt;TODAY(),-$F907,""),""))</f>
        <v/>
      </c>
    </row>
    <row r="908">
      <c r="A908" s="7" t="n"/>
      <c r="B908" s="10" t="n"/>
      <c r="C908">
        <f>IF($A908="","",IFERROR(IF(INDEX('Apólices'!$Q$2:$Q$5001,MATCH($A908,'Apólices'!$A$2:$A$5001,0))="","",INDEX('Apólices'!$Q$2:$Q$5001,MATCH($A908,'Apólices'!$A$2:$A$5001,0))),""))</f>
        <v/>
      </c>
      <c r="D908" s="8" t="n"/>
      <c r="E908" s="25" t="n"/>
      <c r="F908" s="25">
        <f>IF(OR($E908="",$C908=""),"",ROUND($E908*$C908/100,2))</f>
        <v/>
      </c>
      <c r="G908" s="8" t="n"/>
      <c r="H908" s="25" t="n"/>
      <c r="I908" s="8" t="n"/>
      <c r="J908" s="25">
        <f>IF($H908&lt;&gt;"",IF($F908="","",ROUND($H908-$F908,2)),IF(AND($F908&lt;&gt;"",ISNUMBER($G908)),IF($G908&lt;TODAY(),-$F908,""),""))</f>
        <v/>
      </c>
    </row>
    <row r="909">
      <c r="A909" s="7" t="n"/>
      <c r="B909" s="10" t="n"/>
      <c r="C909">
        <f>IF($A909="","",IFERROR(IF(INDEX('Apólices'!$Q$2:$Q$5001,MATCH($A909,'Apólices'!$A$2:$A$5001,0))="","",INDEX('Apólices'!$Q$2:$Q$5001,MATCH($A909,'Apólices'!$A$2:$A$5001,0))),""))</f>
        <v/>
      </c>
      <c r="D909" s="8" t="n"/>
      <c r="E909" s="25" t="n"/>
      <c r="F909" s="25">
        <f>IF(OR($E909="",$C909=""),"",ROUND($E909*$C909/100,2))</f>
        <v/>
      </c>
      <c r="G909" s="8" t="n"/>
      <c r="H909" s="25" t="n"/>
      <c r="I909" s="8" t="n"/>
      <c r="J909" s="25">
        <f>IF($H909&lt;&gt;"",IF($F909="","",ROUND($H909-$F909,2)),IF(AND($F909&lt;&gt;"",ISNUMBER($G909)),IF($G909&lt;TODAY(),-$F909,""),""))</f>
        <v/>
      </c>
    </row>
    <row r="910">
      <c r="A910" s="7" t="n"/>
      <c r="B910" s="10" t="n"/>
      <c r="C910">
        <f>IF($A910="","",IFERROR(IF(INDEX('Apólices'!$Q$2:$Q$5001,MATCH($A910,'Apólices'!$A$2:$A$5001,0))="","",INDEX('Apólices'!$Q$2:$Q$5001,MATCH($A910,'Apólices'!$A$2:$A$5001,0))),""))</f>
        <v/>
      </c>
      <c r="D910" s="8" t="n"/>
      <c r="E910" s="25" t="n"/>
      <c r="F910" s="25">
        <f>IF(OR($E910="",$C910=""),"",ROUND($E910*$C910/100,2))</f>
        <v/>
      </c>
      <c r="G910" s="8" t="n"/>
      <c r="H910" s="25" t="n"/>
      <c r="I910" s="8" t="n"/>
      <c r="J910" s="25">
        <f>IF($H910&lt;&gt;"",IF($F910="","",ROUND($H910-$F910,2)),IF(AND($F910&lt;&gt;"",ISNUMBER($G910)),IF($G910&lt;TODAY(),-$F910,""),""))</f>
        <v/>
      </c>
    </row>
    <row r="911">
      <c r="A911" s="7" t="n"/>
      <c r="B911" s="10" t="n"/>
      <c r="C911">
        <f>IF($A911="","",IFERROR(IF(INDEX('Apólices'!$Q$2:$Q$5001,MATCH($A911,'Apólices'!$A$2:$A$5001,0))="","",INDEX('Apólices'!$Q$2:$Q$5001,MATCH($A911,'Apólices'!$A$2:$A$5001,0))),""))</f>
        <v/>
      </c>
      <c r="D911" s="8" t="n"/>
      <c r="E911" s="25" t="n"/>
      <c r="F911" s="25">
        <f>IF(OR($E911="",$C911=""),"",ROUND($E911*$C911/100,2))</f>
        <v/>
      </c>
      <c r="G911" s="8" t="n"/>
      <c r="H911" s="25" t="n"/>
      <c r="I911" s="8" t="n"/>
      <c r="J911" s="25">
        <f>IF($H911&lt;&gt;"",IF($F911="","",ROUND($H911-$F911,2)),IF(AND($F911&lt;&gt;"",ISNUMBER($G911)),IF($G911&lt;TODAY(),-$F911,""),""))</f>
        <v/>
      </c>
    </row>
    <row r="912">
      <c r="A912" s="7" t="n"/>
      <c r="B912" s="10" t="n"/>
      <c r="C912">
        <f>IF($A912="","",IFERROR(IF(INDEX('Apólices'!$Q$2:$Q$5001,MATCH($A912,'Apólices'!$A$2:$A$5001,0))="","",INDEX('Apólices'!$Q$2:$Q$5001,MATCH($A912,'Apólices'!$A$2:$A$5001,0))),""))</f>
        <v/>
      </c>
      <c r="D912" s="8" t="n"/>
      <c r="E912" s="25" t="n"/>
      <c r="F912" s="25">
        <f>IF(OR($E912="",$C912=""),"",ROUND($E912*$C912/100,2))</f>
        <v/>
      </c>
      <c r="G912" s="8" t="n"/>
      <c r="H912" s="25" t="n"/>
      <c r="I912" s="8" t="n"/>
      <c r="J912" s="25">
        <f>IF($H912&lt;&gt;"",IF($F912="","",ROUND($H912-$F912,2)),IF(AND($F912&lt;&gt;"",ISNUMBER($G912)),IF($G912&lt;TODAY(),-$F912,""),""))</f>
        <v/>
      </c>
    </row>
    <row r="913">
      <c r="A913" s="7" t="n"/>
      <c r="B913" s="10" t="n"/>
      <c r="C913">
        <f>IF($A913="","",IFERROR(IF(INDEX('Apólices'!$Q$2:$Q$5001,MATCH($A913,'Apólices'!$A$2:$A$5001,0))="","",INDEX('Apólices'!$Q$2:$Q$5001,MATCH($A913,'Apólices'!$A$2:$A$5001,0))),""))</f>
        <v/>
      </c>
      <c r="D913" s="8" t="n"/>
      <c r="E913" s="25" t="n"/>
      <c r="F913" s="25">
        <f>IF(OR($E913="",$C913=""),"",ROUND($E913*$C913/100,2))</f>
        <v/>
      </c>
      <c r="G913" s="8" t="n"/>
      <c r="H913" s="25" t="n"/>
      <c r="I913" s="8" t="n"/>
      <c r="J913" s="25">
        <f>IF($H913&lt;&gt;"",IF($F913="","",ROUND($H913-$F913,2)),IF(AND($F913&lt;&gt;"",ISNUMBER($G913)),IF($G913&lt;TODAY(),-$F913,""),""))</f>
        <v/>
      </c>
    </row>
    <row r="914">
      <c r="A914" s="7" t="n"/>
      <c r="B914" s="10" t="n"/>
      <c r="C914">
        <f>IF($A914="","",IFERROR(IF(INDEX('Apólices'!$Q$2:$Q$5001,MATCH($A914,'Apólices'!$A$2:$A$5001,0))="","",INDEX('Apólices'!$Q$2:$Q$5001,MATCH($A914,'Apólices'!$A$2:$A$5001,0))),""))</f>
        <v/>
      </c>
      <c r="D914" s="8" t="n"/>
      <c r="E914" s="25" t="n"/>
      <c r="F914" s="25">
        <f>IF(OR($E914="",$C914=""),"",ROUND($E914*$C914/100,2))</f>
        <v/>
      </c>
      <c r="G914" s="8" t="n"/>
      <c r="H914" s="25" t="n"/>
      <c r="I914" s="8" t="n"/>
      <c r="J914" s="25">
        <f>IF($H914&lt;&gt;"",IF($F914="","",ROUND($H914-$F914,2)),IF(AND($F914&lt;&gt;"",ISNUMBER($G914)),IF($G914&lt;TODAY(),-$F914,""),""))</f>
        <v/>
      </c>
    </row>
    <row r="915">
      <c r="A915" s="7" t="n"/>
      <c r="B915" s="10" t="n"/>
      <c r="C915">
        <f>IF($A915="","",IFERROR(IF(INDEX('Apólices'!$Q$2:$Q$5001,MATCH($A915,'Apólices'!$A$2:$A$5001,0))="","",INDEX('Apólices'!$Q$2:$Q$5001,MATCH($A915,'Apólices'!$A$2:$A$5001,0))),""))</f>
        <v/>
      </c>
      <c r="D915" s="8" t="n"/>
      <c r="E915" s="25" t="n"/>
      <c r="F915" s="25">
        <f>IF(OR($E915="",$C915=""),"",ROUND($E915*$C915/100,2))</f>
        <v/>
      </c>
      <c r="G915" s="8" t="n"/>
      <c r="H915" s="25" t="n"/>
      <c r="I915" s="8" t="n"/>
      <c r="J915" s="25">
        <f>IF($H915&lt;&gt;"",IF($F915="","",ROUND($H915-$F915,2)),IF(AND($F915&lt;&gt;"",ISNUMBER($G915)),IF($G915&lt;TODAY(),-$F915,""),""))</f>
        <v/>
      </c>
    </row>
    <row r="916">
      <c r="A916" s="7" t="n"/>
      <c r="B916" s="10" t="n"/>
      <c r="C916">
        <f>IF($A916="","",IFERROR(IF(INDEX('Apólices'!$Q$2:$Q$5001,MATCH($A916,'Apólices'!$A$2:$A$5001,0))="","",INDEX('Apólices'!$Q$2:$Q$5001,MATCH($A916,'Apólices'!$A$2:$A$5001,0))),""))</f>
        <v/>
      </c>
      <c r="D916" s="8" t="n"/>
      <c r="E916" s="25" t="n"/>
      <c r="F916" s="25">
        <f>IF(OR($E916="",$C916=""),"",ROUND($E916*$C916/100,2))</f>
        <v/>
      </c>
      <c r="G916" s="8" t="n"/>
      <c r="H916" s="25" t="n"/>
      <c r="I916" s="8" t="n"/>
      <c r="J916" s="25">
        <f>IF($H916&lt;&gt;"",IF($F916="","",ROUND($H916-$F916,2)),IF(AND($F916&lt;&gt;"",ISNUMBER($G916)),IF($G916&lt;TODAY(),-$F916,""),""))</f>
        <v/>
      </c>
    </row>
    <row r="917">
      <c r="A917" s="7" t="n"/>
      <c r="B917" s="10" t="n"/>
      <c r="C917">
        <f>IF($A917="","",IFERROR(IF(INDEX('Apólices'!$Q$2:$Q$5001,MATCH($A917,'Apólices'!$A$2:$A$5001,0))="","",INDEX('Apólices'!$Q$2:$Q$5001,MATCH($A917,'Apólices'!$A$2:$A$5001,0))),""))</f>
        <v/>
      </c>
      <c r="D917" s="8" t="n"/>
      <c r="E917" s="25" t="n"/>
      <c r="F917" s="25">
        <f>IF(OR($E917="",$C917=""),"",ROUND($E917*$C917/100,2))</f>
        <v/>
      </c>
      <c r="G917" s="8" t="n"/>
      <c r="H917" s="25" t="n"/>
      <c r="I917" s="8" t="n"/>
      <c r="J917" s="25">
        <f>IF($H917&lt;&gt;"",IF($F917="","",ROUND($H917-$F917,2)),IF(AND($F917&lt;&gt;"",ISNUMBER($G917)),IF($G917&lt;TODAY(),-$F917,""),""))</f>
        <v/>
      </c>
    </row>
    <row r="918">
      <c r="A918" s="7" t="n"/>
      <c r="B918" s="10" t="n"/>
      <c r="C918">
        <f>IF($A918="","",IFERROR(IF(INDEX('Apólices'!$Q$2:$Q$5001,MATCH($A918,'Apólices'!$A$2:$A$5001,0))="","",INDEX('Apólices'!$Q$2:$Q$5001,MATCH($A918,'Apólices'!$A$2:$A$5001,0))),""))</f>
        <v/>
      </c>
      <c r="D918" s="8" t="n"/>
      <c r="E918" s="25" t="n"/>
      <c r="F918" s="25">
        <f>IF(OR($E918="",$C918=""),"",ROUND($E918*$C918/100,2))</f>
        <v/>
      </c>
      <c r="G918" s="8" t="n"/>
      <c r="H918" s="25" t="n"/>
      <c r="I918" s="8" t="n"/>
      <c r="J918" s="25">
        <f>IF($H918&lt;&gt;"",IF($F918="","",ROUND($H918-$F918,2)),IF(AND($F918&lt;&gt;"",ISNUMBER($G918)),IF($G918&lt;TODAY(),-$F918,""),""))</f>
        <v/>
      </c>
    </row>
    <row r="919">
      <c r="A919" s="7" t="n"/>
      <c r="B919" s="10" t="n"/>
      <c r="C919">
        <f>IF($A919="","",IFERROR(IF(INDEX('Apólices'!$Q$2:$Q$5001,MATCH($A919,'Apólices'!$A$2:$A$5001,0))="","",INDEX('Apólices'!$Q$2:$Q$5001,MATCH($A919,'Apólices'!$A$2:$A$5001,0))),""))</f>
        <v/>
      </c>
      <c r="D919" s="8" t="n"/>
      <c r="E919" s="25" t="n"/>
      <c r="F919" s="25">
        <f>IF(OR($E919="",$C919=""),"",ROUND($E919*$C919/100,2))</f>
        <v/>
      </c>
      <c r="G919" s="8" t="n"/>
      <c r="H919" s="25" t="n"/>
      <c r="I919" s="8" t="n"/>
      <c r="J919" s="25">
        <f>IF($H919&lt;&gt;"",IF($F919="","",ROUND($H919-$F919,2)),IF(AND($F919&lt;&gt;"",ISNUMBER($G919)),IF($G919&lt;TODAY(),-$F919,""),""))</f>
        <v/>
      </c>
    </row>
    <row r="920">
      <c r="A920" s="7" t="n"/>
      <c r="B920" s="10" t="n"/>
      <c r="C920">
        <f>IF($A920="","",IFERROR(IF(INDEX('Apólices'!$Q$2:$Q$5001,MATCH($A920,'Apólices'!$A$2:$A$5001,0))="","",INDEX('Apólices'!$Q$2:$Q$5001,MATCH($A920,'Apólices'!$A$2:$A$5001,0))),""))</f>
        <v/>
      </c>
      <c r="D920" s="8" t="n"/>
      <c r="E920" s="25" t="n"/>
      <c r="F920" s="25">
        <f>IF(OR($E920="",$C920=""),"",ROUND($E920*$C920/100,2))</f>
        <v/>
      </c>
      <c r="G920" s="8" t="n"/>
      <c r="H920" s="25" t="n"/>
      <c r="I920" s="8" t="n"/>
      <c r="J920" s="25">
        <f>IF($H920&lt;&gt;"",IF($F920="","",ROUND($H920-$F920,2)),IF(AND($F920&lt;&gt;"",ISNUMBER($G920)),IF($G920&lt;TODAY(),-$F920,""),""))</f>
        <v/>
      </c>
    </row>
    <row r="921">
      <c r="A921" s="7" t="n"/>
      <c r="B921" s="10" t="n"/>
      <c r="C921">
        <f>IF($A921="","",IFERROR(IF(INDEX('Apólices'!$Q$2:$Q$5001,MATCH($A921,'Apólices'!$A$2:$A$5001,0))="","",INDEX('Apólices'!$Q$2:$Q$5001,MATCH($A921,'Apólices'!$A$2:$A$5001,0))),""))</f>
        <v/>
      </c>
      <c r="D921" s="8" t="n"/>
      <c r="E921" s="25" t="n"/>
      <c r="F921" s="25">
        <f>IF(OR($E921="",$C921=""),"",ROUND($E921*$C921/100,2))</f>
        <v/>
      </c>
      <c r="G921" s="8" t="n"/>
      <c r="H921" s="25" t="n"/>
      <c r="I921" s="8" t="n"/>
      <c r="J921" s="25">
        <f>IF($H921&lt;&gt;"",IF($F921="","",ROUND($H921-$F921,2)),IF(AND($F921&lt;&gt;"",ISNUMBER($G921)),IF($G921&lt;TODAY(),-$F921,""),""))</f>
        <v/>
      </c>
    </row>
    <row r="922">
      <c r="A922" s="7" t="n"/>
      <c r="B922" s="10" t="n"/>
      <c r="C922">
        <f>IF($A922="","",IFERROR(IF(INDEX('Apólices'!$Q$2:$Q$5001,MATCH($A922,'Apólices'!$A$2:$A$5001,0))="","",INDEX('Apólices'!$Q$2:$Q$5001,MATCH($A922,'Apólices'!$A$2:$A$5001,0))),""))</f>
        <v/>
      </c>
      <c r="D922" s="8" t="n"/>
      <c r="E922" s="25" t="n"/>
      <c r="F922" s="25">
        <f>IF(OR($E922="",$C922=""),"",ROUND($E922*$C922/100,2))</f>
        <v/>
      </c>
      <c r="G922" s="8" t="n"/>
      <c r="H922" s="25" t="n"/>
      <c r="I922" s="8" t="n"/>
      <c r="J922" s="25">
        <f>IF($H922&lt;&gt;"",IF($F922="","",ROUND($H922-$F922,2)),IF(AND($F922&lt;&gt;"",ISNUMBER($G922)),IF($G922&lt;TODAY(),-$F922,""),""))</f>
        <v/>
      </c>
    </row>
    <row r="923">
      <c r="A923" s="7" t="n"/>
      <c r="B923" s="10" t="n"/>
      <c r="C923">
        <f>IF($A923="","",IFERROR(IF(INDEX('Apólices'!$Q$2:$Q$5001,MATCH($A923,'Apólices'!$A$2:$A$5001,0))="","",INDEX('Apólices'!$Q$2:$Q$5001,MATCH($A923,'Apólices'!$A$2:$A$5001,0))),""))</f>
        <v/>
      </c>
      <c r="D923" s="8" t="n"/>
      <c r="E923" s="25" t="n"/>
      <c r="F923" s="25">
        <f>IF(OR($E923="",$C923=""),"",ROUND($E923*$C923/100,2))</f>
        <v/>
      </c>
      <c r="G923" s="8" t="n"/>
      <c r="H923" s="25" t="n"/>
      <c r="I923" s="8" t="n"/>
      <c r="J923" s="25">
        <f>IF($H923&lt;&gt;"",IF($F923="","",ROUND($H923-$F923,2)),IF(AND($F923&lt;&gt;"",ISNUMBER($G923)),IF($G923&lt;TODAY(),-$F923,""),""))</f>
        <v/>
      </c>
    </row>
    <row r="924">
      <c r="A924" s="7" t="n"/>
      <c r="B924" s="10" t="n"/>
      <c r="C924">
        <f>IF($A924="","",IFERROR(IF(INDEX('Apólices'!$Q$2:$Q$5001,MATCH($A924,'Apólices'!$A$2:$A$5001,0))="","",INDEX('Apólices'!$Q$2:$Q$5001,MATCH($A924,'Apólices'!$A$2:$A$5001,0))),""))</f>
        <v/>
      </c>
      <c r="D924" s="8" t="n"/>
      <c r="E924" s="25" t="n"/>
      <c r="F924" s="25">
        <f>IF(OR($E924="",$C924=""),"",ROUND($E924*$C924/100,2))</f>
        <v/>
      </c>
      <c r="G924" s="8" t="n"/>
      <c r="H924" s="25" t="n"/>
      <c r="I924" s="8" t="n"/>
      <c r="J924" s="25">
        <f>IF($H924&lt;&gt;"",IF($F924="","",ROUND($H924-$F924,2)),IF(AND($F924&lt;&gt;"",ISNUMBER($G924)),IF($G924&lt;TODAY(),-$F924,""),""))</f>
        <v/>
      </c>
    </row>
    <row r="925">
      <c r="A925" s="7" t="n"/>
      <c r="B925" s="10" t="n"/>
      <c r="C925">
        <f>IF($A925="","",IFERROR(IF(INDEX('Apólices'!$Q$2:$Q$5001,MATCH($A925,'Apólices'!$A$2:$A$5001,0))="","",INDEX('Apólices'!$Q$2:$Q$5001,MATCH($A925,'Apólices'!$A$2:$A$5001,0))),""))</f>
        <v/>
      </c>
      <c r="D925" s="8" t="n"/>
      <c r="E925" s="25" t="n"/>
      <c r="F925" s="25">
        <f>IF(OR($E925="",$C925=""),"",ROUND($E925*$C925/100,2))</f>
        <v/>
      </c>
      <c r="G925" s="8" t="n"/>
      <c r="H925" s="25" t="n"/>
      <c r="I925" s="8" t="n"/>
      <c r="J925" s="25">
        <f>IF($H925&lt;&gt;"",IF($F925="","",ROUND($H925-$F925,2)),IF(AND($F925&lt;&gt;"",ISNUMBER($G925)),IF($G925&lt;TODAY(),-$F925,""),""))</f>
        <v/>
      </c>
    </row>
    <row r="926">
      <c r="A926" s="7" t="n"/>
      <c r="B926" s="10" t="n"/>
      <c r="C926">
        <f>IF($A926="","",IFERROR(IF(INDEX('Apólices'!$Q$2:$Q$5001,MATCH($A926,'Apólices'!$A$2:$A$5001,0))="","",INDEX('Apólices'!$Q$2:$Q$5001,MATCH($A926,'Apólices'!$A$2:$A$5001,0))),""))</f>
        <v/>
      </c>
      <c r="D926" s="8" t="n"/>
      <c r="E926" s="25" t="n"/>
      <c r="F926" s="25">
        <f>IF(OR($E926="",$C926=""),"",ROUND($E926*$C926/100,2))</f>
        <v/>
      </c>
      <c r="G926" s="8" t="n"/>
      <c r="H926" s="25" t="n"/>
      <c r="I926" s="8" t="n"/>
      <c r="J926" s="25">
        <f>IF($H926&lt;&gt;"",IF($F926="","",ROUND($H926-$F926,2)),IF(AND($F926&lt;&gt;"",ISNUMBER($G926)),IF($G926&lt;TODAY(),-$F926,""),""))</f>
        <v/>
      </c>
    </row>
    <row r="927">
      <c r="A927" s="7" t="n"/>
      <c r="B927" s="10" t="n"/>
      <c r="C927">
        <f>IF($A927="","",IFERROR(IF(INDEX('Apólices'!$Q$2:$Q$5001,MATCH($A927,'Apólices'!$A$2:$A$5001,0))="","",INDEX('Apólices'!$Q$2:$Q$5001,MATCH($A927,'Apólices'!$A$2:$A$5001,0))),""))</f>
        <v/>
      </c>
      <c r="D927" s="8" t="n"/>
      <c r="E927" s="25" t="n"/>
      <c r="F927" s="25">
        <f>IF(OR($E927="",$C927=""),"",ROUND($E927*$C927/100,2))</f>
        <v/>
      </c>
      <c r="G927" s="8" t="n"/>
      <c r="H927" s="25" t="n"/>
      <c r="I927" s="8" t="n"/>
      <c r="J927" s="25">
        <f>IF($H927&lt;&gt;"",IF($F927="","",ROUND($H927-$F927,2)),IF(AND($F927&lt;&gt;"",ISNUMBER($G927)),IF($G927&lt;TODAY(),-$F927,""),""))</f>
        <v/>
      </c>
    </row>
    <row r="928">
      <c r="A928" s="7" t="n"/>
      <c r="B928" s="10" t="n"/>
      <c r="C928">
        <f>IF($A928="","",IFERROR(IF(INDEX('Apólices'!$Q$2:$Q$5001,MATCH($A928,'Apólices'!$A$2:$A$5001,0))="","",INDEX('Apólices'!$Q$2:$Q$5001,MATCH($A928,'Apólices'!$A$2:$A$5001,0))),""))</f>
        <v/>
      </c>
      <c r="D928" s="8" t="n"/>
      <c r="E928" s="25" t="n"/>
      <c r="F928" s="25">
        <f>IF(OR($E928="",$C928=""),"",ROUND($E928*$C928/100,2))</f>
        <v/>
      </c>
      <c r="G928" s="8" t="n"/>
      <c r="H928" s="25" t="n"/>
      <c r="I928" s="8" t="n"/>
      <c r="J928" s="25">
        <f>IF($H928&lt;&gt;"",IF($F928="","",ROUND($H928-$F928,2)),IF(AND($F928&lt;&gt;"",ISNUMBER($G928)),IF($G928&lt;TODAY(),-$F928,""),""))</f>
        <v/>
      </c>
    </row>
    <row r="929">
      <c r="A929" s="7" t="n"/>
      <c r="B929" s="10" t="n"/>
      <c r="C929">
        <f>IF($A929="","",IFERROR(IF(INDEX('Apólices'!$Q$2:$Q$5001,MATCH($A929,'Apólices'!$A$2:$A$5001,0))="","",INDEX('Apólices'!$Q$2:$Q$5001,MATCH($A929,'Apólices'!$A$2:$A$5001,0))),""))</f>
        <v/>
      </c>
      <c r="D929" s="8" t="n"/>
      <c r="E929" s="25" t="n"/>
      <c r="F929" s="25">
        <f>IF(OR($E929="",$C929=""),"",ROUND($E929*$C929/100,2))</f>
        <v/>
      </c>
      <c r="G929" s="8" t="n"/>
      <c r="H929" s="25" t="n"/>
      <c r="I929" s="8" t="n"/>
      <c r="J929" s="25">
        <f>IF($H929&lt;&gt;"",IF($F929="","",ROUND($H929-$F929,2)),IF(AND($F929&lt;&gt;"",ISNUMBER($G929)),IF($G929&lt;TODAY(),-$F929,""),""))</f>
        <v/>
      </c>
    </row>
    <row r="930">
      <c r="A930" s="7" t="n"/>
      <c r="B930" s="10" t="n"/>
      <c r="C930">
        <f>IF($A930="","",IFERROR(IF(INDEX('Apólices'!$Q$2:$Q$5001,MATCH($A930,'Apólices'!$A$2:$A$5001,0))="","",INDEX('Apólices'!$Q$2:$Q$5001,MATCH($A930,'Apólices'!$A$2:$A$5001,0))),""))</f>
        <v/>
      </c>
      <c r="D930" s="8" t="n"/>
      <c r="E930" s="25" t="n"/>
      <c r="F930" s="25">
        <f>IF(OR($E930="",$C930=""),"",ROUND($E930*$C930/100,2))</f>
        <v/>
      </c>
      <c r="G930" s="8" t="n"/>
      <c r="H930" s="25" t="n"/>
      <c r="I930" s="8" t="n"/>
      <c r="J930" s="25">
        <f>IF($H930&lt;&gt;"",IF($F930="","",ROUND($H930-$F930,2)),IF(AND($F930&lt;&gt;"",ISNUMBER($G930)),IF($G930&lt;TODAY(),-$F930,""),""))</f>
        <v/>
      </c>
    </row>
    <row r="931">
      <c r="A931" s="7" t="n"/>
      <c r="B931" s="10" t="n"/>
      <c r="C931">
        <f>IF($A931="","",IFERROR(IF(INDEX('Apólices'!$Q$2:$Q$5001,MATCH($A931,'Apólices'!$A$2:$A$5001,0))="","",INDEX('Apólices'!$Q$2:$Q$5001,MATCH($A931,'Apólices'!$A$2:$A$5001,0))),""))</f>
        <v/>
      </c>
      <c r="D931" s="8" t="n"/>
      <c r="E931" s="25" t="n"/>
      <c r="F931" s="25">
        <f>IF(OR($E931="",$C931=""),"",ROUND($E931*$C931/100,2))</f>
        <v/>
      </c>
      <c r="G931" s="8" t="n"/>
      <c r="H931" s="25" t="n"/>
      <c r="I931" s="8" t="n"/>
      <c r="J931" s="25">
        <f>IF($H931&lt;&gt;"",IF($F931="","",ROUND($H931-$F931,2)),IF(AND($F931&lt;&gt;"",ISNUMBER($G931)),IF($G931&lt;TODAY(),-$F931,""),""))</f>
        <v/>
      </c>
    </row>
    <row r="932">
      <c r="A932" s="7" t="n"/>
      <c r="B932" s="10" t="n"/>
      <c r="C932">
        <f>IF($A932="","",IFERROR(IF(INDEX('Apólices'!$Q$2:$Q$5001,MATCH($A932,'Apólices'!$A$2:$A$5001,0))="","",INDEX('Apólices'!$Q$2:$Q$5001,MATCH($A932,'Apólices'!$A$2:$A$5001,0))),""))</f>
        <v/>
      </c>
      <c r="D932" s="8" t="n"/>
      <c r="E932" s="25" t="n"/>
      <c r="F932" s="25">
        <f>IF(OR($E932="",$C932=""),"",ROUND($E932*$C932/100,2))</f>
        <v/>
      </c>
      <c r="G932" s="8" t="n"/>
      <c r="H932" s="25" t="n"/>
      <c r="I932" s="8" t="n"/>
      <c r="J932" s="25">
        <f>IF($H932&lt;&gt;"",IF($F932="","",ROUND($H932-$F932,2)),IF(AND($F932&lt;&gt;"",ISNUMBER($G932)),IF($G932&lt;TODAY(),-$F932,""),""))</f>
        <v/>
      </c>
    </row>
    <row r="933">
      <c r="A933" s="7" t="n"/>
      <c r="B933" s="10" t="n"/>
      <c r="C933">
        <f>IF($A933="","",IFERROR(IF(INDEX('Apólices'!$Q$2:$Q$5001,MATCH($A933,'Apólices'!$A$2:$A$5001,0))="","",INDEX('Apólices'!$Q$2:$Q$5001,MATCH($A933,'Apólices'!$A$2:$A$5001,0))),""))</f>
        <v/>
      </c>
      <c r="D933" s="8" t="n"/>
      <c r="E933" s="25" t="n"/>
      <c r="F933" s="25">
        <f>IF(OR($E933="",$C933=""),"",ROUND($E933*$C933/100,2))</f>
        <v/>
      </c>
      <c r="G933" s="8" t="n"/>
      <c r="H933" s="25" t="n"/>
      <c r="I933" s="8" t="n"/>
      <c r="J933" s="25">
        <f>IF($H933&lt;&gt;"",IF($F933="","",ROUND($H933-$F933,2)),IF(AND($F933&lt;&gt;"",ISNUMBER($G933)),IF($G933&lt;TODAY(),-$F933,""),""))</f>
        <v/>
      </c>
    </row>
    <row r="934">
      <c r="A934" s="7" t="n"/>
      <c r="B934" s="10" t="n"/>
      <c r="C934">
        <f>IF($A934="","",IFERROR(IF(INDEX('Apólices'!$Q$2:$Q$5001,MATCH($A934,'Apólices'!$A$2:$A$5001,0))="","",INDEX('Apólices'!$Q$2:$Q$5001,MATCH($A934,'Apólices'!$A$2:$A$5001,0))),""))</f>
        <v/>
      </c>
      <c r="D934" s="8" t="n"/>
      <c r="E934" s="25" t="n"/>
      <c r="F934" s="25">
        <f>IF(OR($E934="",$C934=""),"",ROUND($E934*$C934/100,2))</f>
        <v/>
      </c>
      <c r="G934" s="8" t="n"/>
      <c r="H934" s="25" t="n"/>
      <c r="I934" s="8" t="n"/>
      <c r="J934" s="25">
        <f>IF($H934&lt;&gt;"",IF($F934="","",ROUND($H934-$F934,2)),IF(AND($F934&lt;&gt;"",ISNUMBER($G934)),IF($G934&lt;TODAY(),-$F934,""),""))</f>
        <v/>
      </c>
    </row>
    <row r="935">
      <c r="A935" s="7" t="n"/>
      <c r="B935" s="10" t="n"/>
      <c r="C935">
        <f>IF($A935="","",IFERROR(IF(INDEX('Apólices'!$Q$2:$Q$5001,MATCH($A935,'Apólices'!$A$2:$A$5001,0))="","",INDEX('Apólices'!$Q$2:$Q$5001,MATCH($A935,'Apólices'!$A$2:$A$5001,0))),""))</f>
        <v/>
      </c>
      <c r="D935" s="8" t="n"/>
      <c r="E935" s="25" t="n"/>
      <c r="F935" s="25">
        <f>IF(OR($E935="",$C935=""),"",ROUND($E935*$C935/100,2))</f>
        <v/>
      </c>
      <c r="G935" s="8" t="n"/>
      <c r="H935" s="25" t="n"/>
      <c r="I935" s="8" t="n"/>
      <c r="J935" s="25">
        <f>IF($H935&lt;&gt;"",IF($F935="","",ROUND($H935-$F935,2)),IF(AND($F935&lt;&gt;"",ISNUMBER($G935)),IF($G935&lt;TODAY(),-$F935,""),""))</f>
        <v/>
      </c>
    </row>
    <row r="936">
      <c r="A936" s="7" t="n"/>
      <c r="B936" s="10" t="n"/>
      <c r="C936">
        <f>IF($A936="","",IFERROR(IF(INDEX('Apólices'!$Q$2:$Q$5001,MATCH($A936,'Apólices'!$A$2:$A$5001,0))="","",INDEX('Apólices'!$Q$2:$Q$5001,MATCH($A936,'Apólices'!$A$2:$A$5001,0))),""))</f>
        <v/>
      </c>
      <c r="D936" s="8" t="n"/>
      <c r="E936" s="25" t="n"/>
      <c r="F936" s="25">
        <f>IF(OR($E936="",$C936=""),"",ROUND($E936*$C936/100,2))</f>
        <v/>
      </c>
      <c r="G936" s="8" t="n"/>
      <c r="H936" s="25" t="n"/>
      <c r="I936" s="8" t="n"/>
      <c r="J936" s="25">
        <f>IF($H936&lt;&gt;"",IF($F936="","",ROUND($H936-$F936,2)),IF(AND($F936&lt;&gt;"",ISNUMBER($G936)),IF($G936&lt;TODAY(),-$F936,""),""))</f>
        <v/>
      </c>
    </row>
    <row r="937">
      <c r="A937" s="7" t="n"/>
      <c r="B937" s="10" t="n"/>
      <c r="C937">
        <f>IF($A937="","",IFERROR(IF(INDEX('Apólices'!$Q$2:$Q$5001,MATCH($A937,'Apólices'!$A$2:$A$5001,0))="","",INDEX('Apólices'!$Q$2:$Q$5001,MATCH($A937,'Apólices'!$A$2:$A$5001,0))),""))</f>
        <v/>
      </c>
      <c r="D937" s="8" t="n"/>
      <c r="E937" s="25" t="n"/>
      <c r="F937" s="25">
        <f>IF(OR($E937="",$C937=""),"",ROUND($E937*$C937/100,2))</f>
        <v/>
      </c>
      <c r="G937" s="8" t="n"/>
      <c r="H937" s="25" t="n"/>
      <c r="I937" s="8" t="n"/>
      <c r="J937" s="25">
        <f>IF($H937&lt;&gt;"",IF($F937="","",ROUND($H937-$F937,2)),IF(AND($F937&lt;&gt;"",ISNUMBER($G937)),IF($G937&lt;TODAY(),-$F937,""),""))</f>
        <v/>
      </c>
    </row>
    <row r="938">
      <c r="A938" s="7" t="n"/>
      <c r="B938" s="10" t="n"/>
      <c r="C938">
        <f>IF($A938="","",IFERROR(IF(INDEX('Apólices'!$Q$2:$Q$5001,MATCH($A938,'Apólices'!$A$2:$A$5001,0))="","",INDEX('Apólices'!$Q$2:$Q$5001,MATCH($A938,'Apólices'!$A$2:$A$5001,0))),""))</f>
        <v/>
      </c>
      <c r="D938" s="8" t="n"/>
      <c r="E938" s="25" t="n"/>
      <c r="F938" s="25">
        <f>IF(OR($E938="",$C938=""),"",ROUND($E938*$C938/100,2))</f>
        <v/>
      </c>
      <c r="G938" s="8" t="n"/>
      <c r="H938" s="25" t="n"/>
      <c r="I938" s="8" t="n"/>
      <c r="J938" s="25">
        <f>IF($H938&lt;&gt;"",IF($F938="","",ROUND($H938-$F938,2)),IF(AND($F938&lt;&gt;"",ISNUMBER($G938)),IF($G938&lt;TODAY(),-$F938,""),""))</f>
        <v/>
      </c>
    </row>
    <row r="939">
      <c r="A939" s="7" t="n"/>
      <c r="B939" s="10" t="n"/>
      <c r="C939">
        <f>IF($A939="","",IFERROR(IF(INDEX('Apólices'!$Q$2:$Q$5001,MATCH($A939,'Apólices'!$A$2:$A$5001,0))="","",INDEX('Apólices'!$Q$2:$Q$5001,MATCH($A939,'Apólices'!$A$2:$A$5001,0))),""))</f>
        <v/>
      </c>
      <c r="D939" s="8" t="n"/>
      <c r="E939" s="25" t="n"/>
      <c r="F939" s="25">
        <f>IF(OR($E939="",$C939=""),"",ROUND($E939*$C939/100,2))</f>
        <v/>
      </c>
      <c r="G939" s="8" t="n"/>
      <c r="H939" s="25" t="n"/>
      <c r="I939" s="8" t="n"/>
      <c r="J939" s="25">
        <f>IF($H939&lt;&gt;"",IF($F939="","",ROUND($H939-$F939,2)),IF(AND($F939&lt;&gt;"",ISNUMBER($G939)),IF($G939&lt;TODAY(),-$F939,""),""))</f>
        <v/>
      </c>
    </row>
    <row r="940">
      <c r="A940" s="7" t="n"/>
      <c r="B940" s="10" t="n"/>
      <c r="C940">
        <f>IF($A940="","",IFERROR(IF(INDEX('Apólices'!$Q$2:$Q$5001,MATCH($A940,'Apólices'!$A$2:$A$5001,0))="","",INDEX('Apólices'!$Q$2:$Q$5001,MATCH($A940,'Apólices'!$A$2:$A$5001,0))),""))</f>
        <v/>
      </c>
      <c r="D940" s="8" t="n"/>
      <c r="E940" s="25" t="n"/>
      <c r="F940" s="25">
        <f>IF(OR($E940="",$C940=""),"",ROUND($E940*$C940/100,2))</f>
        <v/>
      </c>
      <c r="G940" s="8" t="n"/>
      <c r="H940" s="25" t="n"/>
      <c r="I940" s="8" t="n"/>
      <c r="J940" s="25">
        <f>IF($H940&lt;&gt;"",IF($F940="","",ROUND($H940-$F940,2)),IF(AND($F940&lt;&gt;"",ISNUMBER($G940)),IF($G940&lt;TODAY(),-$F940,""),""))</f>
        <v/>
      </c>
    </row>
    <row r="941">
      <c r="A941" s="7" t="n"/>
      <c r="B941" s="10" t="n"/>
      <c r="C941">
        <f>IF($A941="","",IFERROR(IF(INDEX('Apólices'!$Q$2:$Q$5001,MATCH($A941,'Apólices'!$A$2:$A$5001,0))="","",INDEX('Apólices'!$Q$2:$Q$5001,MATCH($A941,'Apólices'!$A$2:$A$5001,0))),""))</f>
        <v/>
      </c>
      <c r="D941" s="8" t="n"/>
      <c r="E941" s="25" t="n"/>
      <c r="F941" s="25">
        <f>IF(OR($E941="",$C941=""),"",ROUND($E941*$C941/100,2))</f>
        <v/>
      </c>
      <c r="G941" s="8" t="n"/>
      <c r="H941" s="25" t="n"/>
      <c r="I941" s="8" t="n"/>
      <c r="J941" s="25">
        <f>IF($H941&lt;&gt;"",IF($F941="","",ROUND($H941-$F941,2)),IF(AND($F941&lt;&gt;"",ISNUMBER($G941)),IF($G941&lt;TODAY(),-$F941,""),""))</f>
        <v/>
      </c>
    </row>
    <row r="942">
      <c r="A942" s="7" t="n"/>
      <c r="B942" s="10" t="n"/>
      <c r="C942">
        <f>IF($A942="","",IFERROR(IF(INDEX('Apólices'!$Q$2:$Q$5001,MATCH($A942,'Apólices'!$A$2:$A$5001,0))="","",INDEX('Apólices'!$Q$2:$Q$5001,MATCH($A942,'Apólices'!$A$2:$A$5001,0))),""))</f>
        <v/>
      </c>
      <c r="D942" s="8" t="n"/>
      <c r="E942" s="25" t="n"/>
      <c r="F942" s="25">
        <f>IF(OR($E942="",$C942=""),"",ROUND($E942*$C942/100,2))</f>
        <v/>
      </c>
      <c r="G942" s="8" t="n"/>
      <c r="H942" s="25" t="n"/>
      <c r="I942" s="8" t="n"/>
      <c r="J942" s="25">
        <f>IF($H942&lt;&gt;"",IF($F942="","",ROUND($H942-$F942,2)),IF(AND($F942&lt;&gt;"",ISNUMBER($G942)),IF($G942&lt;TODAY(),-$F942,""),""))</f>
        <v/>
      </c>
    </row>
    <row r="943">
      <c r="A943" s="7" t="n"/>
      <c r="B943" s="10" t="n"/>
      <c r="C943">
        <f>IF($A943="","",IFERROR(IF(INDEX('Apólices'!$Q$2:$Q$5001,MATCH($A943,'Apólices'!$A$2:$A$5001,0))="","",INDEX('Apólices'!$Q$2:$Q$5001,MATCH($A943,'Apólices'!$A$2:$A$5001,0))),""))</f>
        <v/>
      </c>
      <c r="D943" s="8" t="n"/>
      <c r="E943" s="25" t="n"/>
      <c r="F943" s="25">
        <f>IF(OR($E943="",$C943=""),"",ROUND($E943*$C943/100,2))</f>
        <v/>
      </c>
      <c r="G943" s="8" t="n"/>
      <c r="H943" s="25" t="n"/>
      <c r="I943" s="8" t="n"/>
      <c r="J943" s="25">
        <f>IF($H943&lt;&gt;"",IF($F943="","",ROUND($H943-$F943,2)),IF(AND($F943&lt;&gt;"",ISNUMBER($G943)),IF($G943&lt;TODAY(),-$F943,""),""))</f>
        <v/>
      </c>
    </row>
    <row r="944">
      <c r="A944" s="7" t="n"/>
      <c r="B944" s="10" t="n"/>
      <c r="C944">
        <f>IF($A944="","",IFERROR(IF(INDEX('Apólices'!$Q$2:$Q$5001,MATCH($A944,'Apólices'!$A$2:$A$5001,0))="","",INDEX('Apólices'!$Q$2:$Q$5001,MATCH($A944,'Apólices'!$A$2:$A$5001,0))),""))</f>
        <v/>
      </c>
      <c r="D944" s="8" t="n"/>
      <c r="E944" s="25" t="n"/>
      <c r="F944" s="25">
        <f>IF(OR($E944="",$C944=""),"",ROUND($E944*$C944/100,2))</f>
        <v/>
      </c>
      <c r="G944" s="8" t="n"/>
      <c r="H944" s="25" t="n"/>
      <c r="I944" s="8" t="n"/>
      <c r="J944" s="25">
        <f>IF($H944&lt;&gt;"",IF($F944="","",ROUND($H944-$F944,2)),IF(AND($F944&lt;&gt;"",ISNUMBER($G944)),IF($G944&lt;TODAY(),-$F944,""),""))</f>
        <v/>
      </c>
    </row>
    <row r="945">
      <c r="A945" s="7" t="n"/>
      <c r="B945" s="10" t="n"/>
      <c r="C945">
        <f>IF($A945="","",IFERROR(IF(INDEX('Apólices'!$Q$2:$Q$5001,MATCH($A945,'Apólices'!$A$2:$A$5001,0))="","",INDEX('Apólices'!$Q$2:$Q$5001,MATCH($A945,'Apólices'!$A$2:$A$5001,0))),""))</f>
        <v/>
      </c>
      <c r="D945" s="8" t="n"/>
      <c r="E945" s="25" t="n"/>
      <c r="F945" s="25">
        <f>IF(OR($E945="",$C945=""),"",ROUND($E945*$C945/100,2))</f>
        <v/>
      </c>
      <c r="G945" s="8" t="n"/>
      <c r="H945" s="25" t="n"/>
      <c r="I945" s="8" t="n"/>
      <c r="J945" s="25">
        <f>IF($H945&lt;&gt;"",IF($F945="","",ROUND($H945-$F945,2)),IF(AND($F945&lt;&gt;"",ISNUMBER($G945)),IF($G945&lt;TODAY(),-$F945,""),""))</f>
        <v/>
      </c>
    </row>
    <row r="946">
      <c r="A946" s="7" t="n"/>
      <c r="B946" s="10" t="n"/>
      <c r="C946">
        <f>IF($A946="","",IFERROR(IF(INDEX('Apólices'!$Q$2:$Q$5001,MATCH($A946,'Apólices'!$A$2:$A$5001,0))="","",INDEX('Apólices'!$Q$2:$Q$5001,MATCH($A946,'Apólices'!$A$2:$A$5001,0))),""))</f>
        <v/>
      </c>
      <c r="D946" s="8" t="n"/>
      <c r="E946" s="25" t="n"/>
      <c r="F946" s="25">
        <f>IF(OR($E946="",$C946=""),"",ROUND($E946*$C946/100,2))</f>
        <v/>
      </c>
      <c r="G946" s="8" t="n"/>
      <c r="H946" s="25" t="n"/>
      <c r="I946" s="8" t="n"/>
      <c r="J946" s="25">
        <f>IF($H946&lt;&gt;"",IF($F946="","",ROUND($H946-$F946,2)),IF(AND($F946&lt;&gt;"",ISNUMBER($G946)),IF($G946&lt;TODAY(),-$F946,""),""))</f>
        <v/>
      </c>
    </row>
    <row r="947">
      <c r="A947" s="7" t="n"/>
      <c r="B947" s="10" t="n"/>
      <c r="C947">
        <f>IF($A947="","",IFERROR(IF(INDEX('Apólices'!$Q$2:$Q$5001,MATCH($A947,'Apólices'!$A$2:$A$5001,0))="","",INDEX('Apólices'!$Q$2:$Q$5001,MATCH($A947,'Apólices'!$A$2:$A$5001,0))),""))</f>
        <v/>
      </c>
      <c r="D947" s="8" t="n"/>
      <c r="E947" s="25" t="n"/>
      <c r="F947" s="25">
        <f>IF(OR($E947="",$C947=""),"",ROUND($E947*$C947/100,2))</f>
        <v/>
      </c>
      <c r="G947" s="8" t="n"/>
      <c r="H947" s="25" t="n"/>
      <c r="I947" s="8" t="n"/>
      <c r="J947" s="25">
        <f>IF($H947&lt;&gt;"",IF($F947="","",ROUND($H947-$F947,2)),IF(AND($F947&lt;&gt;"",ISNUMBER($G947)),IF($G947&lt;TODAY(),-$F947,""),""))</f>
        <v/>
      </c>
    </row>
    <row r="948">
      <c r="A948" s="7" t="n"/>
      <c r="B948" s="10" t="n"/>
      <c r="C948">
        <f>IF($A948="","",IFERROR(IF(INDEX('Apólices'!$Q$2:$Q$5001,MATCH($A948,'Apólices'!$A$2:$A$5001,0))="","",INDEX('Apólices'!$Q$2:$Q$5001,MATCH($A948,'Apólices'!$A$2:$A$5001,0))),""))</f>
        <v/>
      </c>
      <c r="D948" s="8" t="n"/>
      <c r="E948" s="25" t="n"/>
      <c r="F948" s="25">
        <f>IF(OR($E948="",$C948=""),"",ROUND($E948*$C948/100,2))</f>
        <v/>
      </c>
      <c r="G948" s="8" t="n"/>
      <c r="H948" s="25" t="n"/>
      <c r="I948" s="8" t="n"/>
      <c r="J948" s="25">
        <f>IF($H948&lt;&gt;"",IF($F948="","",ROUND($H948-$F948,2)),IF(AND($F948&lt;&gt;"",ISNUMBER($G948)),IF($G948&lt;TODAY(),-$F948,""),""))</f>
        <v/>
      </c>
    </row>
    <row r="949">
      <c r="A949" s="7" t="n"/>
      <c r="B949" s="10" t="n"/>
      <c r="C949">
        <f>IF($A949="","",IFERROR(IF(INDEX('Apólices'!$Q$2:$Q$5001,MATCH($A949,'Apólices'!$A$2:$A$5001,0))="","",INDEX('Apólices'!$Q$2:$Q$5001,MATCH($A949,'Apólices'!$A$2:$A$5001,0))),""))</f>
        <v/>
      </c>
      <c r="D949" s="8" t="n"/>
      <c r="E949" s="25" t="n"/>
      <c r="F949" s="25">
        <f>IF(OR($E949="",$C949=""),"",ROUND($E949*$C949/100,2))</f>
        <v/>
      </c>
      <c r="G949" s="8" t="n"/>
      <c r="H949" s="25" t="n"/>
      <c r="I949" s="8" t="n"/>
      <c r="J949" s="25">
        <f>IF($H949&lt;&gt;"",IF($F949="","",ROUND($H949-$F949,2)),IF(AND($F949&lt;&gt;"",ISNUMBER($G949)),IF($G949&lt;TODAY(),-$F949,""),""))</f>
        <v/>
      </c>
    </row>
    <row r="950">
      <c r="A950" s="7" t="n"/>
      <c r="B950" s="10" t="n"/>
      <c r="C950">
        <f>IF($A950="","",IFERROR(IF(INDEX('Apólices'!$Q$2:$Q$5001,MATCH($A950,'Apólices'!$A$2:$A$5001,0))="","",INDEX('Apólices'!$Q$2:$Q$5001,MATCH($A950,'Apólices'!$A$2:$A$5001,0))),""))</f>
        <v/>
      </c>
      <c r="D950" s="8" t="n"/>
      <c r="E950" s="25" t="n"/>
      <c r="F950" s="25">
        <f>IF(OR($E950="",$C950=""),"",ROUND($E950*$C950/100,2))</f>
        <v/>
      </c>
      <c r="G950" s="8" t="n"/>
      <c r="H950" s="25" t="n"/>
      <c r="I950" s="8" t="n"/>
      <c r="J950" s="25">
        <f>IF($H950&lt;&gt;"",IF($F950="","",ROUND($H950-$F950,2)),IF(AND($F950&lt;&gt;"",ISNUMBER($G950)),IF($G950&lt;TODAY(),-$F950,""),""))</f>
        <v/>
      </c>
    </row>
    <row r="951">
      <c r="A951" s="7" t="n"/>
      <c r="B951" s="10" t="n"/>
      <c r="C951">
        <f>IF($A951="","",IFERROR(IF(INDEX('Apólices'!$Q$2:$Q$5001,MATCH($A951,'Apólices'!$A$2:$A$5001,0))="","",INDEX('Apólices'!$Q$2:$Q$5001,MATCH($A951,'Apólices'!$A$2:$A$5001,0))),""))</f>
        <v/>
      </c>
      <c r="D951" s="8" t="n"/>
      <c r="E951" s="25" t="n"/>
      <c r="F951" s="25">
        <f>IF(OR($E951="",$C951=""),"",ROUND($E951*$C951/100,2))</f>
        <v/>
      </c>
      <c r="G951" s="8" t="n"/>
      <c r="H951" s="25" t="n"/>
      <c r="I951" s="8" t="n"/>
      <c r="J951" s="25">
        <f>IF($H951&lt;&gt;"",IF($F951="","",ROUND($H951-$F951,2)),IF(AND($F951&lt;&gt;"",ISNUMBER($G951)),IF($G951&lt;TODAY(),-$F951,""),""))</f>
        <v/>
      </c>
    </row>
    <row r="952">
      <c r="A952" s="7" t="n"/>
      <c r="B952" s="10" t="n"/>
      <c r="C952">
        <f>IF($A952="","",IFERROR(IF(INDEX('Apólices'!$Q$2:$Q$5001,MATCH($A952,'Apólices'!$A$2:$A$5001,0))="","",INDEX('Apólices'!$Q$2:$Q$5001,MATCH($A952,'Apólices'!$A$2:$A$5001,0))),""))</f>
        <v/>
      </c>
      <c r="D952" s="8" t="n"/>
      <c r="E952" s="25" t="n"/>
      <c r="F952" s="25">
        <f>IF(OR($E952="",$C952=""),"",ROUND($E952*$C952/100,2))</f>
        <v/>
      </c>
      <c r="G952" s="8" t="n"/>
      <c r="H952" s="25" t="n"/>
      <c r="I952" s="8" t="n"/>
      <c r="J952" s="25">
        <f>IF($H952&lt;&gt;"",IF($F952="","",ROUND($H952-$F952,2)),IF(AND($F952&lt;&gt;"",ISNUMBER($G952)),IF($G952&lt;TODAY(),-$F952,""),""))</f>
        <v/>
      </c>
    </row>
    <row r="953">
      <c r="A953" s="7" t="n"/>
      <c r="B953" s="10" t="n"/>
      <c r="C953">
        <f>IF($A953="","",IFERROR(IF(INDEX('Apólices'!$Q$2:$Q$5001,MATCH($A953,'Apólices'!$A$2:$A$5001,0))="","",INDEX('Apólices'!$Q$2:$Q$5001,MATCH($A953,'Apólices'!$A$2:$A$5001,0))),""))</f>
        <v/>
      </c>
      <c r="D953" s="8" t="n"/>
      <c r="E953" s="25" t="n"/>
      <c r="F953" s="25">
        <f>IF(OR($E953="",$C953=""),"",ROUND($E953*$C953/100,2))</f>
        <v/>
      </c>
      <c r="G953" s="8" t="n"/>
      <c r="H953" s="25" t="n"/>
      <c r="I953" s="8" t="n"/>
      <c r="J953" s="25">
        <f>IF($H953&lt;&gt;"",IF($F953="","",ROUND($H953-$F953,2)),IF(AND($F953&lt;&gt;"",ISNUMBER($G953)),IF($G953&lt;TODAY(),-$F953,""),""))</f>
        <v/>
      </c>
    </row>
    <row r="954">
      <c r="A954" s="7" t="n"/>
      <c r="B954" s="10" t="n"/>
      <c r="C954">
        <f>IF($A954="","",IFERROR(IF(INDEX('Apólices'!$Q$2:$Q$5001,MATCH($A954,'Apólices'!$A$2:$A$5001,0))="","",INDEX('Apólices'!$Q$2:$Q$5001,MATCH($A954,'Apólices'!$A$2:$A$5001,0))),""))</f>
        <v/>
      </c>
      <c r="D954" s="8" t="n"/>
      <c r="E954" s="25" t="n"/>
      <c r="F954" s="25">
        <f>IF(OR($E954="",$C954=""),"",ROUND($E954*$C954/100,2))</f>
        <v/>
      </c>
      <c r="G954" s="8" t="n"/>
      <c r="H954" s="25" t="n"/>
      <c r="I954" s="8" t="n"/>
      <c r="J954" s="25">
        <f>IF($H954&lt;&gt;"",IF($F954="","",ROUND($H954-$F954,2)),IF(AND($F954&lt;&gt;"",ISNUMBER($G954)),IF($G954&lt;TODAY(),-$F954,""),""))</f>
        <v/>
      </c>
    </row>
    <row r="955">
      <c r="A955" s="7" t="n"/>
      <c r="B955" s="10" t="n"/>
      <c r="C955">
        <f>IF($A955="","",IFERROR(IF(INDEX('Apólices'!$Q$2:$Q$5001,MATCH($A955,'Apólices'!$A$2:$A$5001,0))="","",INDEX('Apólices'!$Q$2:$Q$5001,MATCH($A955,'Apólices'!$A$2:$A$5001,0))),""))</f>
        <v/>
      </c>
      <c r="D955" s="8" t="n"/>
      <c r="E955" s="25" t="n"/>
      <c r="F955" s="25">
        <f>IF(OR($E955="",$C955=""),"",ROUND($E955*$C955/100,2))</f>
        <v/>
      </c>
      <c r="G955" s="8" t="n"/>
      <c r="H955" s="25" t="n"/>
      <c r="I955" s="8" t="n"/>
      <c r="J955" s="25">
        <f>IF($H955&lt;&gt;"",IF($F955="","",ROUND($H955-$F955,2)),IF(AND($F955&lt;&gt;"",ISNUMBER($G955)),IF($G955&lt;TODAY(),-$F955,""),""))</f>
        <v/>
      </c>
    </row>
    <row r="956">
      <c r="A956" s="7" t="n"/>
      <c r="B956" s="10" t="n"/>
      <c r="C956">
        <f>IF($A956="","",IFERROR(IF(INDEX('Apólices'!$Q$2:$Q$5001,MATCH($A956,'Apólices'!$A$2:$A$5001,0))="","",INDEX('Apólices'!$Q$2:$Q$5001,MATCH($A956,'Apólices'!$A$2:$A$5001,0))),""))</f>
        <v/>
      </c>
      <c r="D956" s="8" t="n"/>
      <c r="E956" s="25" t="n"/>
      <c r="F956" s="25">
        <f>IF(OR($E956="",$C956=""),"",ROUND($E956*$C956/100,2))</f>
        <v/>
      </c>
      <c r="G956" s="8" t="n"/>
      <c r="H956" s="25" t="n"/>
      <c r="I956" s="8" t="n"/>
      <c r="J956" s="25">
        <f>IF($H956&lt;&gt;"",IF($F956="","",ROUND($H956-$F956,2)),IF(AND($F956&lt;&gt;"",ISNUMBER($G956)),IF($G956&lt;TODAY(),-$F956,""),""))</f>
        <v/>
      </c>
    </row>
    <row r="957">
      <c r="A957" s="7" t="n"/>
      <c r="B957" s="10" t="n"/>
      <c r="C957">
        <f>IF($A957="","",IFERROR(IF(INDEX('Apólices'!$Q$2:$Q$5001,MATCH($A957,'Apólices'!$A$2:$A$5001,0))="","",INDEX('Apólices'!$Q$2:$Q$5001,MATCH($A957,'Apólices'!$A$2:$A$5001,0))),""))</f>
        <v/>
      </c>
      <c r="D957" s="8" t="n"/>
      <c r="E957" s="25" t="n"/>
      <c r="F957" s="25">
        <f>IF(OR($E957="",$C957=""),"",ROUND($E957*$C957/100,2))</f>
        <v/>
      </c>
      <c r="G957" s="8" t="n"/>
      <c r="H957" s="25" t="n"/>
      <c r="I957" s="8" t="n"/>
      <c r="J957" s="25">
        <f>IF($H957&lt;&gt;"",IF($F957="","",ROUND($H957-$F957,2)),IF(AND($F957&lt;&gt;"",ISNUMBER($G957)),IF($G957&lt;TODAY(),-$F957,""),""))</f>
        <v/>
      </c>
    </row>
    <row r="958">
      <c r="A958" s="7" t="n"/>
      <c r="B958" s="10" t="n"/>
      <c r="C958">
        <f>IF($A958="","",IFERROR(IF(INDEX('Apólices'!$Q$2:$Q$5001,MATCH($A958,'Apólices'!$A$2:$A$5001,0))="","",INDEX('Apólices'!$Q$2:$Q$5001,MATCH($A958,'Apólices'!$A$2:$A$5001,0))),""))</f>
        <v/>
      </c>
      <c r="D958" s="8" t="n"/>
      <c r="E958" s="25" t="n"/>
      <c r="F958" s="25">
        <f>IF(OR($E958="",$C958=""),"",ROUND($E958*$C958/100,2))</f>
        <v/>
      </c>
      <c r="G958" s="8" t="n"/>
      <c r="H958" s="25" t="n"/>
      <c r="I958" s="8" t="n"/>
      <c r="J958" s="25">
        <f>IF($H958&lt;&gt;"",IF($F958="","",ROUND($H958-$F958,2)),IF(AND($F958&lt;&gt;"",ISNUMBER($G958)),IF($G958&lt;TODAY(),-$F958,""),""))</f>
        <v/>
      </c>
    </row>
    <row r="959">
      <c r="A959" s="7" t="n"/>
      <c r="B959" s="10" t="n"/>
      <c r="C959">
        <f>IF($A959="","",IFERROR(IF(INDEX('Apólices'!$Q$2:$Q$5001,MATCH($A959,'Apólices'!$A$2:$A$5001,0))="","",INDEX('Apólices'!$Q$2:$Q$5001,MATCH($A959,'Apólices'!$A$2:$A$5001,0))),""))</f>
        <v/>
      </c>
      <c r="D959" s="8" t="n"/>
      <c r="E959" s="25" t="n"/>
      <c r="F959" s="25">
        <f>IF(OR($E959="",$C959=""),"",ROUND($E959*$C959/100,2))</f>
        <v/>
      </c>
      <c r="G959" s="8" t="n"/>
      <c r="H959" s="25" t="n"/>
      <c r="I959" s="8" t="n"/>
      <c r="J959" s="25">
        <f>IF($H959&lt;&gt;"",IF($F959="","",ROUND($H959-$F959,2)),IF(AND($F959&lt;&gt;"",ISNUMBER($G959)),IF($G959&lt;TODAY(),-$F959,""),""))</f>
        <v/>
      </c>
    </row>
    <row r="960">
      <c r="A960" s="7" t="n"/>
      <c r="B960" s="10" t="n"/>
      <c r="C960">
        <f>IF($A960="","",IFERROR(IF(INDEX('Apólices'!$Q$2:$Q$5001,MATCH($A960,'Apólices'!$A$2:$A$5001,0))="","",INDEX('Apólices'!$Q$2:$Q$5001,MATCH($A960,'Apólices'!$A$2:$A$5001,0))),""))</f>
        <v/>
      </c>
      <c r="D960" s="8" t="n"/>
      <c r="E960" s="25" t="n"/>
      <c r="F960" s="25">
        <f>IF(OR($E960="",$C960=""),"",ROUND($E960*$C960/100,2))</f>
        <v/>
      </c>
      <c r="G960" s="8" t="n"/>
      <c r="H960" s="25" t="n"/>
      <c r="I960" s="8" t="n"/>
      <c r="J960" s="25">
        <f>IF($H960&lt;&gt;"",IF($F960="","",ROUND($H960-$F960,2)),IF(AND($F960&lt;&gt;"",ISNUMBER($G960)),IF($G960&lt;TODAY(),-$F960,""),""))</f>
        <v/>
      </c>
    </row>
    <row r="961">
      <c r="A961" s="7" t="n"/>
      <c r="B961" s="10" t="n"/>
      <c r="C961">
        <f>IF($A961="","",IFERROR(IF(INDEX('Apólices'!$Q$2:$Q$5001,MATCH($A961,'Apólices'!$A$2:$A$5001,0))="","",INDEX('Apólices'!$Q$2:$Q$5001,MATCH($A961,'Apólices'!$A$2:$A$5001,0))),""))</f>
        <v/>
      </c>
      <c r="D961" s="8" t="n"/>
      <c r="E961" s="25" t="n"/>
      <c r="F961" s="25">
        <f>IF(OR($E961="",$C961=""),"",ROUND($E961*$C961/100,2))</f>
        <v/>
      </c>
      <c r="G961" s="8" t="n"/>
      <c r="H961" s="25" t="n"/>
      <c r="I961" s="8" t="n"/>
      <c r="J961" s="25">
        <f>IF($H961&lt;&gt;"",IF($F961="","",ROUND($H961-$F961,2)),IF(AND($F961&lt;&gt;"",ISNUMBER($G961)),IF($G961&lt;TODAY(),-$F961,""),""))</f>
        <v/>
      </c>
    </row>
    <row r="962">
      <c r="A962" s="7" t="n"/>
      <c r="B962" s="10" t="n"/>
      <c r="C962">
        <f>IF($A962="","",IFERROR(IF(INDEX('Apólices'!$Q$2:$Q$5001,MATCH($A962,'Apólices'!$A$2:$A$5001,0))="","",INDEX('Apólices'!$Q$2:$Q$5001,MATCH($A962,'Apólices'!$A$2:$A$5001,0))),""))</f>
        <v/>
      </c>
      <c r="D962" s="8" t="n"/>
      <c r="E962" s="25" t="n"/>
      <c r="F962" s="25">
        <f>IF(OR($E962="",$C962=""),"",ROUND($E962*$C962/100,2))</f>
        <v/>
      </c>
      <c r="G962" s="8" t="n"/>
      <c r="H962" s="25" t="n"/>
      <c r="I962" s="8" t="n"/>
      <c r="J962" s="25">
        <f>IF($H962&lt;&gt;"",IF($F962="","",ROUND($H962-$F962,2)),IF(AND($F962&lt;&gt;"",ISNUMBER($G962)),IF($G962&lt;TODAY(),-$F962,""),""))</f>
        <v/>
      </c>
    </row>
    <row r="963">
      <c r="A963" s="7" t="n"/>
      <c r="B963" s="10" t="n"/>
      <c r="C963">
        <f>IF($A963="","",IFERROR(IF(INDEX('Apólices'!$Q$2:$Q$5001,MATCH($A963,'Apólices'!$A$2:$A$5001,0))="","",INDEX('Apólices'!$Q$2:$Q$5001,MATCH($A963,'Apólices'!$A$2:$A$5001,0))),""))</f>
        <v/>
      </c>
      <c r="D963" s="8" t="n"/>
      <c r="E963" s="25" t="n"/>
      <c r="F963" s="25">
        <f>IF(OR($E963="",$C963=""),"",ROUND($E963*$C963/100,2))</f>
        <v/>
      </c>
      <c r="G963" s="8" t="n"/>
      <c r="H963" s="25" t="n"/>
      <c r="I963" s="8" t="n"/>
      <c r="J963" s="25">
        <f>IF($H963&lt;&gt;"",IF($F963="","",ROUND($H963-$F963,2)),IF(AND($F963&lt;&gt;"",ISNUMBER($G963)),IF($G963&lt;TODAY(),-$F963,""),""))</f>
        <v/>
      </c>
    </row>
    <row r="964">
      <c r="A964" s="7" t="n"/>
      <c r="B964" s="10" t="n"/>
      <c r="C964">
        <f>IF($A964="","",IFERROR(IF(INDEX('Apólices'!$Q$2:$Q$5001,MATCH($A964,'Apólices'!$A$2:$A$5001,0))="","",INDEX('Apólices'!$Q$2:$Q$5001,MATCH($A964,'Apólices'!$A$2:$A$5001,0))),""))</f>
        <v/>
      </c>
      <c r="D964" s="8" t="n"/>
      <c r="E964" s="25" t="n"/>
      <c r="F964" s="25">
        <f>IF(OR($E964="",$C964=""),"",ROUND($E964*$C964/100,2))</f>
        <v/>
      </c>
      <c r="G964" s="8" t="n"/>
      <c r="H964" s="25" t="n"/>
      <c r="I964" s="8" t="n"/>
      <c r="J964" s="25">
        <f>IF($H964&lt;&gt;"",IF($F964="","",ROUND($H964-$F964,2)),IF(AND($F964&lt;&gt;"",ISNUMBER($G964)),IF($G964&lt;TODAY(),-$F964,""),""))</f>
        <v/>
      </c>
    </row>
    <row r="965">
      <c r="A965" s="7" t="n"/>
      <c r="B965" s="10" t="n"/>
      <c r="C965">
        <f>IF($A965="","",IFERROR(IF(INDEX('Apólices'!$Q$2:$Q$5001,MATCH($A965,'Apólices'!$A$2:$A$5001,0))="","",INDEX('Apólices'!$Q$2:$Q$5001,MATCH($A965,'Apólices'!$A$2:$A$5001,0))),""))</f>
        <v/>
      </c>
      <c r="D965" s="8" t="n"/>
      <c r="E965" s="25" t="n"/>
      <c r="F965" s="25">
        <f>IF(OR($E965="",$C965=""),"",ROUND($E965*$C965/100,2))</f>
        <v/>
      </c>
      <c r="G965" s="8" t="n"/>
      <c r="H965" s="25" t="n"/>
      <c r="I965" s="8" t="n"/>
      <c r="J965" s="25">
        <f>IF($H965&lt;&gt;"",IF($F965="","",ROUND($H965-$F965,2)),IF(AND($F965&lt;&gt;"",ISNUMBER($G965)),IF($G965&lt;TODAY(),-$F965,""),""))</f>
        <v/>
      </c>
    </row>
    <row r="966">
      <c r="A966" s="7" t="n"/>
      <c r="B966" s="10" t="n"/>
      <c r="C966">
        <f>IF($A966="","",IFERROR(IF(INDEX('Apólices'!$Q$2:$Q$5001,MATCH($A966,'Apólices'!$A$2:$A$5001,0))="","",INDEX('Apólices'!$Q$2:$Q$5001,MATCH($A966,'Apólices'!$A$2:$A$5001,0))),""))</f>
        <v/>
      </c>
      <c r="D966" s="8" t="n"/>
      <c r="E966" s="25" t="n"/>
      <c r="F966" s="25">
        <f>IF(OR($E966="",$C966=""),"",ROUND($E966*$C966/100,2))</f>
        <v/>
      </c>
      <c r="G966" s="8" t="n"/>
      <c r="H966" s="25" t="n"/>
      <c r="I966" s="8" t="n"/>
      <c r="J966" s="25">
        <f>IF($H966&lt;&gt;"",IF($F966="","",ROUND($H966-$F966,2)),IF(AND($F966&lt;&gt;"",ISNUMBER($G966)),IF($G966&lt;TODAY(),-$F966,""),""))</f>
        <v/>
      </c>
    </row>
    <row r="967">
      <c r="A967" s="7" t="n"/>
      <c r="B967" s="10" t="n"/>
      <c r="C967">
        <f>IF($A967="","",IFERROR(IF(INDEX('Apólices'!$Q$2:$Q$5001,MATCH($A967,'Apólices'!$A$2:$A$5001,0))="","",INDEX('Apólices'!$Q$2:$Q$5001,MATCH($A967,'Apólices'!$A$2:$A$5001,0))),""))</f>
        <v/>
      </c>
      <c r="D967" s="8" t="n"/>
      <c r="E967" s="25" t="n"/>
      <c r="F967" s="25">
        <f>IF(OR($E967="",$C967=""),"",ROUND($E967*$C967/100,2))</f>
        <v/>
      </c>
      <c r="G967" s="8" t="n"/>
      <c r="H967" s="25" t="n"/>
      <c r="I967" s="8" t="n"/>
      <c r="J967" s="25">
        <f>IF($H967&lt;&gt;"",IF($F967="","",ROUND($H967-$F967,2)),IF(AND($F967&lt;&gt;"",ISNUMBER($G967)),IF($G967&lt;TODAY(),-$F967,""),""))</f>
        <v/>
      </c>
    </row>
    <row r="968">
      <c r="A968" s="7" t="n"/>
      <c r="B968" s="10" t="n"/>
      <c r="C968">
        <f>IF($A968="","",IFERROR(IF(INDEX('Apólices'!$Q$2:$Q$5001,MATCH($A968,'Apólices'!$A$2:$A$5001,0))="","",INDEX('Apólices'!$Q$2:$Q$5001,MATCH($A968,'Apólices'!$A$2:$A$5001,0))),""))</f>
        <v/>
      </c>
      <c r="D968" s="8" t="n"/>
      <c r="E968" s="25" t="n"/>
      <c r="F968" s="25">
        <f>IF(OR($E968="",$C968=""),"",ROUND($E968*$C968/100,2))</f>
        <v/>
      </c>
      <c r="G968" s="8" t="n"/>
      <c r="H968" s="25" t="n"/>
      <c r="I968" s="8" t="n"/>
      <c r="J968" s="25">
        <f>IF($H968&lt;&gt;"",IF($F968="","",ROUND($H968-$F968,2)),IF(AND($F968&lt;&gt;"",ISNUMBER($G968)),IF($G968&lt;TODAY(),-$F968,""),""))</f>
        <v/>
      </c>
    </row>
    <row r="969">
      <c r="A969" s="7" t="n"/>
      <c r="B969" s="10" t="n"/>
      <c r="C969">
        <f>IF($A969="","",IFERROR(IF(INDEX('Apólices'!$Q$2:$Q$5001,MATCH($A969,'Apólices'!$A$2:$A$5001,0))="","",INDEX('Apólices'!$Q$2:$Q$5001,MATCH($A969,'Apólices'!$A$2:$A$5001,0))),""))</f>
        <v/>
      </c>
      <c r="D969" s="8" t="n"/>
      <c r="E969" s="25" t="n"/>
      <c r="F969" s="25">
        <f>IF(OR($E969="",$C969=""),"",ROUND($E969*$C969/100,2))</f>
        <v/>
      </c>
      <c r="G969" s="8" t="n"/>
      <c r="H969" s="25" t="n"/>
      <c r="I969" s="8" t="n"/>
      <c r="J969" s="25">
        <f>IF($H969&lt;&gt;"",IF($F969="","",ROUND($H969-$F969,2)),IF(AND($F969&lt;&gt;"",ISNUMBER($G969)),IF($G969&lt;TODAY(),-$F969,""),""))</f>
        <v/>
      </c>
    </row>
    <row r="970">
      <c r="A970" s="7" t="n"/>
      <c r="B970" s="10" t="n"/>
      <c r="C970">
        <f>IF($A970="","",IFERROR(IF(INDEX('Apólices'!$Q$2:$Q$5001,MATCH($A970,'Apólices'!$A$2:$A$5001,0))="","",INDEX('Apólices'!$Q$2:$Q$5001,MATCH($A970,'Apólices'!$A$2:$A$5001,0))),""))</f>
        <v/>
      </c>
      <c r="D970" s="8" t="n"/>
      <c r="E970" s="25" t="n"/>
      <c r="F970" s="25">
        <f>IF(OR($E970="",$C970=""),"",ROUND($E970*$C970/100,2))</f>
        <v/>
      </c>
      <c r="G970" s="8" t="n"/>
      <c r="H970" s="25" t="n"/>
      <c r="I970" s="8" t="n"/>
      <c r="J970" s="25">
        <f>IF($H970&lt;&gt;"",IF($F970="","",ROUND($H970-$F970,2)),IF(AND($F970&lt;&gt;"",ISNUMBER($G970)),IF($G970&lt;TODAY(),-$F970,""),""))</f>
        <v/>
      </c>
    </row>
    <row r="971">
      <c r="A971" s="7" t="n"/>
      <c r="B971" s="10" t="n"/>
      <c r="C971">
        <f>IF($A971="","",IFERROR(IF(INDEX('Apólices'!$Q$2:$Q$5001,MATCH($A971,'Apólices'!$A$2:$A$5001,0))="","",INDEX('Apólices'!$Q$2:$Q$5001,MATCH($A971,'Apólices'!$A$2:$A$5001,0))),""))</f>
        <v/>
      </c>
      <c r="D971" s="8" t="n"/>
      <c r="E971" s="25" t="n"/>
      <c r="F971" s="25">
        <f>IF(OR($E971="",$C971=""),"",ROUND($E971*$C971/100,2))</f>
        <v/>
      </c>
      <c r="G971" s="8" t="n"/>
      <c r="H971" s="25" t="n"/>
      <c r="I971" s="8" t="n"/>
      <c r="J971" s="25">
        <f>IF($H971&lt;&gt;"",IF($F971="","",ROUND($H971-$F971,2)),IF(AND($F971&lt;&gt;"",ISNUMBER($G971)),IF($G971&lt;TODAY(),-$F971,""),""))</f>
        <v/>
      </c>
    </row>
    <row r="972">
      <c r="A972" s="7" t="n"/>
      <c r="B972" s="10" t="n"/>
      <c r="C972">
        <f>IF($A972="","",IFERROR(IF(INDEX('Apólices'!$Q$2:$Q$5001,MATCH($A972,'Apólices'!$A$2:$A$5001,0))="","",INDEX('Apólices'!$Q$2:$Q$5001,MATCH($A972,'Apólices'!$A$2:$A$5001,0))),""))</f>
        <v/>
      </c>
      <c r="D972" s="8" t="n"/>
      <c r="E972" s="25" t="n"/>
      <c r="F972" s="25">
        <f>IF(OR($E972="",$C972=""),"",ROUND($E972*$C972/100,2))</f>
        <v/>
      </c>
      <c r="G972" s="8" t="n"/>
      <c r="H972" s="25" t="n"/>
      <c r="I972" s="8" t="n"/>
      <c r="J972" s="25">
        <f>IF($H972&lt;&gt;"",IF($F972="","",ROUND($H972-$F972,2)),IF(AND($F972&lt;&gt;"",ISNUMBER($G972)),IF($G972&lt;TODAY(),-$F972,""),""))</f>
        <v/>
      </c>
    </row>
    <row r="973">
      <c r="A973" s="7" t="n"/>
      <c r="B973" s="10" t="n"/>
      <c r="C973">
        <f>IF($A973="","",IFERROR(IF(INDEX('Apólices'!$Q$2:$Q$5001,MATCH($A973,'Apólices'!$A$2:$A$5001,0))="","",INDEX('Apólices'!$Q$2:$Q$5001,MATCH($A973,'Apólices'!$A$2:$A$5001,0))),""))</f>
        <v/>
      </c>
      <c r="D973" s="8" t="n"/>
      <c r="E973" s="25" t="n"/>
      <c r="F973" s="25">
        <f>IF(OR($E973="",$C973=""),"",ROUND($E973*$C973/100,2))</f>
        <v/>
      </c>
      <c r="G973" s="8" t="n"/>
      <c r="H973" s="25" t="n"/>
      <c r="I973" s="8" t="n"/>
      <c r="J973" s="25">
        <f>IF($H973&lt;&gt;"",IF($F973="","",ROUND($H973-$F973,2)),IF(AND($F973&lt;&gt;"",ISNUMBER($G973)),IF($G973&lt;TODAY(),-$F973,""),""))</f>
        <v/>
      </c>
    </row>
    <row r="974">
      <c r="A974" s="7" t="n"/>
      <c r="B974" s="10" t="n"/>
      <c r="C974">
        <f>IF($A974="","",IFERROR(IF(INDEX('Apólices'!$Q$2:$Q$5001,MATCH($A974,'Apólices'!$A$2:$A$5001,0))="","",INDEX('Apólices'!$Q$2:$Q$5001,MATCH($A974,'Apólices'!$A$2:$A$5001,0))),""))</f>
        <v/>
      </c>
      <c r="D974" s="8" t="n"/>
      <c r="E974" s="25" t="n"/>
      <c r="F974" s="25">
        <f>IF(OR($E974="",$C974=""),"",ROUND($E974*$C974/100,2))</f>
        <v/>
      </c>
      <c r="G974" s="8" t="n"/>
      <c r="H974" s="25" t="n"/>
      <c r="I974" s="8" t="n"/>
      <c r="J974" s="25">
        <f>IF($H974&lt;&gt;"",IF($F974="","",ROUND($H974-$F974,2)),IF(AND($F974&lt;&gt;"",ISNUMBER($G974)),IF($G974&lt;TODAY(),-$F974,""),""))</f>
        <v/>
      </c>
    </row>
    <row r="975">
      <c r="A975" s="7" t="n"/>
      <c r="B975" s="10" t="n"/>
      <c r="C975">
        <f>IF($A975="","",IFERROR(IF(INDEX('Apólices'!$Q$2:$Q$5001,MATCH($A975,'Apólices'!$A$2:$A$5001,0))="","",INDEX('Apólices'!$Q$2:$Q$5001,MATCH($A975,'Apólices'!$A$2:$A$5001,0))),""))</f>
        <v/>
      </c>
      <c r="D975" s="8" t="n"/>
      <c r="E975" s="25" t="n"/>
      <c r="F975" s="25">
        <f>IF(OR($E975="",$C975=""),"",ROUND($E975*$C975/100,2))</f>
        <v/>
      </c>
      <c r="G975" s="8" t="n"/>
      <c r="H975" s="25" t="n"/>
      <c r="I975" s="8" t="n"/>
      <c r="J975" s="25">
        <f>IF($H975&lt;&gt;"",IF($F975="","",ROUND($H975-$F975,2)),IF(AND($F975&lt;&gt;"",ISNUMBER($G975)),IF($G975&lt;TODAY(),-$F975,""),""))</f>
        <v/>
      </c>
    </row>
    <row r="976">
      <c r="A976" s="7" t="n"/>
      <c r="B976" s="10" t="n"/>
      <c r="C976">
        <f>IF($A976="","",IFERROR(IF(INDEX('Apólices'!$Q$2:$Q$5001,MATCH($A976,'Apólices'!$A$2:$A$5001,0))="","",INDEX('Apólices'!$Q$2:$Q$5001,MATCH($A976,'Apólices'!$A$2:$A$5001,0))),""))</f>
        <v/>
      </c>
      <c r="D976" s="8" t="n"/>
      <c r="E976" s="25" t="n"/>
      <c r="F976" s="25">
        <f>IF(OR($E976="",$C976=""),"",ROUND($E976*$C976/100,2))</f>
        <v/>
      </c>
      <c r="G976" s="8" t="n"/>
      <c r="H976" s="25" t="n"/>
      <c r="I976" s="8" t="n"/>
      <c r="J976" s="25">
        <f>IF($H976&lt;&gt;"",IF($F976="","",ROUND($H976-$F976,2)),IF(AND($F976&lt;&gt;"",ISNUMBER($G976)),IF($G976&lt;TODAY(),-$F976,""),""))</f>
        <v/>
      </c>
    </row>
    <row r="977">
      <c r="A977" s="7" t="n"/>
      <c r="B977" s="10" t="n"/>
      <c r="C977">
        <f>IF($A977="","",IFERROR(IF(INDEX('Apólices'!$Q$2:$Q$5001,MATCH($A977,'Apólices'!$A$2:$A$5001,0))="","",INDEX('Apólices'!$Q$2:$Q$5001,MATCH($A977,'Apólices'!$A$2:$A$5001,0))),""))</f>
        <v/>
      </c>
      <c r="D977" s="8" t="n"/>
      <c r="E977" s="25" t="n"/>
      <c r="F977" s="25">
        <f>IF(OR($E977="",$C977=""),"",ROUND($E977*$C977/100,2))</f>
        <v/>
      </c>
      <c r="G977" s="8" t="n"/>
      <c r="H977" s="25" t="n"/>
      <c r="I977" s="8" t="n"/>
      <c r="J977" s="25">
        <f>IF($H977&lt;&gt;"",IF($F977="","",ROUND($H977-$F977,2)),IF(AND($F977&lt;&gt;"",ISNUMBER($G977)),IF($G977&lt;TODAY(),-$F977,""),""))</f>
        <v/>
      </c>
    </row>
    <row r="978">
      <c r="A978" s="7" t="n"/>
      <c r="B978" s="10" t="n"/>
      <c r="C978">
        <f>IF($A978="","",IFERROR(IF(INDEX('Apólices'!$Q$2:$Q$5001,MATCH($A978,'Apólices'!$A$2:$A$5001,0))="","",INDEX('Apólices'!$Q$2:$Q$5001,MATCH($A978,'Apólices'!$A$2:$A$5001,0))),""))</f>
        <v/>
      </c>
      <c r="D978" s="8" t="n"/>
      <c r="E978" s="25" t="n"/>
      <c r="F978" s="25">
        <f>IF(OR($E978="",$C978=""),"",ROUND($E978*$C978/100,2))</f>
        <v/>
      </c>
      <c r="G978" s="8" t="n"/>
      <c r="H978" s="25" t="n"/>
      <c r="I978" s="8" t="n"/>
      <c r="J978" s="25">
        <f>IF($H978&lt;&gt;"",IF($F978="","",ROUND($H978-$F978,2)),IF(AND($F978&lt;&gt;"",ISNUMBER($G978)),IF($G978&lt;TODAY(),-$F978,""),""))</f>
        <v/>
      </c>
    </row>
    <row r="979">
      <c r="A979" s="7" t="n"/>
      <c r="B979" s="10" t="n"/>
      <c r="C979">
        <f>IF($A979="","",IFERROR(IF(INDEX('Apólices'!$Q$2:$Q$5001,MATCH($A979,'Apólices'!$A$2:$A$5001,0))="","",INDEX('Apólices'!$Q$2:$Q$5001,MATCH($A979,'Apólices'!$A$2:$A$5001,0))),""))</f>
        <v/>
      </c>
      <c r="D979" s="8" t="n"/>
      <c r="E979" s="25" t="n"/>
      <c r="F979" s="25">
        <f>IF(OR($E979="",$C979=""),"",ROUND($E979*$C979/100,2))</f>
        <v/>
      </c>
      <c r="G979" s="8" t="n"/>
      <c r="H979" s="25" t="n"/>
      <c r="I979" s="8" t="n"/>
      <c r="J979" s="25">
        <f>IF($H979&lt;&gt;"",IF($F979="","",ROUND($H979-$F979,2)),IF(AND($F979&lt;&gt;"",ISNUMBER($G979)),IF($G979&lt;TODAY(),-$F979,""),""))</f>
        <v/>
      </c>
    </row>
    <row r="980">
      <c r="A980" s="7" t="n"/>
      <c r="B980" s="10" t="n"/>
      <c r="C980">
        <f>IF($A980="","",IFERROR(IF(INDEX('Apólices'!$Q$2:$Q$5001,MATCH($A980,'Apólices'!$A$2:$A$5001,0))="","",INDEX('Apólices'!$Q$2:$Q$5001,MATCH($A980,'Apólices'!$A$2:$A$5001,0))),""))</f>
        <v/>
      </c>
      <c r="D980" s="8" t="n"/>
      <c r="E980" s="25" t="n"/>
      <c r="F980" s="25">
        <f>IF(OR($E980="",$C980=""),"",ROUND($E980*$C980/100,2))</f>
        <v/>
      </c>
      <c r="G980" s="8" t="n"/>
      <c r="H980" s="25" t="n"/>
      <c r="I980" s="8" t="n"/>
      <c r="J980" s="25">
        <f>IF($H980&lt;&gt;"",IF($F980="","",ROUND($H980-$F980,2)),IF(AND($F980&lt;&gt;"",ISNUMBER($G980)),IF($G980&lt;TODAY(),-$F980,""),""))</f>
        <v/>
      </c>
    </row>
    <row r="981">
      <c r="A981" s="7" t="n"/>
      <c r="B981" s="10" t="n"/>
      <c r="C981">
        <f>IF($A981="","",IFERROR(IF(INDEX('Apólices'!$Q$2:$Q$5001,MATCH($A981,'Apólices'!$A$2:$A$5001,0))="","",INDEX('Apólices'!$Q$2:$Q$5001,MATCH($A981,'Apólices'!$A$2:$A$5001,0))),""))</f>
        <v/>
      </c>
      <c r="D981" s="8" t="n"/>
      <c r="E981" s="25" t="n"/>
      <c r="F981" s="25">
        <f>IF(OR($E981="",$C981=""),"",ROUND($E981*$C981/100,2))</f>
        <v/>
      </c>
      <c r="G981" s="8" t="n"/>
      <c r="H981" s="25" t="n"/>
      <c r="I981" s="8" t="n"/>
      <c r="J981" s="25">
        <f>IF($H981&lt;&gt;"",IF($F981="","",ROUND($H981-$F981,2)),IF(AND($F981&lt;&gt;"",ISNUMBER($G981)),IF($G981&lt;TODAY(),-$F981,""),""))</f>
        <v/>
      </c>
    </row>
    <row r="982">
      <c r="A982" s="7" t="n"/>
      <c r="B982" s="10" t="n"/>
      <c r="C982">
        <f>IF($A982="","",IFERROR(IF(INDEX('Apólices'!$Q$2:$Q$5001,MATCH($A982,'Apólices'!$A$2:$A$5001,0))="","",INDEX('Apólices'!$Q$2:$Q$5001,MATCH($A982,'Apólices'!$A$2:$A$5001,0))),""))</f>
        <v/>
      </c>
      <c r="D982" s="8" t="n"/>
      <c r="E982" s="25" t="n"/>
      <c r="F982" s="25">
        <f>IF(OR($E982="",$C982=""),"",ROUND($E982*$C982/100,2))</f>
        <v/>
      </c>
      <c r="G982" s="8" t="n"/>
      <c r="H982" s="25" t="n"/>
      <c r="I982" s="8" t="n"/>
      <c r="J982" s="25">
        <f>IF($H982&lt;&gt;"",IF($F982="","",ROUND($H982-$F982,2)),IF(AND($F982&lt;&gt;"",ISNUMBER($G982)),IF($G982&lt;TODAY(),-$F982,""),""))</f>
        <v/>
      </c>
    </row>
    <row r="983">
      <c r="A983" s="7" t="n"/>
      <c r="B983" s="10" t="n"/>
      <c r="C983">
        <f>IF($A983="","",IFERROR(IF(INDEX('Apólices'!$Q$2:$Q$5001,MATCH($A983,'Apólices'!$A$2:$A$5001,0))="","",INDEX('Apólices'!$Q$2:$Q$5001,MATCH($A983,'Apólices'!$A$2:$A$5001,0))),""))</f>
        <v/>
      </c>
      <c r="D983" s="8" t="n"/>
      <c r="E983" s="25" t="n"/>
      <c r="F983" s="25">
        <f>IF(OR($E983="",$C983=""),"",ROUND($E983*$C983/100,2))</f>
        <v/>
      </c>
      <c r="G983" s="8" t="n"/>
      <c r="H983" s="25" t="n"/>
      <c r="I983" s="8" t="n"/>
      <c r="J983" s="25">
        <f>IF($H983&lt;&gt;"",IF($F983="","",ROUND($H983-$F983,2)),IF(AND($F983&lt;&gt;"",ISNUMBER($G983)),IF($G983&lt;TODAY(),-$F983,""),""))</f>
        <v/>
      </c>
    </row>
    <row r="984">
      <c r="A984" s="7" t="n"/>
      <c r="B984" s="10" t="n"/>
      <c r="C984">
        <f>IF($A984="","",IFERROR(IF(INDEX('Apólices'!$Q$2:$Q$5001,MATCH($A984,'Apólices'!$A$2:$A$5001,0))="","",INDEX('Apólices'!$Q$2:$Q$5001,MATCH($A984,'Apólices'!$A$2:$A$5001,0))),""))</f>
        <v/>
      </c>
      <c r="D984" s="8" t="n"/>
      <c r="E984" s="25" t="n"/>
      <c r="F984" s="25">
        <f>IF(OR($E984="",$C984=""),"",ROUND($E984*$C984/100,2))</f>
        <v/>
      </c>
      <c r="G984" s="8" t="n"/>
      <c r="H984" s="25" t="n"/>
      <c r="I984" s="8" t="n"/>
      <c r="J984" s="25">
        <f>IF($H984&lt;&gt;"",IF($F984="","",ROUND($H984-$F984,2)),IF(AND($F984&lt;&gt;"",ISNUMBER($G984)),IF($G984&lt;TODAY(),-$F984,""),""))</f>
        <v/>
      </c>
    </row>
    <row r="985">
      <c r="A985" s="7" t="n"/>
      <c r="B985" s="10" t="n"/>
      <c r="C985">
        <f>IF($A985="","",IFERROR(IF(INDEX('Apólices'!$Q$2:$Q$5001,MATCH($A985,'Apólices'!$A$2:$A$5001,0))="","",INDEX('Apólices'!$Q$2:$Q$5001,MATCH($A985,'Apólices'!$A$2:$A$5001,0))),""))</f>
        <v/>
      </c>
      <c r="D985" s="8" t="n"/>
      <c r="E985" s="25" t="n"/>
      <c r="F985" s="25">
        <f>IF(OR($E985="",$C985=""),"",ROUND($E985*$C985/100,2))</f>
        <v/>
      </c>
      <c r="G985" s="8" t="n"/>
      <c r="H985" s="25" t="n"/>
      <c r="I985" s="8" t="n"/>
      <c r="J985" s="25">
        <f>IF($H985&lt;&gt;"",IF($F985="","",ROUND($H985-$F985,2)),IF(AND($F985&lt;&gt;"",ISNUMBER($G985)),IF($G985&lt;TODAY(),-$F985,""),""))</f>
        <v/>
      </c>
    </row>
    <row r="986">
      <c r="A986" s="7" t="n"/>
      <c r="B986" s="10" t="n"/>
      <c r="C986">
        <f>IF($A986="","",IFERROR(IF(INDEX('Apólices'!$Q$2:$Q$5001,MATCH($A986,'Apólices'!$A$2:$A$5001,0))="","",INDEX('Apólices'!$Q$2:$Q$5001,MATCH($A986,'Apólices'!$A$2:$A$5001,0))),""))</f>
        <v/>
      </c>
      <c r="D986" s="8" t="n"/>
      <c r="E986" s="25" t="n"/>
      <c r="F986" s="25">
        <f>IF(OR($E986="",$C986=""),"",ROUND($E986*$C986/100,2))</f>
        <v/>
      </c>
      <c r="G986" s="8" t="n"/>
      <c r="H986" s="25" t="n"/>
      <c r="I986" s="8" t="n"/>
      <c r="J986" s="25">
        <f>IF($H986&lt;&gt;"",IF($F986="","",ROUND($H986-$F986,2)),IF(AND($F986&lt;&gt;"",ISNUMBER($G986)),IF($G986&lt;TODAY(),-$F986,""),""))</f>
        <v/>
      </c>
    </row>
    <row r="987">
      <c r="A987" s="7" t="n"/>
      <c r="B987" s="10" t="n"/>
      <c r="C987">
        <f>IF($A987="","",IFERROR(IF(INDEX('Apólices'!$Q$2:$Q$5001,MATCH($A987,'Apólices'!$A$2:$A$5001,0))="","",INDEX('Apólices'!$Q$2:$Q$5001,MATCH($A987,'Apólices'!$A$2:$A$5001,0))),""))</f>
        <v/>
      </c>
      <c r="D987" s="8" t="n"/>
      <c r="E987" s="25" t="n"/>
      <c r="F987" s="25">
        <f>IF(OR($E987="",$C987=""),"",ROUND($E987*$C987/100,2))</f>
        <v/>
      </c>
      <c r="G987" s="8" t="n"/>
      <c r="H987" s="25" t="n"/>
      <c r="I987" s="8" t="n"/>
      <c r="J987" s="25">
        <f>IF($H987&lt;&gt;"",IF($F987="","",ROUND($H987-$F987,2)),IF(AND($F987&lt;&gt;"",ISNUMBER($G987)),IF($G987&lt;TODAY(),-$F987,""),""))</f>
        <v/>
      </c>
    </row>
    <row r="988">
      <c r="A988" s="7" t="n"/>
      <c r="B988" s="10" t="n"/>
      <c r="C988">
        <f>IF($A988="","",IFERROR(IF(INDEX('Apólices'!$Q$2:$Q$5001,MATCH($A988,'Apólices'!$A$2:$A$5001,0))="","",INDEX('Apólices'!$Q$2:$Q$5001,MATCH($A988,'Apólices'!$A$2:$A$5001,0))),""))</f>
        <v/>
      </c>
      <c r="D988" s="8" t="n"/>
      <c r="E988" s="25" t="n"/>
      <c r="F988" s="25">
        <f>IF(OR($E988="",$C988=""),"",ROUND($E988*$C988/100,2))</f>
        <v/>
      </c>
      <c r="G988" s="8" t="n"/>
      <c r="H988" s="25" t="n"/>
      <c r="I988" s="8" t="n"/>
      <c r="J988" s="25">
        <f>IF($H988&lt;&gt;"",IF($F988="","",ROUND($H988-$F988,2)),IF(AND($F988&lt;&gt;"",ISNUMBER($G988)),IF($G988&lt;TODAY(),-$F988,""),""))</f>
        <v/>
      </c>
    </row>
    <row r="989">
      <c r="A989" s="7" t="n"/>
      <c r="B989" s="10" t="n"/>
      <c r="C989">
        <f>IF($A989="","",IFERROR(IF(INDEX('Apólices'!$Q$2:$Q$5001,MATCH($A989,'Apólices'!$A$2:$A$5001,0))="","",INDEX('Apólices'!$Q$2:$Q$5001,MATCH($A989,'Apólices'!$A$2:$A$5001,0))),""))</f>
        <v/>
      </c>
      <c r="D989" s="8" t="n"/>
      <c r="E989" s="25" t="n"/>
      <c r="F989" s="25">
        <f>IF(OR($E989="",$C989=""),"",ROUND($E989*$C989/100,2))</f>
        <v/>
      </c>
      <c r="G989" s="8" t="n"/>
      <c r="H989" s="25" t="n"/>
      <c r="I989" s="8" t="n"/>
      <c r="J989" s="25">
        <f>IF($H989&lt;&gt;"",IF($F989="","",ROUND($H989-$F989,2)),IF(AND($F989&lt;&gt;"",ISNUMBER($G989)),IF($G989&lt;TODAY(),-$F989,""),""))</f>
        <v/>
      </c>
    </row>
    <row r="990">
      <c r="A990" s="7" t="n"/>
      <c r="B990" s="10" t="n"/>
      <c r="C990">
        <f>IF($A990="","",IFERROR(IF(INDEX('Apólices'!$Q$2:$Q$5001,MATCH($A990,'Apólices'!$A$2:$A$5001,0))="","",INDEX('Apólices'!$Q$2:$Q$5001,MATCH($A990,'Apólices'!$A$2:$A$5001,0))),""))</f>
        <v/>
      </c>
      <c r="D990" s="8" t="n"/>
      <c r="E990" s="25" t="n"/>
      <c r="F990" s="25">
        <f>IF(OR($E990="",$C990=""),"",ROUND($E990*$C990/100,2))</f>
        <v/>
      </c>
      <c r="G990" s="8" t="n"/>
      <c r="H990" s="25" t="n"/>
      <c r="I990" s="8" t="n"/>
      <c r="J990" s="25">
        <f>IF($H990&lt;&gt;"",IF($F990="","",ROUND($H990-$F990,2)),IF(AND($F990&lt;&gt;"",ISNUMBER($G990)),IF($G990&lt;TODAY(),-$F990,""),""))</f>
        <v/>
      </c>
    </row>
    <row r="991">
      <c r="A991" s="7" t="n"/>
      <c r="B991" s="10" t="n"/>
      <c r="C991">
        <f>IF($A991="","",IFERROR(IF(INDEX('Apólices'!$Q$2:$Q$5001,MATCH($A991,'Apólices'!$A$2:$A$5001,0))="","",INDEX('Apólices'!$Q$2:$Q$5001,MATCH($A991,'Apólices'!$A$2:$A$5001,0))),""))</f>
        <v/>
      </c>
      <c r="D991" s="8" t="n"/>
      <c r="E991" s="25" t="n"/>
      <c r="F991" s="25">
        <f>IF(OR($E991="",$C991=""),"",ROUND($E991*$C991/100,2))</f>
        <v/>
      </c>
      <c r="G991" s="8" t="n"/>
      <c r="H991" s="25" t="n"/>
      <c r="I991" s="8" t="n"/>
      <c r="J991" s="25">
        <f>IF($H991&lt;&gt;"",IF($F991="","",ROUND($H991-$F991,2)),IF(AND($F991&lt;&gt;"",ISNUMBER($G991)),IF($G991&lt;TODAY(),-$F991,""),""))</f>
        <v/>
      </c>
    </row>
    <row r="992">
      <c r="A992" s="7" t="n"/>
      <c r="B992" s="10" t="n"/>
      <c r="C992">
        <f>IF($A992="","",IFERROR(IF(INDEX('Apólices'!$Q$2:$Q$5001,MATCH($A992,'Apólices'!$A$2:$A$5001,0))="","",INDEX('Apólices'!$Q$2:$Q$5001,MATCH($A992,'Apólices'!$A$2:$A$5001,0))),""))</f>
        <v/>
      </c>
      <c r="D992" s="8" t="n"/>
      <c r="E992" s="25" t="n"/>
      <c r="F992" s="25">
        <f>IF(OR($E992="",$C992=""),"",ROUND($E992*$C992/100,2))</f>
        <v/>
      </c>
      <c r="G992" s="8" t="n"/>
      <c r="H992" s="25" t="n"/>
      <c r="I992" s="8" t="n"/>
      <c r="J992" s="25">
        <f>IF($H992&lt;&gt;"",IF($F992="","",ROUND($H992-$F992,2)),IF(AND($F992&lt;&gt;"",ISNUMBER($G992)),IF($G992&lt;TODAY(),-$F992,""),""))</f>
        <v/>
      </c>
    </row>
    <row r="993">
      <c r="A993" s="7" t="n"/>
      <c r="B993" s="10" t="n"/>
      <c r="C993">
        <f>IF($A993="","",IFERROR(IF(INDEX('Apólices'!$Q$2:$Q$5001,MATCH($A993,'Apólices'!$A$2:$A$5001,0))="","",INDEX('Apólices'!$Q$2:$Q$5001,MATCH($A993,'Apólices'!$A$2:$A$5001,0))),""))</f>
        <v/>
      </c>
      <c r="D993" s="8" t="n"/>
      <c r="E993" s="25" t="n"/>
      <c r="F993" s="25">
        <f>IF(OR($E993="",$C993=""),"",ROUND($E993*$C993/100,2))</f>
        <v/>
      </c>
      <c r="G993" s="8" t="n"/>
      <c r="H993" s="25" t="n"/>
      <c r="I993" s="8" t="n"/>
      <c r="J993" s="25">
        <f>IF($H993&lt;&gt;"",IF($F993="","",ROUND($H993-$F993,2)),IF(AND($F993&lt;&gt;"",ISNUMBER($G993)),IF($G993&lt;TODAY(),-$F993,""),""))</f>
        <v/>
      </c>
    </row>
    <row r="994">
      <c r="A994" s="7" t="n"/>
      <c r="B994" s="10" t="n"/>
      <c r="C994">
        <f>IF($A994="","",IFERROR(IF(INDEX('Apólices'!$Q$2:$Q$5001,MATCH($A994,'Apólices'!$A$2:$A$5001,0))="","",INDEX('Apólices'!$Q$2:$Q$5001,MATCH($A994,'Apólices'!$A$2:$A$5001,0))),""))</f>
        <v/>
      </c>
      <c r="D994" s="8" t="n"/>
      <c r="E994" s="25" t="n"/>
      <c r="F994" s="25">
        <f>IF(OR($E994="",$C994=""),"",ROUND($E994*$C994/100,2))</f>
        <v/>
      </c>
      <c r="G994" s="8" t="n"/>
      <c r="H994" s="25" t="n"/>
      <c r="I994" s="8" t="n"/>
      <c r="J994" s="25">
        <f>IF($H994&lt;&gt;"",IF($F994="","",ROUND($H994-$F994,2)),IF(AND($F994&lt;&gt;"",ISNUMBER($G994)),IF($G994&lt;TODAY(),-$F994,""),""))</f>
        <v/>
      </c>
    </row>
    <row r="995">
      <c r="A995" s="7" t="n"/>
      <c r="B995" s="10" t="n"/>
      <c r="C995">
        <f>IF($A995="","",IFERROR(IF(INDEX('Apólices'!$Q$2:$Q$5001,MATCH($A995,'Apólices'!$A$2:$A$5001,0))="","",INDEX('Apólices'!$Q$2:$Q$5001,MATCH($A995,'Apólices'!$A$2:$A$5001,0))),""))</f>
        <v/>
      </c>
      <c r="D995" s="8" t="n"/>
      <c r="E995" s="25" t="n"/>
      <c r="F995" s="25">
        <f>IF(OR($E995="",$C995=""),"",ROUND($E995*$C995/100,2))</f>
        <v/>
      </c>
      <c r="G995" s="8" t="n"/>
      <c r="H995" s="25" t="n"/>
      <c r="I995" s="8" t="n"/>
      <c r="J995" s="25">
        <f>IF($H995&lt;&gt;"",IF($F995="","",ROUND($H995-$F995,2)),IF(AND($F995&lt;&gt;"",ISNUMBER($G995)),IF($G995&lt;TODAY(),-$F995,""),""))</f>
        <v/>
      </c>
    </row>
    <row r="996">
      <c r="A996" s="7" t="n"/>
      <c r="B996" s="10" t="n"/>
      <c r="C996">
        <f>IF($A996="","",IFERROR(IF(INDEX('Apólices'!$Q$2:$Q$5001,MATCH($A996,'Apólices'!$A$2:$A$5001,0))="","",INDEX('Apólices'!$Q$2:$Q$5001,MATCH($A996,'Apólices'!$A$2:$A$5001,0))),""))</f>
        <v/>
      </c>
      <c r="D996" s="8" t="n"/>
      <c r="E996" s="25" t="n"/>
      <c r="F996" s="25">
        <f>IF(OR($E996="",$C996=""),"",ROUND($E996*$C996/100,2))</f>
        <v/>
      </c>
      <c r="G996" s="8" t="n"/>
      <c r="H996" s="25" t="n"/>
      <c r="I996" s="8" t="n"/>
      <c r="J996" s="25">
        <f>IF($H996&lt;&gt;"",IF($F996="","",ROUND($H996-$F996,2)),IF(AND($F996&lt;&gt;"",ISNUMBER($G996)),IF($G996&lt;TODAY(),-$F996,""),""))</f>
        <v/>
      </c>
    </row>
    <row r="997">
      <c r="A997" s="7" t="n"/>
      <c r="B997" s="10" t="n"/>
      <c r="C997">
        <f>IF($A997="","",IFERROR(IF(INDEX('Apólices'!$Q$2:$Q$5001,MATCH($A997,'Apólices'!$A$2:$A$5001,0))="","",INDEX('Apólices'!$Q$2:$Q$5001,MATCH($A997,'Apólices'!$A$2:$A$5001,0))),""))</f>
        <v/>
      </c>
      <c r="D997" s="8" t="n"/>
      <c r="E997" s="25" t="n"/>
      <c r="F997" s="25">
        <f>IF(OR($E997="",$C997=""),"",ROUND($E997*$C997/100,2))</f>
        <v/>
      </c>
      <c r="G997" s="8" t="n"/>
      <c r="H997" s="25" t="n"/>
      <c r="I997" s="8" t="n"/>
      <c r="J997" s="25">
        <f>IF($H997&lt;&gt;"",IF($F997="","",ROUND($H997-$F997,2)),IF(AND($F997&lt;&gt;"",ISNUMBER($G997)),IF($G997&lt;TODAY(),-$F997,""),""))</f>
        <v/>
      </c>
    </row>
    <row r="998">
      <c r="A998" s="7" t="n"/>
      <c r="B998" s="10" t="n"/>
      <c r="C998">
        <f>IF($A998="","",IFERROR(IF(INDEX('Apólices'!$Q$2:$Q$5001,MATCH($A998,'Apólices'!$A$2:$A$5001,0))="","",INDEX('Apólices'!$Q$2:$Q$5001,MATCH($A998,'Apólices'!$A$2:$A$5001,0))),""))</f>
        <v/>
      </c>
      <c r="D998" s="8" t="n"/>
      <c r="E998" s="25" t="n"/>
      <c r="F998" s="25">
        <f>IF(OR($E998="",$C998=""),"",ROUND($E998*$C998/100,2))</f>
        <v/>
      </c>
      <c r="G998" s="8" t="n"/>
      <c r="H998" s="25" t="n"/>
      <c r="I998" s="8" t="n"/>
      <c r="J998" s="25">
        <f>IF($H998&lt;&gt;"",IF($F998="","",ROUND($H998-$F998,2)),IF(AND($F998&lt;&gt;"",ISNUMBER($G998)),IF($G998&lt;TODAY(),-$F998,""),""))</f>
        <v/>
      </c>
    </row>
    <row r="999">
      <c r="A999" s="7" t="n"/>
      <c r="B999" s="10" t="n"/>
      <c r="C999">
        <f>IF($A999="","",IFERROR(IF(INDEX('Apólices'!$Q$2:$Q$5001,MATCH($A999,'Apólices'!$A$2:$A$5001,0))="","",INDEX('Apólices'!$Q$2:$Q$5001,MATCH($A999,'Apólices'!$A$2:$A$5001,0))),""))</f>
        <v/>
      </c>
      <c r="D999" s="8" t="n"/>
      <c r="E999" s="25" t="n"/>
      <c r="F999" s="25">
        <f>IF(OR($E999="",$C999=""),"",ROUND($E999*$C999/100,2))</f>
        <v/>
      </c>
      <c r="G999" s="8" t="n"/>
      <c r="H999" s="25" t="n"/>
      <c r="I999" s="8" t="n"/>
      <c r="J999" s="25">
        <f>IF($H999&lt;&gt;"",IF($F999="","",ROUND($H999-$F999,2)),IF(AND($F999&lt;&gt;"",ISNUMBER($G999)),IF($G999&lt;TODAY(),-$F999,""),""))</f>
        <v/>
      </c>
    </row>
    <row r="1000">
      <c r="A1000" s="7" t="n"/>
      <c r="B1000" s="10" t="n"/>
      <c r="C1000">
        <f>IF($A1000="","",IFERROR(IF(INDEX('Apólices'!$Q$2:$Q$5001,MATCH($A1000,'Apólices'!$A$2:$A$5001,0))="","",INDEX('Apólices'!$Q$2:$Q$5001,MATCH($A1000,'Apólices'!$A$2:$A$5001,0))),""))</f>
        <v/>
      </c>
      <c r="D1000" s="8" t="n"/>
      <c r="E1000" s="25" t="n"/>
      <c r="F1000" s="25">
        <f>IF(OR($E1000="",$C1000=""),"",ROUND($E1000*$C1000/100,2))</f>
        <v/>
      </c>
      <c r="G1000" s="8" t="n"/>
      <c r="H1000" s="25" t="n"/>
      <c r="I1000" s="8" t="n"/>
      <c r="J1000" s="25">
        <f>IF($H1000&lt;&gt;"",IF($F1000="","",ROUND($H1000-$F1000,2)),IF(AND($F1000&lt;&gt;"",ISNUMBER($G1000)),IF($G1000&lt;TODAY(),-$F1000,""),""))</f>
        <v/>
      </c>
    </row>
    <row r="1001">
      <c r="A1001" s="7" t="n"/>
      <c r="B1001" s="10" t="n"/>
      <c r="C1001">
        <f>IF($A1001="","",IFERROR(IF(INDEX('Apólices'!$Q$2:$Q$5001,MATCH($A1001,'Apólices'!$A$2:$A$5001,0))="","",INDEX('Apólices'!$Q$2:$Q$5001,MATCH($A1001,'Apólices'!$A$2:$A$5001,0))),""))</f>
        <v/>
      </c>
      <c r="D1001" s="8" t="n"/>
      <c r="E1001" s="25" t="n"/>
      <c r="F1001" s="25">
        <f>IF(OR($E1001="",$C1001=""),"",ROUND($E1001*$C1001/100,2))</f>
        <v/>
      </c>
      <c r="G1001" s="8" t="n"/>
      <c r="H1001" s="25" t="n"/>
      <c r="I1001" s="8" t="n"/>
      <c r="J1001" s="25">
        <f>IF($H1001&lt;&gt;"",IF($F1001="","",ROUND($H1001-$F1001,2)),IF(AND($F1001&lt;&gt;"",ISNUMBER($G1001)),IF($G1001&lt;TODAY(),-$F1001,""),""))</f>
        <v/>
      </c>
    </row>
    <row r="1002">
      <c r="A1002" s="7" t="n"/>
      <c r="B1002" s="10" t="n"/>
      <c r="C1002">
        <f>IF($A1002="","",IFERROR(IF(INDEX('Apólices'!$Q$2:$Q$5001,MATCH($A1002,'Apólices'!$A$2:$A$5001,0))="","",INDEX('Apólices'!$Q$2:$Q$5001,MATCH($A1002,'Apólices'!$A$2:$A$5001,0))),""))</f>
        <v/>
      </c>
      <c r="D1002" s="8" t="n"/>
      <c r="E1002" s="25" t="n"/>
      <c r="F1002" s="25">
        <f>IF(OR($E1002="",$C1002=""),"",ROUND($E1002*$C1002/100,2))</f>
        <v/>
      </c>
      <c r="G1002" s="8" t="n"/>
      <c r="H1002" s="25" t="n"/>
      <c r="I1002" s="8" t="n"/>
      <c r="J1002" s="25">
        <f>IF($H1002&lt;&gt;"",IF($F1002="","",ROUND($H1002-$F1002,2)),IF(AND($F1002&lt;&gt;"",ISNUMBER($G1002)),IF($G1002&lt;TODAY(),-$F1002,""),""))</f>
        <v/>
      </c>
    </row>
    <row r="1003">
      <c r="A1003" s="7" t="n"/>
      <c r="B1003" s="10" t="n"/>
      <c r="C1003">
        <f>IF($A1003="","",IFERROR(IF(INDEX('Apólices'!$Q$2:$Q$5001,MATCH($A1003,'Apólices'!$A$2:$A$5001,0))="","",INDEX('Apólices'!$Q$2:$Q$5001,MATCH($A1003,'Apólices'!$A$2:$A$5001,0))),""))</f>
        <v/>
      </c>
      <c r="D1003" s="8" t="n"/>
      <c r="E1003" s="25" t="n"/>
      <c r="F1003" s="25">
        <f>IF(OR($E1003="",$C1003=""),"",ROUND($E1003*$C1003/100,2))</f>
        <v/>
      </c>
      <c r="G1003" s="8" t="n"/>
      <c r="H1003" s="25" t="n"/>
      <c r="I1003" s="8" t="n"/>
      <c r="J1003" s="25">
        <f>IF($H1003&lt;&gt;"",IF($F1003="","",ROUND($H1003-$F1003,2)),IF(AND($F1003&lt;&gt;"",ISNUMBER($G1003)),IF($G1003&lt;TODAY(),-$F1003,""),""))</f>
        <v/>
      </c>
    </row>
    <row r="1004">
      <c r="A1004" s="7" t="n"/>
      <c r="B1004" s="10" t="n"/>
      <c r="C1004">
        <f>IF($A1004="","",IFERROR(IF(INDEX('Apólices'!$Q$2:$Q$5001,MATCH($A1004,'Apólices'!$A$2:$A$5001,0))="","",INDEX('Apólices'!$Q$2:$Q$5001,MATCH($A1004,'Apólices'!$A$2:$A$5001,0))),""))</f>
        <v/>
      </c>
      <c r="D1004" s="8" t="n"/>
      <c r="E1004" s="25" t="n"/>
      <c r="F1004" s="25">
        <f>IF(OR($E1004="",$C1004=""),"",ROUND($E1004*$C1004/100,2))</f>
        <v/>
      </c>
      <c r="G1004" s="8" t="n"/>
      <c r="H1004" s="25" t="n"/>
      <c r="I1004" s="8" t="n"/>
      <c r="J1004" s="25">
        <f>IF($H1004&lt;&gt;"",IF($F1004="","",ROUND($H1004-$F1004,2)),IF(AND($F1004&lt;&gt;"",ISNUMBER($G1004)),IF($G1004&lt;TODAY(),-$F1004,""),""))</f>
        <v/>
      </c>
    </row>
    <row r="1005">
      <c r="A1005" s="7" t="n"/>
      <c r="B1005" s="10" t="n"/>
      <c r="C1005">
        <f>IF($A1005="","",IFERROR(IF(INDEX('Apólices'!$Q$2:$Q$5001,MATCH($A1005,'Apólices'!$A$2:$A$5001,0))="","",INDEX('Apólices'!$Q$2:$Q$5001,MATCH($A1005,'Apólices'!$A$2:$A$5001,0))),""))</f>
        <v/>
      </c>
      <c r="D1005" s="8" t="n"/>
      <c r="E1005" s="25" t="n"/>
      <c r="F1005" s="25">
        <f>IF(OR($E1005="",$C1005=""),"",ROUND($E1005*$C1005/100,2))</f>
        <v/>
      </c>
      <c r="G1005" s="8" t="n"/>
      <c r="H1005" s="25" t="n"/>
      <c r="I1005" s="8" t="n"/>
      <c r="J1005" s="25">
        <f>IF($H1005&lt;&gt;"",IF($F1005="","",ROUND($H1005-$F1005,2)),IF(AND($F1005&lt;&gt;"",ISNUMBER($G1005)),IF($G1005&lt;TODAY(),-$F1005,""),""))</f>
        <v/>
      </c>
    </row>
    <row r="1006">
      <c r="A1006" s="7" t="n"/>
      <c r="B1006" s="10" t="n"/>
      <c r="C1006">
        <f>IF($A1006="","",IFERROR(IF(INDEX('Apólices'!$Q$2:$Q$5001,MATCH($A1006,'Apólices'!$A$2:$A$5001,0))="","",INDEX('Apólices'!$Q$2:$Q$5001,MATCH($A1006,'Apólices'!$A$2:$A$5001,0))),""))</f>
        <v/>
      </c>
      <c r="D1006" s="8" t="n"/>
      <c r="E1006" s="25" t="n"/>
      <c r="F1006" s="25">
        <f>IF(OR($E1006="",$C1006=""),"",ROUND($E1006*$C1006/100,2))</f>
        <v/>
      </c>
      <c r="G1006" s="8" t="n"/>
      <c r="H1006" s="25" t="n"/>
      <c r="I1006" s="8" t="n"/>
      <c r="J1006" s="25">
        <f>IF($H1006&lt;&gt;"",IF($F1006="","",ROUND($H1006-$F1006,2)),IF(AND($F1006&lt;&gt;"",ISNUMBER($G1006)),IF($G1006&lt;TODAY(),-$F1006,""),""))</f>
        <v/>
      </c>
    </row>
    <row r="1007">
      <c r="A1007" s="7" t="n"/>
      <c r="B1007" s="10" t="n"/>
      <c r="C1007">
        <f>IF($A1007="","",IFERROR(IF(INDEX('Apólices'!$Q$2:$Q$5001,MATCH($A1007,'Apólices'!$A$2:$A$5001,0))="","",INDEX('Apólices'!$Q$2:$Q$5001,MATCH($A1007,'Apólices'!$A$2:$A$5001,0))),""))</f>
        <v/>
      </c>
      <c r="D1007" s="8" t="n"/>
      <c r="E1007" s="25" t="n"/>
      <c r="F1007" s="25">
        <f>IF(OR($E1007="",$C1007=""),"",ROUND($E1007*$C1007/100,2))</f>
        <v/>
      </c>
      <c r="G1007" s="8" t="n"/>
      <c r="H1007" s="25" t="n"/>
      <c r="I1007" s="8" t="n"/>
      <c r="J1007" s="25">
        <f>IF($H1007&lt;&gt;"",IF($F1007="","",ROUND($H1007-$F1007,2)),IF(AND($F1007&lt;&gt;"",ISNUMBER($G1007)),IF($G1007&lt;TODAY(),-$F1007,""),""))</f>
        <v/>
      </c>
    </row>
    <row r="1008">
      <c r="A1008" s="7" t="n"/>
      <c r="B1008" s="10" t="n"/>
      <c r="C1008">
        <f>IF($A1008="","",IFERROR(IF(INDEX('Apólices'!$Q$2:$Q$5001,MATCH($A1008,'Apólices'!$A$2:$A$5001,0))="","",INDEX('Apólices'!$Q$2:$Q$5001,MATCH($A1008,'Apólices'!$A$2:$A$5001,0))),""))</f>
        <v/>
      </c>
      <c r="D1008" s="8" t="n"/>
      <c r="E1008" s="25" t="n"/>
      <c r="F1008" s="25">
        <f>IF(OR($E1008="",$C1008=""),"",ROUND($E1008*$C1008/100,2))</f>
        <v/>
      </c>
      <c r="G1008" s="8" t="n"/>
      <c r="H1008" s="25" t="n"/>
      <c r="I1008" s="8" t="n"/>
      <c r="J1008" s="25">
        <f>IF($H1008&lt;&gt;"",IF($F1008="","",ROUND($H1008-$F1008,2)),IF(AND($F1008&lt;&gt;"",ISNUMBER($G1008)),IF($G1008&lt;TODAY(),-$F1008,""),""))</f>
        <v/>
      </c>
    </row>
    <row r="1009">
      <c r="A1009" s="7" t="n"/>
      <c r="B1009" s="10" t="n"/>
      <c r="C1009">
        <f>IF($A1009="","",IFERROR(IF(INDEX('Apólices'!$Q$2:$Q$5001,MATCH($A1009,'Apólices'!$A$2:$A$5001,0))="","",INDEX('Apólices'!$Q$2:$Q$5001,MATCH($A1009,'Apólices'!$A$2:$A$5001,0))),""))</f>
        <v/>
      </c>
      <c r="D1009" s="8" t="n"/>
      <c r="E1009" s="25" t="n"/>
      <c r="F1009" s="25">
        <f>IF(OR($E1009="",$C1009=""),"",ROUND($E1009*$C1009/100,2))</f>
        <v/>
      </c>
      <c r="G1009" s="8" t="n"/>
      <c r="H1009" s="25" t="n"/>
      <c r="I1009" s="8" t="n"/>
      <c r="J1009" s="25">
        <f>IF($H1009&lt;&gt;"",IF($F1009="","",ROUND($H1009-$F1009,2)),IF(AND($F1009&lt;&gt;"",ISNUMBER($G1009)),IF($G1009&lt;TODAY(),-$F1009,""),""))</f>
        <v/>
      </c>
    </row>
    <row r="1010">
      <c r="A1010" s="7" t="n"/>
      <c r="B1010" s="10" t="n"/>
      <c r="C1010">
        <f>IF($A1010="","",IFERROR(IF(INDEX('Apólices'!$Q$2:$Q$5001,MATCH($A1010,'Apólices'!$A$2:$A$5001,0))="","",INDEX('Apólices'!$Q$2:$Q$5001,MATCH($A1010,'Apólices'!$A$2:$A$5001,0))),""))</f>
        <v/>
      </c>
      <c r="D1010" s="8" t="n"/>
      <c r="E1010" s="25" t="n"/>
      <c r="F1010" s="25">
        <f>IF(OR($E1010="",$C1010=""),"",ROUND($E1010*$C1010/100,2))</f>
        <v/>
      </c>
      <c r="G1010" s="8" t="n"/>
      <c r="H1010" s="25" t="n"/>
      <c r="I1010" s="8" t="n"/>
      <c r="J1010" s="25">
        <f>IF($H1010&lt;&gt;"",IF($F1010="","",ROUND($H1010-$F1010,2)),IF(AND($F1010&lt;&gt;"",ISNUMBER($G1010)),IF($G1010&lt;TODAY(),-$F1010,""),""))</f>
        <v/>
      </c>
    </row>
    <row r="1011">
      <c r="A1011" s="7" t="n"/>
      <c r="B1011" s="10" t="n"/>
      <c r="C1011">
        <f>IF($A1011="","",IFERROR(IF(INDEX('Apólices'!$Q$2:$Q$5001,MATCH($A1011,'Apólices'!$A$2:$A$5001,0))="","",INDEX('Apólices'!$Q$2:$Q$5001,MATCH($A1011,'Apólices'!$A$2:$A$5001,0))),""))</f>
        <v/>
      </c>
      <c r="D1011" s="8" t="n"/>
      <c r="E1011" s="25" t="n"/>
      <c r="F1011" s="25">
        <f>IF(OR($E1011="",$C1011=""),"",ROUND($E1011*$C1011/100,2))</f>
        <v/>
      </c>
      <c r="G1011" s="8" t="n"/>
      <c r="H1011" s="25" t="n"/>
      <c r="I1011" s="8" t="n"/>
      <c r="J1011" s="25">
        <f>IF($H1011&lt;&gt;"",IF($F1011="","",ROUND($H1011-$F1011,2)),IF(AND($F1011&lt;&gt;"",ISNUMBER($G1011)),IF($G1011&lt;TODAY(),-$F1011,""),""))</f>
        <v/>
      </c>
    </row>
    <row r="1012">
      <c r="A1012" s="7" t="n"/>
      <c r="B1012" s="10" t="n"/>
      <c r="C1012">
        <f>IF($A1012="","",IFERROR(IF(INDEX('Apólices'!$Q$2:$Q$5001,MATCH($A1012,'Apólices'!$A$2:$A$5001,0))="","",INDEX('Apólices'!$Q$2:$Q$5001,MATCH($A1012,'Apólices'!$A$2:$A$5001,0))),""))</f>
        <v/>
      </c>
      <c r="D1012" s="8" t="n"/>
      <c r="E1012" s="25" t="n"/>
      <c r="F1012" s="25">
        <f>IF(OR($E1012="",$C1012=""),"",ROUND($E1012*$C1012/100,2))</f>
        <v/>
      </c>
      <c r="G1012" s="8" t="n"/>
      <c r="H1012" s="25" t="n"/>
      <c r="I1012" s="8" t="n"/>
      <c r="J1012" s="25">
        <f>IF($H1012&lt;&gt;"",IF($F1012="","",ROUND($H1012-$F1012,2)),IF(AND($F1012&lt;&gt;"",ISNUMBER($G1012)),IF($G1012&lt;TODAY(),-$F1012,""),""))</f>
        <v/>
      </c>
    </row>
    <row r="1013">
      <c r="A1013" s="7" t="n"/>
      <c r="B1013" s="10" t="n"/>
      <c r="C1013">
        <f>IF($A1013="","",IFERROR(IF(INDEX('Apólices'!$Q$2:$Q$5001,MATCH($A1013,'Apólices'!$A$2:$A$5001,0))="","",INDEX('Apólices'!$Q$2:$Q$5001,MATCH($A1013,'Apólices'!$A$2:$A$5001,0))),""))</f>
        <v/>
      </c>
      <c r="D1013" s="8" t="n"/>
      <c r="E1013" s="25" t="n"/>
      <c r="F1013" s="25">
        <f>IF(OR($E1013="",$C1013=""),"",ROUND($E1013*$C1013/100,2))</f>
        <v/>
      </c>
      <c r="G1013" s="8" t="n"/>
      <c r="H1013" s="25" t="n"/>
      <c r="I1013" s="8" t="n"/>
      <c r="J1013" s="25">
        <f>IF($H1013&lt;&gt;"",IF($F1013="","",ROUND($H1013-$F1013,2)),IF(AND($F1013&lt;&gt;"",ISNUMBER($G1013)),IF($G1013&lt;TODAY(),-$F1013,""),""))</f>
        <v/>
      </c>
    </row>
    <row r="1014">
      <c r="A1014" s="7" t="n"/>
      <c r="B1014" s="10" t="n"/>
      <c r="C1014">
        <f>IF($A1014="","",IFERROR(IF(INDEX('Apólices'!$Q$2:$Q$5001,MATCH($A1014,'Apólices'!$A$2:$A$5001,0))="","",INDEX('Apólices'!$Q$2:$Q$5001,MATCH($A1014,'Apólices'!$A$2:$A$5001,0))),""))</f>
        <v/>
      </c>
      <c r="D1014" s="8" t="n"/>
      <c r="E1014" s="25" t="n"/>
      <c r="F1014" s="25">
        <f>IF(OR($E1014="",$C1014=""),"",ROUND($E1014*$C1014/100,2))</f>
        <v/>
      </c>
      <c r="G1014" s="8" t="n"/>
      <c r="H1014" s="25" t="n"/>
      <c r="I1014" s="8" t="n"/>
      <c r="J1014" s="25">
        <f>IF($H1014&lt;&gt;"",IF($F1014="","",ROUND($H1014-$F1014,2)),IF(AND($F1014&lt;&gt;"",ISNUMBER($G1014)),IF($G1014&lt;TODAY(),-$F1014,""),""))</f>
        <v/>
      </c>
    </row>
    <row r="1015">
      <c r="A1015" s="7" t="n"/>
      <c r="B1015" s="10" t="n"/>
      <c r="C1015">
        <f>IF($A1015="","",IFERROR(IF(INDEX('Apólices'!$Q$2:$Q$5001,MATCH($A1015,'Apólices'!$A$2:$A$5001,0))="","",INDEX('Apólices'!$Q$2:$Q$5001,MATCH($A1015,'Apólices'!$A$2:$A$5001,0))),""))</f>
        <v/>
      </c>
      <c r="D1015" s="8" t="n"/>
      <c r="E1015" s="25" t="n"/>
      <c r="F1015" s="25">
        <f>IF(OR($E1015="",$C1015=""),"",ROUND($E1015*$C1015/100,2))</f>
        <v/>
      </c>
      <c r="G1015" s="8" t="n"/>
      <c r="H1015" s="25" t="n"/>
      <c r="I1015" s="8" t="n"/>
      <c r="J1015" s="25">
        <f>IF($H1015&lt;&gt;"",IF($F1015="","",ROUND($H1015-$F1015,2)),IF(AND($F1015&lt;&gt;"",ISNUMBER($G1015)),IF($G1015&lt;TODAY(),-$F1015,""),""))</f>
        <v/>
      </c>
    </row>
    <row r="1016">
      <c r="A1016" s="7" t="n"/>
      <c r="B1016" s="10" t="n"/>
      <c r="C1016">
        <f>IF($A1016="","",IFERROR(IF(INDEX('Apólices'!$Q$2:$Q$5001,MATCH($A1016,'Apólices'!$A$2:$A$5001,0))="","",INDEX('Apólices'!$Q$2:$Q$5001,MATCH($A1016,'Apólices'!$A$2:$A$5001,0))),""))</f>
        <v/>
      </c>
      <c r="D1016" s="8" t="n"/>
      <c r="E1016" s="25" t="n"/>
      <c r="F1016" s="25">
        <f>IF(OR($E1016="",$C1016=""),"",ROUND($E1016*$C1016/100,2))</f>
        <v/>
      </c>
      <c r="G1016" s="8" t="n"/>
      <c r="H1016" s="25" t="n"/>
      <c r="I1016" s="8" t="n"/>
      <c r="J1016" s="25">
        <f>IF($H1016&lt;&gt;"",IF($F1016="","",ROUND($H1016-$F1016,2)),IF(AND($F1016&lt;&gt;"",ISNUMBER($G1016)),IF($G1016&lt;TODAY(),-$F1016,""),""))</f>
        <v/>
      </c>
    </row>
    <row r="1017">
      <c r="A1017" s="7" t="n"/>
      <c r="B1017" s="10" t="n"/>
      <c r="C1017">
        <f>IF($A1017="","",IFERROR(IF(INDEX('Apólices'!$Q$2:$Q$5001,MATCH($A1017,'Apólices'!$A$2:$A$5001,0))="","",INDEX('Apólices'!$Q$2:$Q$5001,MATCH($A1017,'Apólices'!$A$2:$A$5001,0))),""))</f>
        <v/>
      </c>
      <c r="D1017" s="8" t="n"/>
      <c r="E1017" s="25" t="n"/>
      <c r="F1017" s="25">
        <f>IF(OR($E1017="",$C1017=""),"",ROUND($E1017*$C1017/100,2))</f>
        <v/>
      </c>
      <c r="G1017" s="8" t="n"/>
      <c r="H1017" s="25" t="n"/>
      <c r="I1017" s="8" t="n"/>
      <c r="J1017" s="25">
        <f>IF($H1017&lt;&gt;"",IF($F1017="","",ROUND($H1017-$F1017,2)),IF(AND($F1017&lt;&gt;"",ISNUMBER($G1017)),IF($G1017&lt;TODAY(),-$F1017,""),""))</f>
        <v/>
      </c>
    </row>
    <row r="1018">
      <c r="A1018" s="7" t="n"/>
      <c r="B1018" s="10" t="n"/>
      <c r="C1018">
        <f>IF($A1018="","",IFERROR(IF(INDEX('Apólices'!$Q$2:$Q$5001,MATCH($A1018,'Apólices'!$A$2:$A$5001,0))="","",INDEX('Apólices'!$Q$2:$Q$5001,MATCH($A1018,'Apólices'!$A$2:$A$5001,0))),""))</f>
        <v/>
      </c>
      <c r="D1018" s="8" t="n"/>
      <c r="E1018" s="25" t="n"/>
      <c r="F1018" s="25">
        <f>IF(OR($E1018="",$C1018=""),"",ROUND($E1018*$C1018/100,2))</f>
        <v/>
      </c>
      <c r="G1018" s="8" t="n"/>
      <c r="H1018" s="25" t="n"/>
      <c r="I1018" s="8" t="n"/>
      <c r="J1018" s="25">
        <f>IF($H1018&lt;&gt;"",IF($F1018="","",ROUND($H1018-$F1018,2)),IF(AND($F1018&lt;&gt;"",ISNUMBER($G1018)),IF($G1018&lt;TODAY(),-$F1018,""),""))</f>
        <v/>
      </c>
    </row>
    <row r="1019">
      <c r="A1019" s="7" t="n"/>
      <c r="B1019" s="10" t="n"/>
      <c r="C1019">
        <f>IF($A1019="","",IFERROR(IF(INDEX('Apólices'!$Q$2:$Q$5001,MATCH($A1019,'Apólices'!$A$2:$A$5001,0))="","",INDEX('Apólices'!$Q$2:$Q$5001,MATCH($A1019,'Apólices'!$A$2:$A$5001,0))),""))</f>
        <v/>
      </c>
      <c r="D1019" s="8" t="n"/>
      <c r="E1019" s="25" t="n"/>
      <c r="F1019" s="25">
        <f>IF(OR($E1019="",$C1019=""),"",ROUND($E1019*$C1019/100,2))</f>
        <v/>
      </c>
      <c r="G1019" s="8" t="n"/>
      <c r="H1019" s="25" t="n"/>
      <c r="I1019" s="8" t="n"/>
      <c r="J1019" s="25">
        <f>IF($H1019&lt;&gt;"",IF($F1019="","",ROUND($H1019-$F1019,2)),IF(AND($F1019&lt;&gt;"",ISNUMBER($G1019)),IF($G1019&lt;TODAY(),-$F1019,""),""))</f>
        <v/>
      </c>
    </row>
    <row r="1020">
      <c r="A1020" s="7" t="n"/>
      <c r="B1020" s="10" t="n"/>
      <c r="C1020">
        <f>IF($A1020="","",IFERROR(IF(INDEX('Apólices'!$Q$2:$Q$5001,MATCH($A1020,'Apólices'!$A$2:$A$5001,0))="","",INDEX('Apólices'!$Q$2:$Q$5001,MATCH($A1020,'Apólices'!$A$2:$A$5001,0))),""))</f>
        <v/>
      </c>
      <c r="D1020" s="8" t="n"/>
      <c r="E1020" s="25" t="n"/>
      <c r="F1020" s="25">
        <f>IF(OR($E1020="",$C1020=""),"",ROUND($E1020*$C1020/100,2))</f>
        <v/>
      </c>
      <c r="G1020" s="8" t="n"/>
      <c r="H1020" s="25" t="n"/>
      <c r="I1020" s="8" t="n"/>
      <c r="J1020" s="25">
        <f>IF($H1020&lt;&gt;"",IF($F1020="","",ROUND($H1020-$F1020,2)),IF(AND($F1020&lt;&gt;"",ISNUMBER($G1020)),IF($G1020&lt;TODAY(),-$F1020,""),""))</f>
        <v/>
      </c>
    </row>
    <row r="1021">
      <c r="A1021" s="7" t="n"/>
      <c r="B1021" s="10" t="n"/>
      <c r="C1021">
        <f>IF($A1021="","",IFERROR(IF(INDEX('Apólices'!$Q$2:$Q$5001,MATCH($A1021,'Apólices'!$A$2:$A$5001,0))="","",INDEX('Apólices'!$Q$2:$Q$5001,MATCH($A1021,'Apólices'!$A$2:$A$5001,0))),""))</f>
        <v/>
      </c>
      <c r="D1021" s="8" t="n"/>
      <c r="E1021" s="25" t="n"/>
      <c r="F1021" s="25">
        <f>IF(OR($E1021="",$C1021=""),"",ROUND($E1021*$C1021/100,2))</f>
        <v/>
      </c>
      <c r="G1021" s="8" t="n"/>
      <c r="H1021" s="25" t="n"/>
      <c r="I1021" s="8" t="n"/>
      <c r="J1021" s="25">
        <f>IF($H1021&lt;&gt;"",IF($F1021="","",ROUND($H1021-$F1021,2)),IF(AND($F1021&lt;&gt;"",ISNUMBER($G1021)),IF($G1021&lt;TODAY(),-$F1021,""),""))</f>
        <v/>
      </c>
    </row>
    <row r="1022">
      <c r="A1022" s="7" t="n"/>
      <c r="B1022" s="10" t="n"/>
      <c r="C1022">
        <f>IF($A1022="","",IFERROR(IF(INDEX('Apólices'!$Q$2:$Q$5001,MATCH($A1022,'Apólices'!$A$2:$A$5001,0))="","",INDEX('Apólices'!$Q$2:$Q$5001,MATCH($A1022,'Apólices'!$A$2:$A$5001,0))),""))</f>
        <v/>
      </c>
      <c r="D1022" s="8" t="n"/>
      <c r="E1022" s="25" t="n"/>
      <c r="F1022" s="25">
        <f>IF(OR($E1022="",$C1022=""),"",ROUND($E1022*$C1022/100,2))</f>
        <v/>
      </c>
      <c r="G1022" s="8" t="n"/>
      <c r="H1022" s="25" t="n"/>
      <c r="I1022" s="8" t="n"/>
      <c r="J1022" s="25">
        <f>IF($H1022&lt;&gt;"",IF($F1022="","",ROUND($H1022-$F1022,2)),IF(AND($F1022&lt;&gt;"",ISNUMBER($G1022)),IF($G1022&lt;TODAY(),-$F1022,""),""))</f>
        <v/>
      </c>
    </row>
    <row r="1023">
      <c r="A1023" s="7" t="n"/>
      <c r="B1023" s="10" t="n"/>
      <c r="C1023">
        <f>IF($A1023="","",IFERROR(IF(INDEX('Apólices'!$Q$2:$Q$5001,MATCH($A1023,'Apólices'!$A$2:$A$5001,0))="","",INDEX('Apólices'!$Q$2:$Q$5001,MATCH($A1023,'Apólices'!$A$2:$A$5001,0))),""))</f>
        <v/>
      </c>
      <c r="D1023" s="8" t="n"/>
      <c r="E1023" s="25" t="n"/>
      <c r="F1023" s="25">
        <f>IF(OR($E1023="",$C1023=""),"",ROUND($E1023*$C1023/100,2))</f>
        <v/>
      </c>
      <c r="G1023" s="8" t="n"/>
      <c r="H1023" s="25" t="n"/>
      <c r="I1023" s="8" t="n"/>
      <c r="J1023" s="25">
        <f>IF($H1023&lt;&gt;"",IF($F1023="","",ROUND($H1023-$F1023,2)),IF(AND($F1023&lt;&gt;"",ISNUMBER($G1023)),IF($G1023&lt;TODAY(),-$F1023,""),""))</f>
        <v/>
      </c>
    </row>
    <row r="1024">
      <c r="A1024" s="7" t="n"/>
      <c r="B1024" s="10" t="n"/>
      <c r="C1024">
        <f>IF($A1024="","",IFERROR(IF(INDEX('Apólices'!$Q$2:$Q$5001,MATCH($A1024,'Apólices'!$A$2:$A$5001,0))="","",INDEX('Apólices'!$Q$2:$Q$5001,MATCH($A1024,'Apólices'!$A$2:$A$5001,0))),""))</f>
        <v/>
      </c>
      <c r="D1024" s="8" t="n"/>
      <c r="E1024" s="25" t="n"/>
      <c r="F1024" s="25">
        <f>IF(OR($E1024="",$C1024=""),"",ROUND($E1024*$C1024/100,2))</f>
        <v/>
      </c>
      <c r="G1024" s="8" t="n"/>
      <c r="H1024" s="25" t="n"/>
      <c r="I1024" s="8" t="n"/>
      <c r="J1024" s="25">
        <f>IF($H1024&lt;&gt;"",IF($F1024="","",ROUND($H1024-$F1024,2)),IF(AND($F1024&lt;&gt;"",ISNUMBER($G1024)),IF($G1024&lt;TODAY(),-$F1024,""),""))</f>
        <v/>
      </c>
    </row>
    <row r="1025">
      <c r="A1025" s="7" t="n"/>
      <c r="B1025" s="10" t="n"/>
      <c r="C1025">
        <f>IF($A1025="","",IFERROR(IF(INDEX('Apólices'!$Q$2:$Q$5001,MATCH($A1025,'Apólices'!$A$2:$A$5001,0))="","",INDEX('Apólices'!$Q$2:$Q$5001,MATCH($A1025,'Apólices'!$A$2:$A$5001,0))),""))</f>
        <v/>
      </c>
      <c r="D1025" s="8" t="n"/>
      <c r="E1025" s="25" t="n"/>
      <c r="F1025" s="25">
        <f>IF(OR($E1025="",$C1025=""),"",ROUND($E1025*$C1025/100,2))</f>
        <v/>
      </c>
      <c r="G1025" s="8" t="n"/>
      <c r="H1025" s="25" t="n"/>
      <c r="I1025" s="8" t="n"/>
      <c r="J1025" s="25">
        <f>IF($H1025&lt;&gt;"",IF($F1025="","",ROUND($H1025-$F1025,2)),IF(AND($F1025&lt;&gt;"",ISNUMBER($G1025)),IF($G1025&lt;TODAY(),-$F1025,""),""))</f>
        <v/>
      </c>
    </row>
    <row r="1026">
      <c r="A1026" s="7" t="n"/>
      <c r="B1026" s="10" t="n"/>
      <c r="C1026">
        <f>IF($A1026="","",IFERROR(IF(INDEX('Apólices'!$Q$2:$Q$5001,MATCH($A1026,'Apólices'!$A$2:$A$5001,0))="","",INDEX('Apólices'!$Q$2:$Q$5001,MATCH($A1026,'Apólices'!$A$2:$A$5001,0))),""))</f>
        <v/>
      </c>
      <c r="D1026" s="8" t="n"/>
      <c r="E1026" s="25" t="n"/>
      <c r="F1026" s="25">
        <f>IF(OR($E1026="",$C1026=""),"",ROUND($E1026*$C1026/100,2))</f>
        <v/>
      </c>
      <c r="G1026" s="8" t="n"/>
      <c r="H1026" s="25" t="n"/>
      <c r="I1026" s="8" t="n"/>
      <c r="J1026" s="25">
        <f>IF($H1026&lt;&gt;"",IF($F1026="","",ROUND($H1026-$F1026,2)),IF(AND($F1026&lt;&gt;"",ISNUMBER($G1026)),IF($G1026&lt;TODAY(),-$F1026,""),""))</f>
        <v/>
      </c>
    </row>
    <row r="1027">
      <c r="A1027" s="7" t="n"/>
      <c r="B1027" s="10" t="n"/>
      <c r="C1027">
        <f>IF($A1027="","",IFERROR(IF(INDEX('Apólices'!$Q$2:$Q$5001,MATCH($A1027,'Apólices'!$A$2:$A$5001,0))="","",INDEX('Apólices'!$Q$2:$Q$5001,MATCH($A1027,'Apólices'!$A$2:$A$5001,0))),""))</f>
        <v/>
      </c>
      <c r="D1027" s="8" t="n"/>
      <c r="E1027" s="25" t="n"/>
      <c r="F1027" s="25">
        <f>IF(OR($E1027="",$C1027=""),"",ROUND($E1027*$C1027/100,2))</f>
        <v/>
      </c>
      <c r="G1027" s="8" t="n"/>
      <c r="H1027" s="25" t="n"/>
      <c r="I1027" s="8" t="n"/>
      <c r="J1027" s="25">
        <f>IF($H1027&lt;&gt;"",IF($F1027="","",ROUND($H1027-$F1027,2)),IF(AND($F1027&lt;&gt;"",ISNUMBER($G1027)),IF($G1027&lt;TODAY(),-$F1027,""),""))</f>
        <v/>
      </c>
    </row>
    <row r="1028">
      <c r="A1028" s="7" t="n"/>
      <c r="B1028" s="10" t="n"/>
      <c r="C1028">
        <f>IF($A1028="","",IFERROR(IF(INDEX('Apólices'!$Q$2:$Q$5001,MATCH($A1028,'Apólices'!$A$2:$A$5001,0))="","",INDEX('Apólices'!$Q$2:$Q$5001,MATCH($A1028,'Apólices'!$A$2:$A$5001,0))),""))</f>
        <v/>
      </c>
      <c r="D1028" s="8" t="n"/>
      <c r="E1028" s="25" t="n"/>
      <c r="F1028" s="25">
        <f>IF(OR($E1028="",$C1028=""),"",ROUND($E1028*$C1028/100,2))</f>
        <v/>
      </c>
      <c r="G1028" s="8" t="n"/>
      <c r="H1028" s="25" t="n"/>
      <c r="I1028" s="8" t="n"/>
      <c r="J1028" s="25">
        <f>IF($H1028&lt;&gt;"",IF($F1028="","",ROUND($H1028-$F1028,2)),IF(AND($F1028&lt;&gt;"",ISNUMBER($G1028)),IF($G1028&lt;TODAY(),-$F1028,""),""))</f>
        <v/>
      </c>
    </row>
    <row r="1029">
      <c r="A1029" s="7" t="n"/>
      <c r="B1029" s="10" t="n"/>
      <c r="C1029">
        <f>IF($A1029="","",IFERROR(IF(INDEX('Apólices'!$Q$2:$Q$5001,MATCH($A1029,'Apólices'!$A$2:$A$5001,0))="","",INDEX('Apólices'!$Q$2:$Q$5001,MATCH($A1029,'Apólices'!$A$2:$A$5001,0))),""))</f>
        <v/>
      </c>
      <c r="D1029" s="8" t="n"/>
      <c r="E1029" s="25" t="n"/>
      <c r="F1029" s="25">
        <f>IF(OR($E1029="",$C1029=""),"",ROUND($E1029*$C1029/100,2))</f>
        <v/>
      </c>
      <c r="G1029" s="8" t="n"/>
      <c r="H1029" s="25" t="n"/>
      <c r="I1029" s="8" t="n"/>
      <c r="J1029" s="25">
        <f>IF($H1029&lt;&gt;"",IF($F1029="","",ROUND($H1029-$F1029,2)),IF(AND($F1029&lt;&gt;"",ISNUMBER($G1029)),IF($G1029&lt;TODAY(),-$F1029,""),""))</f>
        <v/>
      </c>
    </row>
    <row r="1030">
      <c r="A1030" s="7" t="n"/>
      <c r="B1030" s="10" t="n"/>
      <c r="C1030">
        <f>IF($A1030="","",IFERROR(IF(INDEX('Apólices'!$Q$2:$Q$5001,MATCH($A1030,'Apólices'!$A$2:$A$5001,0))="","",INDEX('Apólices'!$Q$2:$Q$5001,MATCH($A1030,'Apólices'!$A$2:$A$5001,0))),""))</f>
        <v/>
      </c>
      <c r="D1030" s="8" t="n"/>
      <c r="E1030" s="25" t="n"/>
      <c r="F1030" s="25">
        <f>IF(OR($E1030="",$C1030=""),"",ROUND($E1030*$C1030/100,2))</f>
        <v/>
      </c>
      <c r="G1030" s="8" t="n"/>
      <c r="H1030" s="25" t="n"/>
      <c r="I1030" s="8" t="n"/>
      <c r="J1030" s="25">
        <f>IF($H1030&lt;&gt;"",IF($F1030="","",ROUND($H1030-$F1030,2)),IF(AND($F1030&lt;&gt;"",ISNUMBER($G1030)),IF($G1030&lt;TODAY(),-$F1030,""),""))</f>
        <v/>
      </c>
    </row>
    <row r="1031">
      <c r="A1031" s="7" t="n"/>
      <c r="B1031" s="10" t="n"/>
      <c r="C1031">
        <f>IF($A1031="","",IFERROR(IF(INDEX('Apólices'!$Q$2:$Q$5001,MATCH($A1031,'Apólices'!$A$2:$A$5001,0))="","",INDEX('Apólices'!$Q$2:$Q$5001,MATCH($A1031,'Apólices'!$A$2:$A$5001,0))),""))</f>
        <v/>
      </c>
      <c r="D1031" s="8" t="n"/>
      <c r="E1031" s="25" t="n"/>
      <c r="F1031" s="25">
        <f>IF(OR($E1031="",$C1031=""),"",ROUND($E1031*$C1031/100,2))</f>
        <v/>
      </c>
      <c r="G1031" s="8" t="n"/>
      <c r="H1031" s="25" t="n"/>
      <c r="I1031" s="8" t="n"/>
      <c r="J1031" s="25">
        <f>IF($H1031&lt;&gt;"",IF($F1031="","",ROUND($H1031-$F1031,2)),IF(AND($F1031&lt;&gt;"",ISNUMBER($G1031)),IF($G1031&lt;TODAY(),-$F1031,""),""))</f>
        <v/>
      </c>
    </row>
    <row r="1032">
      <c r="A1032" s="7" t="n"/>
      <c r="B1032" s="10" t="n"/>
      <c r="C1032">
        <f>IF($A1032="","",IFERROR(IF(INDEX('Apólices'!$Q$2:$Q$5001,MATCH($A1032,'Apólices'!$A$2:$A$5001,0))="","",INDEX('Apólices'!$Q$2:$Q$5001,MATCH($A1032,'Apólices'!$A$2:$A$5001,0))),""))</f>
        <v/>
      </c>
      <c r="D1032" s="8" t="n"/>
      <c r="E1032" s="25" t="n"/>
      <c r="F1032" s="25">
        <f>IF(OR($E1032="",$C1032=""),"",ROUND($E1032*$C1032/100,2))</f>
        <v/>
      </c>
      <c r="G1032" s="8" t="n"/>
      <c r="H1032" s="25" t="n"/>
      <c r="I1032" s="8" t="n"/>
      <c r="J1032" s="25">
        <f>IF($H1032&lt;&gt;"",IF($F1032="","",ROUND($H1032-$F1032,2)),IF(AND($F1032&lt;&gt;"",ISNUMBER($G1032)),IF($G1032&lt;TODAY(),-$F1032,""),""))</f>
        <v/>
      </c>
    </row>
    <row r="1033">
      <c r="A1033" s="7" t="n"/>
      <c r="B1033" s="10" t="n"/>
      <c r="C1033">
        <f>IF($A1033="","",IFERROR(IF(INDEX('Apólices'!$Q$2:$Q$5001,MATCH($A1033,'Apólices'!$A$2:$A$5001,0))="","",INDEX('Apólices'!$Q$2:$Q$5001,MATCH($A1033,'Apólices'!$A$2:$A$5001,0))),""))</f>
        <v/>
      </c>
      <c r="D1033" s="8" t="n"/>
      <c r="E1033" s="25" t="n"/>
      <c r="F1033" s="25">
        <f>IF(OR($E1033="",$C1033=""),"",ROUND($E1033*$C1033/100,2))</f>
        <v/>
      </c>
      <c r="G1033" s="8" t="n"/>
      <c r="H1033" s="25" t="n"/>
      <c r="I1033" s="8" t="n"/>
      <c r="J1033" s="25">
        <f>IF($H1033&lt;&gt;"",IF($F1033="","",ROUND($H1033-$F1033,2)),IF(AND($F1033&lt;&gt;"",ISNUMBER($G1033)),IF($G1033&lt;TODAY(),-$F1033,""),""))</f>
        <v/>
      </c>
    </row>
    <row r="1034">
      <c r="A1034" s="7" t="n"/>
      <c r="B1034" s="10" t="n"/>
      <c r="C1034">
        <f>IF($A1034="","",IFERROR(IF(INDEX('Apólices'!$Q$2:$Q$5001,MATCH($A1034,'Apólices'!$A$2:$A$5001,0))="","",INDEX('Apólices'!$Q$2:$Q$5001,MATCH($A1034,'Apólices'!$A$2:$A$5001,0))),""))</f>
        <v/>
      </c>
      <c r="D1034" s="8" t="n"/>
      <c r="E1034" s="25" t="n"/>
      <c r="F1034" s="25">
        <f>IF(OR($E1034="",$C1034=""),"",ROUND($E1034*$C1034/100,2))</f>
        <v/>
      </c>
      <c r="G1034" s="8" t="n"/>
      <c r="H1034" s="25" t="n"/>
      <c r="I1034" s="8" t="n"/>
      <c r="J1034" s="25">
        <f>IF($H1034&lt;&gt;"",IF($F1034="","",ROUND($H1034-$F1034,2)),IF(AND($F1034&lt;&gt;"",ISNUMBER($G1034)),IF($G1034&lt;TODAY(),-$F1034,""),""))</f>
        <v/>
      </c>
    </row>
    <row r="1035">
      <c r="A1035" s="7" t="n"/>
      <c r="B1035" s="10" t="n"/>
      <c r="C1035">
        <f>IF($A1035="","",IFERROR(IF(INDEX('Apólices'!$Q$2:$Q$5001,MATCH($A1035,'Apólices'!$A$2:$A$5001,0))="","",INDEX('Apólices'!$Q$2:$Q$5001,MATCH($A1035,'Apólices'!$A$2:$A$5001,0))),""))</f>
        <v/>
      </c>
      <c r="D1035" s="8" t="n"/>
      <c r="E1035" s="25" t="n"/>
      <c r="F1035" s="25">
        <f>IF(OR($E1035="",$C1035=""),"",ROUND($E1035*$C1035/100,2))</f>
        <v/>
      </c>
      <c r="G1035" s="8" t="n"/>
      <c r="H1035" s="25" t="n"/>
      <c r="I1035" s="8" t="n"/>
      <c r="J1035" s="25">
        <f>IF($H1035&lt;&gt;"",IF($F1035="","",ROUND($H1035-$F1035,2)),IF(AND($F1035&lt;&gt;"",ISNUMBER($G1035)),IF($G1035&lt;TODAY(),-$F1035,""),""))</f>
        <v/>
      </c>
    </row>
    <row r="1036">
      <c r="A1036" s="7" t="n"/>
      <c r="B1036" s="10" t="n"/>
      <c r="C1036">
        <f>IF($A1036="","",IFERROR(IF(INDEX('Apólices'!$Q$2:$Q$5001,MATCH($A1036,'Apólices'!$A$2:$A$5001,0))="","",INDEX('Apólices'!$Q$2:$Q$5001,MATCH($A1036,'Apólices'!$A$2:$A$5001,0))),""))</f>
        <v/>
      </c>
      <c r="D1036" s="8" t="n"/>
      <c r="E1036" s="25" t="n"/>
      <c r="F1036" s="25">
        <f>IF(OR($E1036="",$C1036=""),"",ROUND($E1036*$C1036/100,2))</f>
        <v/>
      </c>
      <c r="G1036" s="8" t="n"/>
      <c r="H1036" s="25" t="n"/>
      <c r="I1036" s="8" t="n"/>
      <c r="J1036" s="25">
        <f>IF($H1036&lt;&gt;"",IF($F1036="","",ROUND($H1036-$F1036,2)),IF(AND($F1036&lt;&gt;"",ISNUMBER($G1036)),IF($G1036&lt;TODAY(),-$F1036,""),""))</f>
        <v/>
      </c>
    </row>
    <row r="1037">
      <c r="A1037" s="7" t="n"/>
      <c r="B1037" s="10" t="n"/>
      <c r="C1037">
        <f>IF($A1037="","",IFERROR(IF(INDEX('Apólices'!$Q$2:$Q$5001,MATCH($A1037,'Apólices'!$A$2:$A$5001,0))="","",INDEX('Apólices'!$Q$2:$Q$5001,MATCH($A1037,'Apólices'!$A$2:$A$5001,0))),""))</f>
        <v/>
      </c>
      <c r="D1037" s="8" t="n"/>
      <c r="E1037" s="25" t="n"/>
      <c r="F1037" s="25">
        <f>IF(OR($E1037="",$C1037=""),"",ROUND($E1037*$C1037/100,2))</f>
        <v/>
      </c>
      <c r="G1037" s="8" t="n"/>
      <c r="H1037" s="25" t="n"/>
      <c r="I1037" s="8" t="n"/>
      <c r="J1037" s="25">
        <f>IF($H1037&lt;&gt;"",IF($F1037="","",ROUND($H1037-$F1037,2)),IF(AND($F1037&lt;&gt;"",ISNUMBER($G1037)),IF($G1037&lt;TODAY(),-$F1037,""),""))</f>
        <v/>
      </c>
    </row>
    <row r="1038">
      <c r="A1038" s="7" t="n"/>
      <c r="B1038" s="10" t="n"/>
      <c r="C1038">
        <f>IF($A1038="","",IFERROR(IF(INDEX('Apólices'!$Q$2:$Q$5001,MATCH($A1038,'Apólices'!$A$2:$A$5001,0))="","",INDEX('Apólices'!$Q$2:$Q$5001,MATCH($A1038,'Apólices'!$A$2:$A$5001,0))),""))</f>
        <v/>
      </c>
      <c r="D1038" s="8" t="n"/>
      <c r="E1038" s="25" t="n"/>
      <c r="F1038" s="25">
        <f>IF(OR($E1038="",$C1038=""),"",ROUND($E1038*$C1038/100,2))</f>
        <v/>
      </c>
      <c r="G1038" s="8" t="n"/>
      <c r="H1038" s="25" t="n"/>
      <c r="I1038" s="8" t="n"/>
      <c r="J1038" s="25">
        <f>IF($H1038&lt;&gt;"",IF($F1038="","",ROUND($H1038-$F1038,2)),IF(AND($F1038&lt;&gt;"",ISNUMBER($G1038)),IF($G1038&lt;TODAY(),-$F1038,""),""))</f>
        <v/>
      </c>
    </row>
    <row r="1039">
      <c r="A1039" s="7" t="n"/>
      <c r="B1039" s="10" t="n"/>
      <c r="C1039">
        <f>IF($A1039="","",IFERROR(IF(INDEX('Apólices'!$Q$2:$Q$5001,MATCH($A1039,'Apólices'!$A$2:$A$5001,0))="","",INDEX('Apólices'!$Q$2:$Q$5001,MATCH($A1039,'Apólices'!$A$2:$A$5001,0))),""))</f>
        <v/>
      </c>
      <c r="D1039" s="8" t="n"/>
      <c r="E1039" s="25" t="n"/>
      <c r="F1039" s="25">
        <f>IF(OR($E1039="",$C1039=""),"",ROUND($E1039*$C1039/100,2))</f>
        <v/>
      </c>
      <c r="G1039" s="8" t="n"/>
      <c r="H1039" s="25" t="n"/>
      <c r="I1039" s="8" t="n"/>
      <c r="J1039" s="25">
        <f>IF($H1039&lt;&gt;"",IF($F1039="","",ROUND($H1039-$F1039,2)),IF(AND($F1039&lt;&gt;"",ISNUMBER($G1039)),IF($G1039&lt;TODAY(),-$F1039,""),""))</f>
        <v/>
      </c>
    </row>
    <row r="1040">
      <c r="A1040" s="7" t="n"/>
      <c r="B1040" s="10" t="n"/>
      <c r="C1040">
        <f>IF($A1040="","",IFERROR(IF(INDEX('Apólices'!$Q$2:$Q$5001,MATCH($A1040,'Apólices'!$A$2:$A$5001,0))="","",INDEX('Apólices'!$Q$2:$Q$5001,MATCH($A1040,'Apólices'!$A$2:$A$5001,0))),""))</f>
        <v/>
      </c>
      <c r="D1040" s="8" t="n"/>
      <c r="E1040" s="25" t="n"/>
      <c r="F1040" s="25">
        <f>IF(OR($E1040="",$C1040=""),"",ROUND($E1040*$C1040/100,2))</f>
        <v/>
      </c>
      <c r="G1040" s="8" t="n"/>
      <c r="H1040" s="25" t="n"/>
      <c r="I1040" s="8" t="n"/>
      <c r="J1040" s="25">
        <f>IF($H1040&lt;&gt;"",IF($F1040="","",ROUND($H1040-$F1040,2)),IF(AND($F1040&lt;&gt;"",ISNUMBER($G1040)),IF($G1040&lt;TODAY(),-$F1040,""),""))</f>
        <v/>
      </c>
    </row>
    <row r="1041">
      <c r="A1041" s="7" t="n"/>
      <c r="B1041" s="10" t="n"/>
      <c r="C1041">
        <f>IF($A1041="","",IFERROR(IF(INDEX('Apólices'!$Q$2:$Q$5001,MATCH($A1041,'Apólices'!$A$2:$A$5001,0))="","",INDEX('Apólices'!$Q$2:$Q$5001,MATCH($A1041,'Apólices'!$A$2:$A$5001,0))),""))</f>
        <v/>
      </c>
      <c r="D1041" s="8" t="n"/>
      <c r="E1041" s="25" t="n"/>
      <c r="F1041" s="25">
        <f>IF(OR($E1041="",$C1041=""),"",ROUND($E1041*$C1041/100,2))</f>
        <v/>
      </c>
      <c r="G1041" s="8" t="n"/>
      <c r="H1041" s="25" t="n"/>
      <c r="I1041" s="8" t="n"/>
      <c r="J1041" s="25">
        <f>IF($H1041&lt;&gt;"",IF($F1041="","",ROUND($H1041-$F1041,2)),IF(AND($F1041&lt;&gt;"",ISNUMBER($G1041)),IF($G1041&lt;TODAY(),-$F1041,""),""))</f>
        <v/>
      </c>
    </row>
    <row r="1042">
      <c r="A1042" s="7" t="n"/>
      <c r="B1042" s="10" t="n"/>
      <c r="C1042">
        <f>IF($A1042="","",IFERROR(IF(INDEX('Apólices'!$Q$2:$Q$5001,MATCH($A1042,'Apólices'!$A$2:$A$5001,0))="","",INDEX('Apólices'!$Q$2:$Q$5001,MATCH($A1042,'Apólices'!$A$2:$A$5001,0))),""))</f>
        <v/>
      </c>
      <c r="D1042" s="8" t="n"/>
      <c r="E1042" s="25" t="n"/>
      <c r="F1042" s="25">
        <f>IF(OR($E1042="",$C1042=""),"",ROUND($E1042*$C1042/100,2))</f>
        <v/>
      </c>
      <c r="G1042" s="8" t="n"/>
      <c r="H1042" s="25" t="n"/>
      <c r="I1042" s="8" t="n"/>
      <c r="J1042" s="25">
        <f>IF($H1042&lt;&gt;"",IF($F1042="","",ROUND($H1042-$F1042,2)),IF(AND($F1042&lt;&gt;"",ISNUMBER($G1042)),IF($G1042&lt;TODAY(),-$F1042,""),""))</f>
        <v/>
      </c>
    </row>
    <row r="1043">
      <c r="A1043" s="7" t="n"/>
      <c r="B1043" s="10" t="n"/>
      <c r="C1043">
        <f>IF($A1043="","",IFERROR(IF(INDEX('Apólices'!$Q$2:$Q$5001,MATCH($A1043,'Apólices'!$A$2:$A$5001,0))="","",INDEX('Apólices'!$Q$2:$Q$5001,MATCH($A1043,'Apólices'!$A$2:$A$5001,0))),""))</f>
        <v/>
      </c>
      <c r="D1043" s="8" t="n"/>
      <c r="E1043" s="25" t="n"/>
      <c r="F1043" s="25">
        <f>IF(OR($E1043="",$C1043=""),"",ROUND($E1043*$C1043/100,2))</f>
        <v/>
      </c>
      <c r="G1043" s="8" t="n"/>
      <c r="H1043" s="25" t="n"/>
      <c r="I1043" s="8" t="n"/>
      <c r="J1043" s="25">
        <f>IF($H1043&lt;&gt;"",IF($F1043="","",ROUND($H1043-$F1043,2)),IF(AND($F1043&lt;&gt;"",ISNUMBER($G1043)),IF($G1043&lt;TODAY(),-$F1043,""),""))</f>
        <v/>
      </c>
    </row>
    <row r="1044">
      <c r="A1044" s="7" t="n"/>
      <c r="B1044" s="10" t="n"/>
      <c r="C1044">
        <f>IF($A1044="","",IFERROR(IF(INDEX('Apólices'!$Q$2:$Q$5001,MATCH($A1044,'Apólices'!$A$2:$A$5001,0))="","",INDEX('Apólices'!$Q$2:$Q$5001,MATCH($A1044,'Apólices'!$A$2:$A$5001,0))),""))</f>
        <v/>
      </c>
      <c r="D1044" s="8" t="n"/>
      <c r="E1044" s="25" t="n"/>
      <c r="F1044" s="25">
        <f>IF(OR($E1044="",$C1044=""),"",ROUND($E1044*$C1044/100,2))</f>
        <v/>
      </c>
      <c r="G1044" s="8" t="n"/>
      <c r="H1044" s="25" t="n"/>
      <c r="I1044" s="8" t="n"/>
      <c r="J1044" s="25">
        <f>IF($H1044&lt;&gt;"",IF($F1044="","",ROUND($H1044-$F1044,2)),IF(AND($F1044&lt;&gt;"",ISNUMBER($G1044)),IF($G1044&lt;TODAY(),-$F1044,""),""))</f>
        <v/>
      </c>
    </row>
    <row r="1045">
      <c r="A1045" s="7" t="n"/>
      <c r="B1045" s="10" t="n"/>
      <c r="C1045">
        <f>IF($A1045="","",IFERROR(IF(INDEX('Apólices'!$Q$2:$Q$5001,MATCH($A1045,'Apólices'!$A$2:$A$5001,0))="","",INDEX('Apólices'!$Q$2:$Q$5001,MATCH($A1045,'Apólices'!$A$2:$A$5001,0))),""))</f>
        <v/>
      </c>
      <c r="D1045" s="8" t="n"/>
      <c r="E1045" s="25" t="n"/>
      <c r="F1045" s="25">
        <f>IF(OR($E1045="",$C1045=""),"",ROUND($E1045*$C1045/100,2))</f>
        <v/>
      </c>
      <c r="G1045" s="8" t="n"/>
      <c r="H1045" s="25" t="n"/>
      <c r="I1045" s="8" t="n"/>
      <c r="J1045" s="25">
        <f>IF($H1045&lt;&gt;"",IF($F1045="","",ROUND($H1045-$F1045,2)),IF(AND($F1045&lt;&gt;"",ISNUMBER($G1045)),IF($G1045&lt;TODAY(),-$F1045,""),""))</f>
        <v/>
      </c>
    </row>
    <row r="1046">
      <c r="A1046" s="7" t="n"/>
      <c r="B1046" s="10" t="n"/>
      <c r="C1046">
        <f>IF($A1046="","",IFERROR(IF(INDEX('Apólices'!$Q$2:$Q$5001,MATCH($A1046,'Apólices'!$A$2:$A$5001,0))="","",INDEX('Apólices'!$Q$2:$Q$5001,MATCH($A1046,'Apólices'!$A$2:$A$5001,0))),""))</f>
        <v/>
      </c>
      <c r="D1046" s="8" t="n"/>
      <c r="E1046" s="25" t="n"/>
      <c r="F1046" s="25">
        <f>IF(OR($E1046="",$C1046=""),"",ROUND($E1046*$C1046/100,2))</f>
        <v/>
      </c>
      <c r="G1046" s="8" t="n"/>
      <c r="H1046" s="25" t="n"/>
      <c r="I1046" s="8" t="n"/>
      <c r="J1046" s="25">
        <f>IF($H1046&lt;&gt;"",IF($F1046="","",ROUND($H1046-$F1046,2)),IF(AND($F1046&lt;&gt;"",ISNUMBER($G1046)),IF($G1046&lt;TODAY(),-$F1046,""),""))</f>
        <v/>
      </c>
    </row>
    <row r="1047">
      <c r="A1047" s="7" t="n"/>
      <c r="B1047" s="10" t="n"/>
      <c r="C1047">
        <f>IF($A1047="","",IFERROR(IF(INDEX('Apólices'!$Q$2:$Q$5001,MATCH($A1047,'Apólices'!$A$2:$A$5001,0))="","",INDEX('Apólices'!$Q$2:$Q$5001,MATCH($A1047,'Apólices'!$A$2:$A$5001,0))),""))</f>
        <v/>
      </c>
      <c r="D1047" s="8" t="n"/>
      <c r="E1047" s="25" t="n"/>
      <c r="F1047" s="25">
        <f>IF(OR($E1047="",$C1047=""),"",ROUND($E1047*$C1047/100,2))</f>
        <v/>
      </c>
      <c r="G1047" s="8" t="n"/>
      <c r="H1047" s="25" t="n"/>
      <c r="I1047" s="8" t="n"/>
      <c r="J1047" s="25">
        <f>IF($H1047&lt;&gt;"",IF($F1047="","",ROUND($H1047-$F1047,2)),IF(AND($F1047&lt;&gt;"",ISNUMBER($G1047)),IF($G1047&lt;TODAY(),-$F1047,""),""))</f>
        <v/>
      </c>
    </row>
    <row r="1048">
      <c r="A1048" s="7" t="n"/>
      <c r="B1048" s="10" t="n"/>
      <c r="C1048">
        <f>IF($A1048="","",IFERROR(IF(INDEX('Apólices'!$Q$2:$Q$5001,MATCH($A1048,'Apólices'!$A$2:$A$5001,0))="","",INDEX('Apólices'!$Q$2:$Q$5001,MATCH($A1048,'Apólices'!$A$2:$A$5001,0))),""))</f>
        <v/>
      </c>
      <c r="D1048" s="8" t="n"/>
      <c r="E1048" s="25" t="n"/>
      <c r="F1048" s="25">
        <f>IF(OR($E1048="",$C1048=""),"",ROUND($E1048*$C1048/100,2))</f>
        <v/>
      </c>
      <c r="G1048" s="8" t="n"/>
      <c r="H1048" s="25" t="n"/>
      <c r="I1048" s="8" t="n"/>
      <c r="J1048" s="25">
        <f>IF($H1048&lt;&gt;"",IF($F1048="","",ROUND($H1048-$F1048,2)),IF(AND($F1048&lt;&gt;"",ISNUMBER($G1048)),IF($G1048&lt;TODAY(),-$F1048,""),""))</f>
        <v/>
      </c>
    </row>
    <row r="1049">
      <c r="A1049" s="7" t="n"/>
      <c r="B1049" s="10" t="n"/>
      <c r="C1049">
        <f>IF($A1049="","",IFERROR(IF(INDEX('Apólices'!$Q$2:$Q$5001,MATCH($A1049,'Apólices'!$A$2:$A$5001,0))="","",INDEX('Apólices'!$Q$2:$Q$5001,MATCH($A1049,'Apólices'!$A$2:$A$5001,0))),""))</f>
        <v/>
      </c>
      <c r="D1049" s="8" t="n"/>
      <c r="E1049" s="25" t="n"/>
      <c r="F1049" s="25">
        <f>IF(OR($E1049="",$C1049=""),"",ROUND($E1049*$C1049/100,2))</f>
        <v/>
      </c>
      <c r="G1049" s="8" t="n"/>
      <c r="H1049" s="25" t="n"/>
      <c r="I1049" s="8" t="n"/>
      <c r="J1049" s="25">
        <f>IF($H1049&lt;&gt;"",IF($F1049="","",ROUND($H1049-$F1049,2)),IF(AND($F1049&lt;&gt;"",ISNUMBER($G1049)),IF($G1049&lt;TODAY(),-$F1049,""),""))</f>
        <v/>
      </c>
    </row>
    <row r="1050">
      <c r="A1050" s="7" t="n"/>
      <c r="B1050" s="10" t="n"/>
      <c r="C1050">
        <f>IF($A1050="","",IFERROR(IF(INDEX('Apólices'!$Q$2:$Q$5001,MATCH($A1050,'Apólices'!$A$2:$A$5001,0))="","",INDEX('Apólices'!$Q$2:$Q$5001,MATCH($A1050,'Apólices'!$A$2:$A$5001,0))),""))</f>
        <v/>
      </c>
      <c r="D1050" s="8" t="n"/>
      <c r="E1050" s="25" t="n"/>
      <c r="F1050" s="25">
        <f>IF(OR($E1050="",$C1050=""),"",ROUND($E1050*$C1050/100,2))</f>
        <v/>
      </c>
      <c r="G1050" s="8" t="n"/>
      <c r="H1050" s="25" t="n"/>
      <c r="I1050" s="8" t="n"/>
      <c r="J1050" s="25">
        <f>IF($H1050&lt;&gt;"",IF($F1050="","",ROUND($H1050-$F1050,2)),IF(AND($F1050&lt;&gt;"",ISNUMBER($G1050)),IF($G1050&lt;TODAY(),-$F1050,""),""))</f>
        <v/>
      </c>
    </row>
    <row r="1051">
      <c r="A1051" s="7" t="n"/>
      <c r="B1051" s="10" t="n"/>
      <c r="C1051">
        <f>IF($A1051="","",IFERROR(IF(INDEX('Apólices'!$Q$2:$Q$5001,MATCH($A1051,'Apólices'!$A$2:$A$5001,0))="","",INDEX('Apólices'!$Q$2:$Q$5001,MATCH($A1051,'Apólices'!$A$2:$A$5001,0))),""))</f>
        <v/>
      </c>
      <c r="D1051" s="8" t="n"/>
      <c r="E1051" s="25" t="n"/>
      <c r="F1051" s="25">
        <f>IF(OR($E1051="",$C1051=""),"",ROUND($E1051*$C1051/100,2))</f>
        <v/>
      </c>
      <c r="G1051" s="8" t="n"/>
      <c r="H1051" s="25" t="n"/>
      <c r="I1051" s="8" t="n"/>
      <c r="J1051" s="25">
        <f>IF($H1051&lt;&gt;"",IF($F1051="","",ROUND($H1051-$F1051,2)),IF(AND($F1051&lt;&gt;"",ISNUMBER($G1051)),IF($G1051&lt;TODAY(),-$F1051,""),""))</f>
        <v/>
      </c>
    </row>
    <row r="1052">
      <c r="A1052" s="7" t="n"/>
      <c r="B1052" s="10" t="n"/>
      <c r="C1052">
        <f>IF($A1052="","",IFERROR(IF(INDEX('Apólices'!$Q$2:$Q$5001,MATCH($A1052,'Apólices'!$A$2:$A$5001,0))="","",INDEX('Apólices'!$Q$2:$Q$5001,MATCH($A1052,'Apólices'!$A$2:$A$5001,0))),""))</f>
        <v/>
      </c>
      <c r="D1052" s="8" t="n"/>
      <c r="E1052" s="25" t="n"/>
      <c r="F1052" s="25">
        <f>IF(OR($E1052="",$C1052=""),"",ROUND($E1052*$C1052/100,2))</f>
        <v/>
      </c>
      <c r="G1052" s="8" t="n"/>
      <c r="H1052" s="25" t="n"/>
      <c r="I1052" s="8" t="n"/>
      <c r="J1052" s="25">
        <f>IF($H1052&lt;&gt;"",IF($F1052="","",ROUND($H1052-$F1052,2)),IF(AND($F1052&lt;&gt;"",ISNUMBER($G1052)),IF($G1052&lt;TODAY(),-$F1052,""),""))</f>
        <v/>
      </c>
    </row>
    <row r="1053">
      <c r="A1053" s="7" t="n"/>
      <c r="B1053" s="10" t="n"/>
      <c r="C1053">
        <f>IF($A1053="","",IFERROR(IF(INDEX('Apólices'!$Q$2:$Q$5001,MATCH($A1053,'Apólices'!$A$2:$A$5001,0))="","",INDEX('Apólices'!$Q$2:$Q$5001,MATCH($A1053,'Apólices'!$A$2:$A$5001,0))),""))</f>
        <v/>
      </c>
      <c r="D1053" s="8" t="n"/>
      <c r="E1053" s="25" t="n"/>
      <c r="F1053" s="25">
        <f>IF(OR($E1053="",$C1053=""),"",ROUND($E1053*$C1053/100,2))</f>
        <v/>
      </c>
      <c r="G1053" s="8" t="n"/>
      <c r="H1053" s="25" t="n"/>
      <c r="I1053" s="8" t="n"/>
      <c r="J1053" s="25">
        <f>IF($H1053&lt;&gt;"",IF($F1053="","",ROUND($H1053-$F1053,2)),IF(AND($F1053&lt;&gt;"",ISNUMBER($G1053)),IF($G1053&lt;TODAY(),-$F1053,""),""))</f>
        <v/>
      </c>
    </row>
    <row r="1054">
      <c r="A1054" s="7" t="n"/>
      <c r="B1054" s="10" t="n"/>
      <c r="C1054">
        <f>IF($A1054="","",IFERROR(IF(INDEX('Apólices'!$Q$2:$Q$5001,MATCH($A1054,'Apólices'!$A$2:$A$5001,0))="","",INDEX('Apólices'!$Q$2:$Q$5001,MATCH($A1054,'Apólices'!$A$2:$A$5001,0))),""))</f>
        <v/>
      </c>
      <c r="D1054" s="8" t="n"/>
      <c r="E1054" s="25" t="n"/>
      <c r="F1054" s="25">
        <f>IF(OR($E1054="",$C1054=""),"",ROUND($E1054*$C1054/100,2))</f>
        <v/>
      </c>
      <c r="G1054" s="8" t="n"/>
      <c r="H1054" s="25" t="n"/>
      <c r="I1054" s="8" t="n"/>
      <c r="J1054" s="25">
        <f>IF($H1054&lt;&gt;"",IF($F1054="","",ROUND($H1054-$F1054,2)),IF(AND($F1054&lt;&gt;"",ISNUMBER($G1054)),IF($G1054&lt;TODAY(),-$F1054,""),""))</f>
        <v/>
      </c>
    </row>
    <row r="1055">
      <c r="A1055" s="7" t="n"/>
      <c r="B1055" s="10" t="n"/>
      <c r="C1055">
        <f>IF($A1055="","",IFERROR(IF(INDEX('Apólices'!$Q$2:$Q$5001,MATCH($A1055,'Apólices'!$A$2:$A$5001,0))="","",INDEX('Apólices'!$Q$2:$Q$5001,MATCH($A1055,'Apólices'!$A$2:$A$5001,0))),""))</f>
        <v/>
      </c>
      <c r="D1055" s="8" t="n"/>
      <c r="E1055" s="25" t="n"/>
      <c r="F1055" s="25">
        <f>IF(OR($E1055="",$C1055=""),"",ROUND($E1055*$C1055/100,2))</f>
        <v/>
      </c>
      <c r="G1055" s="8" t="n"/>
      <c r="H1055" s="25" t="n"/>
      <c r="I1055" s="8" t="n"/>
      <c r="J1055" s="25">
        <f>IF($H1055&lt;&gt;"",IF($F1055="","",ROUND($H1055-$F1055,2)),IF(AND($F1055&lt;&gt;"",ISNUMBER($G1055)),IF($G1055&lt;TODAY(),-$F1055,""),""))</f>
        <v/>
      </c>
    </row>
    <row r="1056">
      <c r="A1056" s="7" t="n"/>
      <c r="B1056" s="10" t="n"/>
      <c r="C1056">
        <f>IF($A1056="","",IFERROR(IF(INDEX('Apólices'!$Q$2:$Q$5001,MATCH($A1056,'Apólices'!$A$2:$A$5001,0))="","",INDEX('Apólices'!$Q$2:$Q$5001,MATCH($A1056,'Apólices'!$A$2:$A$5001,0))),""))</f>
        <v/>
      </c>
      <c r="D1056" s="8" t="n"/>
      <c r="E1056" s="25" t="n"/>
      <c r="F1056" s="25">
        <f>IF(OR($E1056="",$C1056=""),"",ROUND($E1056*$C1056/100,2))</f>
        <v/>
      </c>
      <c r="G1056" s="8" t="n"/>
      <c r="H1056" s="25" t="n"/>
      <c r="I1056" s="8" t="n"/>
      <c r="J1056" s="25">
        <f>IF($H1056&lt;&gt;"",IF($F1056="","",ROUND($H1056-$F1056,2)),IF(AND($F1056&lt;&gt;"",ISNUMBER($G1056)),IF($G1056&lt;TODAY(),-$F1056,""),""))</f>
        <v/>
      </c>
    </row>
    <row r="1057">
      <c r="A1057" s="7" t="n"/>
      <c r="B1057" s="10" t="n"/>
      <c r="C1057">
        <f>IF($A1057="","",IFERROR(IF(INDEX('Apólices'!$Q$2:$Q$5001,MATCH($A1057,'Apólices'!$A$2:$A$5001,0))="","",INDEX('Apólices'!$Q$2:$Q$5001,MATCH($A1057,'Apólices'!$A$2:$A$5001,0))),""))</f>
        <v/>
      </c>
      <c r="D1057" s="8" t="n"/>
      <c r="E1057" s="25" t="n"/>
      <c r="F1057" s="25">
        <f>IF(OR($E1057="",$C1057=""),"",ROUND($E1057*$C1057/100,2))</f>
        <v/>
      </c>
      <c r="G1057" s="8" t="n"/>
      <c r="H1057" s="25" t="n"/>
      <c r="I1057" s="8" t="n"/>
      <c r="J1057" s="25">
        <f>IF($H1057&lt;&gt;"",IF($F1057="","",ROUND($H1057-$F1057,2)),IF(AND($F1057&lt;&gt;"",ISNUMBER($G1057)),IF($G1057&lt;TODAY(),-$F1057,""),""))</f>
        <v/>
      </c>
    </row>
    <row r="1058">
      <c r="A1058" s="7" t="n"/>
      <c r="B1058" s="10" t="n"/>
      <c r="C1058">
        <f>IF($A1058="","",IFERROR(IF(INDEX('Apólices'!$Q$2:$Q$5001,MATCH($A1058,'Apólices'!$A$2:$A$5001,0))="","",INDEX('Apólices'!$Q$2:$Q$5001,MATCH($A1058,'Apólices'!$A$2:$A$5001,0))),""))</f>
        <v/>
      </c>
      <c r="D1058" s="8" t="n"/>
      <c r="E1058" s="25" t="n"/>
      <c r="F1058" s="25">
        <f>IF(OR($E1058="",$C1058=""),"",ROUND($E1058*$C1058/100,2))</f>
        <v/>
      </c>
      <c r="G1058" s="8" t="n"/>
      <c r="H1058" s="25" t="n"/>
      <c r="I1058" s="8" t="n"/>
      <c r="J1058" s="25">
        <f>IF($H1058&lt;&gt;"",IF($F1058="","",ROUND($H1058-$F1058,2)),IF(AND($F1058&lt;&gt;"",ISNUMBER($G1058)),IF($G1058&lt;TODAY(),-$F1058,""),""))</f>
        <v/>
      </c>
    </row>
    <row r="1059">
      <c r="A1059" s="7" t="n"/>
      <c r="B1059" s="10" t="n"/>
      <c r="C1059">
        <f>IF($A1059="","",IFERROR(IF(INDEX('Apólices'!$Q$2:$Q$5001,MATCH($A1059,'Apólices'!$A$2:$A$5001,0))="","",INDEX('Apólices'!$Q$2:$Q$5001,MATCH($A1059,'Apólices'!$A$2:$A$5001,0))),""))</f>
        <v/>
      </c>
      <c r="D1059" s="8" t="n"/>
      <c r="E1059" s="25" t="n"/>
      <c r="F1059" s="25">
        <f>IF(OR($E1059="",$C1059=""),"",ROUND($E1059*$C1059/100,2))</f>
        <v/>
      </c>
      <c r="G1059" s="8" t="n"/>
      <c r="H1059" s="25" t="n"/>
      <c r="I1059" s="8" t="n"/>
      <c r="J1059" s="25">
        <f>IF($H1059&lt;&gt;"",IF($F1059="","",ROUND($H1059-$F1059,2)),IF(AND($F1059&lt;&gt;"",ISNUMBER($G1059)),IF($G1059&lt;TODAY(),-$F1059,""),""))</f>
        <v/>
      </c>
    </row>
    <row r="1060">
      <c r="A1060" s="7" t="n"/>
      <c r="B1060" s="10" t="n"/>
      <c r="C1060">
        <f>IF($A1060="","",IFERROR(IF(INDEX('Apólices'!$Q$2:$Q$5001,MATCH($A1060,'Apólices'!$A$2:$A$5001,0))="","",INDEX('Apólices'!$Q$2:$Q$5001,MATCH($A1060,'Apólices'!$A$2:$A$5001,0))),""))</f>
        <v/>
      </c>
      <c r="D1060" s="8" t="n"/>
      <c r="E1060" s="25" t="n"/>
      <c r="F1060" s="25">
        <f>IF(OR($E1060="",$C1060=""),"",ROUND($E1060*$C1060/100,2))</f>
        <v/>
      </c>
      <c r="G1060" s="8" t="n"/>
      <c r="H1060" s="25" t="n"/>
      <c r="I1060" s="8" t="n"/>
      <c r="J1060" s="25">
        <f>IF($H1060&lt;&gt;"",IF($F1060="","",ROUND($H1060-$F1060,2)),IF(AND($F1060&lt;&gt;"",ISNUMBER($G1060)),IF($G1060&lt;TODAY(),-$F1060,""),""))</f>
        <v/>
      </c>
    </row>
    <row r="1061">
      <c r="A1061" s="7" t="n"/>
      <c r="B1061" s="10" t="n"/>
      <c r="C1061">
        <f>IF($A1061="","",IFERROR(IF(INDEX('Apólices'!$Q$2:$Q$5001,MATCH($A1061,'Apólices'!$A$2:$A$5001,0))="","",INDEX('Apólices'!$Q$2:$Q$5001,MATCH($A1061,'Apólices'!$A$2:$A$5001,0))),""))</f>
        <v/>
      </c>
      <c r="D1061" s="8" t="n"/>
      <c r="E1061" s="25" t="n"/>
      <c r="F1061" s="25">
        <f>IF(OR($E1061="",$C1061=""),"",ROUND($E1061*$C1061/100,2))</f>
        <v/>
      </c>
      <c r="G1061" s="8" t="n"/>
      <c r="H1061" s="25" t="n"/>
      <c r="I1061" s="8" t="n"/>
      <c r="J1061" s="25">
        <f>IF($H1061&lt;&gt;"",IF($F1061="","",ROUND($H1061-$F1061,2)),IF(AND($F1061&lt;&gt;"",ISNUMBER($G1061)),IF($G1061&lt;TODAY(),-$F1061,""),""))</f>
        <v/>
      </c>
    </row>
    <row r="1062">
      <c r="A1062" s="7" t="n"/>
      <c r="B1062" s="10" t="n"/>
      <c r="C1062">
        <f>IF($A1062="","",IFERROR(IF(INDEX('Apólices'!$Q$2:$Q$5001,MATCH($A1062,'Apólices'!$A$2:$A$5001,0))="","",INDEX('Apólices'!$Q$2:$Q$5001,MATCH($A1062,'Apólices'!$A$2:$A$5001,0))),""))</f>
        <v/>
      </c>
      <c r="D1062" s="8" t="n"/>
      <c r="E1062" s="25" t="n"/>
      <c r="F1062" s="25">
        <f>IF(OR($E1062="",$C1062=""),"",ROUND($E1062*$C1062/100,2))</f>
        <v/>
      </c>
      <c r="G1062" s="8" t="n"/>
      <c r="H1062" s="25" t="n"/>
      <c r="I1062" s="8" t="n"/>
      <c r="J1062" s="25">
        <f>IF($H1062&lt;&gt;"",IF($F1062="","",ROUND($H1062-$F1062,2)),IF(AND($F1062&lt;&gt;"",ISNUMBER($G1062)),IF($G1062&lt;TODAY(),-$F1062,""),""))</f>
        <v/>
      </c>
    </row>
    <row r="1063">
      <c r="A1063" s="7" t="n"/>
      <c r="B1063" s="10" t="n"/>
      <c r="C1063">
        <f>IF($A1063="","",IFERROR(IF(INDEX('Apólices'!$Q$2:$Q$5001,MATCH($A1063,'Apólices'!$A$2:$A$5001,0))="","",INDEX('Apólices'!$Q$2:$Q$5001,MATCH($A1063,'Apólices'!$A$2:$A$5001,0))),""))</f>
        <v/>
      </c>
      <c r="D1063" s="8" t="n"/>
      <c r="E1063" s="25" t="n"/>
      <c r="F1063" s="25">
        <f>IF(OR($E1063="",$C1063=""),"",ROUND($E1063*$C1063/100,2))</f>
        <v/>
      </c>
      <c r="G1063" s="8" t="n"/>
      <c r="H1063" s="25" t="n"/>
      <c r="I1063" s="8" t="n"/>
      <c r="J1063" s="25">
        <f>IF($H1063&lt;&gt;"",IF($F1063="","",ROUND($H1063-$F1063,2)),IF(AND($F1063&lt;&gt;"",ISNUMBER($G1063)),IF($G1063&lt;TODAY(),-$F1063,""),""))</f>
        <v/>
      </c>
    </row>
    <row r="1064">
      <c r="A1064" s="7" t="n"/>
      <c r="B1064" s="10" t="n"/>
      <c r="C1064">
        <f>IF($A1064="","",IFERROR(IF(INDEX('Apólices'!$Q$2:$Q$5001,MATCH($A1064,'Apólices'!$A$2:$A$5001,0))="","",INDEX('Apólices'!$Q$2:$Q$5001,MATCH($A1064,'Apólices'!$A$2:$A$5001,0))),""))</f>
        <v/>
      </c>
      <c r="D1064" s="8" t="n"/>
      <c r="E1064" s="25" t="n"/>
      <c r="F1064" s="25">
        <f>IF(OR($E1064="",$C1064=""),"",ROUND($E1064*$C1064/100,2))</f>
        <v/>
      </c>
      <c r="G1064" s="8" t="n"/>
      <c r="H1064" s="25" t="n"/>
      <c r="I1064" s="8" t="n"/>
      <c r="J1064" s="25">
        <f>IF($H1064&lt;&gt;"",IF($F1064="","",ROUND($H1064-$F1064,2)),IF(AND($F1064&lt;&gt;"",ISNUMBER($G1064)),IF($G1064&lt;TODAY(),-$F1064,""),""))</f>
        <v/>
      </c>
    </row>
    <row r="1065">
      <c r="A1065" s="7" t="n"/>
      <c r="B1065" s="10" t="n"/>
      <c r="C1065">
        <f>IF($A1065="","",IFERROR(IF(INDEX('Apólices'!$Q$2:$Q$5001,MATCH($A1065,'Apólices'!$A$2:$A$5001,0))="","",INDEX('Apólices'!$Q$2:$Q$5001,MATCH($A1065,'Apólices'!$A$2:$A$5001,0))),""))</f>
        <v/>
      </c>
      <c r="D1065" s="8" t="n"/>
      <c r="E1065" s="25" t="n"/>
      <c r="F1065" s="25">
        <f>IF(OR($E1065="",$C1065=""),"",ROUND($E1065*$C1065/100,2))</f>
        <v/>
      </c>
      <c r="G1065" s="8" t="n"/>
      <c r="H1065" s="25" t="n"/>
      <c r="I1065" s="8" t="n"/>
      <c r="J1065" s="25">
        <f>IF($H1065&lt;&gt;"",IF($F1065="","",ROUND($H1065-$F1065,2)),IF(AND($F1065&lt;&gt;"",ISNUMBER($G1065)),IF($G1065&lt;TODAY(),-$F1065,""),""))</f>
        <v/>
      </c>
    </row>
    <row r="1066">
      <c r="A1066" s="7" t="n"/>
      <c r="B1066" s="10" t="n"/>
      <c r="C1066">
        <f>IF($A1066="","",IFERROR(IF(INDEX('Apólices'!$Q$2:$Q$5001,MATCH($A1066,'Apólices'!$A$2:$A$5001,0))="","",INDEX('Apólices'!$Q$2:$Q$5001,MATCH($A1066,'Apólices'!$A$2:$A$5001,0))),""))</f>
        <v/>
      </c>
      <c r="D1066" s="8" t="n"/>
      <c r="E1066" s="25" t="n"/>
      <c r="F1066" s="25">
        <f>IF(OR($E1066="",$C1066=""),"",ROUND($E1066*$C1066/100,2))</f>
        <v/>
      </c>
      <c r="G1066" s="8" t="n"/>
      <c r="H1066" s="25" t="n"/>
      <c r="I1066" s="8" t="n"/>
      <c r="J1066" s="25">
        <f>IF($H1066&lt;&gt;"",IF($F1066="","",ROUND($H1066-$F1066,2)),IF(AND($F1066&lt;&gt;"",ISNUMBER($G1066)),IF($G1066&lt;TODAY(),-$F1066,""),""))</f>
        <v/>
      </c>
    </row>
    <row r="1067">
      <c r="A1067" s="7" t="n"/>
      <c r="B1067" s="10" t="n"/>
      <c r="C1067">
        <f>IF($A1067="","",IFERROR(IF(INDEX('Apólices'!$Q$2:$Q$5001,MATCH($A1067,'Apólices'!$A$2:$A$5001,0))="","",INDEX('Apólices'!$Q$2:$Q$5001,MATCH($A1067,'Apólices'!$A$2:$A$5001,0))),""))</f>
        <v/>
      </c>
      <c r="D1067" s="8" t="n"/>
      <c r="E1067" s="25" t="n"/>
      <c r="F1067" s="25">
        <f>IF(OR($E1067="",$C1067=""),"",ROUND($E1067*$C1067/100,2))</f>
        <v/>
      </c>
      <c r="G1067" s="8" t="n"/>
      <c r="H1067" s="25" t="n"/>
      <c r="I1067" s="8" t="n"/>
      <c r="J1067" s="25">
        <f>IF($H1067&lt;&gt;"",IF($F1067="","",ROUND($H1067-$F1067,2)),IF(AND($F1067&lt;&gt;"",ISNUMBER($G1067)),IF($G1067&lt;TODAY(),-$F1067,""),""))</f>
        <v/>
      </c>
    </row>
    <row r="1068">
      <c r="A1068" s="7" t="n"/>
      <c r="B1068" s="10" t="n"/>
      <c r="C1068">
        <f>IF($A1068="","",IFERROR(IF(INDEX('Apólices'!$Q$2:$Q$5001,MATCH($A1068,'Apólices'!$A$2:$A$5001,0))="","",INDEX('Apólices'!$Q$2:$Q$5001,MATCH($A1068,'Apólices'!$A$2:$A$5001,0))),""))</f>
        <v/>
      </c>
      <c r="D1068" s="8" t="n"/>
      <c r="E1068" s="25" t="n"/>
      <c r="F1068" s="25">
        <f>IF(OR($E1068="",$C1068=""),"",ROUND($E1068*$C1068/100,2))</f>
        <v/>
      </c>
      <c r="G1068" s="8" t="n"/>
      <c r="H1068" s="25" t="n"/>
      <c r="I1068" s="8" t="n"/>
      <c r="J1068" s="25">
        <f>IF($H1068&lt;&gt;"",IF($F1068="","",ROUND($H1068-$F1068,2)),IF(AND($F1068&lt;&gt;"",ISNUMBER($G1068)),IF($G1068&lt;TODAY(),-$F1068,""),""))</f>
        <v/>
      </c>
    </row>
    <row r="1069">
      <c r="A1069" s="7" t="n"/>
      <c r="B1069" s="10" t="n"/>
      <c r="C1069">
        <f>IF($A1069="","",IFERROR(IF(INDEX('Apólices'!$Q$2:$Q$5001,MATCH($A1069,'Apólices'!$A$2:$A$5001,0))="","",INDEX('Apólices'!$Q$2:$Q$5001,MATCH($A1069,'Apólices'!$A$2:$A$5001,0))),""))</f>
        <v/>
      </c>
      <c r="D1069" s="8" t="n"/>
      <c r="E1069" s="25" t="n"/>
      <c r="F1069" s="25">
        <f>IF(OR($E1069="",$C1069=""),"",ROUND($E1069*$C1069/100,2))</f>
        <v/>
      </c>
      <c r="G1069" s="8" t="n"/>
      <c r="H1069" s="25" t="n"/>
      <c r="I1069" s="8" t="n"/>
      <c r="J1069" s="25">
        <f>IF($H1069&lt;&gt;"",IF($F1069="","",ROUND($H1069-$F1069,2)),IF(AND($F1069&lt;&gt;"",ISNUMBER($G1069)),IF($G1069&lt;TODAY(),-$F1069,""),""))</f>
        <v/>
      </c>
    </row>
    <row r="1070">
      <c r="A1070" s="7" t="n"/>
      <c r="B1070" s="10" t="n"/>
      <c r="C1070">
        <f>IF($A1070="","",IFERROR(IF(INDEX('Apólices'!$Q$2:$Q$5001,MATCH($A1070,'Apólices'!$A$2:$A$5001,0))="","",INDEX('Apólices'!$Q$2:$Q$5001,MATCH($A1070,'Apólices'!$A$2:$A$5001,0))),""))</f>
        <v/>
      </c>
      <c r="D1070" s="8" t="n"/>
      <c r="E1070" s="25" t="n"/>
      <c r="F1070" s="25">
        <f>IF(OR($E1070="",$C1070=""),"",ROUND($E1070*$C1070/100,2))</f>
        <v/>
      </c>
      <c r="G1070" s="8" t="n"/>
      <c r="H1070" s="25" t="n"/>
      <c r="I1070" s="8" t="n"/>
      <c r="J1070" s="25">
        <f>IF($H1070&lt;&gt;"",IF($F1070="","",ROUND($H1070-$F1070,2)),IF(AND($F1070&lt;&gt;"",ISNUMBER($G1070)),IF($G1070&lt;TODAY(),-$F1070,""),""))</f>
        <v/>
      </c>
    </row>
    <row r="1071">
      <c r="A1071" s="7" t="n"/>
      <c r="B1071" s="10" t="n"/>
      <c r="C1071">
        <f>IF($A1071="","",IFERROR(IF(INDEX('Apólices'!$Q$2:$Q$5001,MATCH($A1071,'Apólices'!$A$2:$A$5001,0))="","",INDEX('Apólices'!$Q$2:$Q$5001,MATCH($A1071,'Apólices'!$A$2:$A$5001,0))),""))</f>
        <v/>
      </c>
      <c r="D1071" s="8" t="n"/>
      <c r="E1071" s="25" t="n"/>
      <c r="F1071" s="25">
        <f>IF(OR($E1071="",$C1071=""),"",ROUND($E1071*$C1071/100,2))</f>
        <v/>
      </c>
      <c r="G1071" s="8" t="n"/>
      <c r="H1071" s="25" t="n"/>
      <c r="I1071" s="8" t="n"/>
      <c r="J1071" s="25">
        <f>IF($H1071&lt;&gt;"",IF($F1071="","",ROUND($H1071-$F1071,2)),IF(AND($F1071&lt;&gt;"",ISNUMBER($G1071)),IF($G1071&lt;TODAY(),-$F1071,""),""))</f>
        <v/>
      </c>
    </row>
    <row r="1072">
      <c r="A1072" s="7" t="n"/>
      <c r="B1072" s="10" t="n"/>
      <c r="C1072">
        <f>IF($A1072="","",IFERROR(IF(INDEX('Apólices'!$Q$2:$Q$5001,MATCH($A1072,'Apólices'!$A$2:$A$5001,0))="","",INDEX('Apólices'!$Q$2:$Q$5001,MATCH($A1072,'Apólices'!$A$2:$A$5001,0))),""))</f>
        <v/>
      </c>
      <c r="D1072" s="8" t="n"/>
      <c r="E1072" s="25" t="n"/>
      <c r="F1072" s="25">
        <f>IF(OR($E1072="",$C1072=""),"",ROUND($E1072*$C1072/100,2))</f>
        <v/>
      </c>
      <c r="G1072" s="8" t="n"/>
      <c r="H1072" s="25" t="n"/>
      <c r="I1072" s="8" t="n"/>
      <c r="J1072" s="25">
        <f>IF($H1072&lt;&gt;"",IF($F1072="","",ROUND($H1072-$F1072,2)),IF(AND($F1072&lt;&gt;"",ISNUMBER($G1072)),IF($G1072&lt;TODAY(),-$F1072,""),""))</f>
        <v/>
      </c>
    </row>
    <row r="1073">
      <c r="A1073" s="7" t="n"/>
      <c r="B1073" s="10" t="n"/>
      <c r="C1073">
        <f>IF($A1073="","",IFERROR(IF(INDEX('Apólices'!$Q$2:$Q$5001,MATCH($A1073,'Apólices'!$A$2:$A$5001,0))="","",INDEX('Apólices'!$Q$2:$Q$5001,MATCH($A1073,'Apólices'!$A$2:$A$5001,0))),""))</f>
        <v/>
      </c>
      <c r="D1073" s="8" t="n"/>
      <c r="E1073" s="25" t="n"/>
      <c r="F1073" s="25">
        <f>IF(OR($E1073="",$C1073=""),"",ROUND($E1073*$C1073/100,2))</f>
        <v/>
      </c>
      <c r="G1073" s="8" t="n"/>
      <c r="H1073" s="25" t="n"/>
      <c r="I1073" s="8" t="n"/>
      <c r="J1073" s="25">
        <f>IF($H1073&lt;&gt;"",IF($F1073="","",ROUND($H1073-$F1073,2)),IF(AND($F1073&lt;&gt;"",ISNUMBER($G1073)),IF($G1073&lt;TODAY(),-$F1073,""),""))</f>
        <v/>
      </c>
    </row>
    <row r="1074">
      <c r="A1074" s="7" t="n"/>
      <c r="B1074" s="10" t="n"/>
      <c r="C1074">
        <f>IF($A1074="","",IFERROR(IF(INDEX('Apólices'!$Q$2:$Q$5001,MATCH($A1074,'Apólices'!$A$2:$A$5001,0))="","",INDEX('Apólices'!$Q$2:$Q$5001,MATCH($A1074,'Apólices'!$A$2:$A$5001,0))),""))</f>
        <v/>
      </c>
      <c r="D1074" s="8" t="n"/>
      <c r="E1074" s="25" t="n"/>
      <c r="F1074" s="25">
        <f>IF(OR($E1074="",$C1074=""),"",ROUND($E1074*$C1074/100,2))</f>
        <v/>
      </c>
      <c r="G1074" s="8" t="n"/>
      <c r="H1074" s="25" t="n"/>
      <c r="I1074" s="8" t="n"/>
      <c r="J1074" s="25">
        <f>IF($H1074&lt;&gt;"",IF($F1074="","",ROUND($H1074-$F1074,2)),IF(AND($F1074&lt;&gt;"",ISNUMBER($G1074)),IF($G1074&lt;TODAY(),-$F1074,""),""))</f>
        <v/>
      </c>
    </row>
    <row r="1075">
      <c r="A1075" s="7" t="n"/>
      <c r="B1075" s="10" t="n"/>
      <c r="C1075">
        <f>IF($A1075="","",IFERROR(IF(INDEX('Apólices'!$Q$2:$Q$5001,MATCH($A1075,'Apólices'!$A$2:$A$5001,0))="","",INDEX('Apólices'!$Q$2:$Q$5001,MATCH($A1075,'Apólices'!$A$2:$A$5001,0))),""))</f>
        <v/>
      </c>
      <c r="D1075" s="8" t="n"/>
      <c r="E1075" s="25" t="n"/>
      <c r="F1075" s="25">
        <f>IF(OR($E1075="",$C1075=""),"",ROUND($E1075*$C1075/100,2))</f>
        <v/>
      </c>
      <c r="G1075" s="8" t="n"/>
      <c r="H1075" s="25" t="n"/>
      <c r="I1075" s="8" t="n"/>
      <c r="J1075" s="25">
        <f>IF($H1075&lt;&gt;"",IF($F1075="","",ROUND($H1075-$F1075,2)),IF(AND($F1075&lt;&gt;"",ISNUMBER($G1075)),IF($G1075&lt;TODAY(),-$F1075,""),""))</f>
        <v/>
      </c>
    </row>
    <row r="1076">
      <c r="A1076" s="7" t="n"/>
      <c r="B1076" s="10" t="n"/>
      <c r="C1076">
        <f>IF($A1076="","",IFERROR(IF(INDEX('Apólices'!$Q$2:$Q$5001,MATCH($A1076,'Apólices'!$A$2:$A$5001,0))="","",INDEX('Apólices'!$Q$2:$Q$5001,MATCH($A1076,'Apólices'!$A$2:$A$5001,0))),""))</f>
        <v/>
      </c>
      <c r="D1076" s="8" t="n"/>
      <c r="E1076" s="25" t="n"/>
      <c r="F1076" s="25">
        <f>IF(OR($E1076="",$C1076=""),"",ROUND($E1076*$C1076/100,2))</f>
        <v/>
      </c>
      <c r="G1076" s="8" t="n"/>
      <c r="H1076" s="25" t="n"/>
      <c r="I1076" s="8" t="n"/>
      <c r="J1076" s="25">
        <f>IF($H1076&lt;&gt;"",IF($F1076="","",ROUND($H1076-$F1076,2)),IF(AND($F1076&lt;&gt;"",ISNUMBER($G1076)),IF($G1076&lt;TODAY(),-$F1076,""),""))</f>
        <v/>
      </c>
    </row>
    <row r="1077">
      <c r="A1077" s="7" t="n"/>
      <c r="B1077" s="10" t="n"/>
      <c r="C1077">
        <f>IF($A1077="","",IFERROR(IF(INDEX('Apólices'!$Q$2:$Q$5001,MATCH($A1077,'Apólices'!$A$2:$A$5001,0))="","",INDEX('Apólices'!$Q$2:$Q$5001,MATCH($A1077,'Apólices'!$A$2:$A$5001,0))),""))</f>
        <v/>
      </c>
      <c r="D1077" s="8" t="n"/>
      <c r="E1077" s="25" t="n"/>
      <c r="F1077" s="25">
        <f>IF(OR($E1077="",$C1077=""),"",ROUND($E1077*$C1077/100,2))</f>
        <v/>
      </c>
      <c r="G1077" s="8" t="n"/>
      <c r="H1077" s="25" t="n"/>
      <c r="I1077" s="8" t="n"/>
      <c r="J1077" s="25">
        <f>IF($H1077&lt;&gt;"",IF($F1077="","",ROUND($H1077-$F1077,2)),IF(AND($F1077&lt;&gt;"",ISNUMBER($G1077)),IF($G1077&lt;TODAY(),-$F1077,""),""))</f>
        <v/>
      </c>
    </row>
    <row r="1078">
      <c r="A1078" s="7" t="n"/>
      <c r="B1078" s="10" t="n"/>
      <c r="C1078">
        <f>IF($A1078="","",IFERROR(IF(INDEX('Apólices'!$Q$2:$Q$5001,MATCH($A1078,'Apólices'!$A$2:$A$5001,0))="","",INDEX('Apólices'!$Q$2:$Q$5001,MATCH($A1078,'Apólices'!$A$2:$A$5001,0))),""))</f>
        <v/>
      </c>
      <c r="D1078" s="8" t="n"/>
      <c r="E1078" s="25" t="n"/>
      <c r="F1078" s="25">
        <f>IF(OR($E1078="",$C1078=""),"",ROUND($E1078*$C1078/100,2))</f>
        <v/>
      </c>
      <c r="G1078" s="8" t="n"/>
      <c r="H1078" s="25" t="n"/>
      <c r="I1078" s="8" t="n"/>
      <c r="J1078" s="25">
        <f>IF($H1078&lt;&gt;"",IF($F1078="","",ROUND($H1078-$F1078,2)),IF(AND($F1078&lt;&gt;"",ISNUMBER($G1078)),IF($G1078&lt;TODAY(),-$F1078,""),""))</f>
        <v/>
      </c>
    </row>
    <row r="1079">
      <c r="A1079" s="7" t="n"/>
      <c r="B1079" s="10" t="n"/>
      <c r="C1079">
        <f>IF($A1079="","",IFERROR(IF(INDEX('Apólices'!$Q$2:$Q$5001,MATCH($A1079,'Apólices'!$A$2:$A$5001,0))="","",INDEX('Apólices'!$Q$2:$Q$5001,MATCH($A1079,'Apólices'!$A$2:$A$5001,0))),""))</f>
        <v/>
      </c>
      <c r="D1079" s="8" t="n"/>
      <c r="E1079" s="25" t="n"/>
      <c r="F1079" s="25">
        <f>IF(OR($E1079="",$C1079=""),"",ROUND($E1079*$C1079/100,2))</f>
        <v/>
      </c>
      <c r="G1079" s="8" t="n"/>
      <c r="H1079" s="25" t="n"/>
      <c r="I1079" s="8" t="n"/>
      <c r="J1079" s="25">
        <f>IF($H1079&lt;&gt;"",IF($F1079="","",ROUND($H1079-$F1079,2)),IF(AND($F1079&lt;&gt;"",ISNUMBER($G1079)),IF($G1079&lt;TODAY(),-$F1079,""),""))</f>
        <v/>
      </c>
    </row>
    <row r="1080">
      <c r="A1080" s="7" t="n"/>
      <c r="B1080" s="10" t="n"/>
      <c r="C1080">
        <f>IF($A1080="","",IFERROR(IF(INDEX('Apólices'!$Q$2:$Q$5001,MATCH($A1080,'Apólices'!$A$2:$A$5001,0))="","",INDEX('Apólices'!$Q$2:$Q$5001,MATCH($A1080,'Apólices'!$A$2:$A$5001,0))),""))</f>
        <v/>
      </c>
      <c r="D1080" s="8" t="n"/>
      <c r="E1080" s="25" t="n"/>
      <c r="F1080" s="25">
        <f>IF(OR($E1080="",$C1080=""),"",ROUND($E1080*$C1080/100,2))</f>
        <v/>
      </c>
      <c r="G1080" s="8" t="n"/>
      <c r="H1080" s="25" t="n"/>
      <c r="I1080" s="8" t="n"/>
      <c r="J1080" s="25">
        <f>IF($H1080&lt;&gt;"",IF($F1080="","",ROUND($H1080-$F1080,2)),IF(AND($F1080&lt;&gt;"",ISNUMBER($G1080)),IF($G1080&lt;TODAY(),-$F1080,""),""))</f>
        <v/>
      </c>
    </row>
    <row r="1081">
      <c r="A1081" s="7" t="n"/>
      <c r="B1081" s="10" t="n"/>
      <c r="C1081">
        <f>IF($A1081="","",IFERROR(IF(INDEX('Apólices'!$Q$2:$Q$5001,MATCH($A1081,'Apólices'!$A$2:$A$5001,0))="","",INDEX('Apólices'!$Q$2:$Q$5001,MATCH($A1081,'Apólices'!$A$2:$A$5001,0))),""))</f>
        <v/>
      </c>
      <c r="D1081" s="8" t="n"/>
      <c r="E1081" s="25" t="n"/>
      <c r="F1081" s="25">
        <f>IF(OR($E1081="",$C1081=""),"",ROUND($E1081*$C1081/100,2))</f>
        <v/>
      </c>
      <c r="G1081" s="8" t="n"/>
      <c r="H1081" s="25" t="n"/>
      <c r="I1081" s="8" t="n"/>
      <c r="J1081" s="25">
        <f>IF($H1081&lt;&gt;"",IF($F1081="","",ROUND($H1081-$F1081,2)),IF(AND($F1081&lt;&gt;"",ISNUMBER($G1081)),IF($G1081&lt;TODAY(),-$F1081,""),""))</f>
        <v/>
      </c>
    </row>
    <row r="1082">
      <c r="A1082" s="7" t="n"/>
      <c r="B1082" s="10" t="n"/>
      <c r="C1082">
        <f>IF($A1082="","",IFERROR(IF(INDEX('Apólices'!$Q$2:$Q$5001,MATCH($A1082,'Apólices'!$A$2:$A$5001,0))="","",INDEX('Apólices'!$Q$2:$Q$5001,MATCH($A1082,'Apólices'!$A$2:$A$5001,0))),""))</f>
        <v/>
      </c>
      <c r="D1082" s="8" t="n"/>
      <c r="E1082" s="25" t="n"/>
      <c r="F1082" s="25">
        <f>IF(OR($E1082="",$C1082=""),"",ROUND($E1082*$C1082/100,2))</f>
        <v/>
      </c>
      <c r="G1082" s="8" t="n"/>
      <c r="H1082" s="25" t="n"/>
      <c r="I1082" s="8" t="n"/>
      <c r="J1082" s="25">
        <f>IF($H1082&lt;&gt;"",IF($F1082="","",ROUND($H1082-$F1082,2)),IF(AND($F1082&lt;&gt;"",ISNUMBER($G1082)),IF($G1082&lt;TODAY(),-$F1082,""),""))</f>
        <v/>
      </c>
    </row>
    <row r="1083">
      <c r="A1083" s="7" t="n"/>
      <c r="B1083" s="10" t="n"/>
      <c r="C1083">
        <f>IF($A1083="","",IFERROR(IF(INDEX('Apólices'!$Q$2:$Q$5001,MATCH($A1083,'Apólices'!$A$2:$A$5001,0))="","",INDEX('Apólices'!$Q$2:$Q$5001,MATCH($A1083,'Apólices'!$A$2:$A$5001,0))),""))</f>
        <v/>
      </c>
      <c r="D1083" s="8" t="n"/>
      <c r="E1083" s="25" t="n"/>
      <c r="F1083" s="25">
        <f>IF(OR($E1083="",$C1083=""),"",ROUND($E1083*$C1083/100,2))</f>
        <v/>
      </c>
      <c r="G1083" s="8" t="n"/>
      <c r="H1083" s="25" t="n"/>
      <c r="I1083" s="8" t="n"/>
      <c r="J1083" s="25">
        <f>IF($H1083&lt;&gt;"",IF($F1083="","",ROUND($H1083-$F1083,2)),IF(AND($F1083&lt;&gt;"",ISNUMBER($G1083)),IF($G1083&lt;TODAY(),-$F1083,""),""))</f>
        <v/>
      </c>
    </row>
    <row r="1084">
      <c r="A1084" s="7" t="n"/>
      <c r="B1084" s="10" t="n"/>
      <c r="C1084">
        <f>IF($A1084="","",IFERROR(IF(INDEX('Apólices'!$Q$2:$Q$5001,MATCH($A1084,'Apólices'!$A$2:$A$5001,0))="","",INDEX('Apólices'!$Q$2:$Q$5001,MATCH($A1084,'Apólices'!$A$2:$A$5001,0))),""))</f>
        <v/>
      </c>
      <c r="D1084" s="8" t="n"/>
      <c r="E1084" s="25" t="n"/>
      <c r="F1084" s="25">
        <f>IF(OR($E1084="",$C1084=""),"",ROUND($E1084*$C1084/100,2))</f>
        <v/>
      </c>
      <c r="G1084" s="8" t="n"/>
      <c r="H1084" s="25" t="n"/>
      <c r="I1084" s="8" t="n"/>
      <c r="J1084" s="25">
        <f>IF($H1084&lt;&gt;"",IF($F1084="","",ROUND($H1084-$F1084,2)),IF(AND($F1084&lt;&gt;"",ISNUMBER($G1084)),IF($G1084&lt;TODAY(),-$F1084,""),""))</f>
        <v/>
      </c>
    </row>
    <row r="1085">
      <c r="A1085" s="7" t="n"/>
      <c r="B1085" s="10" t="n"/>
      <c r="C1085">
        <f>IF($A1085="","",IFERROR(IF(INDEX('Apólices'!$Q$2:$Q$5001,MATCH($A1085,'Apólices'!$A$2:$A$5001,0))="","",INDEX('Apólices'!$Q$2:$Q$5001,MATCH($A1085,'Apólices'!$A$2:$A$5001,0))),""))</f>
        <v/>
      </c>
      <c r="D1085" s="8" t="n"/>
      <c r="E1085" s="25" t="n"/>
      <c r="F1085" s="25">
        <f>IF(OR($E1085="",$C1085=""),"",ROUND($E1085*$C1085/100,2))</f>
        <v/>
      </c>
      <c r="G1085" s="8" t="n"/>
      <c r="H1085" s="25" t="n"/>
      <c r="I1085" s="8" t="n"/>
      <c r="J1085" s="25">
        <f>IF($H1085&lt;&gt;"",IF($F1085="","",ROUND($H1085-$F1085,2)),IF(AND($F1085&lt;&gt;"",ISNUMBER($G1085)),IF($G1085&lt;TODAY(),-$F1085,""),""))</f>
        <v/>
      </c>
    </row>
    <row r="1086">
      <c r="A1086" s="7" t="n"/>
      <c r="B1086" s="10" t="n"/>
      <c r="C1086">
        <f>IF($A1086="","",IFERROR(IF(INDEX('Apólices'!$Q$2:$Q$5001,MATCH($A1086,'Apólices'!$A$2:$A$5001,0))="","",INDEX('Apólices'!$Q$2:$Q$5001,MATCH($A1086,'Apólices'!$A$2:$A$5001,0))),""))</f>
        <v/>
      </c>
      <c r="D1086" s="8" t="n"/>
      <c r="E1086" s="25" t="n"/>
      <c r="F1086" s="25">
        <f>IF(OR($E1086="",$C1086=""),"",ROUND($E1086*$C1086/100,2))</f>
        <v/>
      </c>
      <c r="G1086" s="8" t="n"/>
      <c r="H1086" s="25" t="n"/>
      <c r="I1086" s="8" t="n"/>
      <c r="J1086" s="25">
        <f>IF($H1086&lt;&gt;"",IF($F1086="","",ROUND($H1086-$F1086,2)),IF(AND($F1086&lt;&gt;"",ISNUMBER($G1086)),IF($G1086&lt;TODAY(),-$F1086,""),""))</f>
        <v/>
      </c>
    </row>
    <row r="1087">
      <c r="A1087" s="7" t="n"/>
      <c r="B1087" s="10" t="n"/>
      <c r="C1087">
        <f>IF($A1087="","",IFERROR(IF(INDEX('Apólices'!$Q$2:$Q$5001,MATCH($A1087,'Apólices'!$A$2:$A$5001,0))="","",INDEX('Apólices'!$Q$2:$Q$5001,MATCH($A1087,'Apólices'!$A$2:$A$5001,0))),""))</f>
        <v/>
      </c>
      <c r="D1087" s="8" t="n"/>
      <c r="E1087" s="25" t="n"/>
      <c r="F1087" s="25">
        <f>IF(OR($E1087="",$C1087=""),"",ROUND($E1087*$C1087/100,2))</f>
        <v/>
      </c>
      <c r="G1087" s="8" t="n"/>
      <c r="H1087" s="25" t="n"/>
      <c r="I1087" s="8" t="n"/>
      <c r="J1087" s="25">
        <f>IF($H1087&lt;&gt;"",IF($F1087="","",ROUND($H1087-$F1087,2)),IF(AND($F1087&lt;&gt;"",ISNUMBER($G1087)),IF($G1087&lt;TODAY(),-$F1087,""),""))</f>
        <v/>
      </c>
    </row>
    <row r="1088">
      <c r="A1088" s="7" t="n"/>
      <c r="B1088" s="10" t="n"/>
      <c r="C1088">
        <f>IF($A1088="","",IFERROR(IF(INDEX('Apólices'!$Q$2:$Q$5001,MATCH($A1088,'Apólices'!$A$2:$A$5001,0))="","",INDEX('Apólices'!$Q$2:$Q$5001,MATCH($A1088,'Apólices'!$A$2:$A$5001,0))),""))</f>
        <v/>
      </c>
      <c r="D1088" s="8" t="n"/>
      <c r="E1088" s="25" t="n"/>
      <c r="F1088" s="25">
        <f>IF(OR($E1088="",$C1088=""),"",ROUND($E1088*$C1088/100,2))</f>
        <v/>
      </c>
      <c r="G1088" s="8" t="n"/>
      <c r="H1088" s="25" t="n"/>
      <c r="I1088" s="8" t="n"/>
      <c r="J1088" s="25">
        <f>IF($H1088&lt;&gt;"",IF($F1088="","",ROUND($H1088-$F1088,2)),IF(AND($F1088&lt;&gt;"",ISNUMBER($G1088)),IF($G1088&lt;TODAY(),-$F1088,""),""))</f>
        <v/>
      </c>
    </row>
    <row r="1089">
      <c r="A1089" s="7" t="n"/>
      <c r="B1089" s="10" t="n"/>
      <c r="C1089">
        <f>IF($A1089="","",IFERROR(IF(INDEX('Apólices'!$Q$2:$Q$5001,MATCH($A1089,'Apólices'!$A$2:$A$5001,0))="","",INDEX('Apólices'!$Q$2:$Q$5001,MATCH($A1089,'Apólices'!$A$2:$A$5001,0))),""))</f>
        <v/>
      </c>
      <c r="D1089" s="8" t="n"/>
      <c r="E1089" s="25" t="n"/>
      <c r="F1089" s="25">
        <f>IF(OR($E1089="",$C1089=""),"",ROUND($E1089*$C1089/100,2))</f>
        <v/>
      </c>
      <c r="G1089" s="8" t="n"/>
      <c r="H1089" s="25" t="n"/>
      <c r="I1089" s="8" t="n"/>
      <c r="J1089" s="25">
        <f>IF($H1089&lt;&gt;"",IF($F1089="","",ROUND($H1089-$F1089,2)),IF(AND($F1089&lt;&gt;"",ISNUMBER($G1089)),IF($G1089&lt;TODAY(),-$F1089,""),""))</f>
        <v/>
      </c>
    </row>
    <row r="1090">
      <c r="A1090" s="7" t="n"/>
      <c r="B1090" s="10" t="n"/>
      <c r="C1090">
        <f>IF($A1090="","",IFERROR(IF(INDEX('Apólices'!$Q$2:$Q$5001,MATCH($A1090,'Apólices'!$A$2:$A$5001,0))="","",INDEX('Apólices'!$Q$2:$Q$5001,MATCH($A1090,'Apólices'!$A$2:$A$5001,0))),""))</f>
        <v/>
      </c>
      <c r="D1090" s="8" t="n"/>
      <c r="E1090" s="25" t="n"/>
      <c r="F1090" s="25">
        <f>IF(OR($E1090="",$C1090=""),"",ROUND($E1090*$C1090/100,2))</f>
        <v/>
      </c>
      <c r="G1090" s="8" t="n"/>
      <c r="H1090" s="25" t="n"/>
      <c r="I1090" s="8" t="n"/>
      <c r="J1090" s="25">
        <f>IF($H1090&lt;&gt;"",IF($F1090="","",ROUND($H1090-$F1090,2)),IF(AND($F1090&lt;&gt;"",ISNUMBER($G1090)),IF($G1090&lt;TODAY(),-$F1090,""),""))</f>
        <v/>
      </c>
    </row>
    <row r="1091">
      <c r="A1091" s="7" t="n"/>
      <c r="B1091" s="10" t="n"/>
      <c r="C1091">
        <f>IF($A1091="","",IFERROR(IF(INDEX('Apólices'!$Q$2:$Q$5001,MATCH($A1091,'Apólices'!$A$2:$A$5001,0))="","",INDEX('Apólices'!$Q$2:$Q$5001,MATCH($A1091,'Apólices'!$A$2:$A$5001,0))),""))</f>
        <v/>
      </c>
      <c r="D1091" s="8" t="n"/>
      <c r="E1091" s="25" t="n"/>
      <c r="F1091" s="25">
        <f>IF(OR($E1091="",$C1091=""),"",ROUND($E1091*$C1091/100,2))</f>
        <v/>
      </c>
      <c r="G1091" s="8" t="n"/>
      <c r="H1091" s="25" t="n"/>
      <c r="I1091" s="8" t="n"/>
      <c r="J1091" s="25">
        <f>IF($H1091&lt;&gt;"",IF($F1091="","",ROUND($H1091-$F1091,2)),IF(AND($F1091&lt;&gt;"",ISNUMBER($G1091)),IF($G1091&lt;TODAY(),-$F1091,""),""))</f>
        <v/>
      </c>
    </row>
    <row r="1092">
      <c r="A1092" s="7" t="n"/>
      <c r="B1092" s="10" t="n"/>
      <c r="C1092">
        <f>IF($A1092="","",IFERROR(IF(INDEX('Apólices'!$Q$2:$Q$5001,MATCH($A1092,'Apólices'!$A$2:$A$5001,0))="","",INDEX('Apólices'!$Q$2:$Q$5001,MATCH($A1092,'Apólices'!$A$2:$A$5001,0))),""))</f>
        <v/>
      </c>
      <c r="D1092" s="8" t="n"/>
      <c r="E1092" s="25" t="n"/>
      <c r="F1092" s="25">
        <f>IF(OR($E1092="",$C1092=""),"",ROUND($E1092*$C1092/100,2))</f>
        <v/>
      </c>
      <c r="G1092" s="8" t="n"/>
      <c r="H1092" s="25" t="n"/>
      <c r="I1092" s="8" t="n"/>
      <c r="J1092" s="25">
        <f>IF($H1092&lt;&gt;"",IF($F1092="","",ROUND($H1092-$F1092,2)),IF(AND($F1092&lt;&gt;"",ISNUMBER($G1092)),IF($G1092&lt;TODAY(),-$F1092,""),""))</f>
        <v/>
      </c>
    </row>
    <row r="1093">
      <c r="A1093" s="7" t="n"/>
      <c r="B1093" s="10" t="n"/>
      <c r="C1093">
        <f>IF($A1093="","",IFERROR(IF(INDEX('Apólices'!$Q$2:$Q$5001,MATCH($A1093,'Apólices'!$A$2:$A$5001,0))="","",INDEX('Apólices'!$Q$2:$Q$5001,MATCH($A1093,'Apólices'!$A$2:$A$5001,0))),""))</f>
        <v/>
      </c>
      <c r="D1093" s="8" t="n"/>
      <c r="E1093" s="25" t="n"/>
      <c r="F1093" s="25">
        <f>IF(OR($E1093="",$C1093=""),"",ROUND($E1093*$C1093/100,2))</f>
        <v/>
      </c>
      <c r="G1093" s="8" t="n"/>
      <c r="H1093" s="25" t="n"/>
      <c r="I1093" s="8" t="n"/>
      <c r="J1093" s="25">
        <f>IF($H1093&lt;&gt;"",IF($F1093="","",ROUND($H1093-$F1093,2)),IF(AND($F1093&lt;&gt;"",ISNUMBER($G1093)),IF($G1093&lt;TODAY(),-$F1093,""),""))</f>
        <v/>
      </c>
    </row>
    <row r="1094">
      <c r="A1094" s="7" t="n"/>
      <c r="B1094" s="10" t="n"/>
      <c r="C1094">
        <f>IF($A1094="","",IFERROR(IF(INDEX('Apólices'!$Q$2:$Q$5001,MATCH($A1094,'Apólices'!$A$2:$A$5001,0))="","",INDEX('Apólices'!$Q$2:$Q$5001,MATCH($A1094,'Apólices'!$A$2:$A$5001,0))),""))</f>
        <v/>
      </c>
      <c r="D1094" s="8" t="n"/>
      <c r="E1094" s="25" t="n"/>
      <c r="F1094" s="25">
        <f>IF(OR($E1094="",$C1094=""),"",ROUND($E1094*$C1094/100,2))</f>
        <v/>
      </c>
      <c r="G1094" s="8" t="n"/>
      <c r="H1094" s="25" t="n"/>
      <c r="I1094" s="8" t="n"/>
      <c r="J1094" s="25">
        <f>IF($H1094&lt;&gt;"",IF($F1094="","",ROUND($H1094-$F1094,2)),IF(AND($F1094&lt;&gt;"",ISNUMBER($G1094)),IF($G1094&lt;TODAY(),-$F1094,""),""))</f>
        <v/>
      </c>
    </row>
    <row r="1095">
      <c r="A1095" s="7" t="n"/>
      <c r="B1095" s="10" t="n"/>
      <c r="C1095">
        <f>IF($A1095="","",IFERROR(IF(INDEX('Apólices'!$Q$2:$Q$5001,MATCH($A1095,'Apólices'!$A$2:$A$5001,0))="","",INDEX('Apólices'!$Q$2:$Q$5001,MATCH($A1095,'Apólices'!$A$2:$A$5001,0))),""))</f>
        <v/>
      </c>
      <c r="D1095" s="8" t="n"/>
      <c r="E1095" s="25" t="n"/>
      <c r="F1095" s="25">
        <f>IF(OR($E1095="",$C1095=""),"",ROUND($E1095*$C1095/100,2))</f>
        <v/>
      </c>
      <c r="G1095" s="8" t="n"/>
      <c r="H1095" s="25" t="n"/>
      <c r="I1095" s="8" t="n"/>
      <c r="J1095" s="25">
        <f>IF($H1095&lt;&gt;"",IF($F1095="","",ROUND($H1095-$F1095,2)),IF(AND($F1095&lt;&gt;"",ISNUMBER($G1095)),IF($G1095&lt;TODAY(),-$F1095,""),""))</f>
        <v/>
      </c>
    </row>
    <row r="1096">
      <c r="A1096" s="7" t="n"/>
      <c r="B1096" s="10" t="n"/>
      <c r="C1096">
        <f>IF($A1096="","",IFERROR(IF(INDEX('Apólices'!$Q$2:$Q$5001,MATCH($A1096,'Apólices'!$A$2:$A$5001,0))="","",INDEX('Apólices'!$Q$2:$Q$5001,MATCH($A1096,'Apólices'!$A$2:$A$5001,0))),""))</f>
        <v/>
      </c>
      <c r="D1096" s="8" t="n"/>
      <c r="E1096" s="25" t="n"/>
      <c r="F1096" s="25">
        <f>IF(OR($E1096="",$C1096=""),"",ROUND($E1096*$C1096/100,2))</f>
        <v/>
      </c>
      <c r="G1096" s="8" t="n"/>
      <c r="H1096" s="25" t="n"/>
      <c r="I1096" s="8" t="n"/>
      <c r="J1096" s="25">
        <f>IF($H1096&lt;&gt;"",IF($F1096="","",ROUND($H1096-$F1096,2)),IF(AND($F1096&lt;&gt;"",ISNUMBER($G1096)),IF($G1096&lt;TODAY(),-$F1096,""),""))</f>
        <v/>
      </c>
    </row>
    <row r="1097">
      <c r="A1097" s="7" t="n"/>
      <c r="B1097" s="10" t="n"/>
      <c r="C1097">
        <f>IF($A1097="","",IFERROR(IF(INDEX('Apólices'!$Q$2:$Q$5001,MATCH($A1097,'Apólices'!$A$2:$A$5001,0))="","",INDEX('Apólices'!$Q$2:$Q$5001,MATCH($A1097,'Apólices'!$A$2:$A$5001,0))),""))</f>
        <v/>
      </c>
      <c r="D1097" s="8" t="n"/>
      <c r="E1097" s="25" t="n"/>
      <c r="F1097" s="25">
        <f>IF(OR($E1097="",$C1097=""),"",ROUND($E1097*$C1097/100,2))</f>
        <v/>
      </c>
      <c r="G1097" s="8" t="n"/>
      <c r="H1097" s="25" t="n"/>
      <c r="I1097" s="8" t="n"/>
      <c r="J1097" s="25">
        <f>IF($H1097&lt;&gt;"",IF($F1097="","",ROUND($H1097-$F1097,2)),IF(AND($F1097&lt;&gt;"",ISNUMBER($G1097)),IF($G1097&lt;TODAY(),-$F1097,""),""))</f>
        <v/>
      </c>
    </row>
    <row r="1098">
      <c r="A1098" s="7" t="n"/>
      <c r="B1098" s="10" t="n"/>
      <c r="C1098">
        <f>IF($A1098="","",IFERROR(IF(INDEX('Apólices'!$Q$2:$Q$5001,MATCH($A1098,'Apólices'!$A$2:$A$5001,0))="","",INDEX('Apólices'!$Q$2:$Q$5001,MATCH($A1098,'Apólices'!$A$2:$A$5001,0))),""))</f>
        <v/>
      </c>
      <c r="D1098" s="8" t="n"/>
      <c r="E1098" s="25" t="n"/>
      <c r="F1098" s="25">
        <f>IF(OR($E1098="",$C1098=""),"",ROUND($E1098*$C1098/100,2))</f>
        <v/>
      </c>
      <c r="G1098" s="8" t="n"/>
      <c r="H1098" s="25" t="n"/>
      <c r="I1098" s="8" t="n"/>
      <c r="J1098" s="25">
        <f>IF($H1098&lt;&gt;"",IF($F1098="","",ROUND($H1098-$F1098,2)),IF(AND($F1098&lt;&gt;"",ISNUMBER($G1098)),IF($G1098&lt;TODAY(),-$F1098,""),""))</f>
        <v/>
      </c>
    </row>
    <row r="1099">
      <c r="A1099" s="7" t="n"/>
      <c r="B1099" s="10" t="n"/>
      <c r="C1099">
        <f>IF($A1099="","",IFERROR(IF(INDEX('Apólices'!$Q$2:$Q$5001,MATCH($A1099,'Apólices'!$A$2:$A$5001,0))="","",INDEX('Apólices'!$Q$2:$Q$5001,MATCH($A1099,'Apólices'!$A$2:$A$5001,0))),""))</f>
        <v/>
      </c>
      <c r="D1099" s="8" t="n"/>
      <c r="E1099" s="25" t="n"/>
      <c r="F1099" s="25">
        <f>IF(OR($E1099="",$C1099=""),"",ROUND($E1099*$C1099/100,2))</f>
        <v/>
      </c>
      <c r="G1099" s="8" t="n"/>
      <c r="H1099" s="25" t="n"/>
      <c r="I1099" s="8" t="n"/>
      <c r="J1099" s="25">
        <f>IF($H1099&lt;&gt;"",IF($F1099="","",ROUND($H1099-$F1099,2)),IF(AND($F1099&lt;&gt;"",ISNUMBER($G1099)),IF($G1099&lt;TODAY(),-$F1099,""),""))</f>
        <v/>
      </c>
    </row>
    <row r="1100">
      <c r="A1100" s="7" t="n"/>
      <c r="B1100" s="10" t="n"/>
      <c r="C1100">
        <f>IF($A1100="","",IFERROR(IF(INDEX('Apólices'!$Q$2:$Q$5001,MATCH($A1100,'Apólices'!$A$2:$A$5001,0))="","",INDEX('Apólices'!$Q$2:$Q$5001,MATCH($A1100,'Apólices'!$A$2:$A$5001,0))),""))</f>
        <v/>
      </c>
      <c r="D1100" s="8" t="n"/>
      <c r="E1100" s="25" t="n"/>
      <c r="F1100" s="25">
        <f>IF(OR($E1100="",$C1100=""),"",ROUND($E1100*$C1100/100,2))</f>
        <v/>
      </c>
      <c r="G1100" s="8" t="n"/>
      <c r="H1100" s="25" t="n"/>
      <c r="I1100" s="8" t="n"/>
      <c r="J1100" s="25">
        <f>IF($H1100&lt;&gt;"",IF($F1100="","",ROUND($H1100-$F1100,2)),IF(AND($F1100&lt;&gt;"",ISNUMBER($G1100)),IF($G1100&lt;TODAY(),-$F1100,""),""))</f>
        <v/>
      </c>
    </row>
    <row r="1101">
      <c r="A1101" s="7" t="n"/>
      <c r="B1101" s="10" t="n"/>
      <c r="C1101">
        <f>IF($A1101="","",IFERROR(IF(INDEX('Apólices'!$Q$2:$Q$5001,MATCH($A1101,'Apólices'!$A$2:$A$5001,0))="","",INDEX('Apólices'!$Q$2:$Q$5001,MATCH($A1101,'Apólices'!$A$2:$A$5001,0))),""))</f>
        <v/>
      </c>
      <c r="D1101" s="8" t="n"/>
      <c r="E1101" s="25" t="n"/>
      <c r="F1101" s="25">
        <f>IF(OR($E1101="",$C1101=""),"",ROUND($E1101*$C1101/100,2))</f>
        <v/>
      </c>
      <c r="G1101" s="8" t="n"/>
      <c r="H1101" s="25" t="n"/>
      <c r="I1101" s="8" t="n"/>
      <c r="J1101" s="25">
        <f>IF($H1101&lt;&gt;"",IF($F1101="","",ROUND($H1101-$F1101,2)),IF(AND($F1101&lt;&gt;"",ISNUMBER($G1101)),IF($G1101&lt;TODAY(),-$F1101,""),""))</f>
        <v/>
      </c>
    </row>
    <row r="1102">
      <c r="A1102" s="7" t="n"/>
      <c r="B1102" s="10" t="n"/>
      <c r="C1102">
        <f>IF($A1102="","",IFERROR(IF(INDEX('Apólices'!$Q$2:$Q$5001,MATCH($A1102,'Apólices'!$A$2:$A$5001,0))="","",INDEX('Apólices'!$Q$2:$Q$5001,MATCH($A1102,'Apólices'!$A$2:$A$5001,0))),""))</f>
        <v/>
      </c>
      <c r="D1102" s="8" t="n"/>
      <c r="E1102" s="25" t="n"/>
      <c r="F1102" s="25">
        <f>IF(OR($E1102="",$C1102=""),"",ROUND($E1102*$C1102/100,2))</f>
        <v/>
      </c>
      <c r="G1102" s="8" t="n"/>
      <c r="H1102" s="25" t="n"/>
      <c r="I1102" s="8" t="n"/>
      <c r="J1102" s="25">
        <f>IF($H1102&lt;&gt;"",IF($F1102="","",ROUND($H1102-$F1102,2)),IF(AND($F1102&lt;&gt;"",ISNUMBER($G1102)),IF($G1102&lt;TODAY(),-$F1102,""),""))</f>
        <v/>
      </c>
    </row>
    <row r="1103">
      <c r="A1103" s="7" t="n"/>
      <c r="B1103" s="10" t="n"/>
      <c r="C1103">
        <f>IF($A1103="","",IFERROR(IF(INDEX('Apólices'!$Q$2:$Q$5001,MATCH($A1103,'Apólices'!$A$2:$A$5001,0))="","",INDEX('Apólices'!$Q$2:$Q$5001,MATCH($A1103,'Apólices'!$A$2:$A$5001,0))),""))</f>
        <v/>
      </c>
      <c r="D1103" s="8" t="n"/>
      <c r="E1103" s="25" t="n"/>
      <c r="F1103" s="25">
        <f>IF(OR($E1103="",$C1103=""),"",ROUND($E1103*$C1103/100,2))</f>
        <v/>
      </c>
      <c r="G1103" s="8" t="n"/>
      <c r="H1103" s="25" t="n"/>
      <c r="I1103" s="8" t="n"/>
      <c r="J1103" s="25">
        <f>IF($H1103&lt;&gt;"",IF($F1103="","",ROUND($H1103-$F1103,2)),IF(AND($F1103&lt;&gt;"",ISNUMBER($G1103)),IF($G1103&lt;TODAY(),-$F1103,""),""))</f>
        <v/>
      </c>
    </row>
    <row r="1104">
      <c r="A1104" s="7" t="n"/>
      <c r="B1104" s="10" t="n"/>
      <c r="C1104">
        <f>IF($A1104="","",IFERROR(IF(INDEX('Apólices'!$Q$2:$Q$5001,MATCH($A1104,'Apólices'!$A$2:$A$5001,0))="","",INDEX('Apólices'!$Q$2:$Q$5001,MATCH($A1104,'Apólices'!$A$2:$A$5001,0))),""))</f>
        <v/>
      </c>
      <c r="D1104" s="8" t="n"/>
      <c r="E1104" s="25" t="n"/>
      <c r="F1104" s="25">
        <f>IF(OR($E1104="",$C1104=""),"",ROUND($E1104*$C1104/100,2))</f>
        <v/>
      </c>
      <c r="G1104" s="8" t="n"/>
      <c r="H1104" s="25" t="n"/>
      <c r="I1104" s="8" t="n"/>
      <c r="J1104" s="25">
        <f>IF($H1104&lt;&gt;"",IF($F1104="","",ROUND($H1104-$F1104,2)),IF(AND($F1104&lt;&gt;"",ISNUMBER($G1104)),IF($G1104&lt;TODAY(),-$F1104,""),""))</f>
        <v/>
      </c>
    </row>
    <row r="1105">
      <c r="A1105" s="7" t="n"/>
      <c r="B1105" s="10" t="n"/>
      <c r="C1105">
        <f>IF($A1105="","",IFERROR(IF(INDEX('Apólices'!$Q$2:$Q$5001,MATCH($A1105,'Apólices'!$A$2:$A$5001,0))="","",INDEX('Apólices'!$Q$2:$Q$5001,MATCH($A1105,'Apólices'!$A$2:$A$5001,0))),""))</f>
        <v/>
      </c>
      <c r="D1105" s="8" t="n"/>
      <c r="E1105" s="25" t="n"/>
      <c r="F1105" s="25">
        <f>IF(OR($E1105="",$C1105=""),"",ROUND($E1105*$C1105/100,2))</f>
        <v/>
      </c>
      <c r="G1105" s="8" t="n"/>
      <c r="H1105" s="25" t="n"/>
      <c r="I1105" s="8" t="n"/>
      <c r="J1105" s="25">
        <f>IF($H1105&lt;&gt;"",IF($F1105="","",ROUND($H1105-$F1105,2)),IF(AND($F1105&lt;&gt;"",ISNUMBER($G1105)),IF($G1105&lt;TODAY(),-$F1105,""),""))</f>
        <v/>
      </c>
    </row>
    <row r="1106">
      <c r="A1106" s="7" t="n"/>
      <c r="B1106" s="10" t="n"/>
      <c r="C1106">
        <f>IF($A1106="","",IFERROR(IF(INDEX('Apólices'!$Q$2:$Q$5001,MATCH($A1106,'Apólices'!$A$2:$A$5001,0))="","",INDEX('Apólices'!$Q$2:$Q$5001,MATCH($A1106,'Apólices'!$A$2:$A$5001,0))),""))</f>
        <v/>
      </c>
      <c r="D1106" s="8" t="n"/>
      <c r="E1106" s="25" t="n"/>
      <c r="F1106" s="25">
        <f>IF(OR($E1106="",$C1106=""),"",ROUND($E1106*$C1106/100,2))</f>
        <v/>
      </c>
      <c r="G1106" s="8" t="n"/>
      <c r="H1106" s="25" t="n"/>
      <c r="I1106" s="8" t="n"/>
      <c r="J1106" s="25">
        <f>IF($H1106&lt;&gt;"",IF($F1106="","",ROUND($H1106-$F1106,2)),IF(AND($F1106&lt;&gt;"",ISNUMBER($G1106)),IF($G1106&lt;TODAY(),-$F1106,""),""))</f>
        <v/>
      </c>
    </row>
    <row r="1107">
      <c r="A1107" s="7" t="n"/>
      <c r="B1107" s="10" t="n"/>
      <c r="C1107">
        <f>IF($A1107="","",IFERROR(IF(INDEX('Apólices'!$Q$2:$Q$5001,MATCH($A1107,'Apólices'!$A$2:$A$5001,0))="","",INDEX('Apólices'!$Q$2:$Q$5001,MATCH($A1107,'Apólices'!$A$2:$A$5001,0))),""))</f>
        <v/>
      </c>
      <c r="D1107" s="8" t="n"/>
      <c r="E1107" s="25" t="n"/>
      <c r="F1107" s="25">
        <f>IF(OR($E1107="",$C1107=""),"",ROUND($E1107*$C1107/100,2))</f>
        <v/>
      </c>
      <c r="G1107" s="8" t="n"/>
      <c r="H1107" s="25" t="n"/>
      <c r="I1107" s="8" t="n"/>
      <c r="J1107" s="25">
        <f>IF($H1107&lt;&gt;"",IF($F1107="","",ROUND($H1107-$F1107,2)),IF(AND($F1107&lt;&gt;"",ISNUMBER($G1107)),IF($G1107&lt;TODAY(),-$F1107,""),""))</f>
        <v/>
      </c>
    </row>
    <row r="1108">
      <c r="A1108" s="7" t="n"/>
      <c r="B1108" s="10" t="n"/>
      <c r="C1108">
        <f>IF($A1108="","",IFERROR(IF(INDEX('Apólices'!$Q$2:$Q$5001,MATCH($A1108,'Apólices'!$A$2:$A$5001,0))="","",INDEX('Apólices'!$Q$2:$Q$5001,MATCH($A1108,'Apólices'!$A$2:$A$5001,0))),""))</f>
        <v/>
      </c>
      <c r="D1108" s="8" t="n"/>
      <c r="E1108" s="25" t="n"/>
      <c r="F1108" s="25">
        <f>IF(OR($E1108="",$C1108=""),"",ROUND($E1108*$C1108/100,2))</f>
        <v/>
      </c>
      <c r="G1108" s="8" t="n"/>
      <c r="H1108" s="25" t="n"/>
      <c r="I1108" s="8" t="n"/>
      <c r="J1108" s="25">
        <f>IF($H1108&lt;&gt;"",IF($F1108="","",ROUND($H1108-$F1108,2)),IF(AND($F1108&lt;&gt;"",ISNUMBER($G1108)),IF($G1108&lt;TODAY(),-$F1108,""),""))</f>
        <v/>
      </c>
    </row>
    <row r="1109">
      <c r="A1109" s="7" t="n"/>
      <c r="B1109" s="10" t="n"/>
      <c r="C1109">
        <f>IF($A1109="","",IFERROR(IF(INDEX('Apólices'!$Q$2:$Q$5001,MATCH($A1109,'Apólices'!$A$2:$A$5001,0))="","",INDEX('Apólices'!$Q$2:$Q$5001,MATCH($A1109,'Apólices'!$A$2:$A$5001,0))),""))</f>
        <v/>
      </c>
      <c r="D1109" s="8" t="n"/>
      <c r="E1109" s="25" t="n"/>
      <c r="F1109" s="25">
        <f>IF(OR($E1109="",$C1109=""),"",ROUND($E1109*$C1109/100,2))</f>
        <v/>
      </c>
      <c r="G1109" s="8" t="n"/>
      <c r="H1109" s="25" t="n"/>
      <c r="I1109" s="8" t="n"/>
      <c r="J1109" s="25">
        <f>IF($H1109&lt;&gt;"",IF($F1109="","",ROUND($H1109-$F1109,2)),IF(AND($F1109&lt;&gt;"",ISNUMBER($G1109)),IF($G1109&lt;TODAY(),-$F1109,""),""))</f>
        <v/>
      </c>
    </row>
    <row r="1110">
      <c r="A1110" s="7" t="n"/>
      <c r="B1110" s="10" t="n"/>
      <c r="C1110">
        <f>IF($A1110="","",IFERROR(IF(INDEX('Apólices'!$Q$2:$Q$5001,MATCH($A1110,'Apólices'!$A$2:$A$5001,0))="","",INDEX('Apólices'!$Q$2:$Q$5001,MATCH($A1110,'Apólices'!$A$2:$A$5001,0))),""))</f>
        <v/>
      </c>
      <c r="D1110" s="8" t="n"/>
      <c r="E1110" s="25" t="n"/>
      <c r="F1110" s="25">
        <f>IF(OR($E1110="",$C1110=""),"",ROUND($E1110*$C1110/100,2))</f>
        <v/>
      </c>
      <c r="G1110" s="8" t="n"/>
      <c r="H1110" s="25" t="n"/>
      <c r="I1110" s="8" t="n"/>
      <c r="J1110" s="25">
        <f>IF($H1110&lt;&gt;"",IF($F1110="","",ROUND($H1110-$F1110,2)),IF(AND($F1110&lt;&gt;"",ISNUMBER($G1110)),IF($G1110&lt;TODAY(),-$F1110,""),""))</f>
        <v/>
      </c>
    </row>
    <row r="1111">
      <c r="A1111" s="7" t="n"/>
      <c r="B1111" s="10" t="n"/>
      <c r="C1111">
        <f>IF($A1111="","",IFERROR(IF(INDEX('Apólices'!$Q$2:$Q$5001,MATCH($A1111,'Apólices'!$A$2:$A$5001,0))="","",INDEX('Apólices'!$Q$2:$Q$5001,MATCH($A1111,'Apólices'!$A$2:$A$5001,0))),""))</f>
        <v/>
      </c>
      <c r="D1111" s="8" t="n"/>
      <c r="E1111" s="25" t="n"/>
      <c r="F1111" s="25">
        <f>IF(OR($E1111="",$C1111=""),"",ROUND($E1111*$C1111/100,2))</f>
        <v/>
      </c>
      <c r="G1111" s="8" t="n"/>
      <c r="H1111" s="25" t="n"/>
      <c r="I1111" s="8" t="n"/>
      <c r="J1111" s="25">
        <f>IF($H1111&lt;&gt;"",IF($F1111="","",ROUND($H1111-$F1111,2)),IF(AND($F1111&lt;&gt;"",ISNUMBER($G1111)),IF($G1111&lt;TODAY(),-$F1111,""),""))</f>
        <v/>
      </c>
    </row>
    <row r="1112">
      <c r="A1112" s="7" t="n"/>
      <c r="B1112" s="10" t="n"/>
      <c r="C1112">
        <f>IF($A1112="","",IFERROR(IF(INDEX('Apólices'!$Q$2:$Q$5001,MATCH($A1112,'Apólices'!$A$2:$A$5001,0))="","",INDEX('Apólices'!$Q$2:$Q$5001,MATCH($A1112,'Apólices'!$A$2:$A$5001,0))),""))</f>
        <v/>
      </c>
      <c r="D1112" s="8" t="n"/>
      <c r="E1112" s="25" t="n"/>
      <c r="F1112" s="25">
        <f>IF(OR($E1112="",$C1112=""),"",ROUND($E1112*$C1112/100,2))</f>
        <v/>
      </c>
      <c r="G1112" s="8" t="n"/>
      <c r="H1112" s="25" t="n"/>
      <c r="I1112" s="8" t="n"/>
      <c r="J1112" s="25">
        <f>IF($H1112&lt;&gt;"",IF($F1112="","",ROUND($H1112-$F1112,2)),IF(AND($F1112&lt;&gt;"",ISNUMBER($G1112)),IF($G1112&lt;TODAY(),-$F1112,""),""))</f>
        <v/>
      </c>
    </row>
    <row r="1113">
      <c r="A1113" s="7" t="n"/>
      <c r="B1113" s="10" t="n"/>
      <c r="C1113">
        <f>IF($A1113="","",IFERROR(IF(INDEX('Apólices'!$Q$2:$Q$5001,MATCH($A1113,'Apólices'!$A$2:$A$5001,0))="","",INDEX('Apólices'!$Q$2:$Q$5001,MATCH($A1113,'Apólices'!$A$2:$A$5001,0))),""))</f>
        <v/>
      </c>
      <c r="D1113" s="8" t="n"/>
      <c r="E1113" s="25" t="n"/>
      <c r="F1113" s="25">
        <f>IF(OR($E1113="",$C1113=""),"",ROUND($E1113*$C1113/100,2))</f>
        <v/>
      </c>
      <c r="G1113" s="8" t="n"/>
      <c r="H1113" s="25" t="n"/>
      <c r="I1113" s="8" t="n"/>
      <c r="J1113" s="25">
        <f>IF($H1113&lt;&gt;"",IF($F1113="","",ROUND($H1113-$F1113,2)),IF(AND($F1113&lt;&gt;"",ISNUMBER($G1113)),IF($G1113&lt;TODAY(),-$F1113,""),""))</f>
        <v/>
      </c>
    </row>
    <row r="1114">
      <c r="A1114" s="7" t="n"/>
      <c r="B1114" s="10" t="n"/>
      <c r="C1114">
        <f>IF($A1114="","",IFERROR(IF(INDEX('Apólices'!$Q$2:$Q$5001,MATCH($A1114,'Apólices'!$A$2:$A$5001,0))="","",INDEX('Apólices'!$Q$2:$Q$5001,MATCH($A1114,'Apólices'!$A$2:$A$5001,0))),""))</f>
        <v/>
      </c>
      <c r="D1114" s="8" t="n"/>
      <c r="E1114" s="25" t="n"/>
      <c r="F1114" s="25">
        <f>IF(OR($E1114="",$C1114=""),"",ROUND($E1114*$C1114/100,2))</f>
        <v/>
      </c>
      <c r="G1114" s="8" t="n"/>
      <c r="H1114" s="25" t="n"/>
      <c r="I1114" s="8" t="n"/>
      <c r="J1114" s="25">
        <f>IF($H1114&lt;&gt;"",IF($F1114="","",ROUND($H1114-$F1114,2)),IF(AND($F1114&lt;&gt;"",ISNUMBER($G1114)),IF($G1114&lt;TODAY(),-$F1114,""),""))</f>
        <v/>
      </c>
    </row>
    <row r="1115">
      <c r="A1115" s="7" t="n"/>
      <c r="B1115" s="10" t="n"/>
      <c r="C1115">
        <f>IF($A1115="","",IFERROR(IF(INDEX('Apólices'!$Q$2:$Q$5001,MATCH($A1115,'Apólices'!$A$2:$A$5001,0))="","",INDEX('Apólices'!$Q$2:$Q$5001,MATCH($A1115,'Apólices'!$A$2:$A$5001,0))),""))</f>
        <v/>
      </c>
      <c r="D1115" s="8" t="n"/>
      <c r="E1115" s="25" t="n"/>
      <c r="F1115" s="25">
        <f>IF(OR($E1115="",$C1115=""),"",ROUND($E1115*$C1115/100,2))</f>
        <v/>
      </c>
      <c r="G1115" s="8" t="n"/>
      <c r="H1115" s="25" t="n"/>
      <c r="I1115" s="8" t="n"/>
      <c r="J1115" s="25">
        <f>IF($H1115&lt;&gt;"",IF($F1115="","",ROUND($H1115-$F1115,2)),IF(AND($F1115&lt;&gt;"",ISNUMBER($G1115)),IF($G1115&lt;TODAY(),-$F1115,""),""))</f>
        <v/>
      </c>
    </row>
    <row r="1116">
      <c r="A1116" s="7" t="n"/>
      <c r="B1116" s="10" t="n"/>
      <c r="C1116">
        <f>IF($A1116="","",IFERROR(IF(INDEX('Apólices'!$Q$2:$Q$5001,MATCH($A1116,'Apólices'!$A$2:$A$5001,0))="","",INDEX('Apólices'!$Q$2:$Q$5001,MATCH($A1116,'Apólices'!$A$2:$A$5001,0))),""))</f>
        <v/>
      </c>
      <c r="D1116" s="8" t="n"/>
      <c r="E1116" s="25" t="n"/>
      <c r="F1116" s="25">
        <f>IF(OR($E1116="",$C1116=""),"",ROUND($E1116*$C1116/100,2))</f>
        <v/>
      </c>
      <c r="G1116" s="8" t="n"/>
      <c r="H1116" s="25" t="n"/>
      <c r="I1116" s="8" t="n"/>
      <c r="J1116" s="25">
        <f>IF($H1116&lt;&gt;"",IF($F1116="","",ROUND($H1116-$F1116,2)),IF(AND($F1116&lt;&gt;"",ISNUMBER($G1116)),IF($G1116&lt;TODAY(),-$F1116,""),""))</f>
        <v/>
      </c>
    </row>
    <row r="1117">
      <c r="A1117" s="7" t="n"/>
      <c r="B1117" s="10" t="n"/>
      <c r="C1117">
        <f>IF($A1117="","",IFERROR(IF(INDEX('Apólices'!$Q$2:$Q$5001,MATCH($A1117,'Apólices'!$A$2:$A$5001,0))="","",INDEX('Apólices'!$Q$2:$Q$5001,MATCH($A1117,'Apólices'!$A$2:$A$5001,0))),""))</f>
        <v/>
      </c>
      <c r="D1117" s="8" t="n"/>
      <c r="E1117" s="25" t="n"/>
      <c r="F1117" s="25">
        <f>IF(OR($E1117="",$C1117=""),"",ROUND($E1117*$C1117/100,2))</f>
        <v/>
      </c>
      <c r="G1117" s="8" t="n"/>
      <c r="H1117" s="25" t="n"/>
      <c r="I1117" s="8" t="n"/>
      <c r="J1117" s="25">
        <f>IF($H1117&lt;&gt;"",IF($F1117="","",ROUND($H1117-$F1117,2)),IF(AND($F1117&lt;&gt;"",ISNUMBER($G1117)),IF($G1117&lt;TODAY(),-$F1117,""),""))</f>
        <v/>
      </c>
    </row>
    <row r="1118">
      <c r="A1118" s="7" t="n"/>
      <c r="B1118" s="10" t="n"/>
      <c r="C1118">
        <f>IF($A1118="","",IFERROR(IF(INDEX('Apólices'!$Q$2:$Q$5001,MATCH($A1118,'Apólices'!$A$2:$A$5001,0))="","",INDEX('Apólices'!$Q$2:$Q$5001,MATCH($A1118,'Apólices'!$A$2:$A$5001,0))),""))</f>
        <v/>
      </c>
      <c r="D1118" s="8" t="n"/>
      <c r="E1118" s="25" t="n"/>
      <c r="F1118" s="25">
        <f>IF(OR($E1118="",$C1118=""),"",ROUND($E1118*$C1118/100,2))</f>
        <v/>
      </c>
      <c r="G1118" s="8" t="n"/>
      <c r="H1118" s="25" t="n"/>
      <c r="I1118" s="8" t="n"/>
      <c r="J1118" s="25">
        <f>IF($H1118&lt;&gt;"",IF($F1118="","",ROUND($H1118-$F1118,2)),IF(AND($F1118&lt;&gt;"",ISNUMBER($G1118)),IF($G1118&lt;TODAY(),-$F1118,""),""))</f>
        <v/>
      </c>
    </row>
    <row r="1119">
      <c r="A1119" s="7" t="n"/>
      <c r="B1119" s="10" t="n"/>
      <c r="C1119">
        <f>IF($A1119="","",IFERROR(IF(INDEX('Apólices'!$Q$2:$Q$5001,MATCH($A1119,'Apólices'!$A$2:$A$5001,0))="","",INDEX('Apólices'!$Q$2:$Q$5001,MATCH($A1119,'Apólices'!$A$2:$A$5001,0))),""))</f>
        <v/>
      </c>
      <c r="D1119" s="8" t="n"/>
      <c r="E1119" s="25" t="n"/>
      <c r="F1119" s="25">
        <f>IF(OR($E1119="",$C1119=""),"",ROUND($E1119*$C1119/100,2))</f>
        <v/>
      </c>
      <c r="G1119" s="8" t="n"/>
      <c r="H1119" s="25" t="n"/>
      <c r="I1119" s="8" t="n"/>
      <c r="J1119" s="25">
        <f>IF($H1119&lt;&gt;"",IF($F1119="","",ROUND($H1119-$F1119,2)),IF(AND($F1119&lt;&gt;"",ISNUMBER($G1119)),IF($G1119&lt;TODAY(),-$F1119,""),""))</f>
        <v/>
      </c>
    </row>
    <row r="1120">
      <c r="A1120" s="7" t="n"/>
      <c r="B1120" s="10" t="n"/>
      <c r="C1120">
        <f>IF($A1120="","",IFERROR(IF(INDEX('Apólices'!$Q$2:$Q$5001,MATCH($A1120,'Apólices'!$A$2:$A$5001,0))="","",INDEX('Apólices'!$Q$2:$Q$5001,MATCH($A1120,'Apólices'!$A$2:$A$5001,0))),""))</f>
        <v/>
      </c>
      <c r="D1120" s="8" t="n"/>
      <c r="E1120" s="25" t="n"/>
      <c r="F1120" s="25">
        <f>IF(OR($E1120="",$C1120=""),"",ROUND($E1120*$C1120/100,2))</f>
        <v/>
      </c>
      <c r="G1120" s="8" t="n"/>
      <c r="H1120" s="25" t="n"/>
      <c r="I1120" s="8" t="n"/>
      <c r="J1120" s="25">
        <f>IF($H1120&lt;&gt;"",IF($F1120="","",ROUND($H1120-$F1120,2)),IF(AND($F1120&lt;&gt;"",ISNUMBER($G1120)),IF($G1120&lt;TODAY(),-$F1120,""),""))</f>
        <v/>
      </c>
    </row>
    <row r="1121">
      <c r="A1121" s="7" t="n"/>
      <c r="B1121" s="10" t="n"/>
      <c r="C1121">
        <f>IF($A1121="","",IFERROR(IF(INDEX('Apólices'!$Q$2:$Q$5001,MATCH($A1121,'Apólices'!$A$2:$A$5001,0))="","",INDEX('Apólices'!$Q$2:$Q$5001,MATCH($A1121,'Apólices'!$A$2:$A$5001,0))),""))</f>
        <v/>
      </c>
      <c r="D1121" s="8" t="n"/>
      <c r="E1121" s="25" t="n"/>
      <c r="F1121" s="25">
        <f>IF(OR($E1121="",$C1121=""),"",ROUND($E1121*$C1121/100,2))</f>
        <v/>
      </c>
      <c r="G1121" s="8" t="n"/>
      <c r="H1121" s="25" t="n"/>
      <c r="I1121" s="8" t="n"/>
      <c r="J1121" s="25">
        <f>IF($H1121&lt;&gt;"",IF($F1121="","",ROUND($H1121-$F1121,2)),IF(AND($F1121&lt;&gt;"",ISNUMBER($G1121)),IF($G1121&lt;TODAY(),-$F1121,""),""))</f>
        <v/>
      </c>
    </row>
    <row r="1122">
      <c r="A1122" s="7" t="n"/>
      <c r="B1122" s="10" t="n"/>
      <c r="C1122">
        <f>IF($A1122="","",IFERROR(IF(INDEX('Apólices'!$Q$2:$Q$5001,MATCH($A1122,'Apólices'!$A$2:$A$5001,0))="","",INDEX('Apólices'!$Q$2:$Q$5001,MATCH($A1122,'Apólices'!$A$2:$A$5001,0))),""))</f>
        <v/>
      </c>
      <c r="D1122" s="8" t="n"/>
      <c r="E1122" s="25" t="n"/>
      <c r="F1122" s="25">
        <f>IF(OR($E1122="",$C1122=""),"",ROUND($E1122*$C1122/100,2))</f>
        <v/>
      </c>
      <c r="G1122" s="8" t="n"/>
      <c r="H1122" s="25" t="n"/>
      <c r="I1122" s="8" t="n"/>
      <c r="J1122" s="25">
        <f>IF($H1122&lt;&gt;"",IF($F1122="","",ROUND($H1122-$F1122,2)),IF(AND($F1122&lt;&gt;"",ISNUMBER($G1122)),IF($G1122&lt;TODAY(),-$F1122,""),""))</f>
        <v/>
      </c>
    </row>
    <row r="1123">
      <c r="A1123" s="7" t="n"/>
      <c r="B1123" s="10" t="n"/>
      <c r="C1123">
        <f>IF($A1123="","",IFERROR(IF(INDEX('Apólices'!$Q$2:$Q$5001,MATCH($A1123,'Apólices'!$A$2:$A$5001,0))="","",INDEX('Apólices'!$Q$2:$Q$5001,MATCH($A1123,'Apólices'!$A$2:$A$5001,0))),""))</f>
        <v/>
      </c>
      <c r="D1123" s="8" t="n"/>
      <c r="E1123" s="25" t="n"/>
      <c r="F1123" s="25">
        <f>IF(OR($E1123="",$C1123=""),"",ROUND($E1123*$C1123/100,2))</f>
        <v/>
      </c>
      <c r="G1123" s="8" t="n"/>
      <c r="H1123" s="25" t="n"/>
      <c r="I1123" s="8" t="n"/>
      <c r="J1123" s="25">
        <f>IF($H1123&lt;&gt;"",IF($F1123="","",ROUND($H1123-$F1123,2)),IF(AND($F1123&lt;&gt;"",ISNUMBER($G1123)),IF($G1123&lt;TODAY(),-$F1123,""),""))</f>
        <v/>
      </c>
    </row>
    <row r="1124">
      <c r="A1124" s="7" t="n"/>
      <c r="B1124" s="10" t="n"/>
      <c r="C1124">
        <f>IF($A1124="","",IFERROR(IF(INDEX('Apólices'!$Q$2:$Q$5001,MATCH($A1124,'Apólices'!$A$2:$A$5001,0))="","",INDEX('Apólices'!$Q$2:$Q$5001,MATCH($A1124,'Apólices'!$A$2:$A$5001,0))),""))</f>
        <v/>
      </c>
      <c r="D1124" s="8" t="n"/>
      <c r="E1124" s="25" t="n"/>
      <c r="F1124" s="25">
        <f>IF(OR($E1124="",$C1124=""),"",ROUND($E1124*$C1124/100,2))</f>
        <v/>
      </c>
      <c r="G1124" s="8" t="n"/>
      <c r="H1124" s="25" t="n"/>
      <c r="I1124" s="8" t="n"/>
      <c r="J1124" s="25">
        <f>IF($H1124&lt;&gt;"",IF($F1124="","",ROUND($H1124-$F1124,2)),IF(AND($F1124&lt;&gt;"",ISNUMBER($G1124)),IF($G1124&lt;TODAY(),-$F1124,""),""))</f>
        <v/>
      </c>
    </row>
    <row r="1125">
      <c r="A1125" s="7" t="n"/>
      <c r="B1125" s="10" t="n"/>
      <c r="C1125">
        <f>IF($A1125="","",IFERROR(IF(INDEX('Apólices'!$Q$2:$Q$5001,MATCH($A1125,'Apólices'!$A$2:$A$5001,0))="","",INDEX('Apólices'!$Q$2:$Q$5001,MATCH($A1125,'Apólices'!$A$2:$A$5001,0))),""))</f>
        <v/>
      </c>
      <c r="D1125" s="8" t="n"/>
      <c r="E1125" s="25" t="n"/>
      <c r="F1125" s="25">
        <f>IF(OR($E1125="",$C1125=""),"",ROUND($E1125*$C1125/100,2))</f>
        <v/>
      </c>
      <c r="G1125" s="8" t="n"/>
      <c r="H1125" s="25" t="n"/>
      <c r="I1125" s="8" t="n"/>
      <c r="J1125" s="25">
        <f>IF($H1125&lt;&gt;"",IF($F1125="","",ROUND($H1125-$F1125,2)),IF(AND($F1125&lt;&gt;"",ISNUMBER($G1125)),IF($G1125&lt;TODAY(),-$F1125,""),""))</f>
        <v/>
      </c>
    </row>
    <row r="1126">
      <c r="A1126" s="7" t="n"/>
      <c r="B1126" s="10" t="n"/>
      <c r="C1126">
        <f>IF($A1126="","",IFERROR(IF(INDEX('Apólices'!$Q$2:$Q$5001,MATCH($A1126,'Apólices'!$A$2:$A$5001,0))="","",INDEX('Apólices'!$Q$2:$Q$5001,MATCH($A1126,'Apólices'!$A$2:$A$5001,0))),""))</f>
        <v/>
      </c>
      <c r="D1126" s="8" t="n"/>
      <c r="E1126" s="25" t="n"/>
      <c r="F1126" s="25">
        <f>IF(OR($E1126="",$C1126=""),"",ROUND($E1126*$C1126/100,2))</f>
        <v/>
      </c>
      <c r="G1126" s="8" t="n"/>
      <c r="H1126" s="25" t="n"/>
      <c r="I1126" s="8" t="n"/>
      <c r="J1126" s="25">
        <f>IF($H1126&lt;&gt;"",IF($F1126="","",ROUND($H1126-$F1126,2)),IF(AND($F1126&lt;&gt;"",ISNUMBER($G1126)),IF($G1126&lt;TODAY(),-$F1126,""),""))</f>
        <v/>
      </c>
    </row>
    <row r="1127">
      <c r="A1127" s="7" t="n"/>
      <c r="B1127" s="10" t="n"/>
      <c r="C1127">
        <f>IF($A1127="","",IFERROR(IF(INDEX('Apólices'!$Q$2:$Q$5001,MATCH($A1127,'Apólices'!$A$2:$A$5001,0))="","",INDEX('Apólices'!$Q$2:$Q$5001,MATCH($A1127,'Apólices'!$A$2:$A$5001,0))),""))</f>
        <v/>
      </c>
      <c r="D1127" s="8" t="n"/>
      <c r="E1127" s="25" t="n"/>
      <c r="F1127" s="25">
        <f>IF(OR($E1127="",$C1127=""),"",ROUND($E1127*$C1127/100,2))</f>
        <v/>
      </c>
      <c r="G1127" s="8" t="n"/>
      <c r="H1127" s="25" t="n"/>
      <c r="I1127" s="8" t="n"/>
      <c r="J1127" s="25">
        <f>IF($H1127&lt;&gt;"",IF($F1127="","",ROUND($H1127-$F1127,2)),IF(AND($F1127&lt;&gt;"",ISNUMBER($G1127)),IF($G1127&lt;TODAY(),-$F1127,""),""))</f>
        <v/>
      </c>
    </row>
    <row r="1128">
      <c r="A1128" s="7" t="n"/>
      <c r="B1128" s="10" t="n"/>
      <c r="C1128">
        <f>IF($A1128="","",IFERROR(IF(INDEX('Apólices'!$Q$2:$Q$5001,MATCH($A1128,'Apólices'!$A$2:$A$5001,0))="","",INDEX('Apólices'!$Q$2:$Q$5001,MATCH($A1128,'Apólices'!$A$2:$A$5001,0))),""))</f>
        <v/>
      </c>
      <c r="D1128" s="8" t="n"/>
      <c r="E1128" s="25" t="n"/>
      <c r="F1128" s="25">
        <f>IF(OR($E1128="",$C1128=""),"",ROUND($E1128*$C1128/100,2))</f>
        <v/>
      </c>
      <c r="G1128" s="8" t="n"/>
      <c r="H1128" s="25" t="n"/>
      <c r="I1128" s="8" t="n"/>
      <c r="J1128" s="25">
        <f>IF($H1128&lt;&gt;"",IF($F1128="","",ROUND($H1128-$F1128,2)),IF(AND($F1128&lt;&gt;"",ISNUMBER($G1128)),IF($G1128&lt;TODAY(),-$F1128,""),""))</f>
        <v/>
      </c>
    </row>
    <row r="1129">
      <c r="A1129" s="7" t="n"/>
      <c r="B1129" s="10" t="n"/>
      <c r="C1129">
        <f>IF($A1129="","",IFERROR(IF(INDEX('Apólices'!$Q$2:$Q$5001,MATCH($A1129,'Apólices'!$A$2:$A$5001,0))="","",INDEX('Apólices'!$Q$2:$Q$5001,MATCH($A1129,'Apólices'!$A$2:$A$5001,0))),""))</f>
        <v/>
      </c>
      <c r="D1129" s="8" t="n"/>
      <c r="E1129" s="25" t="n"/>
      <c r="F1129" s="25">
        <f>IF(OR($E1129="",$C1129=""),"",ROUND($E1129*$C1129/100,2))</f>
        <v/>
      </c>
      <c r="G1129" s="8" t="n"/>
      <c r="H1129" s="25" t="n"/>
      <c r="I1129" s="8" t="n"/>
      <c r="J1129" s="25">
        <f>IF($H1129&lt;&gt;"",IF($F1129="","",ROUND($H1129-$F1129,2)),IF(AND($F1129&lt;&gt;"",ISNUMBER($G1129)),IF($G1129&lt;TODAY(),-$F1129,""),""))</f>
        <v/>
      </c>
    </row>
    <row r="1130">
      <c r="A1130" s="7" t="n"/>
      <c r="B1130" s="10" t="n"/>
      <c r="C1130">
        <f>IF($A1130="","",IFERROR(IF(INDEX('Apólices'!$Q$2:$Q$5001,MATCH($A1130,'Apólices'!$A$2:$A$5001,0))="","",INDEX('Apólices'!$Q$2:$Q$5001,MATCH($A1130,'Apólices'!$A$2:$A$5001,0))),""))</f>
        <v/>
      </c>
      <c r="D1130" s="8" t="n"/>
      <c r="E1130" s="25" t="n"/>
      <c r="F1130" s="25">
        <f>IF(OR($E1130="",$C1130=""),"",ROUND($E1130*$C1130/100,2))</f>
        <v/>
      </c>
      <c r="G1130" s="8" t="n"/>
      <c r="H1130" s="25" t="n"/>
      <c r="I1130" s="8" t="n"/>
      <c r="J1130" s="25">
        <f>IF($H1130&lt;&gt;"",IF($F1130="","",ROUND($H1130-$F1130,2)),IF(AND($F1130&lt;&gt;"",ISNUMBER($G1130)),IF($G1130&lt;TODAY(),-$F1130,""),""))</f>
        <v/>
      </c>
    </row>
    <row r="1131">
      <c r="A1131" s="7" t="n"/>
      <c r="B1131" s="10" t="n"/>
      <c r="C1131">
        <f>IF($A1131="","",IFERROR(IF(INDEX('Apólices'!$Q$2:$Q$5001,MATCH($A1131,'Apólices'!$A$2:$A$5001,0))="","",INDEX('Apólices'!$Q$2:$Q$5001,MATCH($A1131,'Apólices'!$A$2:$A$5001,0))),""))</f>
        <v/>
      </c>
      <c r="D1131" s="8" t="n"/>
      <c r="E1131" s="25" t="n"/>
      <c r="F1131" s="25">
        <f>IF(OR($E1131="",$C1131=""),"",ROUND($E1131*$C1131/100,2))</f>
        <v/>
      </c>
      <c r="G1131" s="8" t="n"/>
      <c r="H1131" s="25" t="n"/>
      <c r="I1131" s="8" t="n"/>
      <c r="J1131" s="25">
        <f>IF($H1131&lt;&gt;"",IF($F1131="","",ROUND($H1131-$F1131,2)),IF(AND($F1131&lt;&gt;"",ISNUMBER($G1131)),IF($G1131&lt;TODAY(),-$F1131,""),""))</f>
        <v/>
      </c>
    </row>
    <row r="1132">
      <c r="A1132" s="7" t="n"/>
      <c r="B1132" s="10" t="n"/>
      <c r="C1132">
        <f>IF($A1132="","",IFERROR(IF(INDEX('Apólices'!$Q$2:$Q$5001,MATCH($A1132,'Apólices'!$A$2:$A$5001,0))="","",INDEX('Apólices'!$Q$2:$Q$5001,MATCH($A1132,'Apólices'!$A$2:$A$5001,0))),""))</f>
        <v/>
      </c>
      <c r="D1132" s="8" t="n"/>
      <c r="E1132" s="25" t="n"/>
      <c r="F1132" s="25">
        <f>IF(OR($E1132="",$C1132=""),"",ROUND($E1132*$C1132/100,2))</f>
        <v/>
      </c>
      <c r="G1132" s="8" t="n"/>
      <c r="H1132" s="25" t="n"/>
      <c r="I1132" s="8" t="n"/>
      <c r="J1132" s="25">
        <f>IF($H1132&lt;&gt;"",IF($F1132="","",ROUND($H1132-$F1132,2)),IF(AND($F1132&lt;&gt;"",ISNUMBER($G1132)),IF($G1132&lt;TODAY(),-$F1132,""),""))</f>
        <v/>
      </c>
    </row>
    <row r="1133">
      <c r="A1133" s="7" t="n"/>
      <c r="B1133" s="10" t="n"/>
      <c r="C1133">
        <f>IF($A1133="","",IFERROR(IF(INDEX('Apólices'!$Q$2:$Q$5001,MATCH($A1133,'Apólices'!$A$2:$A$5001,0))="","",INDEX('Apólices'!$Q$2:$Q$5001,MATCH($A1133,'Apólices'!$A$2:$A$5001,0))),""))</f>
        <v/>
      </c>
      <c r="D1133" s="8" t="n"/>
      <c r="E1133" s="25" t="n"/>
      <c r="F1133" s="25">
        <f>IF(OR($E1133="",$C1133=""),"",ROUND($E1133*$C1133/100,2))</f>
        <v/>
      </c>
      <c r="G1133" s="8" t="n"/>
      <c r="H1133" s="25" t="n"/>
      <c r="I1133" s="8" t="n"/>
      <c r="J1133" s="25">
        <f>IF($H1133&lt;&gt;"",IF($F1133="","",ROUND($H1133-$F1133,2)),IF(AND($F1133&lt;&gt;"",ISNUMBER($G1133)),IF($G1133&lt;TODAY(),-$F1133,""),""))</f>
        <v/>
      </c>
    </row>
    <row r="1134">
      <c r="A1134" s="7" t="n"/>
      <c r="B1134" s="10" t="n"/>
      <c r="C1134">
        <f>IF($A1134="","",IFERROR(IF(INDEX('Apólices'!$Q$2:$Q$5001,MATCH($A1134,'Apólices'!$A$2:$A$5001,0))="","",INDEX('Apólices'!$Q$2:$Q$5001,MATCH($A1134,'Apólices'!$A$2:$A$5001,0))),""))</f>
        <v/>
      </c>
      <c r="D1134" s="8" t="n"/>
      <c r="E1134" s="25" t="n"/>
      <c r="F1134" s="25">
        <f>IF(OR($E1134="",$C1134=""),"",ROUND($E1134*$C1134/100,2))</f>
        <v/>
      </c>
      <c r="G1134" s="8" t="n"/>
      <c r="H1134" s="25" t="n"/>
      <c r="I1134" s="8" t="n"/>
      <c r="J1134" s="25">
        <f>IF($H1134&lt;&gt;"",IF($F1134="","",ROUND($H1134-$F1134,2)),IF(AND($F1134&lt;&gt;"",ISNUMBER($G1134)),IF($G1134&lt;TODAY(),-$F1134,""),""))</f>
        <v/>
      </c>
    </row>
    <row r="1135">
      <c r="A1135" s="7" t="n"/>
      <c r="B1135" s="10" t="n"/>
      <c r="C1135">
        <f>IF($A1135="","",IFERROR(IF(INDEX('Apólices'!$Q$2:$Q$5001,MATCH($A1135,'Apólices'!$A$2:$A$5001,0))="","",INDEX('Apólices'!$Q$2:$Q$5001,MATCH($A1135,'Apólices'!$A$2:$A$5001,0))),""))</f>
        <v/>
      </c>
      <c r="D1135" s="8" t="n"/>
      <c r="E1135" s="25" t="n"/>
      <c r="F1135" s="25">
        <f>IF(OR($E1135="",$C1135=""),"",ROUND($E1135*$C1135/100,2))</f>
        <v/>
      </c>
      <c r="G1135" s="8" t="n"/>
      <c r="H1135" s="25" t="n"/>
      <c r="I1135" s="8" t="n"/>
      <c r="J1135" s="25">
        <f>IF($H1135&lt;&gt;"",IF($F1135="","",ROUND($H1135-$F1135,2)),IF(AND($F1135&lt;&gt;"",ISNUMBER($G1135)),IF($G1135&lt;TODAY(),-$F1135,""),""))</f>
        <v/>
      </c>
    </row>
    <row r="1136">
      <c r="A1136" s="7" t="n"/>
      <c r="B1136" s="10" t="n"/>
      <c r="C1136">
        <f>IF($A1136="","",IFERROR(IF(INDEX('Apólices'!$Q$2:$Q$5001,MATCH($A1136,'Apólices'!$A$2:$A$5001,0))="","",INDEX('Apólices'!$Q$2:$Q$5001,MATCH($A1136,'Apólices'!$A$2:$A$5001,0))),""))</f>
        <v/>
      </c>
      <c r="D1136" s="8" t="n"/>
      <c r="E1136" s="25" t="n"/>
      <c r="F1136" s="25">
        <f>IF(OR($E1136="",$C1136=""),"",ROUND($E1136*$C1136/100,2))</f>
        <v/>
      </c>
      <c r="G1136" s="8" t="n"/>
      <c r="H1136" s="25" t="n"/>
      <c r="I1136" s="8" t="n"/>
      <c r="J1136" s="25">
        <f>IF($H1136&lt;&gt;"",IF($F1136="","",ROUND($H1136-$F1136,2)),IF(AND($F1136&lt;&gt;"",ISNUMBER($G1136)),IF($G1136&lt;TODAY(),-$F1136,""),""))</f>
        <v/>
      </c>
    </row>
    <row r="1137">
      <c r="A1137" s="7" t="n"/>
      <c r="B1137" s="10" t="n"/>
      <c r="C1137">
        <f>IF($A1137="","",IFERROR(IF(INDEX('Apólices'!$Q$2:$Q$5001,MATCH($A1137,'Apólices'!$A$2:$A$5001,0))="","",INDEX('Apólices'!$Q$2:$Q$5001,MATCH($A1137,'Apólices'!$A$2:$A$5001,0))),""))</f>
        <v/>
      </c>
      <c r="D1137" s="8" t="n"/>
      <c r="E1137" s="25" t="n"/>
      <c r="F1137" s="25">
        <f>IF(OR($E1137="",$C1137=""),"",ROUND($E1137*$C1137/100,2))</f>
        <v/>
      </c>
      <c r="G1137" s="8" t="n"/>
      <c r="H1137" s="25" t="n"/>
      <c r="I1137" s="8" t="n"/>
      <c r="J1137" s="25">
        <f>IF($H1137&lt;&gt;"",IF($F1137="","",ROUND($H1137-$F1137,2)),IF(AND($F1137&lt;&gt;"",ISNUMBER($G1137)),IF($G1137&lt;TODAY(),-$F1137,""),""))</f>
        <v/>
      </c>
    </row>
    <row r="1138">
      <c r="A1138" s="7" t="n"/>
      <c r="B1138" s="10" t="n"/>
      <c r="C1138">
        <f>IF($A1138="","",IFERROR(IF(INDEX('Apólices'!$Q$2:$Q$5001,MATCH($A1138,'Apólices'!$A$2:$A$5001,0))="","",INDEX('Apólices'!$Q$2:$Q$5001,MATCH($A1138,'Apólices'!$A$2:$A$5001,0))),""))</f>
        <v/>
      </c>
      <c r="D1138" s="8" t="n"/>
      <c r="E1138" s="25" t="n"/>
      <c r="F1138" s="25">
        <f>IF(OR($E1138="",$C1138=""),"",ROUND($E1138*$C1138/100,2))</f>
        <v/>
      </c>
      <c r="G1138" s="8" t="n"/>
      <c r="H1138" s="25" t="n"/>
      <c r="I1138" s="8" t="n"/>
      <c r="J1138" s="25">
        <f>IF($H1138&lt;&gt;"",IF($F1138="","",ROUND($H1138-$F1138,2)),IF(AND($F1138&lt;&gt;"",ISNUMBER($G1138)),IF($G1138&lt;TODAY(),-$F1138,""),""))</f>
        <v/>
      </c>
    </row>
    <row r="1139">
      <c r="A1139" s="7" t="n"/>
      <c r="B1139" s="10" t="n"/>
      <c r="C1139">
        <f>IF($A1139="","",IFERROR(IF(INDEX('Apólices'!$Q$2:$Q$5001,MATCH($A1139,'Apólices'!$A$2:$A$5001,0))="","",INDEX('Apólices'!$Q$2:$Q$5001,MATCH($A1139,'Apólices'!$A$2:$A$5001,0))),""))</f>
        <v/>
      </c>
      <c r="D1139" s="8" t="n"/>
      <c r="E1139" s="25" t="n"/>
      <c r="F1139" s="25">
        <f>IF(OR($E1139="",$C1139=""),"",ROUND($E1139*$C1139/100,2))</f>
        <v/>
      </c>
      <c r="G1139" s="8" t="n"/>
      <c r="H1139" s="25" t="n"/>
      <c r="I1139" s="8" t="n"/>
      <c r="J1139" s="25">
        <f>IF($H1139&lt;&gt;"",IF($F1139="","",ROUND($H1139-$F1139,2)),IF(AND($F1139&lt;&gt;"",ISNUMBER($G1139)),IF($G1139&lt;TODAY(),-$F1139,""),""))</f>
        <v/>
      </c>
    </row>
    <row r="1140">
      <c r="A1140" s="7" t="n"/>
      <c r="B1140" s="10" t="n"/>
      <c r="C1140">
        <f>IF($A1140="","",IFERROR(IF(INDEX('Apólices'!$Q$2:$Q$5001,MATCH($A1140,'Apólices'!$A$2:$A$5001,0))="","",INDEX('Apólices'!$Q$2:$Q$5001,MATCH($A1140,'Apólices'!$A$2:$A$5001,0))),""))</f>
        <v/>
      </c>
      <c r="D1140" s="8" t="n"/>
      <c r="E1140" s="25" t="n"/>
      <c r="F1140" s="25">
        <f>IF(OR($E1140="",$C1140=""),"",ROUND($E1140*$C1140/100,2))</f>
        <v/>
      </c>
      <c r="G1140" s="8" t="n"/>
      <c r="H1140" s="25" t="n"/>
      <c r="I1140" s="8" t="n"/>
      <c r="J1140" s="25">
        <f>IF($H1140&lt;&gt;"",IF($F1140="","",ROUND($H1140-$F1140,2)),IF(AND($F1140&lt;&gt;"",ISNUMBER($G1140)),IF($G1140&lt;TODAY(),-$F1140,""),""))</f>
        <v/>
      </c>
    </row>
    <row r="1141">
      <c r="A1141" s="7" t="n"/>
      <c r="B1141" s="10" t="n"/>
      <c r="C1141">
        <f>IF($A1141="","",IFERROR(IF(INDEX('Apólices'!$Q$2:$Q$5001,MATCH($A1141,'Apólices'!$A$2:$A$5001,0))="","",INDEX('Apólices'!$Q$2:$Q$5001,MATCH($A1141,'Apólices'!$A$2:$A$5001,0))),""))</f>
        <v/>
      </c>
      <c r="D1141" s="8" t="n"/>
      <c r="E1141" s="25" t="n"/>
      <c r="F1141" s="25">
        <f>IF(OR($E1141="",$C1141=""),"",ROUND($E1141*$C1141/100,2))</f>
        <v/>
      </c>
      <c r="G1141" s="8" t="n"/>
      <c r="H1141" s="25" t="n"/>
      <c r="I1141" s="8" t="n"/>
      <c r="J1141" s="25">
        <f>IF($H1141&lt;&gt;"",IF($F1141="","",ROUND($H1141-$F1141,2)),IF(AND($F1141&lt;&gt;"",ISNUMBER($G1141)),IF($G1141&lt;TODAY(),-$F1141,""),""))</f>
        <v/>
      </c>
    </row>
    <row r="1142">
      <c r="A1142" s="7" t="n"/>
      <c r="B1142" s="10" t="n"/>
      <c r="C1142">
        <f>IF($A1142="","",IFERROR(IF(INDEX('Apólices'!$Q$2:$Q$5001,MATCH($A1142,'Apólices'!$A$2:$A$5001,0))="","",INDEX('Apólices'!$Q$2:$Q$5001,MATCH($A1142,'Apólices'!$A$2:$A$5001,0))),""))</f>
        <v/>
      </c>
      <c r="D1142" s="8" t="n"/>
      <c r="E1142" s="25" t="n"/>
      <c r="F1142" s="25">
        <f>IF(OR($E1142="",$C1142=""),"",ROUND($E1142*$C1142/100,2))</f>
        <v/>
      </c>
      <c r="G1142" s="8" t="n"/>
      <c r="H1142" s="25" t="n"/>
      <c r="I1142" s="8" t="n"/>
      <c r="J1142" s="25">
        <f>IF($H1142&lt;&gt;"",IF($F1142="","",ROUND($H1142-$F1142,2)),IF(AND($F1142&lt;&gt;"",ISNUMBER($G1142)),IF($G1142&lt;TODAY(),-$F1142,""),""))</f>
        <v/>
      </c>
    </row>
    <row r="1143">
      <c r="A1143" s="7" t="n"/>
      <c r="B1143" s="10" t="n"/>
      <c r="C1143">
        <f>IF($A1143="","",IFERROR(IF(INDEX('Apólices'!$Q$2:$Q$5001,MATCH($A1143,'Apólices'!$A$2:$A$5001,0))="","",INDEX('Apólices'!$Q$2:$Q$5001,MATCH($A1143,'Apólices'!$A$2:$A$5001,0))),""))</f>
        <v/>
      </c>
      <c r="D1143" s="8" t="n"/>
      <c r="E1143" s="25" t="n"/>
      <c r="F1143" s="25">
        <f>IF(OR($E1143="",$C1143=""),"",ROUND($E1143*$C1143/100,2))</f>
        <v/>
      </c>
      <c r="G1143" s="8" t="n"/>
      <c r="H1143" s="25" t="n"/>
      <c r="I1143" s="8" t="n"/>
      <c r="J1143" s="25">
        <f>IF($H1143&lt;&gt;"",IF($F1143="","",ROUND($H1143-$F1143,2)),IF(AND($F1143&lt;&gt;"",ISNUMBER($G1143)),IF($G1143&lt;TODAY(),-$F1143,""),""))</f>
        <v/>
      </c>
    </row>
    <row r="1144">
      <c r="A1144" s="7" t="n"/>
      <c r="B1144" s="10" t="n"/>
      <c r="C1144">
        <f>IF($A1144="","",IFERROR(IF(INDEX('Apólices'!$Q$2:$Q$5001,MATCH($A1144,'Apólices'!$A$2:$A$5001,0))="","",INDEX('Apólices'!$Q$2:$Q$5001,MATCH($A1144,'Apólices'!$A$2:$A$5001,0))),""))</f>
        <v/>
      </c>
      <c r="D1144" s="8" t="n"/>
      <c r="E1144" s="25" t="n"/>
      <c r="F1144" s="25">
        <f>IF(OR($E1144="",$C1144=""),"",ROUND($E1144*$C1144/100,2))</f>
        <v/>
      </c>
      <c r="G1144" s="8" t="n"/>
      <c r="H1144" s="25" t="n"/>
      <c r="I1144" s="8" t="n"/>
      <c r="J1144" s="25">
        <f>IF($H1144&lt;&gt;"",IF($F1144="","",ROUND($H1144-$F1144,2)),IF(AND($F1144&lt;&gt;"",ISNUMBER($G1144)),IF($G1144&lt;TODAY(),-$F1144,""),""))</f>
        <v/>
      </c>
    </row>
    <row r="1145">
      <c r="A1145" s="7" t="n"/>
      <c r="B1145" s="10" t="n"/>
      <c r="C1145">
        <f>IF($A1145="","",IFERROR(IF(INDEX('Apólices'!$Q$2:$Q$5001,MATCH($A1145,'Apólices'!$A$2:$A$5001,0))="","",INDEX('Apólices'!$Q$2:$Q$5001,MATCH($A1145,'Apólices'!$A$2:$A$5001,0))),""))</f>
        <v/>
      </c>
      <c r="D1145" s="8" t="n"/>
      <c r="E1145" s="25" t="n"/>
      <c r="F1145" s="25">
        <f>IF(OR($E1145="",$C1145=""),"",ROUND($E1145*$C1145/100,2))</f>
        <v/>
      </c>
      <c r="G1145" s="8" t="n"/>
      <c r="H1145" s="25" t="n"/>
      <c r="I1145" s="8" t="n"/>
      <c r="J1145" s="25">
        <f>IF($H1145&lt;&gt;"",IF($F1145="","",ROUND($H1145-$F1145,2)),IF(AND($F1145&lt;&gt;"",ISNUMBER($G1145)),IF($G1145&lt;TODAY(),-$F1145,""),""))</f>
        <v/>
      </c>
    </row>
    <row r="1146">
      <c r="A1146" s="7" t="n"/>
      <c r="B1146" s="10" t="n"/>
      <c r="C1146">
        <f>IF($A1146="","",IFERROR(IF(INDEX('Apólices'!$Q$2:$Q$5001,MATCH($A1146,'Apólices'!$A$2:$A$5001,0))="","",INDEX('Apólices'!$Q$2:$Q$5001,MATCH($A1146,'Apólices'!$A$2:$A$5001,0))),""))</f>
        <v/>
      </c>
      <c r="D1146" s="8" t="n"/>
      <c r="E1146" s="25" t="n"/>
      <c r="F1146" s="25">
        <f>IF(OR($E1146="",$C1146=""),"",ROUND($E1146*$C1146/100,2))</f>
        <v/>
      </c>
      <c r="G1146" s="8" t="n"/>
      <c r="H1146" s="25" t="n"/>
      <c r="I1146" s="8" t="n"/>
      <c r="J1146" s="25">
        <f>IF($H1146&lt;&gt;"",IF($F1146="","",ROUND($H1146-$F1146,2)),IF(AND($F1146&lt;&gt;"",ISNUMBER($G1146)),IF($G1146&lt;TODAY(),-$F1146,""),""))</f>
        <v/>
      </c>
    </row>
    <row r="1147">
      <c r="A1147" s="7" t="n"/>
      <c r="B1147" s="10" t="n"/>
      <c r="C1147">
        <f>IF($A1147="","",IFERROR(IF(INDEX('Apólices'!$Q$2:$Q$5001,MATCH($A1147,'Apólices'!$A$2:$A$5001,0))="","",INDEX('Apólices'!$Q$2:$Q$5001,MATCH($A1147,'Apólices'!$A$2:$A$5001,0))),""))</f>
        <v/>
      </c>
      <c r="D1147" s="8" t="n"/>
      <c r="E1147" s="25" t="n"/>
      <c r="F1147" s="25">
        <f>IF(OR($E1147="",$C1147=""),"",ROUND($E1147*$C1147/100,2))</f>
        <v/>
      </c>
      <c r="G1147" s="8" t="n"/>
      <c r="H1147" s="25" t="n"/>
      <c r="I1147" s="8" t="n"/>
      <c r="J1147" s="25">
        <f>IF($H1147&lt;&gt;"",IF($F1147="","",ROUND($H1147-$F1147,2)),IF(AND($F1147&lt;&gt;"",ISNUMBER($G1147)),IF($G1147&lt;TODAY(),-$F1147,""),""))</f>
        <v/>
      </c>
    </row>
    <row r="1148">
      <c r="A1148" s="7" t="n"/>
      <c r="B1148" s="10" t="n"/>
      <c r="C1148">
        <f>IF($A1148="","",IFERROR(IF(INDEX('Apólices'!$Q$2:$Q$5001,MATCH($A1148,'Apólices'!$A$2:$A$5001,0))="","",INDEX('Apólices'!$Q$2:$Q$5001,MATCH($A1148,'Apólices'!$A$2:$A$5001,0))),""))</f>
        <v/>
      </c>
      <c r="D1148" s="8" t="n"/>
      <c r="E1148" s="25" t="n"/>
      <c r="F1148" s="25">
        <f>IF(OR($E1148="",$C1148=""),"",ROUND($E1148*$C1148/100,2))</f>
        <v/>
      </c>
      <c r="G1148" s="8" t="n"/>
      <c r="H1148" s="25" t="n"/>
      <c r="I1148" s="8" t="n"/>
      <c r="J1148" s="25">
        <f>IF($H1148&lt;&gt;"",IF($F1148="","",ROUND($H1148-$F1148,2)),IF(AND($F1148&lt;&gt;"",ISNUMBER($G1148)),IF($G1148&lt;TODAY(),-$F1148,""),""))</f>
        <v/>
      </c>
    </row>
    <row r="1149">
      <c r="A1149" s="7" t="n"/>
      <c r="B1149" s="10" t="n"/>
      <c r="C1149">
        <f>IF($A1149="","",IFERROR(IF(INDEX('Apólices'!$Q$2:$Q$5001,MATCH($A1149,'Apólices'!$A$2:$A$5001,0))="","",INDEX('Apólices'!$Q$2:$Q$5001,MATCH($A1149,'Apólices'!$A$2:$A$5001,0))),""))</f>
        <v/>
      </c>
      <c r="D1149" s="8" t="n"/>
      <c r="E1149" s="25" t="n"/>
      <c r="F1149" s="25">
        <f>IF(OR($E1149="",$C1149=""),"",ROUND($E1149*$C1149/100,2))</f>
        <v/>
      </c>
      <c r="G1149" s="8" t="n"/>
      <c r="H1149" s="25" t="n"/>
      <c r="I1149" s="8" t="n"/>
      <c r="J1149" s="25">
        <f>IF($H1149&lt;&gt;"",IF($F1149="","",ROUND($H1149-$F1149,2)),IF(AND($F1149&lt;&gt;"",ISNUMBER($G1149)),IF($G1149&lt;TODAY(),-$F1149,""),""))</f>
        <v/>
      </c>
    </row>
    <row r="1150">
      <c r="A1150" s="7" t="n"/>
      <c r="B1150" s="10" t="n"/>
      <c r="C1150">
        <f>IF($A1150="","",IFERROR(IF(INDEX('Apólices'!$Q$2:$Q$5001,MATCH($A1150,'Apólices'!$A$2:$A$5001,0))="","",INDEX('Apólices'!$Q$2:$Q$5001,MATCH($A1150,'Apólices'!$A$2:$A$5001,0))),""))</f>
        <v/>
      </c>
      <c r="D1150" s="8" t="n"/>
      <c r="E1150" s="25" t="n"/>
      <c r="F1150" s="25">
        <f>IF(OR($E1150="",$C1150=""),"",ROUND($E1150*$C1150/100,2))</f>
        <v/>
      </c>
      <c r="G1150" s="8" t="n"/>
      <c r="H1150" s="25" t="n"/>
      <c r="I1150" s="8" t="n"/>
      <c r="J1150" s="25">
        <f>IF($H1150&lt;&gt;"",IF($F1150="","",ROUND($H1150-$F1150,2)),IF(AND($F1150&lt;&gt;"",ISNUMBER($G1150)),IF($G1150&lt;TODAY(),-$F1150,""),""))</f>
        <v/>
      </c>
    </row>
    <row r="1151">
      <c r="A1151" s="7" t="n"/>
      <c r="B1151" s="10" t="n"/>
      <c r="C1151">
        <f>IF($A1151="","",IFERROR(IF(INDEX('Apólices'!$Q$2:$Q$5001,MATCH($A1151,'Apólices'!$A$2:$A$5001,0))="","",INDEX('Apólices'!$Q$2:$Q$5001,MATCH($A1151,'Apólices'!$A$2:$A$5001,0))),""))</f>
        <v/>
      </c>
      <c r="D1151" s="8" t="n"/>
      <c r="E1151" s="25" t="n"/>
      <c r="F1151" s="25">
        <f>IF(OR($E1151="",$C1151=""),"",ROUND($E1151*$C1151/100,2))</f>
        <v/>
      </c>
      <c r="G1151" s="8" t="n"/>
      <c r="H1151" s="25" t="n"/>
      <c r="I1151" s="8" t="n"/>
      <c r="J1151" s="25">
        <f>IF($H1151&lt;&gt;"",IF($F1151="","",ROUND($H1151-$F1151,2)),IF(AND($F1151&lt;&gt;"",ISNUMBER($G1151)),IF($G1151&lt;TODAY(),-$F1151,""),""))</f>
        <v/>
      </c>
    </row>
    <row r="1152">
      <c r="A1152" s="7" t="n"/>
      <c r="B1152" s="10" t="n"/>
      <c r="C1152">
        <f>IF($A1152="","",IFERROR(IF(INDEX('Apólices'!$Q$2:$Q$5001,MATCH($A1152,'Apólices'!$A$2:$A$5001,0))="","",INDEX('Apólices'!$Q$2:$Q$5001,MATCH($A1152,'Apólices'!$A$2:$A$5001,0))),""))</f>
        <v/>
      </c>
      <c r="D1152" s="8" t="n"/>
      <c r="E1152" s="25" t="n"/>
      <c r="F1152" s="25">
        <f>IF(OR($E1152="",$C1152=""),"",ROUND($E1152*$C1152/100,2))</f>
        <v/>
      </c>
      <c r="G1152" s="8" t="n"/>
      <c r="H1152" s="25" t="n"/>
      <c r="I1152" s="8" t="n"/>
      <c r="J1152" s="25">
        <f>IF($H1152&lt;&gt;"",IF($F1152="","",ROUND($H1152-$F1152,2)),IF(AND($F1152&lt;&gt;"",ISNUMBER($G1152)),IF($G1152&lt;TODAY(),-$F1152,""),""))</f>
        <v/>
      </c>
    </row>
    <row r="1153">
      <c r="A1153" s="7" t="n"/>
      <c r="B1153" s="10" t="n"/>
      <c r="C1153">
        <f>IF($A1153="","",IFERROR(IF(INDEX('Apólices'!$Q$2:$Q$5001,MATCH($A1153,'Apólices'!$A$2:$A$5001,0))="","",INDEX('Apólices'!$Q$2:$Q$5001,MATCH($A1153,'Apólices'!$A$2:$A$5001,0))),""))</f>
        <v/>
      </c>
      <c r="D1153" s="8" t="n"/>
      <c r="E1153" s="25" t="n"/>
      <c r="F1153" s="25">
        <f>IF(OR($E1153="",$C1153=""),"",ROUND($E1153*$C1153/100,2))</f>
        <v/>
      </c>
      <c r="G1153" s="8" t="n"/>
      <c r="H1153" s="25" t="n"/>
      <c r="I1153" s="8" t="n"/>
      <c r="J1153" s="25">
        <f>IF($H1153&lt;&gt;"",IF($F1153="","",ROUND($H1153-$F1153,2)),IF(AND($F1153&lt;&gt;"",ISNUMBER($G1153)),IF($G1153&lt;TODAY(),-$F1153,""),""))</f>
        <v/>
      </c>
    </row>
    <row r="1154">
      <c r="A1154" s="7" t="n"/>
      <c r="B1154" s="10" t="n"/>
      <c r="C1154">
        <f>IF($A1154="","",IFERROR(IF(INDEX('Apólices'!$Q$2:$Q$5001,MATCH($A1154,'Apólices'!$A$2:$A$5001,0))="","",INDEX('Apólices'!$Q$2:$Q$5001,MATCH($A1154,'Apólices'!$A$2:$A$5001,0))),""))</f>
        <v/>
      </c>
      <c r="D1154" s="8" t="n"/>
      <c r="E1154" s="25" t="n"/>
      <c r="F1154" s="25">
        <f>IF(OR($E1154="",$C1154=""),"",ROUND($E1154*$C1154/100,2))</f>
        <v/>
      </c>
      <c r="G1154" s="8" t="n"/>
      <c r="H1154" s="25" t="n"/>
      <c r="I1154" s="8" t="n"/>
      <c r="J1154" s="25">
        <f>IF($H1154&lt;&gt;"",IF($F1154="","",ROUND($H1154-$F1154,2)),IF(AND($F1154&lt;&gt;"",ISNUMBER($G1154)),IF($G1154&lt;TODAY(),-$F1154,""),""))</f>
        <v/>
      </c>
    </row>
    <row r="1155">
      <c r="A1155" s="7" t="n"/>
      <c r="B1155" s="10" t="n"/>
      <c r="C1155">
        <f>IF($A1155="","",IFERROR(IF(INDEX('Apólices'!$Q$2:$Q$5001,MATCH($A1155,'Apólices'!$A$2:$A$5001,0))="","",INDEX('Apólices'!$Q$2:$Q$5001,MATCH($A1155,'Apólices'!$A$2:$A$5001,0))),""))</f>
        <v/>
      </c>
      <c r="D1155" s="8" t="n"/>
      <c r="E1155" s="25" t="n"/>
      <c r="F1155" s="25">
        <f>IF(OR($E1155="",$C1155=""),"",ROUND($E1155*$C1155/100,2))</f>
        <v/>
      </c>
      <c r="G1155" s="8" t="n"/>
      <c r="H1155" s="25" t="n"/>
      <c r="I1155" s="8" t="n"/>
      <c r="J1155" s="25">
        <f>IF($H1155&lt;&gt;"",IF($F1155="","",ROUND($H1155-$F1155,2)),IF(AND($F1155&lt;&gt;"",ISNUMBER($G1155)),IF($G1155&lt;TODAY(),-$F1155,""),""))</f>
        <v/>
      </c>
    </row>
    <row r="1156">
      <c r="A1156" s="7" t="n"/>
      <c r="B1156" s="10" t="n"/>
      <c r="C1156">
        <f>IF($A1156="","",IFERROR(IF(INDEX('Apólices'!$Q$2:$Q$5001,MATCH($A1156,'Apólices'!$A$2:$A$5001,0))="","",INDEX('Apólices'!$Q$2:$Q$5001,MATCH($A1156,'Apólices'!$A$2:$A$5001,0))),""))</f>
        <v/>
      </c>
      <c r="D1156" s="8" t="n"/>
      <c r="E1156" s="25" t="n"/>
      <c r="F1156" s="25">
        <f>IF(OR($E1156="",$C1156=""),"",ROUND($E1156*$C1156/100,2))</f>
        <v/>
      </c>
      <c r="G1156" s="8" t="n"/>
      <c r="H1156" s="25" t="n"/>
      <c r="I1156" s="8" t="n"/>
      <c r="J1156" s="25">
        <f>IF($H1156&lt;&gt;"",IF($F1156="","",ROUND($H1156-$F1156,2)),IF(AND($F1156&lt;&gt;"",ISNUMBER($G1156)),IF($G1156&lt;TODAY(),-$F1156,""),""))</f>
        <v/>
      </c>
    </row>
    <row r="1157">
      <c r="A1157" s="7" t="n"/>
      <c r="B1157" s="10" t="n"/>
      <c r="C1157">
        <f>IF($A1157="","",IFERROR(IF(INDEX('Apólices'!$Q$2:$Q$5001,MATCH($A1157,'Apólices'!$A$2:$A$5001,0))="","",INDEX('Apólices'!$Q$2:$Q$5001,MATCH($A1157,'Apólices'!$A$2:$A$5001,0))),""))</f>
        <v/>
      </c>
      <c r="D1157" s="8" t="n"/>
      <c r="E1157" s="25" t="n"/>
      <c r="F1157" s="25">
        <f>IF(OR($E1157="",$C1157=""),"",ROUND($E1157*$C1157/100,2))</f>
        <v/>
      </c>
      <c r="G1157" s="8" t="n"/>
      <c r="H1157" s="25" t="n"/>
      <c r="I1157" s="8" t="n"/>
      <c r="J1157" s="25">
        <f>IF($H1157&lt;&gt;"",IF($F1157="","",ROUND($H1157-$F1157,2)),IF(AND($F1157&lt;&gt;"",ISNUMBER($G1157)),IF($G1157&lt;TODAY(),-$F1157,""),""))</f>
        <v/>
      </c>
    </row>
    <row r="1158">
      <c r="A1158" s="7" t="n"/>
      <c r="B1158" s="10" t="n"/>
      <c r="C1158">
        <f>IF($A1158="","",IFERROR(IF(INDEX('Apólices'!$Q$2:$Q$5001,MATCH($A1158,'Apólices'!$A$2:$A$5001,0))="","",INDEX('Apólices'!$Q$2:$Q$5001,MATCH($A1158,'Apólices'!$A$2:$A$5001,0))),""))</f>
        <v/>
      </c>
      <c r="D1158" s="8" t="n"/>
      <c r="E1158" s="25" t="n"/>
      <c r="F1158" s="25">
        <f>IF(OR($E1158="",$C1158=""),"",ROUND($E1158*$C1158/100,2))</f>
        <v/>
      </c>
      <c r="G1158" s="8" t="n"/>
      <c r="H1158" s="25" t="n"/>
      <c r="I1158" s="8" t="n"/>
      <c r="J1158" s="25">
        <f>IF($H1158&lt;&gt;"",IF($F1158="","",ROUND($H1158-$F1158,2)),IF(AND($F1158&lt;&gt;"",ISNUMBER($G1158)),IF($G1158&lt;TODAY(),-$F1158,""),""))</f>
        <v/>
      </c>
    </row>
    <row r="1159">
      <c r="A1159" s="7" t="n"/>
      <c r="B1159" s="10" t="n"/>
      <c r="C1159">
        <f>IF($A1159="","",IFERROR(IF(INDEX('Apólices'!$Q$2:$Q$5001,MATCH($A1159,'Apólices'!$A$2:$A$5001,0))="","",INDEX('Apólices'!$Q$2:$Q$5001,MATCH($A1159,'Apólices'!$A$2:$A$5001,0))),""))</f>
        <v/>
      </c>
      <c r="D1159" s="8" t="n"/>
      <c r="E1159" s="25" t="n"/>
      <c r="F1159" s="25">
        <f>IF(OR($E1159="",$C1159=""),"",ROUND($E1159*$C1159/100,2))</f>
        <v/>
      </c>
      <c r="G1159" s="8" t="n"/>
      <c r="H1159" s="25" t="n"/>
      <c r="I1159" s="8" t="n"/>
      <c r="J1159" s="25">
        <f>IF($H1159&lt;&gt;"",IF($F1159="","",ROUND($H1159-$F1159,2)),IF(AND($F1159&lt;&gt;"",ISNUMBER($G1159)),IF($G1159&lt;TODAY(),-$F1159,""),""))</f>
        <v/>
      </c>
    </row>
    <row r="1160">
      <c r="A1160" s="7" t="n"/>
      <c r="B1160" s="10" t="n"/>
      <c r="C1160">
        <f>IF($A1160="","",IFERROR(IF(INDEX('Apólices'!$Q$2:$Q$5001,MATCH($A1160,'Apólices'!$A$2:$A$5001,0))="","",INDEX('Apólices'!$Q$2:$Q$5001,MATCH($A1160,'Apólices'!$A$2:$A$5001,0))),""))</f>
        <v/>
      </c>
      <c r="D1160" s="8" t="n"/>
      <c r="E1160" s="25" t="n"/>
      <c r="F1160" s="25">
        <f>IF(OR($E1160="",$C1160=""),"",ROUND($E1160*$C1160/100,2))</f>
        <v/>
      </c>
      <c r="G1160" s="8" t="n"/>
      <c r="H1160" s="25" t="n"/>
      <c r="I1160" s="8" t="n"/>
      <c r="J1160" s="25">
        <f>IF($H1160&lt;&gt;"",IF($F1160="","",ROUND($H1160-$F1160,2)),IF(AND($F1160&lt;&gt;"",ISNUMBER($G1160)),IF($G1160&lt;TODAY(),-$F1160,""),""))</f>
        <v/>
      </c>
    </row>
    <row r="1161">
      <c r="A1161" s="7" t="n"/>
      <c r="B1161" s="10" t="n"/>
      <c r="C1161">
        <f>IF($A1161="","",IFERROR(IF(INDEX('Apólices'!$Q$2:$Q$5001,MATCH($A1161,'Apólices'!$A$2:$A$5001,0))="","",INDEX('Apólices'!$Q$2:$Q$5001,MATCH($A1161,'Apólices'!$A$2:$A$5001,0))),""))</f>
        <v/>
      </c>
      <c r="D1161" s="8" t="n"/>
      <c r="E1161" s="25" t="n"/>
      <c r="F1161" s="25">
        <f>IF(OR($E1161="",$C1161=""),"",ROUND($E1161*$C1161/100,2))</f>
        <v/>
      </c>
      <c r="G1161" s="8" t="n"/>
      <c r="H1161" s="25" t="n"/>
      <c r="I1161" s="8" t="n"/>
      <c r="J1161" s="25">
        <f>IF($H1161&lt;&gt;"",IF($F1161="","",ROUND($H1161-$F1161,2)),IF(AND($F1161&lt;&gt;"",ISNUMBER($G1161)),IF($G1161&lt;TODAY(),-$F1161,""),""))</f>
        <v/>
      </c>
    </row>
    <row r="1162">
      <c r="A1162" s="7" t="n"/>
      <c r="B1162" s="10" t="n"/>
      <c r="C1162">
        <f>IF($A1162="","",IFERROR(IF(INDEX('Apólices'!$Q$2:$Q$5001,MATCH($A1162,'Apólices'!$A$2:$A$5001,0))="","",INDEX('Apólices'!$Q$2:$Q$5001,MATCH($A1162,'Apólices'!$A$2:$A$5001,0))),""))</f>
        <v/>
      </c>
      <c r="D1162" s="8" t="n"/>
      <c r="E1162" s="25" t="n"/>
      <c r="F1162" s="25">
        <f>IF(OR($E1162="",$C1162=""),"",ROUND($E1162*$C1162/100,2))</f>
        <v/>
      </c>
      <c r="G1162" s="8" t="n"/>
      <c r="H1162" s="25" t="n"/>
      <c r="I1162" s="8" t="n"/>
      <c r="J1162" s="25">
        <f>IF($H1162&lt;&gt;"",IF($F1162="","",ROUND($H1162-$F1162,2)),IF(AND($F1162&lt;&gt;"",ISNUMBER($G1162)),IF($G1162&lt;TODAY(),-$F1162,""),""))</f>
        <v/>
      </c>
    </row>
    <row r="1163">
      <c r="A1163" s="7" t="n"/>
      <c r="B1163" s="10" t="n"/>
      <c r="C1163">
        <f>IF($A1163="","",IFERROR(IF(INDEX('Apólices'!$Q$2:$Q$5001,MATCH($A1163,'Apólices'!$A$2:$A$5001,0))="","",INDEX('Apólices'!$Q$2:$Q$5001,MATCH($A1163,'Apólices'!$A$2:$A$5001,0))),""))</f>
        <v/>
      </c>
      <c r="D1163" s="8" t="n"/>
      <c r="E1163" s="25" t="n"/>
      <c r="F1163" s="25">
        <f>IF(OR($E1163="",$C1163=""),"",ROUND($E1163*$C1163/100,2))</f>
        <v/>
      </c>
      <c r="G1163" s="8" t="n"/>
      <c r="H1163" s="25" t="n"/>
      <c r="I1163" s="8" t="n"/>
      <c r="J1163" s="25">
        <f>IF($H1163&lt;&gt;"",IF($F1163="","",ROUND($H1163-$F1163,2)),IF(AND($F1163&lt;&gt;"",ISNUMBER($G1163)),IF($G1163&lt;TODAY(),-$F1163,""),""))</f>
        <v/>
      </c>
    </row>
    <row r="1164">
      <c r="A1164" s="7" t="n"/>
      <c r="B1164" s="10" t="n"/>
      <c r="C1164">
        <f>IF($A1164="","",IFERROR(IF(INDEX('Apólices'!$Q$2:$Q$5001,MATCH($A1164,'Apólices'!$A$2:$A$5001,0))="","",INDEX('Apólices'!$Q$2:$Q$5001,MATCH($A1164,'Apólices'!$A$2:$A$5001,0))),""))</f>
        <v/>
      </c>
      <c r="D1164" s="8" t="n"/>
      <c r="E1164" s="25" t="n"/>
      <c r="F1164" s="25">
        <f>IF(OR($E1164="",$C1164=""),"",ROUND($E1164*$C1164/100,2))</f>
        <v/>
      </c>
      <c r="G1164" s="8" t="n"/>
      <c r="H1164" s="25" t="n"/>
      <c r="I1164" s="8" t="n"/>
      <c r="J1164" s="25">
        <f>IF($H1164&lt;&gt;"",IF($F1164="","",ROUND($H1164-$F1164,2)),IF(AND($F1164&lt;&gt;"",ISNUMBER($G1164)),IF($G1164&lt;TODAY(),-$F1164,""),""))</f>
        <v/>
      </c>
    </row>
    <row r="1165">
      <c r="A1165" s="7" t="n"/>
      <c r="B1165" s="10" t="n"/>
      <c r="C1165">
        <f>IF($A1165="","",IFERROR(IF(INDEX('Apólices'!$Q$2:$Q$5001,MATCH($A1165,'Apólices'!$A$2:$A$5001,0))="","",INDEX('Apólices'!$Q$2:$Q$5001,MATCH($A1165,'Apólices'!$A$2:$A$5001,0))),""))</f>
        <v/>
      </c>
      <c r="D1165" s="8" t="n"/>
      <c r="E1165" s="25" t="n"/>
      <c r="F1165" s="25">
        <f>IF(OR($E1165="",$C1165=""),"",ROUND($E1165*$C1165/100,2))</f>
        <v/>
      </c>
      <c r="G1165" s="8" t="n"/>
      <c r="H1165" s="25" t="n"/>
      <c r="I1165" s="8" t="n"/>
      <c r="J1165" s="25">
        <f>IF($H1165&lt;&gt;"",IF($F1165="","",ROUND($H1165-$F1165,2)),IF(AND($F1165&lt;&gt;"",ISNUMBER($G1165)),IF($G1165&lt;TODAY(),-$F1165,""),""))</f>
        <v/>
      </c>
    </row>
    <row r="1166">
      <c r="A1166" s="7" t="n"/>
      <c r="B1166" s="10" t="n"/>
      <c r="C1166">
        <f>IF($A1166="","",IFERROR(IF(INDEX('Apólices'!$Q$2:$Q$5001,MATCH($A1166,'Apólices'!$A$2:$A$5001,0))="","",INDEX('Apólices'!$Q$2:$Q$5001,MATCH($A1166,'Apólices'!$A$2:$A$5001,0))),""))</f>
        <v/>
      </c>
      <c r="D1166" s="8" t="n"/>
      <c r="E1166" s="25" t="n"/>
      <c r="F1166" s="25">
        <f>IF(OR($E1166="",$C1166=""),"",ROUND($E1166*$C1166/100,2))</f>
        <v/>
      </c>
      <c r="G1166" s="8" t="n"/>
      <c r="H1166" s="25" t="n"/>
      <c r="I1166" s="8" t="n"/>
      <c r="J1166" s="25">
        <f>IF($H1166&lt;&gt;"",IF($F1166="","",ROUND($H1166-$F1166,2)),IF(AND($F1166&lt;&gt;"",ISNUMBER($G1166)),IF($G1166&lt;TODAY(),-$F1166,""),""))</f>
        <v/>
      </c>
    </row>
    <row r="1167">
      <c r="A1167" s="7" t="n"/>
      <c r="B1167" s="10" t="n"/>
      <c r="C1167">
        <f>IF($A1167="","",IFERROR(IF(INDEX('Apólices'!$Q$2:$Q$5001,MATCH($A1167,'Apólices'!$A$2:$A$5001,0))="","",INDEX('Apólices'!$Q$2:$Q$5001,MATCH($A1167,'Apólices'!$A$2:$A$5001,0))),""))</f>
        <v/>
      </c>
      <c r="D1167" s="8" t="n"/>
      <c r="E1167" s="25" t="n"/>
      <c r="F1167" s="25">
        <f>IF(OR($E1167="",$C1167=""),"",ROUND($E1167*$C1167/100,2))</f>
        <v/>
      </c>
      <c r="G1167" s="8" t="n"/>
      <c r="H1167" s="25" t="n"/>
      <c r="I1167" s="8" t="n"/>
      <c r="J1167" s="25">
        <f>IF($H1167&lt;&gt;"",IF($F1167="","",ROUND($H1167-$F1167,2)),IF(AND($F1167&lt;&gt;"",ISNUMBER($G1167)),IF($G1167&lt;TODAY(),-$F1167,""),""))</f>
        <v/>
      </c>
    </row>
    <row r="1168">
      <c r="A1168" s="7" t="n"/>
      <c r="B1168" s="10" t="n"/>
      <c r="C1168">
        <f>IF($A1168="","",IFERROR(IF(INDEX('Apólices'!$Q$2:$Q$5001,MATCH($A1168,'Apólices'!$A$2:$A$5001,0))="","",INDEX('Apólices'!$Q$2:$Q$5001,MATCH($A1168,'Apólices'!$A$2:$A$5001,0))),""))</f>
        <v/>
      </c>
      <c r="D1168" s="8" t="n"/>
      <c r="E1168" s="25" t="n"/>
      <c r="F1168" s="25">
        <f>IF(OR($E1168="",$C1168=""),"",ROUND($E1168*$C1168/100,2))</f>
        <v/>
      </c>
      <c r="G1168" s="8" t="n"/>
      <c r="H1168" s="25" t="n"/>
      <c r="I1168" s="8" t="n"/>
      <c r="J1168" s="25">
        <f>IF($H1168&lt;&gt;"",IF($F1168="","",ROUND($H1168-$F1168,2)),IF(AND($F1168&lt;&gt;"",ISNUMBER($G1168)),IF($G1168&lt;TODAY(),-$F1168,""),""))</f>
        <v/>
      </c>
    </row>
    <row r="1169">
      <c r="A1169" s="7" t="n"/>
      <c r="B1169" s="10" t="n"/>
      <c r="C1169">
        <f>IF($A1169="","",IFERROR(IF(INDEX('Apólices'!$Q$2:$Q$5001,MATCH($A1169,'Apólices'!$A$2:$A$5001,0))="","",INDEX('Apólices'!$Q$2:$Q$5001,MATCH($A1169,'Apólices'!$A$2:$A$5001,0))),""))</f>
        <v/>
      </c>
      <c r="D1169" s="8" t="n"/>
      <c r="E1169" s="25" t="n"/>
      <c r="F1169" s="25">
        <f>IF(OR($E1169="",$C1169=""),"",ROUND($E1169*$C1169/100,2))</f>
        <v/>
      </c>
      <c r="G1169" s="8" t="n"/>
      <c r="H1169" s="25" t="n"/>
      <c r="I1169" s="8" t="n"/>
      <c r="J1169" s="25">
        <f>IF($H1169&lt;&gt;"",IF($F1169="","",ROUND($H1169-$F1169,2)),IF(AND($F1169&lt;&gt;"",ISNUMBER($G1169)),IF($G1169&lt;TODAY(),-$F1169,""),""))</f>
        <v/>
      </c>
    </row>
    <row r="1170">
      <c r="A1170" s="7" t="n"/>
      <c r="B1170" s="10" t="n"/>
      <c r="C1170">
        <f>IF($A1170="","",IFERROR(IF(INDEX('Apólices'!$Q$2:$Q$5001,MATCH($A1170,'Apólices'!$A$2:$A$5001,0))="","",INDEX('Apólices'!$Q$2:$Q$5001,MATCH($A1170,'Apólices'!$A$2:$A$5001,0))),""))</f>
        <v/>
      </c>
      <c r="D1170" s="8" t="n"/>
      <c r="E1170" s="25" t="n"/>
      <c r="F1170" s="25">
        <f>IF(OR($E1170="",$C1170=""),"",ROUND($E1170*$C1170/100,2))</f>
        <v/>
      </c>
      <c r="G1170" s="8" t="n"/>
      <c r="H1170" s="25" t="n"/>
      <c r="I1170" s="8" t="n"/>
      <c r="J1170" s="25">
        <f>IF($H1170&lt;&gt;"",IF($F1170="","",ROUND($H1170-$F1170,2)),IF(AND($F1170&lt;&gt;"",ISNUMBER($G1170)),IF($G1170&lt;TODAY(),-$F1170,""),""))</f>
        <v/>
      </c>
    </row>
    <row r="1171">
      <c r="A1171" s="7" t="n"/>
      <c r="B1171" s="10" t="n"/>
      <c r="C1171">
        <f>IF($A1171="","",IFERROR(IF(INDEX('Apólices'!$Q$2:$Q$5001,MATCH($A1171,'Apólices'!$A$2:$A$5001,0))="","",INDEX('Apólices'!$Q$2:$Q$5001,MATCH($A1171,'Apólices'!$A$2:$A$5001,0))),""))</f>
        <v/>
      </c>
      <c r="D1171" s="8" t="n"/>
      <c r="E1171" s="25" t="n"/>
      <c r="F1171" s="25">
        <f>IF(OR($E1171="",$C1171=""),"",ROUND($E1171*$C1171/100,2))</f>
        <v/>
      </c>
      <c r="G1171" s="8" t="n"/>
      <c r="H1171" s="25" t="n"/>
      <c r="I1171" s="8" t="n"/>
      <c r="J1171" s="25">
        <f>IF($H1171&lt;&gt;"",IF($F1171="","",ROUND($H1171-$F1171,2)),IF(AND($F1171&lt;&gt;"",ISNUMBER($G1171)),IF($G1171&lt;TODAY(),-$F1171,""),""))</f>
        <v/>
      </c>
    </row>
    <row r="1172">
      <c r="A1172" s="7" t="n"/>
      <c r="B1172" s="10" t="n"/>
      <c r="C1172">
        <f>IF($A1172="","",IFERROR(IF(INDEX('Apólices'!$Q$2:$Q$5001,MATCH($A1172,'Apólices'!$A$2:$A$5001,0))="","",INDEX('Apólices'!$Q$2:$Q$5001,MATCH($A1172,'Apólices'!$A$2:$A$5001,0))),""))</f>
        <v/>
      </c>
      <c r="D1172" s="8" t="n"/>
      <c r="E1172" s="25" t="n"/>
      <c r="F1172" s="25">
        <f>IF(OR($E1172="",$C1172=""),"",ROUND($E1172*$C1172/100,2))</f>
        <v/>
      </c>
      <c r="G1172" s="8" t="n"/>
      <c r="H1172" s="25" t="n"/>
      <c r="I1172" s="8" t="n"/>
      <c r="J1172" s="25">
        <f>IF($H1172&lt;&gt;"",IF($F1172="","",ROUND($H1172-$F1172,2)),IF(AND($F1172&lt;&gt;"",ISNUMBER($G1172)),IF($G1172&lt;TODAY(),-$F1172,""),""))</f>
        <v/>
      </c>
    </row>
    <row r="1173">
      <c r="A1173" s="7" t="n"/>
      <c r="B1173" s="10" t="n"/>
      <c r="C1173">
        <f>IF($A1173="","",IFERROR(IF(INDEX('Apólices'!$Q$2:$Q$5001,MATCH($A1173,'Apólices'!$A$2:$A$5001,0))="","",INDEX('Apólices'!$Q$2:$Q$5001,MATCH($A1173,'Apólices'!$A$2:$A$5001,0))),""))</f>
        <v/>
      </c>
      <c r="D1173" s="8" t="n"/>
      <c r="E1173" s="25" t="n"/>
      <c r="F1173" s="25">
        <f>IF(OR($E1173="",$C1173=""),"",ROUND($E1173*$C1173/100,2))</f>
        <v/>
      </c>
      <c r="G1173" s="8" t="n"/>
      <c r="H1173" s="25" t="n"/>
      <c r="I1173" s="8" t="n"/>
      <c r="J1173" s="25">
        <f>IF($H1173&lt;&gt;"",IF($F1173="","",ROUND($H1173-$F1173,2)),IF(AND($F1173&lt;&gt;"",ISNUMBER($G1173)),IF($G1173&lt;TODAY(),-$F1173,""),""))</f>
        <v/>
      </c>
    </row>
    <row r="1174">
      <c r="A1174" s="7" t="n"/>
      <c r="B1174" s="10" t="n"/>
      <c r="C1174">
        <f>IF($A1174="","",IFERROR(IF(INDEX('Apólices'!$Q$2:$Q$5001,MATCH($A1174,'Apólices'!$A$2:$A$5001,0))="","",INDEX('Apólices'!$Q$2:$Q$5001,MATCH($A1174,'Apólices'!$A$2:$A$5001,0))),""))</f>
        <v/>
      </c>
      <c r="D1174" s="8" t="n"/>
      <c r="E1174" s="25" t="n"/>
      <c r="F1174" s="25">
        <f>IF(OR($E1174="",$C1174=""),"",ROUND($E1174*$C1174/100,2))</f>
        <v/>
      </c>
      <c r="G1174" s="8" t="n"/>
      <c r="H1174" s="25" t="n"/>
      <c r="I1174" s="8" t="n"/>
      <c r="J1174" s="25">
        <f>IF($H1174&lt;&gt;"",IF($F1174="","",ROUND($H1174-$F1174,2)),IF(AND($F1174&lt;&gt;"",ISNUMBER($G1174)),IF($G1174&lt;TODAY(),-$F1174,""),""))</f>
        <v/>
      </c>
    </row>
    <row r="1175">
      <c r="A1175" s="7" t="n"/>
      <c r="B1175" s="10" t="n"/>
      <c r="C1175">
        <f>IF($A1175="","",IFERROR(IF(INDEX('Apólices'!$Q$2:$Q$5001,MATCH($A1175,'Apólices'!$A$2:$A$5001,0))="","",INDEX('Apólices'!$Q$2:$Q$5001,MATCH($A1175,'Apólices'!$A$2:$A$5001,0))),""))</f>
        <v/>
      </c>
      <c r="D1175" s="8" t="n"/>
      <c r="E1175" s="25" t="n"/>
      <c r="F1175" s="25">
        <f>IF(OR($E1175="",$C1175=""),"",ROUND($E1175*$C1175/100,2))</f>
        <v/>
      </c>
      <c r="G1175" s="8" t="n"/>
      <c r="H1175" s="25" t="n"/>
      <c r="I1175" s="8" t="n"/>
      <c r="J1175" s="25">
        <f>IF($H1175&lt;&gt;"",IF($F1175="","",ROUND($H1175-$F1175,2)),IF(AND($F1175&lt;&gt;"",ISNUMBER($G1175)),IF($G1175&lt;TODAY(),-$F1175,""),""))</f>
        <v/>
      </c>
    </row>
    <row r="1176">
      <c r="A1176" s="7" t="n"/>
      <c r="B1176" s="10" t="n"/>
      <c r="C1176">
        <f>IF($A1176="","",IFERROR(IF(INDEX('Apólices'!$Q$2:$Q$5001,MATCH($A1176,'Apólices'!$A$2:$A$5001,0))="","",INDEX('Apólices'!$Q$2:$Q$5001,MATCH($A1176,'Apólices'!$A$2:$A$5001,0))),""))</f>
        <v/>
      </c>
      <c r="D1176" s="8" t="n"/>
      <c r="E1176" s="25" t="n"/>
      <c r="F1176" s="25">
        <f>IF(OR($E1176="",$C1176=""),"",ROUND($E1176*$C1176/100,2))</f>
        <v/>
      </c>
      <c r="G1176" s="8" t="n"/>
      <c r="H1176" s="25" t="n"/>
      <c r="I1176" s="8" t="n"/>
      <c r="J1176" s="25">
        <f>IF($H1176&lt;&gt;"",IF($F1176="","",ROUND($H1176-$F1176,2)),IF(AND($F1176&lt;&gt;"",ISNUMBER($G1176)),IF($G1176&lt;TODAY(),-$F1176,""),""))</f>
        <v/>
      </c>
    </row>
    <row r="1177">
      <c r="A1177" s="7" t="n"/>
      <c r="B1177" s="10" t="n"/>
      <c r="C1177">
        <f>IF($A1177="","",IFERROR(IF(INDEX('Apólices'!$Q$2:$Q$5001,MATCH($A1177,'Apólices'!$A$2:$A$5001,0))="","",INDEX('Apólices'!$Q$2:$Q$5001,MATCH($A1177,'Apólices'!$A$2:$A$5001,0))),""))</f>
        <v/>
      </c>
      <c r="D1177" s="8" t="n"/>
      <c r="E1177" s="25" t="n"/>
      <c r="F1177" s="25">
        <f>IF(OR($E1177="",$C1177=""),"",ROUND($E1177*$C1177/100,2))</f>
        <v/>
      </c>
      <c r="G1177" s="8" t="n"/>
      <c r="H1177" s="25" t="n"/>
      <c r="I1177" s="8" t="n"/>
      <c r="J1177" s="25">
        <f>IF($H1177&lt;&gt;"",IF($F1177="","",ROUND($H1177-$F1177,2)),IF(AND($F1177&lt;&gt;"",ISNUMBER($G1177)),IF($G1177&lt;TODAY(),-$F1177,""),""))</f>
        <v/>
      </c>
    </row>
    <row r="1178">
      <c r="A1178" s="7" t="n"/>
      <c r="B1178" s="10" t="n"/>
      <c r="C1178">
        <f>IF($A1178="","",IFERROR(IF(INDEX('Apólices'!$Q$2:$Q$5001,MATCH($A1178,'Apólices'!$A$2:$A$5001,0))="","",INDEX('Apólices'!$Q$2:$Q$5001,MATCH($A1178,'Apólices'!$A$2:$A$5001,0))),""))</f>
        <v/>
      </c>
      <c r="D1178" s="8" t="n"/>
      <c r="E1178" s="25" t="n"/>
      <c r="F1178" s="25">
        <f>IF(OR($E1178="",$C1178=""),"",ROUND($E1178*$C1178/100,2))</f>
        <v/>
      </c>
      <c r="G1178" s="8" t="n"/>
      <c r="H1178" s="25" t="n"/>
      <c r="I1178" s="8" t="n"/>
      <c r="J1178" s="25">
        <f>IF($H1178&lt;&gt;"",IF($F1178="","",ROUND($H1178-$F1178,2)),IF(AND($F1178&lt;&gt;"",ISNUMBER($G1178)),IF($G1178&lt;TODAY(),-$F1178,""),""))</f>
        <v/>
      </c>
    </row>
    <row r="1179">
      <c r="A1179" s="7" t="n"/>
      <c r="B1179" s="10" t="n"/>
      <c r="C1179">
        <f>IF($A1179="","",IFERROR(IF(INDEX('Apólices'!$Q$2:$Q$5001,MATCH($A1179,'Apólices'!$A$2:$A$5001,0))="","",INDEX('Apólices'!$Q$2:$Q$5001,MATCH($A1179,'Apólices'!$A$2:$A$5001,0))),""))</f>
        <v/>
      </c>
      <c r="D1179" s="8" t="n"/>
      <c r="E1179" s="25" t="n"/>
      <c r="F1179" s="25">
        <f>IF(OR($E1179="",$C1179=""),"",ROUND($E1179*$C1179/100,2))</f>
        <v/>
      </c>
      <c r="G1179" s="8" t="n"/>
      <c r="H1179" s="25" t="n"/>
      <c r="I1179" s="8" t="n"/>
      <c r="J1179" s="25">
        <f>IF($H1179&lt;&gt;"",IF($F1179="","",ROUND($H1179-$F1179,2)),IF(AND($F1179&lt;&gt;"",ISNUMBER($G1179)),IF($G1179&lt;TODAY(),-$F1179,""),""))</f>
        <v/>
      </c>
    </row>
    <row r="1180">
      <c r="A1180" s="7" t="n"/>
      <c r="B1180" s="10" t="n"/>
      <c r="C1180">
        <f>IF($A1180="","",IFERROR(IF(INDEX('Apólices'!$Q$2:$Q$5001,MATCH($A1180,'Apólices'!$A$2:$A$5001,0))="","",INDEX('Apólices'!$Q$2:$Q$5001,MATCH($A1180,'Apólices'!$A$2:$A$5001,0))),""))</f>
        <v/>
      </c>
      <c r="D1180" s="8" t="n"/>
      <c r="E1180" s="25" t="n"/>
      <c r="F1180" s="25">
        <f>IF(OR($E1180="",$C1180=""),"",ROUND($E1180*$C1180/100,2))</f>
        <v/>
      </c>
      <c r="G1180" s="8" t="n"/>
      <c r="H1180" s="25" t="n"/>
      <c r="I1180" s="8" t="n"/>
      <c r="J1180" s="25">
        <f>IF($H1180&lt;&gt;"",IF($F1180="","",ROUND($H1180-$F1180,2)),IF(AND($F1180&lt;&gt;"",ISNUMBER($G1180)),IF($G1180&lt;TODAY(),-$F1180,""),""))</f>
        <v/>
      </c>
    </row>
    <row r="1181">
      <c r="A1181" s="7" t="n"/>
      <c r="B1181" s="10" t="n"/>
      <c r="C1181">
        <f>IF($A1181="","",IFERROR(IF(INDEX('Apólices'!$Q$2:$Q$5001,MATCH($A1181,'Apólices'!$A$2:$A$5001,0))="","",INDEX('Apólices'!$Q$2:$Q$5001,MATCH($A1181,'Apólices'!$A$2:$A$5001,0))),""))</f>
        <v/>
      </c>
      <c r="D1181" s="8" t="n"/>
      <c r="E1181" s="25" t="n"/>
      <c r="F1181" s="25">
        <f>IF(OR($E1181="",$C1181=""),"",ROUND($E1181*$C1181/100,2))</f>
        <v/>
      </c>
      <c r="G1181" s="8" t="n"/>
      <c r="H1181" s="25" t="n"/>
      <c r="I1181" s="8" t="n"/>
      <c r="J1181" s="25">
        <f>IF($H1181&lt;&gt;"",IF($F1181="","",ROUND($H1181-$F1181,2)),IF(AND($F1181&lt;&gt;"",ISNUMBER($G1181)),IF($G1181&lt;TODAY(),-$F1181,""),""))</f>
        <v/>
      </c>
    </row>
    <row r="1182">
      <c r="A1182" s="7" t="n"/>
      <c r="B1182" s="10" t="n"/>
      <c r="C1182">
        <f>IF($A1182="","",IFERROR(IF(INDEX('Apólices'!$Q$2:$Q$5001,MATCH($A1182,'Apólices'!$A$2:$A$5001,0))="","",INDEX('Apólices'!$Q$2:$Q$5001,MATCH($A1182,'Apólices'!$A$2:$A$5001,0))),""))</f>
        <v/>
      </c>
      <c r="D1182" s="8" t="n"/>
      <c r="E1182" s="25" t="n"/>
      <c r="F1182" s="25">
        <f>IF(OR($E1182="",$C1182=""),"",ROUND($E1182*$C1182/100,2))</f>
        <v/>
      </c>
      <c r="G1182" s="8" t="n"/>
      <c r="H1182" s="25" t="n"/>
      <c r="I1182" s="8" t="n"/>
      <c r="J1182" s="25">
        <f>IF($H1182&lt;&gt;"",IF($F1182="","",ROUND($H1182-$F1182,2)),IF(AND($F1182&lt;&gt;"",ISNUMBER($G1182)),IF($G1182&lt;TODAY(),-$F1182,""),""))</f>
        <v/>
      </c>
    </row>
    <row r="1183">
      <c r="A1183" s="7" t="n"/>
      <c r="B1183" s="10" t="n"/>
      <c r="C1183">
        <f>IF($A1183="","",IFERROR(IF(INDEX('Apólices'!$Q$2:$Q$5001,MATCH($A1183,'Apólices'!$A$2:$A$5001,0))="","",INDEX('Apólices'!$Q$2:$Q$5001,MATCH($A1183,'Apólices'!$A$2:$A$5001,0))),""))</f>
        <v/>
      </c>
      <c r="D1183" s="8" t="n"/>
      <c r="E1183" s="25" t="n"/>
      <c r="F1183" s="25">
        <f>IF(OR($E1183="",$C1183=""),"",ROUND($E1183*$C1183/100,2))</f>
        <v/>
      </c>
      <c r="G1183" s="8" t="n"/>
      <c r="H1183" s="25" t="n"/>
      <c r="I1183" s="8" t="n"/>
      <c r="J1183" s="25">
        <f>IF($H1183&lt;&gt;"",IF($F1183="","",ROUND($H1183-$F1183,2)),IF(AND($F1183&lt;&gt;"",ISNUMBER($G1183)),IF($G1183&lt;TODAY(),-$F1183,""),""))</f>
        <v/>
      </c>
    </row>
    <row r="1184">
      <c r="A1184" s="7" t="n"/>
      <c r="B1184" s="10" t="n"/>
      <c r="C1184">
        <f>IF($A1184="","",IFERROR(IF(INDEX('Apólices'!$Q$2:$Q$5001,MATCH($A1184,'Apólices'!$A$2:$A$5001,0))="","",INDEX('Apólices'!$Q$2:$Q$5001,MATCH($A1184,'Apólices'!$A$2:$A$5001,0))),""))</f>
        <v/>
      </c>
      <c r="D1184" s="8" t="n"/>
      <c r="E1184" s="25" t="n"/>
      <c r="F1184" s="25">
        <f>IF(OR($E1184="",$C1184=""),"",ROUND($E1184*$C1184/100,2))</f>
        <v/>
      </c>
      <c r="G1184" s="8" t="n"/>
      <c r="H1184" s="25" t="n"/>
      <c r="I1184" s="8" t="n"/>
      <c r="J1184" s="25">
        <f>IF($H1184&lt;&gt;"",IF($F1184="","",ROUND($H1184-$F1184,2)),IF(AND($F1184&lt;&gt;"",ISNUMBER($G1184)),IF($G1184&lt;TODAY(),-$F1184,""),""))</f>
        <v/>
      </c>
    </row>
    <row r="1185">
      <c r="A1185" s="7" t="n"/>
      <c r="B1185" s="10" t="n"/>
      <c r="C1185">
        <f>IF($A1185="","",IFERROR(IF(INDEX('Apólices'!$Q$2:$Q$5001,MATCH($A1185,'Apólices'!$A$2:$A$5001,0))="","",INDEX('Apólices'!$Q$2:$Q$5001,MATCH($A1185,'Apólices'!$A$2:$A$5001,0))),""))</f>
        <v/>
      </c>
      <c r="D1185" s="8" t="n"/>
      <c r="E1185" s="25" t="n"/>
      <c r="F1185" s="25">
        <f>IF(OR($E1185="",$C1185=""),"",ROUND($E1185*$C1185/100,2))</f>
        <v/>
      </c>
      <c r="G1185" s="8" t="n"/>
      <c r="H1185" s="25" t="n"/>
      <c r="I1185" s="8" t="n"/>
      <c r="J1185" s="25">
        <f>IF($H1185&lt;&gt;"",IF($F1185="","",ROUND($H1185-$F1185,2)),IF(AND($F1185&lt;&gt;"",ISNUMBER($G1185)),IF($G1185&lt;TODAY(),-$F1185,""),""))</f>
        <v/>
      </c>
    </row>
    <row r="1186">
      <c r="A1186" s="7" t="n"/>
      <c r="B1186" s="10" t="n"/>
      <c r="C1186">
        <f>IF($A1186="","",IFERROR(IF(INDEX('Apólices'!$Q$2:$Q$5001,MATCH($A1186,'Apólices'!$A$2:$A$5001,0))="","",INDEX('Apólices'!$Q$2:$Q$5001,MATCH($A1186,'Apólices'!$A$2:$A$5001,0))),""))</f>
        <v/>
      </c>
      <c r="D1186" s="8" t="n"/>
      <c r="E1186" s="25" t="n"/>
      <c r="F1186" s="25">
        <f>IF(OR($E1186="",$C1186=""),"",ROUND($E1186*$C1186/100,2))</f>
        <v/>
      </c>
      <c r="G1186" s="8" t="n"/>
      <c r="H1186" s="25" t="n"/>
      <c r="I1186" s="8" t="n"/>
      <c r="J1186" s="25">
        <f>IF($H1186&lt;&gt;"",IF($F1186="","",ROUND($H1186-$F1186,2)),IF(AND($F1186&lt;&gt;"",ISNUMBER($G1186)),IF($G1186&lt;TODAY(),-$F1186,""),""))</f>
        <v/>
      </c>
    </row>
    <row r="1187">
      <c r="A1187" s="7" t="n"/>
      <c r="B1187" s="10" t="n"/>
      <c r="C1187">
        <f>IF($A1187="","",IFERROR(IF(INDEX('Apólices'!$Q$2:$Q$5001,MATCH($A1187,'Apólices'!$A$2:$A$5001,0))="","",INDEX('Apólices'!$Q$2:$Q$5001,MATCH($A1187,'Apólices'!$A$2:$A$5001,0))),""))</f>
        <v/>
      </c>
      <c r="D1187" s="8" t="n"/>
      <c r="E1187" s="25" t="n"/>
      <c r="F1187" s="25">
        <f>IF(OR($E1187="",$C1187=""),"",ROUND($E1187*$C1187/100,2))</f>
        <v/>
      </c>
      <c r="G1187" s="8" t="n"/>
      <c r="H1187" s="25" t="n"/>
      <c r="I1187" s="8" t="n"/>
      <c r="J1187" s="25">
        <f>IF($H1187&lt;&gt;"",IF($F1187="","",ROUND($H1187-$F1187,2)),IF(AND($F1187&lt;&gt;"",ISNUMBER($G1187)),IF($G1187&lt;TODAY(),-$F1187,""),""))</f>
        <v/>
      </c>
    </row>
    <row r="1188">
      <c r="A1188" s="7" t="n"/>
      <c r="B1188" s="10" t="n"/>
      <c r="C1188">
        <f>IF($A1188="","",IFERROR(IF(INDEX('Apólices'!$Q$2:$Q$5001,MATCH($A1188,'Apólices'!$A$2:$A$5001,0))="","",INDEX('Apólices'!$Q$2:$Q$5001,MATCH($A1188,'Apólices'!$A$2:$A$5001,0))),""))</f>
        <v/>
      </c>
      <c r="D1188" s="8" t="n"/>
      <c r="E1188" s="25" t="n"/>
      <c r="F1188" s="25">
        <f>IF(OR($E1188="",$C1188=""),"",ROUND($E1188*$C1188/100,2))</f>
        <v/>
      </c>
      <c r="G1188" s="8" t="n"/>
      <c r="H1188" s="25" t="n"/>
      <c r="I1188" s="8" t="n"/>
      <c r="J1188" s="25">
        <f>IF($H1188&lt;&gt;"",IF($F1188="","",ROUND($H1188-$F1188,2)),IF(AND($F1188&lt;&gt;"",ISNUMBER($G1188)),IF($G1188&lt;TODAY(),-$F1188,""),""))</f>
        <v/>
      </c>
    </row>
    <row r="1189">
      <c r="A1189" s="7" t="n"/>
      <c r="B1189" s="10" t="n"/>
      <c r="C1189">
        <f>IF($A1189="","",IFERROR(IF(INDEX('Apólices'!$Q$2:$Q$5001,MATCH($A1189,'Apólices'!$A$2:$A$5001,0))="","",INDEX('Apólices'!$Q$2:$Q$5001,MATCH($A1189,'Apólices'!$A$2:$A$5001,0))),""))</f>
        <v/>
      </c>
      <c r="D1189" s="8" t="n"/>
      <c r="E1189" s="25" t="n"/>
      <c r="F1189" s="25">
        <f>IF(OR($E1189="",$C1189=""),"",ROUND($E1189*$C1189/100,2))</f>
        <v/>
      </c>
      <c r="G1189" s="8" t="n"/>
      <c r="H1189" s="25" t="n"/>
      <c r="I1189" s="8" t="n"/>
      <c r="J1189" s="25">
        <f>IF($H1189&lt;&gt;"",IF($F1189="","",ROUND($H1189-$F1189,2)),IF(AND($F1189&lt;&gt;"",ISNUMBER($G1189)),IF($G1189&lt;TODAY(),-$F1189,""),""))</f>
        <v/>
      </c>
    </row>
    <row r="1190">
      <c r="A1190" s="7" t="n"/>
      <c r="B1190" s="10" t="n"/>
      <c r="C1190">
        <f>IF($A1190="","",IFERROR(IF(INDEX('Apólices'!$Q$2:$Q$5001,MATCH($A1190,'Apólices'!$A$2:$A$5001,0))="","",INDEX('Apólices'!$Q$2:$Q$5001,MATCH($A1190,'Apólices'!$A$2:$A$5001,0))),""))</f>
        <v/>
      </c>
      <c r="D1190" s="8" t="n"/>
      <c r="E1190" s="25" t="n"/>
      <c r="F1190" s="25">
        <f>IF(OR($E1190="",$C1190=""),"",ROUND($E1190*$C1190/100,2))</f>
        <v/>
      </c>
      <c r="G1190" s="8" t="n"/>
      <c r="H1190" s="25" t="n"/>
      <c r="I1190" s="8" t="n"/>
      <c r="J1190" s="25">
        <f>IF($H1190&lt;&gt;"",IF($F1190="","",ROUND($H1190-$F1190,2)),IF(AND($F1190&lt;&gt;"",ISNUMBER($G1190)),IF($G1190&lt;TODAY(),-$F1190,""),""))</f>
        <v/>
      </c>
    </row>
    <row r="1191">
      <c r="A1191" s="7" t="n"/>
      <c r="B1191" s="10" t="n"/>
      <c r="C1191">
        <f>IF($A1191="","",IFERROR(IF(INDEX('Apólices'!$Q$2:$Q$5001,MATCH($A1191,'Apólices'!$A$2:$A$5001,0))="","",INDEX('Apólices'!$Q$2:$Q$5001,MATCH($A1191,'Apólices'!$A$2:$A$5001,0))),""))</f>
        <v/>
      </c>
      <c r="D1191" s="8" t="n"/>
      <c r="E1191" s="25" t="n"/>
      <c r="F1191" s="25">
        <f>IF(OR($E1191="",$C1191=""),"",ROUND($E1191*$C1191/100,2))</f>
        <v/>
      </c>
      <c r="G1191" s="8" t="n"/>
      <c r="H1191" s="25" t="n"/>
      <c r="I1191" s="8" t="n"/>
      <c r="J1191" s="25">
        <f>IF($H1191&lt;&gt;"",IF($F1191="","",ROUND($H1191-$F1191,2)),IF(AND($F1191&lt;&gt;"",ISNUMBER($G1191)),IF($G1191&lt;TODAY(),-$F1191,""),""))</f>
        <v/>
      </c>
    </row>
    <row r="1192">
      <c r="A1192" s="7" t="n"/>
      <c r="B1192" s="10" t="n"/>
      <c r="C1192">
        <f>IF($A1192="","",IFERROR(IF(INDEX('Apólices'!$Q$2:$Q$5001,MATCH($A1192,'Apólices'!$A$2:$A$5001,0))="","",INDEX('Apólices'!$Q$2:$Q$5001,MATCH($A1192,'Apólices'!$A$2:$A$5001,0))),""))</f>
        <v/>
      </c>
      <c r="D1192" s="8" t="n"/>
      <c r="E1192" s="25" t="n"/>
      <c r="F1192" s="25">
        <f>IF(OR($E1192="",$C1192=""),"",ROUND($E1192*$C1192/100,2))</f>
        <v/>
      </c>
      <c r="G1192" s="8" t="n"/>
      <c r="H1192" s="25" t="n"/>
      <c r="I1192" s="8" t="n"/>
      <c r="J1192" s="25">
        <f>IF($H1192&lt;&gt;"",IF($F1192="","",ROUND($H1192-$F1192,2)),IF(AND($F1192&lt;&gt;"",ISNUMBER($G1192)),IF($G1192&lt;TODAY(),-$F1192,""),""))</f>
        <v/>
      </c>
    </row>
    <row r="1193">
      <c r="A1193" s="7" t="n"/>
      <c r="B1193" s="10" t="n"/>
      <c r="C1193">
        <f>IF($A1193="","",IFERROR(IF(INDEX('Apólices'!$Q$2:$Q$5001,MATCH($A1193,'Apólices'!$A$2:$A$5001,0))="","",INDEX('Apólices'!$Q$2:$Q$5001,MATCH($A1193,'Apólices'!$A$2:$A$5001,0))),""))</f>
        <v/>
      </c>
      <c r="D1193" s="8" t="n"/>
      <c r="E1193" s="25" t="n"/>
      <c r="F1193" s="25">
        <f>IF(OR($E1193="",$C1193=""),"",ROUND($E1193*$C1193/100,2))</f>
        <v/>
      </c>
      <c r="G1193" s="8" t="n"/>
      <c r="H1193" s="25" t="n"/>
      <c r="I1193" s="8" t="n"/>
      <c r="J1193" s="25">
        <f>IF($H1193&lt;&gt;"",IF($F1193="","",ROUND($H1193-$F1193,2)),IF(AND($F1193&lt;&gt;"",ISNUMBER($G1193)),IF($G1193&lt;TODAY(),-$F1193,""),""))</f>
        <v/>
      </c>
    </row>
    <row r="1194">
      <c r="A1194" s="7" t="n"/>
      <c r="B1194" s="10" t="n"/>
      <c r="C1194">
        <f>IF($A1194="","",IFERROR(IF(INDEX('Apólices'!$Q$2:$Q$5001,MATCH($A1194,'Apólices'!$A$2:$A$5001,0))="","",INDEX('Apólices'!$Q$2:$Q$5001,MATCH($A1194,'Apólices'!$A$2:$A$5001,0))),""))</f>
        <v/>
      </c>
      <c r="D1194" s="8" t="n"/>
      <c r="E1194" s="25" t="n"/>
      <c r="F1194" s="25">
        <f>IF(OR($E1194="",$C1194=""),"",ROUND($E1194*$C1194/100,2))</f>
        <v/>
      </c>
      <c r="G1194" s="8" t="n"/>
      <c r="H1194" s="25" t="n"/>
      <c r="I1194" s="8" t="n"/>
      <c r="J1194" s="25">
        <f>IF($H1194&lt;&gt;"",IF($F1194="","",ROUND($H1194-$F1194,2)),IF(AND($F1194&lt;&gt;"",ISNUMBER($G1194)),IF($G1194&lt;TODAY(),-$F1194,""),""))</f>
        <v/>
      </c>
    </row>
    <row r="1195">
      <c r="A1195" s="7" t="n"/>
      <c r="B1195" s="10" t="n"/>
      <c r="C1195">
        <f>IF($A1195="","",IFERROR(IF(INDEX('Apólices'!$Q$2:$Q$5001,MATCH($A1195,'Apólices'!$A$2:$A$5001,0))="","",INDEX('Apólices'!$Q$2:$Q$5001,MATCH($A1195,'Apólices'!$A$2:$A$5001,0))),""))</f>
        <v/>
      </c>
      <c r="D1195" s="8" t="n"/>
      <c r="E1195" s="25" t="n"/>
      <c r="F1195" s="25">
        <f>IF(OR($E1195="",$C1195=""),"",ROUND($E1195*$C1195/100,2))</f>
        <v/>
      </c>
      <c r="G1195" s="8" t="n"/>
      <c r="H1195" s="25" t="n"/>
      <c r="I1195" s="8" t="n"/>
      <c r="J1195" s="25">
        <f>IF($H1195&lt;&gt;"",IF($F1195="","",ROUND($H1195-$F1195,2)),IF(AND($F1195&lt;&gt;"",ISNUMBER($G1195)),IF($G1195&lt;TODAY(),-$F1195,""),""))</f>
        <v/>
      </c>
    </row>
    <row r="1196">
      <c r="A1196" s="7" t="n"/>
      <c r="B1196" s="10" t="n"/>
      <c r="C1196">
        <f>IF($A1196="","",IFERROR(IF(INDEX('Apólices'!$Q$2:$Q$5001,MATCH($A1196,'Apólices'!$A$2:$A$5001,0))="","",INDEX('Apólices'!$Q$2:$Q$5001,MATCH($A1196,'Apólices'!$A$2:$A$5001,0))),""))</f>
        <v/>
      </c>
      <c r="D1196" s="8" t="n"/>
      <c r="E1196" s="25" t="n"/>
      <c r="F1196" s="25">
        <f>IF(OR($E1196="",$C1196=""),"",ROUND($E1196*$C1196/100,2))</f>
        <v/>
      </c>
      <c r="G1196" s="8" t="n"/>
      <c r="H1196" s="25" t="n"/>
      <c r="I1196" s="8" t="n"/>
      <c r="J1196" s="25">
        <f>IF($H1196&lt;&gt;"",IF($F1196="","",ROUND($H1196-$F1196,2)),IF(AND($F1196&lt;&gt;"",ISNUMBER($G1196)),IF($G1196&lt;TODAY(),-$F1196,""),""))</f>
        <v/>
      </c>
    </row>
    <row r="1197">
      <c r="A1197" s="7" t="n"/>
      <c r="B1197" s="10" t="n"/>
      <c r="C1197">
        <f>IF($A1197="","",IFERROR(IF(INDEX('Apólices'!$Q$2:$Q$5001,MATCH($A1197,'Apólices'!$A$2:$A$5001,0))="","",INDEX('Apólices'!$Q$2:$Q$5001,MATCH($A1197,'Apólices'!$A$2:$A$5001,0))),""))</f>
        <v/>
      </c>
      <c r="D1197" s="8" t="n"/>
      <c r="E1197" s="25" t="n"/>
      <c r="F1197" s="25">
        <f>IF(OR($E1197="",$C1197=""),"",ROUND($E1197*$C1197/100,2))</f>
        <v/>
      </c>
      <c r="G1197" s="8" t="n"/>
      <c r="H1197" s="25" t="n"/>
      <c r="I1197" s="8" t="n"/>
      <c r="J1197" s="25">
        <f>IF($H1197&lt;&gt;"",IF($F1197="","",ROUND($H1197-$F1197,2)),IF(AND($F1197&lt;&gt;"",ISNUMBER($G1197)),IF($G1197&lt;TODAY(),-$F1197,""),""))</f>
        <v/>
      </c>
    </row>
    <row r="1198">
      <c r="A1198" s="7" t="n"/>
      <c r="B1198" s="10" t="n"/>
      <c r="C1198">
        <f>IF($A1198="","",IFERROR(IF(INDEX('Apólices'!$Q$2:$Q$5001,MATCH($A1198,'Apólices'!$A$2:$A$5001,0))="","",INDEX('Apólices'!$Q$2:$Q$5001,MATCH($A1198,'Apólices'!$A$2:$A$5001,0))),""))</f>
        <v/>
      </c>
      <c r="D1198" s="8" t="n"/>
      <c r="E1198" s="25" t="n"/>
      <c r="F1198" s="25">
        <f>IF(OR($E1198="",$C1198=""),"",ROUND($E1198*$C1198/100,2))</f>
        <v/>
      </c>
      <c r="G1198" s="8" t="n"/>
      <c r="H1198" s="25" t="n"/>
      <c r="I1198" s="8" t="n"/>
      <c r="J1198" s="25">
        <f>IF($H1198&lt;&gt;"",IF($F1198="","",ROUND($H1198-$F1198,2)),IF(AND($F1198&lt;&gt;"",ISNUMBER($G1198)),IF($G1198&lt;TODAY(),-$F1198,""),""))</f>
        <v/>
      </c>
    </row>
    <row r="1199">
      <c r="A1199" s="7" t="n"/>
      <c r="B1199" s="10" t="n"/>
      <c r="C1199">
        <f>IF($A1199="","",IFERROR(IF(INDEX('Apólices'!$Q$2:$Q$5001,MATCH($A1199,'Apólices'!$A$2:$A$5001,0))="","",INDEX('Apólices'!$Q$2:$Q$5001,MATCH($A1199,'Apólices'!$A$2:$A$5001,0))),""))</f>
        <v/>
      </c>
      <c r="D1199" s="8" t="n"/>
      <c r="E1199" s="25" t="n"/>
      <c r="F1199" s="25">
        <f>IF(OR($E1199="",$C1199=""),"",ROUND($E1199*$C1199/100,2))</f>
        <v/>
      </c>
      <c r="G1199" s="8" t="n"/>
      <c r="H1199" s="25" t="n"/>
      <c r="I1199" s="8" t="n"/>
      <c r="J1199" s="25">
        <f>IF($H1199&lt;&gt;"",IF($F1199="","",ROUND($H1199-$F1199,2)),IF(AND($F1199&lt;&gt;"",ISNUMBER($G1199)),IF($G1199&lt;TODAY(),-$F1199,""),""))</f>
        <v/>
      </c>
    </row>
    <row r="1200">
      <c r="A1200" s="7" t="n"/>
      <c r="B1200" s="10" t="n"/>
      <c r="C1200">
        <f>IF($A1200="","",IFERROR(IF(INDEX('Apólices'!$Q$2:$Q$5001,MATCH($A1200,'Apólices'!$A$2:$A$5001,0))="","",INDEX('Apólices'!$Q$2:$Q$5001,MATCH($A1200,'Apólices'!$A$2:$A$5001,0))),""))</f>
        <v/>
      </c>
      <c r="D1200" s="8" t="n"/>
      <c r="E1200" s="25" t="n"/>
      <c r="F1200" s="25">
        <f>IF(OR($E1200="",$C1200=""),"",ROUND($E1200*$C1200/100,2))</f>
        <v/>
      </c>
      <c r="G1200" s="8" t="n"/>
      <c r="H1200" s="25" t="n"/>
      <c r="I1200" s="8" t="n"/>
      <c r="J1200" s="25">
        <f>IF($H1200&lt;&gt;"",IF($F1200="","",ROUND($H1200-$F1200,2)),IF(AND($F1200&lt;&gt;"",ISNUMBER($G1200)),IF($G1200&lt;TODAY(),-$F1200,""),""))</f>
        <v/>
      </c>
    </row>
    <row r="1201">
      <c r="A1201" s="7" t="n"/>
      <c r="B1201" s="10" t="n"/>
      <c r="C1201">
        <f>IF($A1201="","",IFERROR(IF(INDEX('Apólices'!$Q$2:$Q$5001,MATCH($A1201,'Apólices'!$A$2:$A$5001,0))="","",INDEX('Apólices'!$Q$2:$Q$5001,MATCH($A1201,'Apólices'!$A$2:$A$5001,0))),""))</f>
        <v/>
      </c>
      <c r="D1201" s="8" t="n"/>
      <c r="E1201" s="25" t="n"/>
      <c r="F1201" s="25">
        <f>IF(OR($E1201="",$C1201=""),"",ROUND($E1201*$C1201/100,2))</f>
        <v/>
      </c>
      <c r="G1201" s="8" t="n"/>
      <c r="H1201" s="25" t="n"/>
      <c r="I1201" s="8" t="n"/>
      <c r="J1201" s="25">
        <f>IF($H1201&lt;&gt;"",IF($F1201="","",ROUND($H1201-$F1201,2)),IF(AND($F1201&lt;&gt;"",ISNUMBER($G1201)),IF($G1201&lt;TODAY(),-$F1201,""),""))</f>
        <v/>
      </c>
    </row>
    <row r="1202">
      <c r="A1202" s="7" t="n"/>
      <c r="B1202" s="10" t="n"/>
      <c r="C1202">
        <f>IF($A1202="","",IFERROR(IF(INDEX('Apólices'!$Q$2:$Q$5001,MATCH($A1202,'Apólices'!$A$2:$A$5001,0))="","",INDEX('Apólices'!$Q$2:$Q$5001,MATCH($A1202,'Apólices'!$A$2:$A$5001,0))),""))</f>
        <v/>
      </c>
      <c r="D1202" s="8" t="n"/>
      <c r="E1202" s="25" t="n"/>
      <c r="F1202" s="25">
        <f>IF(OR($E1202="",$C1202=""),"",ROUND($E1202*$C1202/100,2))</f>
        <v/>
      </c>
      <c r="G1202" s="8" t="n"/>
      <c r="H1202" s="25" t="n"/>
      <c r="I1202" s="8" t="n"/>
      <c r="J1202" s="25">
        <f>IF($H1202&lt;&gt;"",IF($F1202="","",ROUND($H1202-$F1202,2)),IF(AND($F1202&lt;&gt;"",ISNUMBER($G1202)),IF($G1202&lt;TODAY(),-$F1202,""),""))</f>
        <v/>
      </c>
    </row>
    <row r="1203">
      <c r="A1203" s="7" t="n"/>
      <c r="B1203" s="10" t="n"/>
      <c r="C1203">
        <f>IF($A1203="","",IFERROR(IF(INDEX('Apólices'!$Q$2:$Q$5001,MATCH($A1203,'Apólices'!$A$2:$A$5001,0))="","",INDEX('Apólices'!$Q$2:$Q$5001,MATCH($A1203,'Apólices'!$A$2:$A$5001,0))),""))</f>
        <v/>
      </c>
      <c r="D1203" s="8" t="n"/>
      <c r="E1203" s="25" t="n"/>
      <c r="F1203" s="25">
        <f>IF(OR($E1203="",$C1203=""),"",ROUND($E1203*$C1203/100,2))</f>
        <v/>
      </c>
      <c r="G1203" s="8" t="n"/>
      <c r="H1203" s="25" t="n"/>
      <c r="I1203" s="8" t="n"/>
      <c r="J1203" s="25">
        <f>IF($H1203&lt;&gt;"",IF($F1203="","",ROUND($H1203-$F1203,2)),IF(AND($F1203&lt;&gt;"",ISNUMBER($G1203)),IF($G1203&lt;TODAY(),-$F1203,""),""))</f>
        <v/>
      </c>
    </row>
    <row r="1204">
      <c r="A1204" s="7" t="n"/>
      <c r="B1204" s="10" t="n"/>
      <c r="C1204">
        <f>IF($A1204="","",IFERROR(IF(INDEX('Apólices'!$Q$2:$Q$5001,MATCH($A1204,'Apólices'!$A$2:$A$5001,0))="","",INDEX('Apólices'!$Q$2:$Q$5001,MATCH($A1204,'Apólices'!$A$2:$A$5001,0))),""))</f>
        <v/>
      </c>
      <c r="D1204" s="8" t="n"/>
      <c r="E1204" s="25" t="n"/>
      <c r="F1204" s="25">
        <f>IF(OR($E1204="",$C1204=""),"",ROUND($E1204*$C1204/100,2))</f>
        <v/>
      </c>
      <c r="G1204" s="8" t="n"/>
      <c r="H1204" s="25" t="n"/>
      <c r="I1204" s="8" t="n"/>
      <c r="J1204" s="25">
        <f>IF($H1204&lt;&gt;"",IF($F1204="","",ROUND($H1204-$F1204,2)),IF(AND($F1204&lt;&gt;"",ISNUMBER($G1204)),IF($G1204&lt;TODAY(),-$F1204,""),""))</f>
        <v/>
      </c>
    </row>
    <row r="1205">
      <c r="A1205" s="7" t="n"/>
      <c r="B1205" s="10" t="n"/>
      <c r="C1205">
        <f>IF($A1205="","",IFERROR(IF(INDEX('Apólices'!$Q$2:$Q$5001,MATCH($A1205,'Apólices'!$A$2:$A$5001,0))="","",INDEX('Apólices'!$Q$2:$Q$5001,MATCH($A1205,'Apólices'!$A$2:$A$5001,0))),""))</f>
        <v/>
      </c>
      <c r="D1205" s="8" t="n"/>
      <c r="E1205" s="25" t="n"/>
      <c r="F1205" s="25">
        <f>IF(OR($E1205="",$C1205=""),"",ROUND($E1205*$C1205/100,2))</f>
        <v/>
      </c>
      <c r="G1205" s="8" t="n"/>
      <c r="H1205" s="25" t="n"/>
      <c r="I1205" s="8" t="n"/>
      <c r="J1205" s="25">
        <f>IF($H1205&lt;&gt;"",IF($F1205="","",ROUND($H1205-$F1205,2)),IF(AND($F1205&lt;&gt;"",ISNUMBER($G1205)),IF($G1205&lt;TODAY(),-$F1205,""),""))</f>
        <v/>
      </c>
    </row>
    <row r="1206">
      <c r="A1206" s="7" t="n"/>
      <c r="B1206" s="10" t="n"/>
      <c r="C1206">
        <f>IF($A1206="","",IFERROR(IF(INDEX('Apólices'!$Q$2:$Q$5001,MATCH($A1206,'Apólices'!$A$2:$A$5001,0))="","",INDEX('Apólices'!$Q$2:$Q$5001,MATCH($A1206,'Apólices'!$A$2:$A$5001,0))),""))</f>
        <v/>
      </c>
      <c r="D1206" s="8" t="n"/>
      <c r="E1206" s="25" t="n"/>
      <c r="F1206" s="25">
        <f>IF(OR($E1206="",$C1206=""),"",ROUND($E1206*$C1206/100,2))</f>
        <v/>
      </c>
      <c r="G1206" s="8" t="n"/>
      <c r="H1206" s="25" t="n"/>
      <c r="I1206" s="8" t="n"/>
      <c r="J1206" s="25">
        <f>IF($H1206&lt;&gt;"",IF($F1206="","",ROUND($H1206-$F1206,2)),IF(AND($F1206&lt;&gt;"",ISNUMBER($G1206)),IF($G1206&lt;TODAY(),-$F1206,""),""))</f>
        <v/>
      </c>
    </row>
    <row r="1207">
      <c r="A1207" s="7" t="n"/>
      <c r="B1207" s="10" t="n"/>
      <c r="C1207">
        <f>IF($A1207="","",IFERROR(IF(INDEX('Apólices'!$Q$2:$Q$5001,MATCH($A1207,'Apólices'!$A$2:$A$5001,0))="","",INDEX('Apólices'!$Q$2:$Q$5001,MATCH($A1207,'Apólices'!$A$2:$A$5001,0))),""))</f>
        <v/>
      </c>
      <c r="D1207" s="8" t="n"/>
      <c r="E1207" s="25" t="n"/>
      <c r="F1207" s="25">
        <f>IF(OR($E1207="",$C1207=""),"",ROUND($E1207*$C1207/100,2))</f>
        <v/>
      </c>
      <c r="G1207" s="8" t="n"/>
      <c r="H1207" s="25" t="n"/>
      <c r="I1207" s="8" t="n"/>
      <c r="J1207" s="25">
        <f>IF($H1207&lt;&gt;"",IF($F1207="","",ROUND($H1207-$F1207,2)),IF(AND($F1207&lt;&gt;"",ISNUMBER($G1207)),IF($G1207&lt;TODAY(),-$F1207,""),""))</f>
        <v/>
      </c>
    </row>
    <row r="1208">
      <c r="A1208" s="7" t="n"/>
      <c r="B1208" s="10" t="n"/>
      <c r="C1208">
        <f>IF($A1208="","",IFERROR(IF(INDEX('Apólices'!$Q$2:$Q$5001,MATCH($A1208,'Apólices'!$A$2:$A$5001,0))="","",INDEX('Apólices'!$Q$2:$Q$5001,MATCH($A1208,'Apólices'!$A$2:$A$5001,0))),""))</f>
        <v/>
      </c>
      <c r="D1208" s="8" t="n"/>
      <c r="E1208" s="25" t="n"/>
      <c r="F1208" s="25">
        <f>IF(OR($E1208="",$C1208=""),"",ROUND($E1208*$C1208/100,2))</f>
        <v/>
      </c>
      <c r="G1208" s="8" t="n"/>
      <c r="H1208" s="25" t="n"/>
      <c r="I1208" s="8" t="n"/>
      <c r="J1208" s="25">
        <f>IF($H1208&lt;&gt;"",IF($F1208="","",ROUND($H1208-$F1208,2)),IF(AND($F1208&lt;&gt;"",ISNUMBER($G1208)),IF($G1208&lt;TODAY(),-$F1208,""),""))</f>
        <v/>
      </c>
    </row>
    <row r="1209">
      <c r="A1209" s="7" t="n"/>
      <c r="B1209" s="10" t="n"/>
      <c r="C1209">
        <f>IF($A1209="","",IFERROR(IF(INDEX('Apólices'!$Q$2:$Q$5001,MATCH($A1209,'Apólices'!$A$2:$A$5001,0))="","",INDEX('Apólices'!$Q$2:$Q$5001,MATCH($A1209,'Apólices'!$A$2:$A$5001,0))),""))</f>
        <v/>
      </c>
      <c r="D1209" s="8" t="n"/>
      <c r="E1209" s="25" t="n"/>
      <c r="F1209" s="25">
        <f>IF(OR($E1209="",$C1209=""),"",ROUND($E1209*$C1209/100,2))</f>
        <v/>
      </c>
      <c r="G1209" s="8" t="n"/>
      <c r="H1209" s="25" t="n"/>
      <c r="I1209" s="8" t="n"/>
      <c r="J1209" s="25">
        <f>IF($H1209&lt;&gt;"",IF($F1209="","",ROUND($H1209-$F1209,2)),IF(AND($F1209&lt;&gt;"",ISNUMBER($G1209)),IF($G1209&lt;TODAY(),-$F1209,""),""))</f>
        <v/>
      </c>
    </row>
    <row r="1210">
      <c r="A1210" s="7" t="n"/>
      <c r="B1210" s="10" t="n"/>
      <c r="C1210">
        <f>IF($A1210="","",IFERROR(IF(INDEX('Apólices'!$Q$2:$Q$5001,MATCH($A1210,'Apólices'!$A$2:$A$5001,0))="","",INDEX('Apólices'!$Q$2:$Q$5001,MATCH($A1210,'Apólices'!$A$2:$A$5001,0))),""))</f>
        <v/>
      </c>
      <c r="D1210" s="8" t="n"/>
      <c r="E1210" s="25" t="n"/>
      <c r="F1210" s="25">
        <f>IF(OR($E1210="",$C1210=""),"",ROUND($E1210*$C1210/100,2))</f>
        <v/>
      </c>
      <c r="G1210" s="8" t="n"/>
      <c r="H1210" s="25" t="n"/>
      <c r="I1210" s="8" t="n"/>
      <c r="J1210" s="25">
        <f>IF($H1210&lt;&gt;"",IF($F1210="","",ROUND($H1210-$F1210,2)),IF(AND($F1210&lt;&gt;"",ISNUMBER($G1210)),IF($G1210&lt;TODAY(),-$F1210,""),""))</f>
        <v/>
      </c>
    </row>
    <row r="1211">
      <c r="A1211" s="7" t="n"/>
      <c r="B1211" s="10" t="n"/>
      <c r="C1211">
        <f>IF($A1211="","",IFERROR(IF(INDEX('Apólices'!$Q$2:$Q$5001,MATCH($A1211,'Apólices'!$A$2:$A$5001,0))="","",INDEX('Apólices'!$Q$2:$Q$5001,MATCH($A1211,'Apólices'!$A$2:$A$5001,0))),""))</f>
        <v/>
      </c>
      <c r="D1211" s="8" t="n"/>
      <c r="E1211" s="25" t="n"/>
      <c r="F1211" s="25">
        <f>IF(OR($E1211="",$C1211=""),"",ROUND($E1211*$C1211/100,2))</f>
        <v/>
      </c>
      <c r="G1211" s="8" t="n"/>
      <c r="H1211" s="25" t="n"/>
      <c r="I1211" s="8" t="n"/>
      <c r="J1211" s="25">
        <f>IF($H1211&lt;&gt;"",IF($F1211="","",ROUND($H1211-$F1211,2)),IF(AND($F1211&lt;&gt;"",ISNUMBER($G1211)),IF($G1211&lt;TODAY(),-$F1211,""),""))</f>
        <v/>
      </c>
    </row>
    <row r="1212">
      <c r="A1212" s="7" t="n"/>
      <c r="B1212" s="10" t="n"/>
      <c r="C1212">
        <f>IF($A1212="","",IFERROR(IF(INDEX('Apólices'!$Q$2:$Q$5001,MATCH($A1212,'Apólices'!$A$2:$A$5001,0))="","",INDEX('Apólices'!$Q$2:$Q$5001,MATCH($A1212,'Apólices'!$A$2:$A$5001,0))),""))</f>
        <v/>
      </c>
      <c r="D1212" s="8" t="n"/>
      <c r="E1212" s="25" t="n"/>
      <c r="F1212" s="25">
        <f>IF(OR($E1212="",$C1212=""),"",ROUND($E1212*$C1212/100,2))</f>
        <v/>
      </c>
      <c r="G1212" s="8" t="n"/>
      <c r="H1212" s="25" t="n"/>
      <c r="I1212" s="8" t="n"/>
      <c r="J1212" s="25">
        <f>IF($H1212&lt;&gt;"",IF($F1212="","",ROUND($H1212-$F1212,2)),IF(AND($F1212&lt;&gt;"",ISNUMBER($G1212)),IF($G1212&lt;TODAY(),-$F1212,""),""))</f>
        <v/>
      </c>
    </row>
    <row r="1213">
      <c r="A1213" s="7" t="n"/>
      <c r="B1213" s="10" t="n"/>
      <c r="C1213">
        <f>IF($A1213="","",IFERROR(IF(INDEX('Apólices'!$Q$2:$Q$5001,MATCH($A1213,'Apólices'!$A$2:$A$5001,0))="","",INDEX('Apólices'!$Q$2:$Q$5001,MATCH($A1213,'Apólices'!$A$2:$A$5001,0))),""))</f>
        <v/>
      </c>
      <c r="D1213" s="8" t="n"/>
      <c r="E1213" s="25" t="n"/>
      <c r="F1213" s="25">
        <f>IF(OR($E1213="",$C1213=""),"",ROUND($E1213*$C1213/100,2))</f>
        <v/>
      </c>
      <c r="G1213" s="8" t="n"/>
      <c r="H1213" s="25" t="n"/>
      <c r="I1213" s="8" t="n"/>
      <c r="J1213" s="25">
        <f>IF($H1213&lt;&gt;"",IF($F1213="","",ROUND($H1213-$F1213,2)),IF(AND($F1213&lt;&gt;"",ISNUMBER($G1213)),IF($G1213&lt;TODAY(),-$F1213,""),""))</f>
        <v/>
      </c>
    </row>
    <row r="1214">
      <c r="A1214" s="7" t="n"/>
      <c r="B1214" s="10" t="n"/>
      <c r="C1214">
        <f>IF($A1214="","",IFERROR(IF(INDEX('Apólices'!$Q$2:$Q$5001,MATCH($A1214,'Apólices'!$A$2:$A$5001,0))="","",INDEX('Apólices'!$Q$2:$Q$5001,MATCH($A1214,'Apólices'!$A$2:$A$5001,0))),""))</f>
        <v/>
      </c>
      <c r="D1214" s="8" t="n"/>
      <c r="E1214" s="25" t="n"/>
      <c r="F1214" s="25">
        <f>IF(OR($E1214="",$C1214=""),"",ROUND($E1214*$C1214/100,2))</f>
        <v/>
      </c>
      <c r="G1214" s="8" t="n"/>
      <c r="H1214" s="25" t="n"/>
      <c r="I1214" s="8" t="n"/>
      <c r="J1214" s="25">
        <f>IF($H1214&lt;&gt;"",IF($F1214="","",ROUND($H1214-$F1214,2)),IF(AND($F1214&lt;&gt;"",ISNUMBER($G1214)),IF($G1214&lt;TODAY(),-$F1214,""),""))</f>
        <v/>
      </c>
    </row>
    <row r="1215">
      <c r="A1215" s="7" t="n"/>
      <c r="B1215" s="10" t="n"/>
      <c r="C1215">
        <f>IF($A1215="","",IFERROR(IF(INDEX('Apólices'!$Q$2:$Q$5001,MATCH($A1215,'Apólices'!$A$2:$A$5001,0))="","",INDEX('Apólices'!$Q$2:$Q$5001,MATCH($A1215,'Apólices'!$A$2:$A$5001,0))),""))</f>
        <v/>
      </c>
      <c r="D1215" s="8" t="n"/>
      <c r="E1215" s="25" t="n"/>
      <c r="F1215" s="25">
        <f>IF(OR($E1215="",$C1215=""),"",ROUND($E1215*$C1215/100,2))</f>
        <v/>
      </c>
      <c r="G1215" s="8" t="n"/>
      <c r="H1215" s="25" t="n"/>
      <c r="I1215" s="8" t="n"/>
      <c r="J1215" s="25">
        <f>IF($H1215&lt;&gt;"",IF($F1215="","",ROUND($H1215-$F1215,2)),IF(AND($F1215&lt;&gt;"",ISNUMBER($G1215)),IF($G1215&lt;TODAY(),-$F1215,""),""))</f>
        <v/>
      </c>
    </row>
    <row r="1216">
      <c r="A1216" s="7" t="n"/>
      <c r="B1216" s="10" t="n"/>
      <c r="C1216">
        <f>IF($A1216="","",IFERROR(IF(INDEX('Apólices'!$Q$2:$Q$5001,MATCH($A1216,'Apólices'!$A$2:$A$5001,0))="","",INDEX('Apólices'!$Q$2:$Q$5001,MATCH($A1216,'Apólices'!$A$2:$A$5001,0))),""))</f>
        <v/>
      </c>
      <c r="D1216" s="8" t="n"/>
      <c r="E1216" s="25" t="n"/>
      <c r="F1216" s="25">
        <f>IF(OR($E1216="",$C1216=""),"",ROUND($E1216*$C1216/100,2))</f>
        <v/>
      </c>
      <c r="G1216" s="8" t="n"/>
      <c r="H1216" s="25" t="n"/>
      <c r="I1216" s="8" t="n"/>
      <c r="J1216" s="25">
        <f>IF($H1216&lt;&gt;"",IF($F1216="","",ROUND($H1216-$F1216,2)),IF(AND($F1216&lt;&gt;"",ISNUMBER($G1216)),IF($G1216&lt;TODAY(),-$F1216,""),""))</f>
        <v/>
      </c>
    </row>
    <row r="1217">
      <c r="A1217" s="7" t="n"/>
      <c r="B1217" s="10" t="n"/>
      <c r="C1217">
        <f>IF($A1217="","",IFERROR(IF(INDEX('Apólices'!$Q$2:$Q$5001,MATCH($A1217,'Apólices'!$A$2:$A$5001,0))="","",INDEX('Apólices'!$Q$2:$Q$5001,MATCH($A1217,'Apólices'!$A$2:$A$5001,0))),""))</f>
        <v/>
      </c>
      <c r="D1217" s="8" t="n"/>
      <c r="E1217" s="25" t="n"/>
      <c r="F1217" s="25">
        <f>IF(OR($E1217="",$C1217=""),"",ROUND($E1217*$C1217/100,2))</f>
        <v/>
      </c>
      <c r="G1217" s="8" t="n"/>
      <c r="H1217" s="25" t="n"/>
      <c r="I1217" s="8" t="n"/>
      <c r="J1217" s="25">
        <f>IF($H1217&lt;&gt;"",IF($F1217="","",ROUND($H1217-$F1217,2)),IF(AND($F1217&lt;&gt;"",ISNUMBER($G1217)),IF($G1217&lt;TODAY(),-$F1217,""),""))</f>
        <v/>
      </c>
    </row>
    <row r="1218">
      <c r="A1218" s="7" t="n"/>
      <c r="B1218" s="10" t="n"/>
      <c r="C1218">
        <f>IF($A1218="","",IFERROR(IF(INDEX('Apólices'!$Q$2:$Q$5001,MATCH($A1218,'Apólices'!$A$2:$A$5001,0))="","",INDEX('Apólices'!$Q$2:$Q$5001,MATCH($A1218,'Apólices'!$A$2:$A$5001,0))),""))</f>
        <v/>
      </c>
      <c r="D1218" s="8" t="n"/>
      <c r="E1218" s="25" t="n"/>
      <c r="F1218" s="25">
        <f>IF(OR($E1218="",$C1218=""),"",ROUND($E1218*$C1218/100,2))</f>
        <v/>
      </c>
      <c r="G1218" s="8" t="n"/>
      <c r="H1218" s="25" t="n"/>
      <c r="I1218" s="8" t="n"/>
      <c r="J1218" s="25">
        <f>IF($H1218&lt;&gt;"",IF($F1218="","",ROUND($H1218-$F1218,2)),IF(AND($F1218&lt;&gt;"",ISNUMBER($G1218)),IF($G1218&lt;TODAY(),-$F1218,""),""))</f>
        <v/>
      </c>
    </row>
    <row r="1219">
      <c r="A1219" s="7" t="n"/>
      <c r="B1219" s="10" t="n"/>
      <c r="C1219">
        <f>IF($A1219="","",IFERROR(IF(INDEX('Apólices'!$Q$2:$Q$5001,MATCH($A1219,'Apólices'!$A$2:$A$5001,0))="","",INDEX('Apólices'!$Q$2:$Q$5001,MATCH($A1219,'Apólices'!$A$2:$A$5001,0))),""))</f>
        <v/>
      </c>
      <c r="D1219" s="8" t="n"/>
      <c r="E1219" s="25" t="n"/>
      <c r="F1219" s="25">
        <f>IF(OR($E1219="",$C1219=""),"",ROUND($E1219*$C1219/100,2))</f>
        <v/>
      </c>
      <c r="G1219" s="8" t="n"/>
      <c r="H1219" s="25" t="n"/>
      <c r="I1219" s="8" t="n"/>
      <c r="J1219" s="25">
        <f>IF($H1219&lt;&gt;"",IF($F1219="","",ROUND($H1219-$F1219,2)),IF(AND($F1219&lt;&gt;"",ISNUMBER($G1219)),IF($G1219&lt;TODAY(),-$F1219,""),""))</f>
        <v/>
      </c>
    </row>
    <row r="1220">
      <c r="A1220" s="7" t="n"/>
      <c r="B1220" s="10" t="n"/>
      <c r="C1220">
        <f>IF($A1220="","",IFERROR(IF(INDEX('Apólices'!$Q$2:$Q$5001,MATCH($A1220,'Apólices'!$A$2:$A$5001,0))="","",INDEX('Apólices'!$Q$2:$Q$5001,MATCH($A1220,'Apólices'!$A$2:$A$5001,0))),""))</f>
        <v/>
      </c>
      <c r="D1220" s="8" t="n"/>
      <c r="E1220" s="25" t="n"/>
      <c r="F1220" s="25">
        <f>IF(OR($E1220="",$C1220=""),"",ROUND($E1220*$C1220/100,2))</f>
        <v/>
      </c>
      <c r="G1220" s="8" t="n"/>
      <c r="H1220" s="25" t="n"/>
      <c r="I1220" s="8" t="n"/>
      <c r="J1220" s="25">
        <f>IF($H1220&lt;&gt;"",IF($F1220="","",ROUND($H1220-$F1220,2)),IF(AND($F1220&lt;&gt;"",ISNUMBER($G1220)),IF($G1220&lt;TODAY(),-$F1220,""),""))</f>
        <v/>
      </c>
    </row>
    <row r="1221">
      <c r="A1221" s="7" t="n"/>
      <c r="B1221" s="10" t="n"/>
      <c r="C1221">
        <f>IF($A1221="","",IFERROR(IF(INDEX('Apólices'!$Q$2:$Q$5001,MATCH($A1221,'Apólices'!$A$2:$A$5001,0))="","",INDEX('Apólices'!$Q$2:$Q$5001,MATCH($A1221,'Apólices'!$A$2:$A$5001,0))),""))</f>
        <v/>
      </c>
      <c r="D1221" s="8" t="n"/>
      <c r="E1221" s="25" t="n"/>
      <c r="F1221" s="25">
        <f>IF(OR($E1221="",$C1221=""),"",ROUND($E1221*$C1221/100,2))</f>
        <v/>
      </c>
      <c r="G1221" s="8" t="n"/>
      <c r="H1221" s="25" t="n"/>
      <c r="I1221" s="8" t="n"/>
      <c r="J1221" s="25">
        <f>IF($H1221&lt;&gt;"",IF($F1221="","",ROUND($H1221-$F1221,2)),IF(AND($F1221&lt;&gt;"",ISNUMBER($G1221)),IF($G1221&lt;TODAY(),-$F1221,""),""))</f>
        <v/>
      </c>
    </row>
    <row r="1222">
      <c r="A1222" s="7" t="n"/>
      <c r="B1222" s="10" t="n"/>
      <c r="C1222">
        <f>IF($A1222="","",IFERROR(IF(INDEX('Apólices'!$Q$2:$Q$5001,MATCH($A1222,'Apólices'!$A$2:$A$5001,0))="","",INDEX('Apólices'!$Q$2:$Q$5001,MATCH($A1222,'Apólices'!$A$2:$A$5001,0))),""))</f>
        <v/>
      </c>
      <c r="D1222" s="8" t="n"/>
      <c r="E1222" s="25" t="n"/>
      <c r="F1222" s="25">
        <f>IF(OR($E1222="",$C1222=""),"",ROUND($E1222*$C1222/100,2))</f>
        <v/>
      </c>
      <c r="G1222" s="8" t="n"/>
      <c r="H1222" s="25" t="n"/>
      <c r="I1222" s="8" t="n"/>
      <c r="J1222" s="25">
        <f>IF($H1222&lt;&gt;"",IF($F1222="","",ROUND($H1222-$F1222,2)),IF(AND($F1222&lt;&gt;"",ISNUMBER($G1222)),IF($G1222&lt;TODAY(),-$F1222,""),""))</f>
        <v/>
      </c>
    </row>
    <row r="1223">
      <c r="A1223" s="7" t="n"/>
      <c r="B1223" s="10" t="n"/>
      <c r="C1223">
        <f>IF($A1223="","",IFERROR(IF(INDEX('Apólices'!$Q$2:$Q$5001,MATCH($A1223,'Apólices'!$A$2:$A$5001,0))="","",INDEX('Apólices'!$Q$2:$Q$5001,MATCH($A1223,'Apólices'!$A$2:$A$5001,0))),""))</f>
        <v/>
      </c>
      <c r="D1223" s="8" t="n"/>
      <c r="E1223" s="25" t="n"/>
      <c r="F1223" s="25">
        <f>IF(OR($E1223="",$C1223=""),"",ROUND($E1223*$C1223/100,2))</f>
        <v/>
      </c>
      <c r="G1223" s="8" t="n"/>
      <c r="H1223" s="25" t="n"/>
      <c r="I1223" s="8" t="n"/>
      <c r="J1223" s="25">
        <f>IF($H1223&lt;&gt;"",IF($F1223="","",ROUND($H1223-$F1223,2)),IF(AND($F1223&lt;&gt;"",ISNUMBER($G1223)),IF($G1223&lt;TODAY(),-$F1223,""),""))</f>
        <v/>
      </c>
    </row>
    <row r="1224">
      <c r="A1224" s="7" t="n"/>
      <c r="B1224" s="10" t="n"/>
      <c r="C1224">
        <f>IF($A1224="","",IFERROR(IF(INDEX('Apólices'!$Q$2:$Q$5001,MATCH($A1224,'Apólices'!$A$2:$A$5001,0))="","",INDEX('Apólices'!$Q$2:$Q$5001,MATCH($A1224,'Apólices'!$A$2:$A$5001,0))),""))</f>
        <v/>
      </c>
      <c r="D1224" s="8" t="n"/>
      <c r="E1224" s="25" t="n"/>
      <c r="F1224" s="25">
        <f>IF(OR($E1224="",$C1224=""),"",ROUND($E1224*$C1224/100,2))</f>
        <v/>
      </c>
      <c r="G1224" s="8" t="n"/>
      <c r="H1224" s="25" t="n"/>
      <c r="I1224" s="8" t="n"/>
      <c r="J1224" s="25">
        <f>IF($H1224&lt;&gt;"",IF($F1224="","",ROUND($H1224-$F1224,2)),IF(AND($F1224&lt;&gt;"",ISNUMBER($G1224)),IF($G1224&lt;TODAY(),-$F1224,""),""))</f>
        <v/>
      </c>
    </row>
    <row r="1225">
      <c r="A1225" s="7" t="n"/>
      <c r="B1225" s="10" t="n"/>
      <c r="C1225">
        <f>IF($A1225="","",IFERROR(IF(INDEX('Apólices'!$Q$2:$Q$5001,MATCH($A1225,'Apólices'!$A$2:$A$5001,0))="","",INDEX('Apólices'!$Q$2:$Q$5001,MATCH($A1225,'Apólices'!$A$2:$A$5001,0))),""))</f>
        <v/>
      </c>
      <c r="D1225" s="8" t="n"/>
      <c r="E1225" s="25" t="n"/>
      <c r="F1225" s="25">
        <f>IF(OR($E1225="",$C1225=""),"",ROUND($E1225*$C1225/100,2))</f>
        <v/>
      </c>
      <c r="G1225" s="8" t="n"/>
      <c r="H1225" s="25" t="n"/>
      <c r="I1225" s="8" t="n"/>
      <c r="J1225" s="25">
        <f>IF($H1225&lt;&gt;"",IF($F1225="","",ROUND($H1225-$F1225,2)),IF(AND($F1225&lt;&gt;"",ISNUMBER($G1225)),IF($G1225&lt;TODAY(),-$F1225,""),""))</f>
        <v/>
      </c>
    </row>
    <row r="1226">
      <c r="A1226" s="7" t="n"/>
      <c r="B1226" s="10" t="n"/>
      <c r="C1226">
        <f>IF($A1226="","",IFERROR(IF(INDEX('Apólices'!$Q$2:$Q$5001,MATCH($A1226,'Apólices'!$A$2:$A$5001,0))="","",INDEX('Apólices'!$Q$2:$Q$5001,MATCH($A1226,'Apólices'!$A$2:$A$5001,0))),""))</f>
        <v/>
      </c>
      <c r="D1226" s="8" t="n"/>
      <c r="E1226" s="25" t="n"/>
      <c r="F1226" s="25">
        <f>IF(OR($E1226="",$C1226=""),"",ROUND($E1226*$C1226/100,2))</f>
        <v/>
      </c>
      <c r="G1226" s="8" t="n"/>
      <c r="H1226" s="25" t="n"/>
      <c r="I1226" s="8" t="n"/>
      <c r="J1226" s="25">
        <f>IF($H1226&lt;&gt;"",IF($F1226="","",ROUND($H1226-$F1226,2)),IF(AND($F1226&lt;&gt;"",ISNUMBER($G1226)),IF($G1226&lt;TODAY(),-$F1226,""),""))</f>
        <v/>
      </c>
    </row>
    <row r="1227">
      <c r="A1227" s="7" t="n"/>
      <c r="B1227" s="10" t="n"/>
      <c r="C1227">
        <f>IF($A1227="","",IFERROR(IF(INDEX('Apólices'!$Q$2:$Q$5001,MATCH($A1227,'Apólices'!$A$2:$A$5001,0))="","",INDEX('Apólices'!$Q$2:$Q$5001,MATCH($A1227,'Apólices'!$A$2:$A$5001,0))),""))</f>
        <v/>
      </c>
      <c r="D1227" s="8" t="n"/>
      <c r="E1227" s="25" t="n"/>
      <c r="F1227" s="25">
        <f>IF(OR($E1227="",$C1227=""),"",ROUND($E1227*$C1227/100,2))</f>
        <v/>
      </c>
      <c r="G1227" s="8" t="n"/>
      <c r="H1227" s="25" t="n"/>
      <c r="I1227" s="8" t="n"/>
      <c r="J1227" s="25">
        <f>IF($H1227&lt;&gt;"",IF($F1227="","",ROUND($H1227-$F1227,2)),IF(AND($F1227&lt;&gt;"",ISNUMBER($G1227)),IF($G1227&lt;TODAY(),-$F1227,""),""))</f>
        <v/>
      </c>
    </row>
    <row r="1228">
      <c r="A1228" s="7" t="n"/>
      <c r="B1228" s="10" t="n"/>
      <c r="C1228">
        <f>IF($A1228="","",IFERROR(IF(INDEX('Apólices'!$Q$2:$Q$5001,MATCH($A1228,'Apólices'!$A$2:$A$5001,0))="","",INDEX('Apólices'!$Q$2:$Q$5001,MATCH($A1228,'Apólices'!$A$2:$A$5001,0))),""))</f>
        <v/>
      </c>
      <c r="D1228" s="8" t="n"/>
      <c r="E1228" s="25" t="n"/>
      <c r="F1228" s="25">
        <f>IF(OR($E1228="",$C1228=""),"",ROUND($E1228*$C1228/100,2))</f>
        <v/>
      </c>
      <c r="G1228" s="8" t="n"/>
      <c r="H1228" s="25" t="n"/>
      <c r="I1228" s="8" t="n"/>
      <c r="J1228" s="25">
        <f>IF($H1228&lt;&gt;"",IF($F1228="","",ROUND($H1228-$F1228,2)),IF(AND($F1228&lt;&gt;"",ISNUMBER($G1228)),IF($G1228&lt;TODAY(),-$F1228,""),""))</f>
        <v/>
      </c>
    </row>
    <row r="1229">
      <c r="A1229" s="7" t="n"/>
      <c r="B1229" s="10" t="n"/>
      <c r="C1229">
        <f>IF($A1229="","",IFERROR(IF(INDEX('Apólices'!$Q$2:$Q$5001,MATCH($A1229,'Apólices'!$A$2:$A$5001,0))="","",INDEX('Apólices'!$Q$2:$Q$5001,MATCH($A1229,'Apólices'!$A$2:$A$5001,0))),""))</f>
        <v/>
      </c>
      <c r="D1229" s="8" t="n"/>
      <c r="E1229" s="25" t="n"/>
      <c r="F1229" s="25">
        <f>IF(OR($E1229="",$C1229=""),"",ROUND($E1229*$C1229/100,2))</f>
        <v/>
      </c>
      <c r="G1229" s="8" t="n"/>
      <c r="H1229" s="25" t="n"/>
      <c r="I1229" s="8" t="n"/>
      <c r="J1229" s="25">
        <f>IF($H1229&lt;&gt;"",IF($F1229="","",ROUND($H1229-$F1229,2)),IF(AND($F1229&lt;&gt;"",ISNUMBER($G1229)),IF($G1229&lt;TODAY(),-$F1229,""),""))</f>
        <v/>
      </c>
    </row>
    <row r="1230">
      <c r="A1230" s="7" t="n"/>
      <c r="B1230" s="10" t="n"/>
      <c r="C1230">
        <f>IF($A1230="","",IFERROR(IF(INDEX('Apólices'!$Q$2:$Q$5001,MATCH($A1230,'Apólices'!$A$2:$A$5001,0))="","",INDEX('Apólices'!$Q$2:$Q$5001,MATCH($A1230,'Apólices'!$A$2:$A$5001,0))),""))</f>
        <v/>
      </c>
      <c r="D1230" s="8" t="n"/>
      <c r="E1230" s="25" t="n"/>
      <c r="F1230" s="25">
        <f>IF(OR($E1230="",$C1230=""),"",ROUND($E1230*$C1230/100,2))</f>
        <v/>
      </c>
      <c r="G1230" s="8" t="n"/>
      <c r="H1230" s="25" t="n"/>
      <c r="I1230" s="8" t="n"/>
      <c r="J1230" s="25">
        <f>IF($H1230&lt;&gt;"",IF($F1230="","",ROUND($H1230-$F1230,2)),IF(AND($F1230&lt;&gt;"",ISNUMBER($G1230)),IF($G1230&lt;TODAY(),-$F1230,""),""))</f>
        <v/>
      </c>
    </row>
    <row r="1231">
      <c r="A1231" s="7" t="n"/>
      <c r="B1231" s="10" t="n"/>
      <c r="C1231">
        <f>IF($A1231="","",IFERROR(IF(INDEX('Apólices'!$Q$2:$Q$5001,MATCH($A1231,'Apólices'!$A$2:$A$5001,0))="","",INDEX('Apólices'!$Q$2:$Q$5001,MATCH($A1231,'Apólices'!$A$2:$A$5001,0))),""))</f>
        <v/>
      </c>
      <c r="D1231" s="8" t="n"/>
      <c r="E1231" s="25" t="n"/>
      <c r="F1231" s="25">
        <f>IF(OR($E1231="",$C1231=""),"",ROUND($E1231*$C1231/100,2))</f>
        <v/>
      </c>
      <c r="G1231" s="8" t="n"/>
      <c r="H1231" s="25" t="n"/>
      <c r="I1231" s="8" t="n"/>
      <c r="J1231" s="25">
        <f>IF($H1231&lt;&gt;"",IF($F1231="","",ROUND($H1231-$F1231,2)),IF(AND($F1231&lt;&gt;"",ISNUMBER($G1231)),IF($G1231&lt;TODAY(),-$F1231,""),""))</f>
        <v/>
      </c>
    </row>
    <row r="1232">
      <c r="A1232" s="7" t="n"/>
      <c r="B1232" s="10" t="n"/>
      <c r="C1232">
        <f>IF($A1232="","",IFERROR(IF(INDEX('Apólices'!$Q$2:$Q$5001,MATCH($A1232,'Apólices'!$A$2:$A$5001,0))="","",INDEX('Apólices'!$Q$2:$Q$5001,MATCH($A1232,'Apólices'!$A$2:$A$5001,0))),""))</f>
        <v/>
      </c>
      <c r="D1232" s="8" t="n"/>
      <c r="E1232" s="25" t="n"/>
      <c r="F1232" s="25">
        <f>IF(OR($E1232="",$C1232=""),"",ROUND($E1232*$C1232/100,2))</f>
        <v/>
      </c>
      <c r="G1232" s="8" t="n"/>
      <c r="H1232" s="25" t="n"/>
      <c r="I1232" s="8" t="n"/>
      <c r="J1232" s="25">
        <f>IF($H1232&lt;&gt;"",IF($F1232="","",ROUND($H1232-$F1232,2)),IF(AND($F1232&lt;&gt;"",ISNUMBER($G1232)),IF($G1232&lt;TODAY(),-$F1232,""),""))</f>
        <v/>
      </c>
    </row>
    <row r="1233">
      <c r="A1233" s="7" t="n"/>
      <c r="B1233" s="10" t="n"/>
      <c r="C1233">
        <f>IF($A1233="","",IFERROR(IF(INDEX('Apólices'!$Q$2:$Q$5001,MATCH($A1233,'Apólices'!$A$2:$A$5001,0))="","",INDEX('Apólices'!$Q$2:$Q$5001,MATCH($A1233,'Apólices'!$A$2:$A$5001,0))),""))</f>
        <v/>
      </c>
      <c r="D1233" s="8" t="n"/>
      <c r="E1233" s="25" t="n"/>
      <c r="F1233" s="25">
        <f>IF(OR($E1233="",$C1233=""),"",ROUND($E1233*$C1233/100,2))</f>
        <v/>
      </c>
      <c r="G1233" s="8" t="n"/>
      <c r="H1233" s="25" t="n"/>
      <c r="I1233" s="8" t="n"/>
      <c r="J1233" s="25">
        <f>IF($H1233&lt;&gt;"",IF($F1233="","",ROUND($H1233-$F1233,2)),IF(AND($F1233&lt;&gt;"",ISNUMBER($G1233)),IF($G1233&lt;TODAY(),-$F1233,""),""))</f>
        <v/>
      </c>
    </row>
    <row r="1234">
      <c r="A1234" s="7" t="n"/>
      <c r="B1234" s="10" t="n"/>
      <c r="C1234">
        <f>IF($A1234="","",IFERROR(IF(INDEX('Apólices'!$Q$2:$Q$5001,MATCH($A1234,'Apólices'!$A$2:$A$5001,0))="","",INDEX('Apólices'!$Q$2:$Q$5001,MATCH($A1234,'Apólices'!$A$2:$A$5001,0))),""))</f>
        <v/>
      </c>
      <c r="D1234" s="8" t="n"/>
      <c r="E1234" s="25" t="n"/>
      <c r="F1234" s="25">
        <f>IF(OR($E1234="",$C1234=""),"",ROUND($E1234*$C1234/100,2))</f>
        <v/>
      </c>
      <c r="G1234" s="8" t="n"/>
      <c r="H1234" s="25" t="n"/>
      <c r="I1234" s="8" t="n"/>
      <c r="J1234" s="25">
        <f>IF($H1234&lt;&gt;"",IF($F1234="","",ROUND($H1234-$F1234,2)),IF(AND($F1234&lt;&gt;"",ISNUMBER($G1234)),IF($G1234&lt;TODAY(),-$F1234,""),""))</f>
        <v/>
      </c>
    </row>
    <row r="1235">
      <c r="A1235" s="7" t="n"/>
      <c r="B1235" s="10" t="n"/>
      <c r="C1235">
        <f>IF($A1235="","",IFERROR(IF(INDEX('Apólices'!$Q$2:$Q$5001,MATCH($A1235,'Apólices'!$A$2:$A$5001,0))="","",INDEX('Apólices'!$Q$2:$Q$5001,MATCH($A1235,'Apólices'!$A$2:$A$5001,0))),""))</f>
        <v/>
      </c>
      <c r="D1235" s="8" t="n"/>
      <c r="E1235" s="25" t="n"/>
      <c r="F1235" s="25">
        <f>IF(OR($E1235="",$C1235=""),"",ROUND($E1235*$C1235/100,2))</f>
        <v/>
      </c>
      <c r="G1235" s="8" t="n"/>
      <c r="H1235" s="25" t="n"/>
      <c r="I1235" s="8" t="n"/>
      <c r="J1235" s="25">
        <f>IF($H1235&lt;&gt;"",IF($F1235="","",ROUND($H1235-$F1235,2)),IF(AND($F1235&lt;&gt;"",ISNUMBER($G1235)),IF($G1235&lt;TODAY(),-$F1235,""),""))</f>
        <v/>
      </c>
    </row>
    <row r="1236">
      <c r="A1236" s="7" t="n"/>
      <c r="B1236" s="10" t="n"/>
      <c r="C1236">
        <f>IF($A1236="","",IFERROR(IF(INDEX('Apólices'!$Q$2:$Q$5001,MATCH($A1236,'Apólices'!$A$2:$A$5001,0))="","",INDEX('Apólices'!$Q$2:$Q$5001,MATCH($A1236,'Apólices'!$A$2:$A$5001,0))),""))</f>
        <v/>
      </c>
      <c r="D1236" s="8" t="n"/>
      <c r="E1236" s="25" t="n"/>
      <c r="F1236" s="25">
        <f>IF(OR($E1236="",$C1236=""),"",ROUND($E1236*$C1236/100,2))</f>
        <v/>
      </c>
      <c r="G1236" s="8" t="n"/>
      <c r="H1236" s="25" t="n"/>
      <c r="I1236" s="8" t="n"/>
      <c r="J1236" s="25">
        <f>IF($H1236&lt;&gt;"",IF($F1236="","",ROUND($H1236-$F1236,2)),IF(AND($F1236&lt;&gt;"",ISNUMBER($G1236)),IF($G1236&lt;TODAY(),-$F1236,""),""))</f>
        <v/>
      </c>
    </row>
    <row r="1237">
      <c r="A1237" s="7" t="n"/>
      <c r="B1237" s="10" t="n"/>
      <c r="C1237">
        <f>IF($A1237="","",IFERROR(IF(INDEX('Apólices'!$Q$2:$Q$5001,MATCH($A1237,'Apólices'!$A$2:$A$5001,0))="","",INDEX('Apólices'!$Q$2:$Q$5001,MATCH($A1237,'Apólices'!$A$2:$A$5001,0))),""))</f>
        <v/>
      </c>
      <c r="D1237" s="8" t="n"/>
      <c r="E1237" s="25" t="n"/>
      <c r="F1237" s="25">
        <f>IF(OR($E1237="",$C1237=""),"",ROUND($E1237*$C1237/100,2))</f>
        <v/>
      </c>
      <c r="G1237" s="8" t="n"/>
      <c r="H1237" s="25" t="n"/>
      <c r="I1237" s="8" t="n"/>
      <c r="J1237" s="25">
        <f>IF($H1237&lt;&gt;"",IF($F1237="","",ROUND($H1237-$F1237,2)),IF(AND($F1237&lt;&gt;"",ISNUMBER($G1237)),IF($G1237&lt;TODAY(),-$F1237,""),""))</f>
        <v/>
      </c>
    </row>
    <row r="1238">
      <c r="A1238" s="7" t="n"/>
      <c r="B1238" s="10" t="n"/>
      <c r="C1238">
        <f>IF($A1238="","",IFERROR(IF(INDEX('Apólices'!$Q$2:$Q$5001,MATCH($A1238,'Apólices'!$A$2:$A$5001,0))="","",INDEX('Apólices'!$Q$2:$Q$5001,MATCH($A1238,'Apólices'!$A$2:$A$5001,0))),""))</f>
        <v/>
      </c>
      <c r="D1238" s="8" t="n"/>
      <c r="E1238" s="25" t="n"/>
      <c r="F1238" s="25">
        <f>IF(OR($E1238="",$C1238=""),"",ROUND($E1238*$C1238/100,2))</f>
        <v/>
      </c>
      <c r="G1238" s="8" t="n"/>
      <c r="H1238" s="25" t="n"/>
      <c r="I1238" s="8" t="n"/>
      <c r="J1238" s="25">
        <f>IF($H1238&lt;&gt;"",IF($F1238="","",ROUND($H1238-$F1238,2)),IF(AND($F1238&lt;&gt;"",ISNUMBER($G1238)),IF($G1238&lt;TODAY(),-$F1238,""),""))</f>
        <v/>
      </c>
    </row>
    <row r="1239">
      <c r="A1239" s="7" t="n"/>
      <c r="B1239" s="10" t="n"/>
      <c r="C1239">
        <f>IF($A1239="","",IFERROR(IF(INDEX('Apólices'!$Q$2:$Q$5001,MATCH($A1239,'Apólices'!$A$2:$A$5001,0))="","",INDEX('Apólices'!$Q$2:$Q$5001,MATCH($A1239,'Apólices'!$A$2:$A$5001,0))),""))</f>
        <v/>
      </c>
      <c r="D1239" s="8" t="n"/>
      <c r="E1239" s="25" t="n"/>
      <c r="F1239" s="25">
        <f>IF(OR($E1239="",$C1239=""),"",ROUND($E1239*$C1239/100,2))</f>
        <v/>
      </c>
      <c r="G1239" s="8" t="n"/>
      <c r="H1239" s="25" t="n"/>
      <c r="I1239" s="8" t="n"/>
      <c r="J1239" s="25">
        <f>IF($H1239&lt;&gt;"",IF($F1239="","",ROUND($H1239-$F1239,2)),IF(AND($F1239&lt;&gt;"",ISNUMBER($G1239)),IF($G1239&lt;TODAY(),-$F1239,""),""))</f>
        <v/>
      </c>
    </row>
    <row r="1240">
      <c r="A1240" s="7" t="n"/>
      <c r="B1240" s="10" t="n"/>
      <c r="C1240">
        <f>IF($A1240="","",IFERROR(IF(INDEX('Apólices'!$Q$2:$Q$5001,MATCH($A1240,'Apólices'!$A$2:$A$5001,0))="","",INDEX('Apólices'!$Q$2:$Q$5001,MATCH($A1240,'Apólices'!$A$2:$A$5001,0))),""))</f>
        <v/>
      </c>
      <c r="D1240" s="8" t="n"/>
      <c r="E1240" s="25" t="n"/>
      <c r="F1240" s="25">
        <f>IF(OR($E1240="",$C1240=""),"",ROUND($E1240*$C1240/100,2))</f>
        <v/>
      </c>
      <c r="G1240" s="8" t="n"/>
      <c r="H1240" s="25" t="n"/>
      <c r="I1240" s="8" t="n"/>
      <c r="J1240" s="25">
        <f>IF($H1240&lt;&gt;"",IF($F1240="","",ROUND($H1240-$F1240,2)),IF(AND($F1240&lt;&gt;"",ISNUMBER($G1240)),IF($G1240&lt;TODAY(),-$F1240,""),""))</f>
        <v/>
      </c>
    </row>
    <row r="1241">
      <c r="A1241" s="7" t="n"/>
      <c r="B1241" s="10" t="n"/>
      <c r="C1241">
        <f>IF($A1241="","",IFERROR(IF(INDEX('Apólices'!$Q$2:$Q$5001,MATCH($A1241,'Apólices'!$A$2:$A$5001,0))="","",INDEX('Apólices'!$Q$2:$Q$5001,MATCH($A1241,'Apólices'!$A$2:$A$5001,0))),""))</f>
        <v/>
      </c>
      <c r="D1241" s="8" t="n"/>
      <c r="E1241" s="25" t="n"/>
      <c r="F1241" s="25">
        <f>IF(OR($E1241="",$C1241=""),"",ROUND($E1241*$C1241/100,2))</f>
        <v/>
      </c>
      <c r="G1241" s="8" t="n"/>
      <c r="H1241" s="25" t="n"/>
      <c r="I1241" s="8" t="n"/>
      <c r="J1241" s="25">
        <f>IF($H1241&lt;&gt;"",IF($F1241="","",ROUND($H1241-$F1241,2)),IF(AND($F1241&lt;&gt;"",ISNUMBER($G1241)),IF($G1241&lt;TODAY(),-$F1241,""),""))</f>
        <v/>
      </c>
    </row>
    <row r="1242">
      <c r="A1242" s="7" t="n"/>
      <c r="B1242" s="10" t="n"/>
      <c r="C1242">
        <f>IF($A1242="","",IFERROR(IF(INDEX('Apólices'!$Q$2:$Q$5001,MATCH($A1242,'Apólices'!$A$2:$A$5001,0))="","",INDEX('Apólices'!$Q$2:$Q$5001,MATCH($A1242,'Apólices'!$A$2:$A$5001,0))),""))</f>
        <v/>
      </c>
      <c r="D1242" s="8" t="n"/>
      <c r="E1242" s="25" t="n"/>
      <c r="F1242" s="25">
        <f>IF(OR($E1242="",$C1242=""),"",ROUND($E1242*$C1242/100,2))</f>
        <v/>
      </c>
      <c r="G1242" s="8" t="n"/>
      <c r="H1242" s="25" t="n"/>
      <c r="I1242" s="8" t="n"/>
      <c r="J1242" s="25">
        <f>IF($H1242&lt;&gt;"",IF($F1242="","",ROUND($H1242-$F1242,2)),IF(AND($F1242&lt;&gt;"",ISNUMBER($G1242)),IF($G1242&lt;TODAY(),-$F1242,""),""))</f>
        <v/>
      </c>
    </row>
    <row r="1243">
      <c r="A1243" s="7" t="n"/>
      <c r="B1243" s="10" t="n"/>
      <c r="C1243">
        <f>IF($A1243="","",IFERROR(IF(INDEX('Apólices'!$Q$2:$Q$5001,MATCH($A1243,'Apólices'!$A$2:$A$5001,0))="","",INDEX('Apólices'!$Q$2:$Q$5001,MATCH($A1243,'Apólices'!$A$2:$A$5001,0))),""))</f>
        <v/>
      </c>
      <c r="D1243" s="8" t="n"/>
      <c r="E1243" s="25" t="n"/>
      <c r="F1243" s="25">
        <f>IF(OR($E1243="",$C1243=""),"",ROUND($E1243*$C1243/100,2))</f>
        <v/>
      </c>
      <c r="G1243" s="8" t="n"/>
      <c r="H1243" s="25" t="n"/>
      <c r="I1243" s="8" t="n"/>
      <c r="J1243" s="25">
        <f>IF($H1243&lt;&gt;"",IF($F1243="","",ROUND($H1243-$F1243,2)),IF(AND($F1243&lt;&gt;"",ISNUMBER($G1243)),IF($G1243&lt;TODAY(),-$F1243,""),""))</f>
        <v/>
      </c>
    </row>
    <row r="1244">
      <c r="A1244" s="7" t="n"/>
      <c r="B1244" s="10" t="n"/>
      <c r="C1244">
        <f>IF($A1244="","",IFERROR(IF(INDEX('Apólices'!$Q$2:$Q$5001,MATCH($A1244,'Apólices'!$A$2:$A$5001,0))="","",INDEX('Apólices'!$Q$2:$Q$5001,MATCH($A1244,'Apólices'!$A$2:$A$5001,0))),""))</f>
        <v/>
      </c>
      <c r="D1244" s="8" t="n"/>
      <c r="E1244" s="25" t="n"/>
      <c r="F1244" s="25">
        <f>IF(OR($E1244="",$C1244=""),"",ROUND($E1244*$C1244/100,2))</f>
        <v/>
      </c>
      <c r="G1244" s="8" t="n"/>
      <c r="H1244" s="25" t="n"/>
      <c r="I1244" s="8" t="n"/>
      <c r="J1244" s="25">
        <f>IF($H1244&lt;&gt;"",IF($F1244="","",ROUND($H1244-$F1244,2)),IF(AND($F1244&lt;&gt;"",ISNUMBER($G1244)),IF($G1244&lt;TODAY(),-$F1244,""),""))</f>
        <v/>
      </c>
    </row>
    <row r="1245">
      <c r="A1245" s="7" t="n"/>
      <c r="B1245" s="10" t="n"/>
      <c r="C1245">
        <f>IF($A1245="","",IFERROR(IF(INDEX('Apólices'!$Q$2:$Q$5001,MATCH($A1245,'Apólices'!$A$2:$A$5001,0))="","",INDEX('Apólices'!$Q$2:$Q$5001,MATCH($A1245,'Apólices'!$A$2:$A$5001,0))),""))</f>
        <v/>
      </c>
      <c r="D1245" s="8" t="n"/>
      <c r="E1245" s="25" t="n"/>
      <c r="F1245" s="25">
        <f>IF(OR($E1245="",$C1245=""),"",ROUND($E1245*$C1245/100,2))</f>
        <v/>
      </c>
      <c r="G1245" s="8" t="n"/>
      <c r="H1245" s="25" t="n"/>
      <c r="I1245" s="8" t="n"/>
      <c r="J1245" s="25">
        <f>IF($H1245&lt;&gt;"",IF($F1245="","",ROUND($H1245-$F1245,2)),IF(AND($F1245&lt;&gt;"",ISNUMBER($G1245)),IF($G1245&lt;TODAY(),-$F1245,""),""))</f>
        <v/>
      </c>
    </row>
    <row r="1246">
      <c r="A1246" s="7" t="n"/>
      <c r="B1246" s="10" t="n"/>
      <c r="C1246">
        <f>IF($A1246="","",IFERROR(IF(INDEX('Apólices'!$Q$2:$Q$5001,MATCH($A1246,'Apólices'!$A$2:$A$5001,0))="","",INDEX('Apólices'!$Q$2:$Q$5001,MATCH($A1246,'Apólices'!$A$2:$A$5001,0))),""))</f>
        <v/>
      </c>
      <c r="D1246" s="8" t="n"/>
      <c r="E1246" s="25" t="n"/>
      <c r="F1246" s="25">
        <f>IF(OR($E1246="",$C1246=""),"",ROUND($E1246*$C1246/100,2))</f>
        <v/>
      </c>
      <c r="G1246" s="8" t="n"/>
      <c r="H1246" s="25" t="n"/>
      <c r="I1246" s="8" t="n"/>
      <c r="J1246" s="25">
        <f>IF($H1246&lt;&gt;"",IF($F1246="","",ROUND($H1246-$F1246,2)),IF(AND($F1246&lt;&gt;"",ISNUMBER($G1246)),IF($G1246&lt;TODAY(),-$F1246,""),""))</f>
        <v/>
      </c>
    </row>
    <row r="1247">
      <c r="A1247" s="7" t="n"/>
      <c r="B1247" s="10" t="n"/>
      <c r="C1247">
        <f>IF($A1247="","",IFERROR(IF(INDEX('Apólices'!$Q$2:$Q$5001,MATCH($A1247,'Apólices'!$A$2:$A$5001,0))="","",INDEX('Apólices'!$Q$2:$Q$5001,MATCH($A1247,'Apólices'!$A$2:$A$5001,0))),""))</f>
        <v/>
      </c>
      <c r="D1247" s="8" t="n"/>
      <c r="E1247" s="25" t="n"/>
      <c r="F1247" s="25">
        <f>IF(OR($E1247="",$C1247=""),"",ROUND($E1247*$C1247/100,2))</f>
        <v/>
      </c>
      <c r="G1247" s="8" t="n"/>
      <c r="H1247" s="25" t="n"/>
      <c r="I1247" s="8" t="n"/>
      <c r="J1247" s="25">
        <f>IF($H1247&lt;&gt;"",IF($F1247="","",ROUND($H1247-$F1247,2)),IF(AND($F1247&lt;&gt;"",ISNUMBER($G1247)),IF($G1247&lt;TODAY(),-$F1247,""),""))</f>
        <v/>
      </c>
    </row>
    <row r="1248">
      <c r="A1248" s="7" t="n"/>
      <c r="B1248" s="10" t="n"/>
      <c r="C1248">
        <f>IF($A1248="","",IFERROR(IF(INDEX('Apólices'!$Q$2:$Q$5001,MATCH($A1248,'Apólices'!$A$2:$A$5001,0))="","",INDEX('Apólices'!$Q$2:$Q$5001,MATCH($A1248,'Apólices'!$A$2:$A$5001,0))),""))</f>
        <v/>
      </c>
      <c r="D1248" s="8" t="n"/>
      <c r="E1248" s="25" t="n"/>
      <c r="F1248" s="25">
        <f>IF(OR($E1248="",$C1248=""),"",ROUND($E1248*$C1248/100,2))</f>
        <v/>
      </c>
      <c r="G1248" s="8" t="n"/>
      <c r="H1248" s="25" t="n"/>
      <c r="I1248" s="8" t="n"/>
      <c r="J1248" s="25">
        <f>IF($H1248&lt;&gt;"",IF($F1248="","",ROUND($H1248-$F1248,2)),IF(AND($F1248&lt;&gt;"",ISNUMBER($G1248)),IF($G1248&lt;TODAY(),-$F1248,""),""))</f>
        <v/>
      </c>
    </row>
    <row r="1249">
      <c r="A1249" s="7" t="n"/>
      <c r="B1249" s="10" t="n"/>
      <c r="C1249">
        <f>IF($A1249="","",IFERROR(IF(INDEX('Apólices'!$Q$2:$Q$5001,MATCH($A1249,'Apólices'!$A$2:$A$5001,0))="","",INDEX('Apólices'!$Q$2:$Q$5001,MATCH($A1249,'Apólices'!$A$2:$A$5001,0))),""))</f>
        <v/>
      </c>
      <c r="D1249" s="8" t="n"/>
      <c r="E1249" s="25" t="n"/>
      <c r="F1249" s="25">
        <f>IF(OR($E1249="",$C1249=""),"",ROUND($E1249*$C1249/100,2))</f>
        <v/>
      </c>
      <c r="G1249" s="8" t="n"/>
      <c r="H1249" s="25" t="n"/>
      <c r="I1249" s="8" t="n"/>
      <c r="J1249" s="25">
        <f>IF($H1249&lt;&gt;"",IF($F1249="","",ROUND($H1249-$F1249,2)),IF(AND($F1249&lt;&gt;"",ISNUMBER($G1249)),IF($G1249&lt;TODAY(),-$F1249,""),""))</f>
        <v/>
      </c>
    </row>
    <row r="1250">
      <c r="A1250" s="7" t="n"/>
      <c r="B1250" s="10" t="n"/>
      <c r="C1250">
        <f>IF($A1250="","",IFERROR(IF(INDEX('Apólices'!$Q$2:$Q$5001,MATCH($A1250,'Apólices'!$A$2:$A$5001,0))="","",INDEX('Apólices'!$Q$2:$Q$5001,MATCH($A1250,'Apólices'!$A$2:$A$5001,0))),""))</f>
        <v/>
      </c>
      <c r="D1250" s="8" t="n"/>
      <c r="E1250" s="25" t="n"/>
      <c r="F1250" s="25">
        <f>IF(OR($E1250="",$C1250=""),"",ROUND($E1250*$C1250/100,2))</f>
        <v/>
      </c>
      <c r="G1250" s="8" t="n"/>
      <c r="H1250" s="25" t="n"/>
      <c r="I1250" s="8" t="n"/>
      <c r="J1250" s="25">
        <f>IF($H1250&lt;&gt;"",IF($F1250="","",ROUND($H1250-$F1250,2)),IF(AND($F1250&lt;&gt;"",ISNUMBER($G1250)),IF($G1250&lt;TODAY(),-$F1250,""),""))</f>
        <v/>
      </c>
    </row>
    <row r="1251">
      <c r="A1251" s="7" t="n"/>
      <c r="B1251" s="10" t="n"/>
      <c r="C1251">
        <f>IF($A1251="","",IFERROR(IF(INDEX('Apólices'!$Q$2:$Q$5001,MATCH($A1251,'Apólices'!$A$2:$A$5001,0))="","",INDEX('Apólices'!$Q$2:$Q$5001,MATCH($A1251,'Apólices'!$A$2:$A$5001,0))),""))</f>
        <v/>
      </c>
      <c r="D1251" s="8" t="n"/>
      <c r="E1251" s="25" t="n"/>
      <c r="F1251" s="25">
        <f>IF(OR($E1251="",$C1251=""),"",ROUND($E1251*$C1251/100,2))</f>
        <v/>
      </c>
      <c r="G1251" s="8" t="n"/>
      <c r="H1251" s="25" t="n"/>
      <c r="I1251" s="8" t="n"/>
      <c r="J1251" s="25">
        <f>IF($H1251&lt;&gt;"",IF($F1251="","",ROUND($H1251-$F1251,2)),IF(AND($F1251&lt;&gt;"",ISNUMBER($G1251)),IF($G1251&lt;TODAY(),-$F1251,""),""))</f>
        <v/>
      </c>
    </row>
    <row r="1252">
      <c r="A1252" s="7" t="n"/>
      <c r="B1252" s="10" t="n"/>
      <c r="C1252">
        <f>IF($A1252="","",IFERROR(IF(INDEX('Apólices'!$Q$2:$Q$5001,MATCH($A1252,'Apólices'!$A$2:$A$5001,0))="","",INDEX('Apólices'!$Q$2:$Q$5001,MATCH($A1252,'Apólices'!$A$2:$A$5001,0))),""))</f>
        <v/>
      </c>
      <c r="D1252" s="8" t="n"/>
      <c r="E1252" s="25" t="n"/>
      <c r="F1252" s="25">
        <f>IF(OR($E1252="",$C1252=""),"",ROUND($E1252*$C1252/100,2))</f>
        <v/>
      </c>
      <c r="G1252" s="8" t="n"/>
      <c r="H1252" s="25" t="n"/>
      <c r="I1252" s="8" t="n"/>
      <c r="J1252" s="25">
        <f>IF($H1252&lt;&gt;"",IF($F1252="","",ROUND($H1252-$F1252,2)),IF(AND($F1252&lt;&gt;"",ISNUMBER($G1252)),IF($G1252&lt;TODAY(),-$F1252,""),""))</f>
        <v/>
      </c>
    </row>
    <row r="1253">
      <c r="A1253" s="7" t="n"/>
      <c r="B1253" s="10" t="n"/>
      <c r="C1253">
        <f>IF($A1253="","",IFERROR(IF(INDEX('Apólices'!$Q$2:$Q$5001,MATCH($A1253,'Apólices'!$A$2:$A$5001,0))="","",INDEX('Apólices'!$Q$2:$Q$5001,MATCH($A1253,'Apólices'!$A$2:$A$5001,0))),""))</f>
        <v/>
      </c>
      <c r="D1253" s="8" t="n"/>
      <c r="E1253" s="25" t="n"/>
      <c r="F1253" s="25">
        <f>IF(OR($E1253="",$C1253=""),"",ROUND($E1253*$C1253/100,2))</f>
        <v/>
      </c>
      <c r="G1253" s="8" t="n"/>
      <c r="H1253" s="25" t="n"/>
      <c r="I1253" s="8" t="n"/>
      <c r="J1253" s="25">
        <f>IF($H1253&lt;&gt;"",IF($F1253="","",ROUND($H1253-$F1253,2)),IF(AND($F1253&lt;&gt;"",ISNUMBER($G1253)),IF($G1253&lt;TODAY(),-$F1253,""),""))</f>
        <v/>
      </c>
    </row>
    <row r="1254">
      <c r="A1254" s="7" t="n"/>
      <c r="B1254" s="10" t="n"/>
      <c r="C1254">
        <f>IF($A1254="","",IFERROR(IF(INDEX('Apólices'!$Q$2:$Q$5001,MATCH($A1254,'Apólices'!$A$2:$A$5001,0))="","",INDEX('Apólices'!$Q$2:$Q$5001,MATCH($A1254,'Apólices'!$A$2:$A$5001,0))),""))</f>
        <v/>
      </c>
      <c r="D1254" s="8" t="n"/>
      <c r="E1254" s="25" t="n"/>
      <c r="F1254" s="25">
        <f>IF(OR($E1254="",$C1254=""),"",ROUND($E1254*$C1254/100,2))</f>
        <v/>
      </c>
      <c r="G1254" s="8" t="n"/>
      <c r="H1254" s="25" t="n"/>
      <c r="I1254" s="8" t="n"/>
      <c r="J1254" s="25">
        <f>IF($H1254&lt;&gt;"",IF($F1254="","",ROUND($H1254-$F1254,2)),IF(AND($F1254&lt;&gt;"",ISNUMBER($G1254)),IF($G1254&lt;TODAY(),-$F1254,""),""))</f>
        <v/>
      </c>
    </row>
    <row r="1255">
      <c r="A1255" s="7" t="n"/>
      <c r="B1255" s="10" t="n"/>
      <c r="C1255">
        <f>IF($A1255="","",IFERROR(IF(INDEX('Apólices'!$Q$2:$Q$5001,MATCH($A1255,'Apólices'!$A$2:$A$5001,0))="","",INDEX('Apólices'!$Q$2:$Q$5001,MATCH($A1255,'Apólices'!$A$2:$A$5001,0))),""))</f>
        <v/>
      </c>
      <c r="D1255" s="8" t="n"/>
      <c r="E1255" s="25" t="n"/>
      <c r="F1255" s="25">
        <f>IF(OR($E1255="",$C1255=""),"",ROUND($E1255*$C1255/100,2))</f>
        <v/>
      </c>
      <c r="G1255" s="8" t="n"/>
      <c r="H1255" s="25" t="n"/>
      <c r="I1255" s="8" t="n"/>
      <c r="J1255" s="25">
        <f>IF($H1255&lt;&gt;"",IF($F1255="","",ROUND($H1255-$F1255,2)),IF(AND($F1255&lt;&gt;"",ISNUMBER($G1255)),IF($G1255&lt;TODAY(),-$F1255,""),""))</f>
        <v/>
      </c>
    </row>
    <row r="1256">
      <c r="A1256" s="7" t="n"/>
      <c r="B1256" s="10" t="n"/>
      <c r="C1256">
        <f>IF($A1256="","",IFERROR(IF(INDEX('Apólices'!$Q$2:$Q$5001,MATCH($A1256,'Apólices'!$A$2:$A$5001,0))="","",INDEX('Apólices'!$Q$2:$Q$5001,MATCH($A1256,'Apólices'!$A$2:$A$5001,0))),""))</f>
        <v/>
      </c>
      <c r="D1256" s="8" t="n"/>
      <c r="E1256" s="25" t="n"/>
      <c r="F1256" s="25">
        <f>IF(OR($E1256="",$C1256=""),"",ROUND($E1256*$C1256/100,2))</f>
        <v/>
      </c>
      <c r="G1256" s="8" t="n"/>
      <c r="H1256" s="25" t="n"/>
      <c r="I1256" s="8" t="n"/>
      <c r="J1256" s="25">
        <f>IF($H1256&lt;&gt;"",IF($F1256="","",ROUND($H1256-$F1256,2)),IF(AND($F1256&lt;&gt;"",ISNUMBER($G1256)),IF($G1256&lt;TODAY(),-$F1256,""),""))</f>
        <v/>
      </c>
    </row>
    <row r="1257">
      <c r="A1257" s="7" t="n"/>
      <c r="B1257" s="10" t="n"/>
      <c r="C1257">
        <f>IF($A1257="","",IFERROR(IF(INDEX('Apólices'!$Q$2:$Q$5001,MATCH($A1257,'Apólices'!$A$2:$A$5001,0))="","",INDEX('Apólices'!$Q$2:$Q$5001,MATCH($A1257,'Apólices'!$A$2:$A$5001,0))),""))</f>
        <v/>
      </c>
      <c r="D1257" s="8" t="n"/>
      <c r="E1257" s="25" t="n"/>
      <c r="F1257" s="25">
        <f>IF(OR($E1257="",$C1257=""),"",ROUND($E1257*$C1257/100,2))</f>
        <v/>
      </c>
      <c r="G1257" s="8" t="n"/>
      <c r="H1257" s="25" t="n"/>
      <c r="I1257" s="8" t="n"/>
      <c r="J1257" s="25">
        <f>IF($H1257&lt;&gt;"",IF($F1257="","",ROUND($H1257-$F1257,2)),IF(AND($F1257&lt;&gt;"",ISNUMBER($G1257)),IF($G1257&lt;TODAY(),-$F1257,""),""))</f>
        <v/>
      </c>
    </row>
    <row r="1258">
      <c r="A1258" s="7" t="n"/>
      <c r="B1258" s="10" t="n"/>
      <c r="C1258">
        <f>IF($A1258="","",IFERROR(IF(INDEX('Apólices'!$Q$2:$Q$5001,MATCH($A1258,'Apólices'!$A$2:$A$5001,0))="","",INDEX('Apólices'!$Q$2:$Q$5001,MATCH($A1258,'Apólices'!$A$2:$A$5001,0))),""))</f>
        <v/>
      </c>
      <c r="D1258" s="8" t="n"/>
      <c r="E1258" s="25" t="n"/>
      <c r="F1258" s="25">
        <f>IF(OR($E1258="",$C1258=""),"",ROUND($E1258*$C1258/100,2))</f>
        <v/>
      </c>
      <c r="G1258" s="8" t="n"/>
      <c r="H1258" s="25" t="n"/>
      <c r="I1258" s="8" t="n"/>
      <c r="J1258" s="25">
        <f>IF($H1258&lt;&gt;"",IF($F1258="","",ROUND($H1258-$F1258,2)),IF(AND($F1258&lt;&gt;"",ISNUMBER($G1258)),IF($G1258&lt;TODAY(),-$F1258,""),""))</f>
        <v/>
      </c>
    </row>
    <row r="1259">
      <c r="A1259" s="7" t="n"/>
      <c r="B1259" s="10" t="n"/>
      <c r="C1259">
        <f>IF($A1259="","",IFERROR(IF(INDEX('Apólices'!$Q$2:$Q$5001,MATCH($A1259,'Apólices'!$A$2:$A$5001,0))="","",INDEX('Apólices'!$Q$2:$Q$5001,MATCH($A1259,'Apólices'!$A$2:$A$5001,0))),""))</f>
        <v/>
      </c>
      <c r="D1259" s="8" t="n"/>
      <c r="E1259" s="25" t="n"/>
      <c r="F1259" s="25">
        <f>IF(OR($E1259="",$C1259=""),"",ROUND($E1259*$C1259/100,2))</f>
        <v/>
      </c>
      <c r="G1259" s="8" t="n"/>
      <c r="H1259" s="25" t="n"/>
      <c r="I1259" s="8" t="n"/>
      <c r="J1259" s="25">
        <f>IF($H1259&lt;&gt;"",IF($F1259="","",ROUND($H1259-$F1259,2)),IF(AND($F1259&lt;&gt;"",ISNUMBER($G1259)),IF($G1259&lt;TODAY(),-$F1259,""),""))</f>
        <v/>
      </c>
    </row>
    <row r="1260">
      <c r="A1260" s="7" t="n"/>
      <c r="B1260" s="10" t="n"/>
      <c r="C1260">
        <f>IF($A1260="","",IFERROR(IF(INDEX('Apólices'!$Q$2:$Q$5001,MATCH($A1260,'Apólices'!$A$2:$A$5001,0))="","",INDEX('Apólices'!$Q$2:$Q$5001,MATCH($A1260,'Apólices'!$A$2:$A$5001,0))),""))</f>
        <v/>
      </c>
      <c r="D1260" s="8" t="n"/>
      <c r="E1260" s="25" t="n"/>
      <c r="F1260" s="25">
        <f>IF(OR($E1260="",$C1260=""),"",ROUND($E1260*$C1260/100,2))</f>
        <v/>
      </c>
      <c r="G1260" s="8" t="n"/>
      <c r="H1260" s="25" t="n"/>
      <c r="I1260" s="8" t="n"/>
      <c r="J1260" s="25">
        <f>IF($H1260&lt;&gt;"",IF($F1260="","",ROUND($H1260-$F1260,2)),IF(AND($F1260&lt;&gt;"",ISNUMBER($G1260)),IF($G1260&lt;TODAY(),-$F1260,""),""))</f>
        <v/>
      </c>
    </row>
    <row r="1261">
      <c r="A1261" s="7" t="n"/>
      <c r="B1261" s="10" t="n"/>
      <c r="C1261">
        <f>IF($A1261="","",IFERROR(IF(INDEX('Apólices'!$Q$2:$Q$5001,MATCH($A1261,'Apólices'!$A$2:$A$5001,0))="","",INDEX('Apólices'!$Q$2:$Q$5001,MATCH($A1261,'Apólices'!$A$2:$A$5001,0))),""))</f>
        <v/>
      </c>
      <c r="D1261" s="8" t="n"/>
      <c r="E1261" s="25" t="n"/>
      <c r="F1261" s="25">
        <f>IF(OR($E1261="",$C1261=""),"",ROUND($E1261*$C1261/100,2))</f>
        <v/>
      </c>
      <c r="G1261" s="8" t="n"/>
      <c r="H1261" s="25" t="n"/>
      <c r="I1261" s="8" t="n"/>
      <c r="J1261" s="25">
        <f>IF($H1261&lt;&gt;"",IF($F1261="","",ROUND($H1261-$F1261,2)),IF(AND($F1261&lt;&gt;"",ISNUMBER($G1261)),IF($G1261&lt;TODAY(),-$F1261,""),""))</f>
        <v/>
      </c>
    </row>
    <row r="1262">
      <c r="A1262" s="7" t="n"/>
      <c r="B1262" s="10" t="n"/>
      <c r="C1262">
        <f>IF($A1262="","",IFERROR(IF(INDEX('Apólices'!$Q$2:$Q$5001,MATCH($A1262,'Apólices'!$A$2:$A$5001,0))="","",INDEX('Apólices'!$Q$2:$Q$5001,MATCH($A1262,'Apólices'!$A$2:$A$5001,0))),""))</f>
        <v/>
      </c>
      <c r="D1262" s="8" t="n"/>
      <c r="E1262" s="25" t="n"/>
      <c r="F1262" s="25">
        <f>IF(OR($E1262="",$C1262=""),"",ROUND($E1262*$C1262/100,2))</f>
        <v/>
      </c>
      <c r="G1262" s="8" t="n"/>
      <c r="H1262" s="25" t="n"/>
      <c r="I1262" s="8" t="n"/>
      <c r="J1262" s="25">
        <f>IF($H1262&lt;&gt;"",IF($F1262="","",ROUND($H1262-$F1262,2)),IF(AND($F1262&lt;&gt;"",ISNUMBER($G1262)),IF($G1262&lt;TODAY(),-$F1262,""),""))</f>
        <v/>
      </c>
    </row>
    <row r="1263">
      <c r="A1263" s="7" t="n"/>
      <c r="B1263" s="10" t="n"/>
      <c r="C1263">
        <f>IF($A1263="","",IFERROR(IF(INDEX('Apólices'!$Q$2:$Q$5001,MATCH($A1263,'Apólices'!$A$2:$A$5001,0))="","",INDEX('Apólices'!$Q$2:$Q$5001,MATCH($A1263,'Apólices'!$A$2:$A$5001,0))),""))</f>
        <v/>
      </c>
      <c r="D1263" s="8" t="n"/>
      <c r="E1263" s="25" t="n"/>
      <c r="F1263" s="25">
        <f>IF(OR($E1263="",$C1263=""),"",ROUND($E1263*$C1263/100,2))</f>
        <v/>
      </c>
      <c r="G1263" s="8" t="n"/>
      <c r="H1263" s="25" t="n"/>
      <c r="I1263" s="8" t="n"/>
      <c r="J1263" s="25">
        <f>IF($H1263&lt;&gt;"",IF($F1263="","",ROUND($H1263-$F1263,2)),IF(AND($F1263&lt;&gt;"",ISNUMBER($G1263)),IF($G1263&lt;TODAY(),-$F1263,""),""))</f>
        <v/>
      </c>
    </row>
    <row r="1264">
      <c r="A1264" s="7" t="n"/>
      <c r="B1264" s="10" t="n"/>
      <c r="C1264">
        <f>IF($A1264="","",IFERROR(IF(INDEX('Apólices'!$Q$2:$Q$5001,MATCH($A1264,'Apólices'!$A$2:$A$5001,0))="","",INDEX('Apólices'!$Q$2:$Q$5001,MATCH($A1264,'Apólices'!$A$2:$A$5001,0))),""))</f>
        <v/>
      </c>
      <c r="D1264" s="8" t="n"/>
      <c r="E1264" s="25" t="n"/>
      <c r="F1264" s="25">
        <f>IF(OR($E1264="",$C1264=""),"",ROUND($E1264*$C1264/100,2))</f>
        <v/>
      </c>
      <c r="G1264" s="8" t="n"/>
      <c r="H1264" s="25" t="n"/>
      <c r="I1264" s="8" t="n"/>
      <c r="J1264" s="25">
        <f>IF($H1264&lt;&gt;"",IF($F1264="","",ROUND($H1264-$F1264,2)),IF(AND($F1264&lt;&gt;"",ISNUMBER($G1264)),IF($G1264&lt;TODAY(),-$F1264,""),""))</f>
        <v/>
      </c>
    </row>
    <row r="1265">
      <c r="A1265" s="7" t="n"/>
      <c r="B1265" s="10" t="n"/>
      <c r="C1265">
        <f>IF($A1265="","",IFERROR(IF(INDEX('Apólices'!$Q$2:$Q$5001,MATCH($A1265,'Apólices'!$A$2:$A$5001,0))="","",INDEX('Apólices'!$Q$2:$Q$5001,MATCH($A1265,'Apólices'!$A$2:$A$5001,0))),""))</f>
        <v/>
      </c>
      <c r="D1265" s="8" t="n"/>
      <c r="E1265" s="25" t="n"/>
      <c r="F1265" s="25">
        <f>IF(OR($E1265="",$C1265=""),"",ROUND($E1265*$C1265/100,2))</f>
        <v/>
      </c>
      <c r="G1265" s="8" t="n"/>
      <c r="H1265" s="25" t="n"/>
      <c r="I1265" s="8" t="n"/>
      <c r="J1265" s="25">
        <f>IF($H1265&lt;&gt;"",IF($F1265="","",ROUND($H1265-$F1265,2)),IF(AND($F1265&lt;&gt;"",ISNUMBER($G1265)),IF($G1265&lt;TODAY(),-$F1265,""),""))</f>
        <v/>
      </c>
    </row>
    <row r="1266">
      <c r="A1266" s="7" t="n"/>
      <c r="B1266" s="10" t="n"/>
      <c r="C1266">
        <f>IF($A1266="","",IFERROR(IF(INDEX('Apólices'!$Q$2:$Q$5001,MATCH($A1266,'Apólices'!$A$2:$A$5001,0))="","",INDEX('Apólices'!$Q$2:$Q$5001,MATCH($A1266,'Apólices'!$A$2:$A$5001,0))),""))</f>
        <v/>
      </c>
      <c r="D1266" s="8" t="n"/>
      <c r="E1266" s="25" t="n"/>
      <c r="F1266" s="25">
        <f>IF(OR($E1266="",$C1266=""),"",ROUND($E1266*$C1266/100,2))</f>
        <v/>
      </c>
      <c r="G1266" s="8" t="n"/>
      <c r="H1266" s="25" t="n"/>
      <c r="I1266" s="8" t="n"/>
      <c r="J1266" s="25">
        <f>IF($H1266&lt;&gt;"",IF($F1266="","",ROUND($H1266-$F1266,2)),IF(AND($F1266&lt;&gt;"",ISNUMBER($G1266)),IF($G1266&lt;TODAY(),-$F1266,""),""))</f>
        <v/>
      </c>
    </row>
    <row r="1267">
      <c r="A1267" s="7" t="n"/>
      <c r="B1267" s="10" t="n"/>
      <c r="C1267">
        <f>IF($A1267="","",IFERROR(IF(INDEX('Apólices'!$Q$2:$Q$5001,MATCH($A1267,'Apólices'!$A$2:$A$5001,0))="","",INDEX('Apólices'!$Q$2:$Q$5001,MATCH($A1267,'Apólices'!$A$2:$A$5001,0))),""))</f>
        <v/>
      </c>
      <c r="D1267" s="8" t="n"/>
      <c r="E1267" s="25" t="n"/>
      <c r="F1267" s="25">
        <f>IF(OR($E1267="",$C1267=""),"",ROUND($E1267*$C1267/100,2))</f>
        <v/>
      </c>
      <c r="G1267" s="8" t="n"/>
      <c r="H1267" s="25" t="n"/>
      <c r="I1267" s="8" t="n"/>
      <c r="J1267" s="25">
        <f>IF($H1267&lt;&gt;"",IF($F1267="","",ROUND($H1267-$F1267,2)),IF(AND($F1267&lt;&gt;"",ISNUMBER($G1267)),IF($G1267&lt;TODAY(),-$F1267,""),""))</f>
        <v/>
      </c>
    </row>
    <row r="1268">
      <c r="A1268" s="7" t="n"/>
      <c r="B1268" s="10" t="n"/>
      <c r="C1268">
        <f>IF($A1268="","",IFERROR(IF(INDEX('Apólices'!$Q$2:$Q$5001,MATCH($A1268,'Apólices'!$A$2:$A$5001,0))="","",INDEX('Apólices'!$Q$2:$Q$5001,MATCH($A1268,'Apólices'!$A$2:$A$5001,0))),""))</f>
        <v/>
      </c>
      <c r="D1268" s="8" t="n"/>
      <c r="E1268" s="25" t="n"/>
      <c r="F1268" s="25">
        <f>IF(OR($E1268="",$C1268=""),"",ROUND($E1268*$C1268/100,2))</f>
        <v/>
      </c>
      <c r="G1268" s="8" t="n"/>
      <c r="H1268" s="25" t="n"/>
      <c r="I1268" s="8" t="n"/>
      <c r="J1268" s="25">
        <f>IF($H1268&lt;&gt;"",IF($F1268="","",ROUND($H1268-$F1268,2)),IF(AND($F1268&lt;&gt;"",ISNUMBER($G1268)),IF($G1268&lt;TODAY(),-$F1268,""),""))</f>
        <v/>
      </c>
    </row>
    <row r="1269">
      <c r="A1269" s="7" t="n"/>
      <c r="B1269" s="10" t="n"/>
      <c r="C1269">
        <f>IF($A1269="","",IFERROR(IF(INDEX('Apólices'!$Q$2:$Q$5001,MATCH($A1269,'Apólices'!$A$2:$A$5001,0))="","",INDEX('Apólices'!$Q$2:$Q$5001,MATCH($A1269,'Apólices'!$A$2:$A$5001,0))),""))</f>
        <v/>
      </c>
      <c r="D1269" s="8" t="n"/>
      <c r="E1269" s="25" t="n"/>
      <c r="F1269" s="25">
        <f>IF(OR($E1269="",$C1269=""),"",ROUND($E1269*$C1269/100,2))</f>
        <v/>
      </c>
      <c r="G1269" s="8" t="n"/>
      <c r="H1269" s="25" t="n"/>
      <c r="I1269" s="8" t="n"/>
      <c r="J1269" s="25">
        <f>IF($H1269&lt;&gt;"",IF($F1269="","",ROUND($H1269-$F1269,2)),IF(AND($F1269&lt;&gt;"",ISNUMBER($G1269)),IF($G1269&lt;TODAY(),-$F1269,""),""))</f>
        <v/>
      </c>
    </row>
    <row r="1270">
      <c r="A1270" s="7" t="n"/>
      <c r="B1270" s="10" t="n"/>
      <c r="C1270">
        <f>IF($A1270="","",IFERROR(IF(INDEX('Apólices'!$Q$2:$Q$5001,MATCH($A1270,'Apólices'!$A$2:$A$5001,0))="","",INDEX('Apólices'!$Q$2:$Q$5001,MATCH($A1270,'Apólices'!$A$2:$A$5001,0))),""))</f>
        <v/>
      </c>
      <c r="D1270" s="8" t="n"/>
      <c r="E1270" s="25" t="n"/>
      <c r="F1270" s="25">
        <f>IF(OR($E1270="",$C1270=""),"",ROUND($E1270*$C1270/100,2))</f>
        <v/>
      </c>
      <c r="G1270" s="8" t="n"/>
      <c r="H1270" s="25" t="n"/>
      <c r="I1270" s="8" t="n"/>
      <c r="J1270" s="25">
        <f>IF($H1270&lt;&gt;"",IF($F1270="","",ROUND($H1270-$F1270,2)),IF(AND($F1270&lt;&gt;"",ISNUMBER($G1270)),IF($G1270&lt;TODAY(),-$F1270,""),""))</f>
        <v/>
      </c>
    </row>
    <row r="1271">
      <c r="A1271" s="7" t="n"/>
      <c r="B1271" s="10" t="n"/>
      <c r="C1271">
        <f>IF($A1271="","",IFERROR(IF(INDEX('Apólices'!$Q$2:$Q$5001,MATCH($A1271,'Apólices'!$A$2:$A$5001,0))="","",INDEX('Apólices'!$Q$2:$Q$5001,MATCH($A1271,'Apólices'!$A$2:$A$5001,0))),""))</f>
        <v/>
      </c>
      <c r="D1271" s="8" t="n"/>
      <c r="E1271" s="25" t="n"/>
      <c r="F1271" s="25">
        <f>IF(OR($E1271="",$C1271=""),"",ROUND($E1271*$C1271/100,2))</f>
        <v/>
      </c>
      <c r="G1271" s="8" t="n"/>
      <c r="H1271" s="25" t="n"/>
      <c r="I1271" s="8" t="n"/>
      <c r="J1271" s="25">
        <f>IF($H1271&lt;&gt;"",IF($F1271="","",ROUND($H1271-$F1271,2)),IF(AND($F1271&lt;&gt;"",ISNUMBER($G1271)),IF($G1271&lt;TODAY(),-$F1271,""),""))</f>
        <v/>
      </c>
    </row>
    <row r="1272">
      <c r="A1272" s="7" t="n"/>
      <c r="B1272" s="10" t="n"/>
      <c r="C1272">
        <f>IF($A1272="","",IFERROR(IF(INDEX('Apólices'!$Q$2:$Q$5001,MATCH($A1272,'Apólices'!$A$2:$A$5001,0))="","",INDEX('Apólices'!$Q$2:$Q$5001,MATCH($A1272,'Apólices'!$A$2:$A$5001,0))),""))</f>
        <v/>
      </c>
      <c r="D1272" s="8" t="n"/>
      <c r="E1272" s="25" t="n"/>
      <c r="F1272" s="25">
        <f>IF(OR($E1272="",$C1272=""),"",ROUND($E1272*$C1272/100,2))</f>
        <v/>
      </c>
      <c r="G1272" s="8" t="n"/>
      <c r="H1272" s="25" t="n"/>
      <c r="I1272" s="8" t="n"/>
      <c r="J1272" s="25">
        <f>IF($H1272&lt;&gt;"",IF($F1272="","",ROUND($H1272-$F1272,2)),IF(AND($F1272&lt;&gt;"",ISNUMBER($G1272)),IF($G1272&lt;TODAY(),-$F1272,""),""))</f>
        <v/>
      </c>
    </row>
    <row r="1273">
      <c r="A1273" s="7" t="n"/>
      <c r="B1273" s="10" t="n"/>
      <c r="C1273">
        <f>IF($A1273="","",IFERROR(IF(INDEX('Apólices'!$Q$2:$Q$5001,MATCH($A1273,'Apólices'!$A$2:$A$5001,0))="","",INDEX('Apólices'!$Q$2:$Q$5001,MATCH($A1273,'Apólices'!$A$2:$A$5001,0))),""))</f>
        <v/>
      </c>
      <c r="D1273" s="8" t="n"/>
      <c r="E1273" s="25" t="n"/>
      <c r="F1273" s="25">
        <f>IF(OR($E1273="",$C1273=""),"",ROUND($E1273*$C1273/100,2))</f>
        <v/>
      </c>
      <c r="G1273" s="8" t="n"/>
      <c r="H1273" s="25" t="n"/>
      <c r="I1273" s="8" t="n"/>
      <c r="J1273" s="25">
        <f>IF($H1273&lt;&gt;"",IF($F1273="","",ROUND($H1273-$F1273,2)),IF(AND($F1273&lt;&gt;"",ISNUMBER($G1273)),IF($G1273&lt;TODAY(),-$F1273,""),""))</f>
        <v/>
      </c>
    </row>
    <row r="1274">
      <c r="A1274" s="7" t="n"/>
      <c r="B1274" s="10" t="n"/>
      <c r="C1274">
        <f>IF($A1274="","",IFERROR(IF(INDEX('Apólices'!$Q$2:$Q$5001,MATCH($A1274,'Apólices'!$A$2:$A$5001,0))="","",INDEX('Apólices'!$Q$2:$Q$5001,MATCH($A1274,'Apólices'!$A$2:$A$5001,0))),""))</f>
        <v/>
      </c>
      <c r="D1274" s="8" t="n"/>
      <c r="E1274" s="25" t="n"/>
      <c r="F1274" s="25">
        <f>IF(OR($E1274="",$C1274=""),"",ROUND($E1274*$C1274/100,2))</f>
        <v/>
      </c>
      <c r="G1274" s="8" t="n"/>
      <c r="H1274" s="25" t="n"/>
      <c r="I1274" s="8" t="n"/>
      <c r="J1274" s="25">
        <f>IF($H1274&lt;&gt;"",IF($F1274="","",ROUND($H1274-$F1274,2)),IF(AND($F1274&lt;&gt;"",ISNUMBER($G1274)),IF($G1274&lt;TODAY(),-$F1274,""),""))</f>
        <v/>
      </c>
    </row>
    <row r="1275">
      <c r="A1275" s="7" t="n"/>
      <c r="B1275" s="10" t="n"/>
      <c r="C1275">
        <f>IF($A1275="","",IFERROR(IF(INDEX('Apólices'!$Q$2:$Q$5001,MATCH($A1275,'Apólices'!$A$2:$A$5001,0))="","",INDEX('Apólices'!$Q$2:$Q$5001,MATCH($A1275,'Apólices'!$A$2:$A$5001,0))),""))</f>
        <v/>
      </c>
      <c r="D1275" s="8" t="n"/>
      <c r="E1275" s="25" t="n"/>
      <c r="F1275" s="25">
        <f>IF(OR($E1275="",$C1275=""),"",ROUND($E1275*$C1275/100,2))</f>
        <v/>
      </c>
      <c r="G1275" s="8" t="n"/>
      <c r="H1275" s="25" t="n"/>
      <c r="I1275" s="8" t="n"/>
      <c r="J1275" s="25">
        <f>IF($H1275&lt;&gt;"",IF($F1275="","",ROUND($H1275-$F1275,2)),IF(AND($F1275&lt;&gt;"",ISNUMBER($G1275)),IF($G1275&lt;TODAY(),-$F1275,""),""))</f>
        <v/>
      </c>
    </row>
    <row r="1276">
      <c r="A1276" s="7" t="n"/>
      <c r="B1276" s="10" t="n"/>
      <c r="C1276">
        <f>IF($A1276="","",IFERROR(IF(INDEX('Apólices'!$Q$2:$Q$5001,MATCH($A1276,'Apólices'!$A$2:$A$5001,0))="","",INDEX('Apólices'!$Q$2:$Q$5001,MATCH($A1276,'Apólices'!$A$2:$A$5001,0))),""))</f>
        <v/>
      </c>
      <c r="D1276" s="8" t="n"/>
      <c r="E1276" s="25" t="n"/>
      <c r="F1276" s="25">
        <f>IF(OR($E1276="",$C1276=""),"",ROUND($E1276*$C1276/100,2))</f>
        <v/>
      </c>
      <c r="G1276" s="8" t="n"/>
      <c r="H1276" s="25" t="n"/>
      <c r="I1276" s="8" t="n"/>
      <c r="J1276" s="25">
        <f>IF($H1276&lt;&gt;"",IF($F1276="","",ROUND($H1276-$F1276,2)),IF(AND($F1276&lt;&gt;"",ISNUMBER($G1276)),IF($G1276&lt;TODAY(),-$F1276,""),""))</f>
        <v/>
      </c>
    </row>
    <row r="1277">
      <c r="A1277" s="7" t="n"/>
      <c r="B1277" s="10" t="n"/>
      <c r="C1277">
        <f>IF($A1277="","",IFERROR(IF(INDEX('Apólices'!$Q$2:$Q$5001,MATCH($A1277,'Apólices'!$A$2:$A$5001,0))="","",INDEX('Apólices'!$Q$2:$Q$5001,MATCH($A1277,'Apólices'!$A$2:$A$5001,0))),""))</f>
        <v/>
      </c>
      <c r="D1277" s="8" t="n"/>
      <c r="E1277" s="25" t="n"/>
      <c r="F1277" s="25">
        <f>IF(OR($E1277="",$C1277=""),"",ROUND($E1277*$C1277/100,2))</f>
        <v/>
      </c>
      <c r="G1277" s="8" t="n"/>
      <c r="H1277" s="25" t="n"/>
      <c r="I1277" s="8" t="n"/>
      <c r="J1277" s="25">
        <f>IF($H1277&lt;&gt;"",IF($F1277="","",ROUND($H1277-$F1277,2)),IF(AND($F1277&lt;&gt;"",ISNUMBER($G1277)),IF($G1277&lt;TODAY(),-$F1277,""),""))</f>
        <v/>
      </c>
    </row>
    <row r="1278">
      <c r="A1278" s="7" t="n"/>
      <c r="B1278" s="10" t="n"/>
      <c r="C1278">
        <f>IF($A1278="","",IFERROR(IF(INDEX('Apólices'!$Q$2:$Q$5001,MATCH($A1278,'Apólices'!$A$2:$A$5001,0))="","",INDEX('Apólices'!$Q$2:$Q$5001,MATCH($A1278,'Apólices'!$A$2:$A$5001,0))),""))</f>
        <v/>
      </c>
      <c r="D1278" s="8" t="n"/>
      <c r="E1278" s="25" t="n"/>
      <c r="F1278" s="25">
        <f>IF(OR($E1278="",$C1278=""),"",ROUND($E1278*$C1278/100,2))</f>
        <v/>
      </c>
      <c r="G1278" s="8" t="n"/>
      <c r="H1278" s="25" t="n"/>
      <c r="I1278" s="8" t="n"/>
      <c r="J1278" s="25">
        <f>IF($H1278&lt;&gt;"",IF($F1278="","",ROUND($H1278-$F1278,2)),IF(AND($F1278&lt;&gt;"",ISNUMBER($G1278)),IF($G1278&lt;TODAY(),-$F1278,""),""))</f>
        <v/>
      </c>
    </row>
    <row r="1279">
      <c r="A1279" s="7" t="n"/>
      <c r="B1279" s="10" t="n"/>
      <c r="C1279">
        <f>IF($A1279="","",IFERROR(IF(INDEX('Apólices'!$Q$2:$Q$5001,MATCH($A1279,'Apólices'!$A$2:$A$5001,0))="","",INDEX('Apólices'!$Q$2:$Q$5001,MATCH($A1279,'Apólices'!$A$2:$A$5001,0))),""))</f>
        <v/>
      </c>
      <c r="D1279" s="8" t="n"/>
      <c r="E1279" s="25" t="n"/>
      <c r="F1279" s="25">
        <f>IF(OR($E1279="",$C1279=""),"",ROUND($E1279*$C1279/100,2))</f>
        <v/>
      </c>
      <c r="G1279" s="8" t="n"/>
      <c r="H1279" s="25" t="n"/>
      <c r="I1279" s="8" t="n"/>
      <c r="J1279" s="25">
        <f>IF($H1279&lt;&gt;"",IF($F1279="","",ROUND($H1279-$F1279,2)),IF(AND($F1279&lt;&gt;"",ISNUMBER($G1279)),IF($G1279&lt;TODAY(),-$F1279,""),""))</f>
        <v/>
      </c>
    </row>
    <row r="1280">
      <c r="A1280" s="7" t="n"/>
      <c r="B1280" s="10" t="n"/>
      <c r="C1280">
        <f>IF($A1280="","",IFERROR(IF(INDEX('Apólices'!$Q$2:$Q$5001,MATCH($A1280,'Apólices'!$A$2:$A$5001,0))="","",INDEX('Apólices'!$Q$2:$Q$5001,MATCH($A1280,'Apólices'!$A$2:$A$5001,0))),""))</f>
        <v/>
      </c>
      <c r="D1280" s="8" t="n"/>
      <c r="E1280" s="25" t="n"/>
      <c r="F1280" s="25">
        <f>IF(OR($E1280="",$C1280=""),"",ROUND($E1280*$C1280/100,2))</f>
        <v/>
      </c>
      <c r="G1280" s="8" t="n"/>
      <c r="H1280" s="25" t="n"/>
      <c r="I1280" s="8" t="n"/>
      <c r="J1280" s="25">
        <f>IF($H1280&lt;&gt;"",IF($F1280="","",ROUND($H1280-$F1280,2)),IF(AND($F1280&lt;&gt;"",ISNUMBER($G1280)),IF($G1280&lt;TODAY(),-$F1280,""),""))</f>
        <v/>
      </c>
    </row>
    <row r="1281">
      <c r="A1281" s="7" t="n"/>
      <c r="B1281" s="10" t="n"/>
      <c r="C1281">
        <f>IF($A1281="","",IFERROR(IF(INDEX('Apólices'!$Q$2:$Q$5001,MATCH($A1281,'Apólices'!$A$2:$A$5001,0))="","",INDEX('Apólices'!$Q$2:$Q$5001,MATCH($A1281,'Apólices'!$A$2:$A$5001,0))),""))</f>
        <v/>
      </c>
      <c r="D1281" s="8" t="n"/>
      <c r="E1281" s="25" t="n"/>
      <c r="F1281" s="25">
        <f>IF(OR($E1281="",$C1281=""),"",ROUND($E1281*$C1281/100,2))</f>
        <v/>
      </c>
      <c r="G1281" s="8" t="n"/>
      <c r="H1281" s="25" t="n"/>
      <c r="I1281" s="8" t="n"/>
      <c r="J1281" s="25">
        <f>IF($H1281&lt;&gt;"",IF($F1281="","",ROUND($H1281-$F1281,2)),IF(AND($F1281&lt;&gt;"",ISNUMBER($G1281)),IF($G1281&lt;TODAY(),-$F1281,""),""))</f>
        <v/>
      </c>
    </row>
    <row r="1282">
      <c r="A1282" s="7" t="n"/>
      <c r="B1282" s="10" t="n"/>
      <c r="C1282">
        <f>IF($A1282="","",IFERROR(IF(INDEX('Apólices'!$Q$2:$Q$5001,MATCH($A1282,'Apólices'!$A$2:$A$5001,0))="","",INDEX('Apólices'!$Q$2:$Q$5001,MATCH($A1282,'Apólices'!$A$2:$A$5001,0))),""))</f>
        <v/>
      </c>
      <c r="D1282" s="8" t="n"/>
      <c r="E1282" s="25" t="n"/>
      <c r="F1282" s="25">
        <f>IF(OR($E1282="",$C1282=""),"",ROUND($E1282*$C1282/100,2))</f>
        <v/>
      </c>
      <c r="G1282" s="8" t="n"/>
      <c r="H1282" s="25" t="n"/>
      <c r="I1282" s="8" t="n"/>
      <c r="J1282" s="25">
        <f>IF($H1282&lt;&gt;"",IF($F1282="","",ROUND($H1282-$F1282,2)),IF(AND($F1282&lt;&gt;"",ISNUMBER($G1282)),IF($G1282&lt;TODAY(),-$F1282,""),""))</f>
        <v/>
      </c>
    </row>
    <row r="1283">
      <c r="A1283" s="7" t="n"/>
      <c r="B1283" s="10" t="n"/>
      <c r="C1283">
        <f>IF($A1283="","",IFERROR(IF(INDEX('Apólices'!$Q$2:$Q$5001,MATCH($A1283,'Apólices'!$A$2:$A$5001,0))="","",INDEX('Apólices'!$Q$2:$Q$5001,MATCH($A1283,'Apólices'!$A$2:$A$5001,0))),""))</f>
        <v/>
      </c>
      <c r="D1283" s="8" t="n"/>
      <c r="E1283" s="25" t="n"/>
      <c r="F1283" s="25">
        <f>IF(OR($E1283="",$C1283=""),"",ROUND($E1283*$C1283/100,2))</f>
        <v/>
      </c>
      <c r="G1283" s="8" t="n"/>
      <c r="H1283" s="25" t="n"/>
      <c r="I1283" s="8" t="n"/>
      <c r="J1283" s="25">
        <f>IF($H1283&lt;&gt;"",IF($F1283="","",ROUND($H1283-$F1283,2)),IF(AND($F1283&lt;&gt;"",ISNUMBER($G1283)),IF($G1283&lt;TODAY(),-$F1283,""),""))</f>
        <v/>
      </c>
    </row>
    <row r="1284">
      <c r="A1284" s="7" t="n"/>
      <c r="B1284" s="10" t="n"/>
      <c r="C1284">
        <f>IF($A1284="","",IFERROR(IF(INDEX('Apólices'!$Q$2:$Q$5001,MATCH($A1284,'Apólices'!$A$2:$A$5001,0))="","",INDEX('Apólices'!$Q$2:$Q$5001,MATCH($A1284,'Apólices'!$A$2:$A$5001,0))),""))</f>
        <v/>
      </c>
      <c r="D1284" s="8" t="n"/>
      <c r="E1284" s="25" t="n"/>
      <c r="F1284" s="25">
        <f>IF(OR($E1284="",$C1284=""),"",ROUND($E1284*$C1284/100,2))</f>
        <v/>
      </c>
      <c r="G1284" s="8" t="n"/>
      <c r="H1284" s="25" t="n"/>
      <c r="I1284" s="8" t="n"/>
      <c r="J1284" s="25">
        <f>IF($H1284&lt;&gt;"",IF($F1284="","",ROUND($H1284-$F1284,2)),IF(AND($F1284&lt;&gt;"",ISNUMBER($G1284)),IF($G1284&lt;TODAY(),-$F1284,""),""))</f>
        <v/>
      </c>
    </row>
    <row r="1285">
      <c r="A1285" s="7" t="n"/>
      <c r="B1285" s="10" t="n"/>
      <c r="C1285">
        <f>IF($A1285="","",IFERROR(IF(INDEX('Apólices'!$Q$2:$Q$5001,MATCH($A1285,'Apólices'!$A$2:$A$5001,0))="","",INDEX('Apólices'!$Q$2:$Q$5001,MATCH($A1285,'Apólices'!$A$2:$A$5001,0))),""))</f>
        <v/>
      </c>
      <c r="D1285" s="8" t="n"/>
      <c r="E1285" s="25" t="n"/>
      <c r="F1285" s="25">
        <f>IF(OR($E1285="",$C1285=""),"",ROUND($E1285*$C1285/100,2))</f>
        <v/>
      </c>
      <c r="G1285" s="8" t="n"/>
      <c r="H1285" s="25" t="n"/>
      <c r="I1285" s="8" t="n"/>
      <c r="J1285" s="25">
        <f>IF($H1285&lt;&gt;"",IF($F1285="","",ROUND($H1285-$F1285,2)),IF(AND($F1285&lt;&gt;"",ISNUMBER($G1285)),IF($G1285&lt;TODAY(),-$F1285,""),""))</f>
        <v/>
      </c>
    </row>
    <row r="1286">
      <c r="A1286" s="7" t="n"/>
      <c r="B1286" s="10" t="n"/>
      <c r="C1286">
        <f>IF($A1286="","",IFERROR(IF(INDEX('Apólices'!$Q$2:$Q$5001,MATCH($A1286,'Apólices'!$A$2:$A$5001,0))="","",INDEX('Apólices'!$Q$2:$Q$5001,MATCH($A1286,'Apólices'!$A$2:$A$5001,0))),""))</f>
        <v/>
      </c>
      <c r="D1286" s="8" t="n"/>
      <c r="E1286" s="25" t="n"/>
      <c r="F1286" s="25">
        <f>IF(OR($E1286="",$C1286=""),"",ROUND($E1286*$C1286/100,2))</f>
        <v/>
      </c>
      <c r="G1286" s="8" t="n"/>
      <c r="H1286" s="25" t="n"/>
      <c r="I1286" s="8" t="n"/>
      <c r="J1286" s="25">
        <f>IF($H1286&lt;&gt;"",IF($F1286="","",ROUND($H1286-$F1286,2)),IF(AND($F1286&lt;&gt;"",ISNUMBER($G1286)),IF($G1286&lt;TODAY(),-$F1286,""),""))</f>
        <v/>
      </c>
    </row>
    <row r="1287">
      <c r="A1287" s="7" t="n"/>
      <c r="B1287" s="10" t="n"/>
      <c r="C1287">
        <f>IF($A1287="","",IFERROR(IF(INDEX('Apólices'!$Q$2:$Q$5001,MATCH($A1287,'Apólices'!$A$2:$A$5001,0))="","",INDEX('Apólices'!$Q$2:$Q$5001,MATCH($A1287,'Apólices'!$A$2:$A$5001,0))),""))</f>
        <v/>
      </c>
      <c r="D1287" s="8" t="n"/>
      <c r="E1287" s="25" t="n"/>
      <c r="F1287" s="25">
        <f>IF(OR($E1287="",$C1287=""),"",ROUND($E1287*$C1287/100,2))</f>
        <v/>
      </c>
      <c r="G1287" s="8" t="n"/>
      <c r="H1287" s="25" t="n"/>
      <c r="I1287" s="8" t="n"/>
      <c r="J1287" s="25">
        <f>IF($H1287&lt;&gt;"",IF($F1287="","",ROUND($H1287-$F1287,2)),IF(AND($F1287&lt;&gt;"",ISNUMBER($G1287)),IF($G1287&lt;TODAY(),-$F1287,""),""))</f>
        <v/>
      </c>
    </row>
    <row r="1288">
      <c r="A1288" s="7" t="n"/>
      <c r="B1288" s="10" t="n"/>
      <c r="C1288">
        <f>IF($A1288="","",IFERROR(IF(INDEX('Apólices'!$Q$2:$Q$5001,MATCH($A1288,'Apólices'!$A$2:$A$5001,0))="","",INDEX('Apólices'!$Q$2:$Q$5001,MATCH($A1288,'Apólices'!$A$2:$A$5001,0))),""))</f>
        <v/>
      </c>
      <c r="D1288" s="8" t="n"/>
      <c r="E1288" s="25" t="n"/>
      <c r="F1288" s="25">
        <f>IF(OR($E1288="",$C1288=""),"",ROUND($E1288*$C1288/100,2))</f>
        <v/>
      </c>
      <c r="G1288" s="8" t="n"/>
      <c r="H1288" s="25" t="n"/>
      <c r="I1288" s="8" t="n"/>
      <c r="J1288" s="25">
        <f>IF($H1288&lt;&gt;"",IF($F1288="","",ROUND($H1288-$F1288,2)),IF(AND($F1288&lt;&gt;"",ISNUMBER($G1288)),IF($G1288&lt;TODAY(),-$F1288,""),""))</f>
        <v/>
      </c>
    </row>
    <row r="1289">
      <c r="A1289" s="7" t="n"/>
      <c r="B1289" s="10" t="n"/>
      <c r="C1289">
        <f>IF($A1289="","",IFERROR(IF(INDEX('Apólices'!$Q$2:$Q$5001,MATCH($A1289,'Apólices'!$A$2:$A$5001,0))="","",INDEX('Apólices'!$Q$2:$Q$5001,MATCH($A1289,'Apólices'!$A$2:$A$5001,0))),""))</f>
        <v/>
      </c>
      <c r="D1289" s="8" t="n"/>
      <c r="E1289" s="25" t="n"/>
      <c r="F1289" s="25">
        <f>IF(OR($E1289="",$C1289=""),"",ROUND($E1289*$C1289/100,2))</f>
        <v/>
      </c>
      <c r="G1289" s="8" t="n"/>
      <c r="H1289" s="25" t="n"/>
      <c r="I1289" s="8" t="n"/>
      <c r="J1289" s="25">
        <f>IF($H1289&lt;&gt;"",IF($F1289="","",ROUND($H1289-$F1289,2)),IF(AND($F1289&lt;&gt;"",ISNUMBER($G1289)),IF($G1289&lt;TODAY(),-$F1289,""),""))</f>
        <v/>
      </c>
    </row>
    <row r="1290">
      <c r="A1290" s="7" t="n"/>
      <c r="B1290" s="10" t="n"/>
      <c r="C1290">
        <f>IF($A1290="","",IFERROR(IF(INDEX('Apólices'!$Q$2:$Q$5001,MATCH($A1290,'Apólices'!$A$2:$A$5001,0))="","",INDEX('Apólices'!$Q$2:$Q$5001,MATCH($A1290,'Apólices'!$A$2:$A$5001,0))),""))</f>
        <v/>
      </c>
      <c r="D1290" s="8" t="n"/>
      <c r="E1290" s="25" t="n"/>
      <c r="F1290" s="25">
        <f>IF(OR($E1290="",$C1290=""),"",ROUND($E1290*$C1290/100,2))</f>
        <v/>
      </c>
      <c r="G1290" s="8" t="n"/>
      <c r="H1290" s="25" t="n"/>
      <c r="I1290" s="8" t="n"/>
      <c r="J1290" s="25">
        <f>IF($H1290&lt;&gt;"",IF($F1290="","",ROUND($H1290-$F1290,2)),IF(AND($F1290&lt;&gt;"",ISNUMBER($G1290)),IF($G1290&lt;TODAY(),-$F1290,""),""))</f>
        <v/>
      </c>
    </row>
    <row r="1291">
      <c r="A1291" s="7" t="n"/>
      <c r="B1291" s="10" t="n"/>
      <c r="C1291">
        <f>IF($A1291="","",IFERROR(IF(INDEX('Apólices'!$Q$2:$Q$5001,MATCH($A1291,'Apólices'!$A$2:$A$5001,0))="","",INDEX('Apólices'!$Q$2:$Q$5001,MATCH($A1291,'Apólices'!$A$2:$A$5001,0))),""))</f>
        <v/>
      </c>
      <c r="D1291" s="8" t="n"/>
      <c r="E1291" s="25" t="n"/>
      <c r="F1291" s="25">
        <f>IF(OR($E1291="",$C1291=""),"",ROUND($E1291*$C1291/100,2))</f>
        <v/>
      </c>
      <c r="G1291" s="8" t="n"/>
      <c r="H1291" s="25" t="n"/>
      <c r="I1291" s="8" t="n"/>
      <c r="J1291" s="25">
        <f>IF($H1291&lt;&gt;"",IF($F1291="","",ROUND($H1291-$F1291,2)),IF(AND($F1291&lt;&gt;"",ISNUMBER($G1291)),IF($G1291&lt;TODAY(),-$F1291,""),""))</f>
        <v/>
      </c>
    </row>
    <row r="1292">
      <c r="A1292" s="7" t="n"/>
      <c r="B1292" s="10" t="n"/>
      <c r="C1292">
        <f>IF($A1292="","",IFERROR(IF(INDEX('Apólices'!$Q$2:$Q$5001,MATCH($A1292,'Apólices'!$A$2:$A$5001,0))="","",INDEX('Apólices'!$Q$2:$Q$5001,MATCH($A1292,'Apólices'!$A$2:$A$5001,0))),""))</f>
        <v/>
      </c>
      <c r="D1292" s="8" t="n"/>
      <c r="E1292" s="25" t="n"/>
      <c r="F1292" s="25">
        <f>IF(OR($E1292="",$C1292=""),"",ROUND($E1292*$C1292/100,2))</f>
        <v/>
      </c>
      <c r="G1292" s="8" t="n"/>
      <c r="H1292" s="25" t="n"/>
      <c r="I1292" s="8" t="n"/>
      <c r="J1292" s="25">
        <f>IF($H1292&lt;&gt;"",IF($F1292="","",ROUND($H1292-$F1292,2)),IF(AND($F1292&lt;&gt;"",ISNUMBER($G1292)),IF($G1292&lt;TODAY(),-$F1292,""),""))</f>
        <v/>
      </c>
    </row>
    <row r="1293">
      <c r="A1293" s="7" t="n"/>
      <c r="B1293" s="10" t="n"/>
      <c r="C1293">
        <f>IF($A1293="","",IFERROR(IF(INDEX('Apólices'!$Q$2:$Q$5001,MATCH($A1293,'Apólices'!$A$2:$A$5001,0))="","",INDEX('Apólices'!$Q$2:$Q$5001,MATCH($A1293,'Apólices'!$A$2:$A$5001,0))),""))</f>
        <v/>
      </c>
      <c r="D1293" s="8" t="n"/>
      <c r="E1293" s="25" t="n"/>
      <c r="F1293" s="25">
        <f>IF(OR($E1293="",$C1293=""),"",ROUND($E1293*$C1293/100,2))</f>
        <v/>
      </c>
      <c r="G1293" s="8" t="n"/>
      <c r="H1293" s="25" t="n"/>
      <c r="I1293" s="8" t="n"/>
      <c r="J1293" s="25">
        <f>IF($H1293&lt;&gt;"",IF($F1293="","",ROUND($H1293-$F1293,2)),IF(AND($F1293&lt;&gt;"",ISNUMBER($G1293)),IF($G1293&lt;TODAY(),-$F1293,""),""))</f>
        <v/>
      </c>
    </row>
    <row r="1294">
      <c r="A1294" s="7" t="n"/>
      <c r="B1294" s="10" t="n"/>
      <c r="C1294">
        <f>IF($A1294="","",IFERROR(IF(INDEX('Apólices'!$Q$2:$Q$5001,MATCH($A1294,'Apólices'!$A$2:$A$5001,0))="","",INDEX('Apólices'!$Q$2:$Q$5001,MATCH($A1294,'Apólices'!$A$2:$A$5001,0))),""))</f>
        <v/>
      </c>
      <c r="D1294" s="8" t="n"/>
      <c r="E1294" s="25" t="n"/>
      <c r="F1294" s="25">
        <f>IF(OR($E1294="",$C1294=""),"",ROUND($E1294*$C1294/100,2))</f>
        <v/>
      </c>
      <c r="G1294" s="8" t="n"/>
      <c r="H1294" s="25" t="n"/>
      <c r="I1294" s="8" t="n"/>
      <c r="J1294" s="25">
        <f>IF($H1294&lt;&gt;"",IF($F1294="","",ROUND($H1294-$F1294,2)),IF(AND($F1294&lt;&gt;"",ISNUMBER($G1294)),IF($G1294&lt;TODAY(),-$F1294,""),""))</f>
        <v/>
      </c>
    </row>
    <row r="1295">
      <c r="A1295" s="7" t="n"/>
      <c r="B1295" s="10" t="n"/>
      <c r="C1295">
        <f>IF($A1295="","",IFERROR(IF(INDEX('Apólices'!$Q$2:$Q$5001,MATCH($A1295,'Apólices'!$A$2:$A$5001,0))="","",INDEX('Apólices'!$Q$2:$Q$5001,MATCH($A1295,'Apólices'!$A$2:$A$5001,0))),""))</f>
        <v/>
      </c>
      <c r="D1295" s="8" t="n"/>
      <c r="E1295" s="25" t="n"/>
      <c r="F1295" s="25">
        <f>IF(OR($E1295="",$C1295=""),"",ROUND($E1295*$C1295/100,2))</f>
        <v/>
      </c>
      <c r="G1295" s="8" t="n"/>
      <c r="H1295" s="25" t="n"/>
      <c r="I1295" s="8" t="n"/>
      <c r="J1295" s="25">
        <f>IF($H1295&lt;&gt;"",IF($F1295="","",ROUND($H1295-$F1295,2)),IF(AND($F1295&lt;&gt;"",ISNUMBER($G1295)),IF($G1295&lt;TODAY(),-$F1295,""),""))</f>
        <v/>
      </c>
    </row>
    <row r="1296">
      <c r="A1296" s="7" t="n"/>
      <c r="B1296" s="10" t="n"/>
      <c r="C1296">
        <f>IF($A1296="","",IFERROR(IF(INDEX('Apólices'!$Q$2:$Q$5001,MATCH($A1296,'Apólices'!$A$2:$A$5001,0))="","",INDEX('Apólices'!$Q$2:$Q$5001,MATCH($A1296,'Apólices'!$A$2:$A$5001,0))),""))</f>
        <v/>
      </c>
      <c r="D1296" s="8" t="n"/>
      <c r="E1296" s="25" t="n"/>
      <c r="F1296" s="25">
        <f>IF(OR($E1296="",$C1296=""),"",ROUND($E1296*$C1296/100,2))</f>
        <v/>
      </c>
      <c r="G1296" s="8" t="n"/>
      <c r="H1296" s="25" t="n"/>
      <c r="I1296" s="8" t="n"/>
      <c r="J1296" s="25">
        <f>IF($H1296&lt;&gt;"",IF($F1296="","",ROUND($H1296-$F1296,2)),IF(AND($F1296&lt;&gt;"",ISNUMBER($G1296)),IF($G1296&lt;TODAY(),-$F1296,""),""))</f>
        <v/>
      </c>
    </row>
    <row r="1297">
      <c r="A1297" s="7" t="n"/>
      <c r="B1297" s="10" t="n"/>
      <c r="C1297">
        <f>IF($A1297="","",IFERROR(IF(INDEX('Apólices'!$Q$2:$Q$5001,MATCH($A1297,'Apólices'!$A$2:$A$5001,0))="","",INDEX('Apólices'!$Q$2:$Q$5001,MATCH($A1297,'Apólices'!$A$2:$A$5001,0))),""))</f>
        <v/>
      </c>
      <c r="D1297" s="8" t="n"/>
      <c r="E1297" s="25" t="n"/>
      <c r="F1297" s="25">
        <f>IF(OR($E1297="",$C1297=""),"",ROUND($E1297*$C1297/100,2))</f>
        <v/>
      </c>
      <c r="G1297" s="8" t="n"/>
      <c r="H1297" s="25" t="n"/>
      <c r="I1297" s="8" t="n"/>
      <c r="J1297" s="25">
        <f>IF($H1297&lt;&gt;"",IF($F1297="","",ROUND($H1297-$F1297,2)),IF(AND($F1297&lt;&gt;"",ISNUMBER($G1297)),IF($G1297&lt;TODAY(),-$F1297,""),""))</f>
        <v/>
      </c>
    </row>
    <row r="1298">
      <c r="A1298" s="7" t="n"/>
      <c r="B1298" s="10" t="n"/>
      <c r="C1298">
        <f>IF($A1298="","",IFERROR(IF(INDEX('Apólices'!$Q$2:$Q$5001,MATCH($A1298,'Apólices'!$A$2:$A$5001,0))="","",INDEX('Apólices'!$Q$2:$Q$5001,MATCH($A1298,'Apólices'!$A$2:$A$5001,0))),""))</f>
        <v/>
      </c>
      <c r="D1298" s="8" t="n"/>
      <c r="E1298" s="25" t="n"/>
      <c r="F1298" s="25">
        <f>IF(OR($E1298="",$C1298=""),"",ROUND($E1298*$C1298/100,2))</f>
        <v/>
      </c>
      <c r="G1298" s="8" t="n"/>
      <c r="H1298" s="25" t="n"/>
      <c r="I1298" s="8" t="n"/>
      <c r="J1298" s="25">
        <f>IF($H1298&lt;&gt;"",IF($F1298="","",ROUND($H1298-$F1298,2)),IF(AND($F1298&lt;&gt;"",ISNUMBER($G1298)),IF($G1298&lt;TODAY(),-$F1298,""),""))</f>
        <v/>
      </c>
    </row>
    <row r="1299">
      <c r="A1299" s="7" t="n"/>
      <c r="B1299" s="10" t="n"/>
      <c r="C1299">
        <f>IF($A1299="","",IFERROR(IF(INDEX('Apólices'!$Q$2:$Q$5001,MATCH($A1299,'Apólices'!$A$2:$A$5001,0))="","",INDEX('Apólices'!$Q$2:$Q$5001,MATCH($A1299,'Apólices'!$A$2:$A$5001,0))),""))</f>
        <v/>
      </c>
      <c r="D1299" s="8" t="n"/>
      <c r="E1299" s="25" t="n"/>
      <c r="F1299" s="25">
        <f>IF(OR($E1299="",$C1299=""),"",ROUND($E1299*$C1299/100,2))</f>
        <v/>
      </c>
      <c r="G1299" s="8" t="n"/>
      <c r="H1299" s="25" t="n"/>
      <c r="I1299" s="8" t="n"/>
      <c r="J1299" s="25">
        <f>IF($H1299&lt;&gt;"",IF($F1299="","",ROUND($H1299-$F1299,2)),IF(AND($F1299&lt;&gt;"",ISNUMBER($G1299)),IF($G1299&lt;TODAY(),-$F1299,""),""))</f>
        <v/>
      </c>
    </row>
    <row r="1300">
      <c r="A1300" s="7" t="n"/>
      <c r="B1300" s="10" t="n"/>
      <c r="C1300">
        <f>IF($A1300="","",IFERROR(IF(INDEX('Apólices'!$Q$2:$Q$5001,MATCH($A1300,'Apólices'!$A$2:$A$5001,0))="","",INDEX('Apólices'!$Q$2:$Q$5001,MATCH($A1300,'Apólices'!$A$2:$A$5001,0))),""))</f>
        <v/>
      </c>
      <c r="D1300" s="8" t="n"/>
      <c r="E1300" s="25" t="n"/>
      <c r="F1300" s="25">
        <f>IF(OR($E1300="",$C1300=""),"",ROUND($E1300*$C1300/100,2))</f>
        <v/>
      </c>
      <c r="G1300" s="8" t="n"/>
      <c r="H1300" s="25" t="n"/>
      <c r="I1300" s="8" t="n"/>
      <c r="J1300" s="25">
        <f>IF($H1300&lt;&gt;"",IF($F1300="","",ROUND($H1300-$F1300,2)),IF(AND($F1300&lt;&gt;"",ISNUMBER($G1300)),IF($G1300&lt;TODAY(),-$F1300,""),""))</f>
        <v/>
      </c>
    </row>
    <row r="1301">
      <c r="A1301" s="7" t="n"/>
      <c r="B1301" s="10" t="n"/>
      <c r="C1301">
        <f>IF($A1301="","",IFERROR(IF(INDEX('Apólices'!$Q$2:$Q$5001,MATCH($A1301,'Apólices'!$A$2:$A$5001,0))="","",INDEX('Apólices'!$Q$2:$Q$5001,MATCH($A1301,'Apólices'!$A$2:$A$5001,0))),""))</f>
        <v/>
      </c>
      <c r="D1301" s="8" t="n"/>
      <c r="E1301" s="25" t="n"/>
      <c r="F1301" s="25">
        <f>IF(OR($E1301="",$C1301=""),"",ROUND($E1301*$C1301/100,2))</f>
        <v/>
      </c>
      <c r="G1301" s="8" t="n"/>
      <c r="H1301" s="25" t="n"/>
      <c r="I1301" s="8" t="n"/>
      <c r="J1301" s="25">
        <f>IF($H1301&lt;&gt;"",IF($F1301="","",ROUND($H1301-$F1301,2)),IF(AND($F1301&lt;&gt;"",ISNUMBER($G1301)),IF($G1301&lt;TODAY(),-$F1301,""),""))</f>
        <v/>
      </c>
    </row>
    <row r="1302">
      <c r="A1302" s="7" t="n"/>
      <c r="B1302" s="10" t="n"/>
      <c r="C1302">
        <f>IF($A1302="","",IFERROR(IF(INDEX('Apólices'!$Q$2:$Q$5001,MATCH($A1302,'Apólices'!$A$2:$A$5001,0))="","",INDEX('Apólices'!$Q$2:$Q$5001,MATCH($A1302,'Apólices'!$A$2:$A$5001,0))),""))</f>
        <v/>
      </c>
      <c r="D1302" s="8" t="n"/>
      <c r="E1302" s="25" t="n"/>
      <c r="F1302" s="25">
        <f>IF(OR($E1302="",$C1302=""),"",ROUND($E1302*$C1302/100,2))</f>
        <v/>
      </c>
      <c r="G1302" s="8" t="n"/>
      <c r="H1302" s="25" t="n"/>
      <c r="I1302" s="8" t="n"/>
      <c r="J1302" s="25">
        <f>IF($H1302&lt;&gt;"",IF($F1302="","",ROUND($H1302-$F1302,2)),IF(AND($F1302&lt;&gt;"",ISNUMBER($G1302)),IF($G1302&lt;TODAY(),-$F1302,""),""))</f>
        <v/>
      </c>
    </row>
    <row r="1303">
      <c r="A1303" s="7" t="n"/>
      <c r="B1303" s="10" t="n"/>
      <c r="C1303">
        <f>IF($A1303="","",IFERROR(IF(INDEX('Apólices'!$Q$2:$Q$5001,MATCH($A1303,'Apólices'!$A$2:$A$5001,0))="","",INDEX('Apólices'!$Q$2:$Q$5001,MATCH($A1303,'Apólices'!$A$2:$A$5001,0))),""))</f>
        <v/>
      </c>
      <c r="D1303" s="8" t="n"/>
      <c r="E1303" s="25" t="n"/>
      <c r="F1303" s="25">
        <f>IF(OR($E1303="",$C1303=""),"",ROUND($E1303*$C1303/100,2))</f>
        <v/>
      </c>
      <c r="G1303" s="8" t="n"/>
      <c r="H1303" s="25" t="n"/>
      <c r="I1303" s="8" t="n"/>
      <c r="J1303" s="25">
        <f>IF($H1303&lt;&gt;"",IF($F1303="","",ROUND($H1303-$F1303,2)),IF(AND($F1303&lt;&gt;"",ISNUMBER($G1303)),IF($G1303&lt;TODAY(),-$F1303,""),""))</f>
        <v/>
      </c>
    </row>
    <row r="1304">
      <c r="A1304" s="7" t="n"/>
      <c r="B1304" s="10" t="n"/>
      <c r="C1304">
        <f>IF($A1304="","",IFERROR(IF(INDEX('Apólices'!$Q$2:$Q$5001,MATCH($A1304,'Apólices'!$A$2:$A$5001,0))="","",INDEX('Apólices'!$Q$2:$Q$5001,MATCH($A1304,'Apólices'!$A$2:$A$5001,0))),""))</f>
        <v/>
      </c>
      <c r="D1304" s="8" t="n"/>
      <c r="E1304" s="25" t="n"/>
      <c r="F1304" s="25">
        <f>IF(OR($E1304="",$C1304=""),"",ROUND($E1304*$C1304/100,2))</f>
        <v/>
      </c>
      <c r="G1304" s="8" t="n"/>
      <c r="H1304" s="25" t="n"/>
      <c r="I1304" s="8" t="n"/>
      <c r="J1304" s="25">
        <f>IF($H1304&lt;&gt;"",IF($F1304="","",ROUND($H1304-$F1304,2)),IF(AND($F1304&lt;&gt;"",ISNUMBER($G1304)),IF($G1304&lt;TODAY(),-$F1304,""),""))</f>
        <v/>
      </c>
    </row>
    <row r="1305">
      <c r="A1305" s="7" t="n"/>
      <c r="B1305" s="10" t="n"/>
      <c r="C1305">
        <f>IF($A1305="","",IFERROR(IF(INDEX('Apólices'!$Q$2:$Q$5001,MATCH($A1305,'Apólices'!$A$2:$A$5001,0))="","",INDEX('Apólices'!$Q$2:$Q$5001,MATCH($A1305,'Apólices'!$A$2:$A$5001,0))),""))</f>
        <v/>
      </c>
      <c r="D1305" s="8" t="n"/>
      <c r="E1305" s="25" t="n"/>
      <c r="F1305" s="25">
        <f>IF(OR($E1305="",$C1305=""),"",ROUND($E1305*$C1305/100,2))</f>
        <v/>
      </c>
      <c r="G1305" s="8" t="n"/>
      <c r="H1305" s="25" t="n"/>
      <c r="I1305" s="8" t="n"/>
      <c r="J1305" s="25">
        <f>IF($H1305&lt;&gt;"",IF($F1305="","",ROUND($H1305-$F1305,2)),IF(AND($F1305&lt;&gt;"",ISNUMBER($G1305)),IF($G1305&lt;TODAY(),-$F1305,""),""))</f>
        <v/>
      </c>
    </row>
    <row r="1306">
      <c r="A1306" s="7" t="n"/>
      <c r="B1306" s="10" t="n"/>
      <c r="C1306">
        <f>IF($A1306="","",IFERROR(IF(INDEX('Apólices'!$Q$2:$Q$5001,MATCH($A1306,'Apólices'!$A$2:$A$5001,0))="","",INDEX('Apólices'!$Q$2:$Q$5001,MATCH($A1306,'Apólices'!$A$2:$A$5001,0))),""))</f>
        <v/>
      </c>
      <c r="D1306" s="8" t="n"/>
      <c r="E1306" s="25" t="n"/>
      <c r="F1306" s="25">
        <f>IF(OR($E1306="",$C1306=""),"",ROUND($E1306*$C1306/100,2))</f>
        <v/>
      </c>
      <c r="G1306" s="8" t="n"/>
      <c r="H1306" s="25" t="n"/>
      <c r="I1306" s="8" t="n"/>
      <c r="J1306" s="25">
        <f>IF($H1306&lt;&gt;"",IF($F1306="","",ROUND($H1306-$F1306,2)),IF(AND($F1306&lt;&gt;"",ISNUMBER($G1306)),IF($G1306&lt;TODAY(),-$F1306,""),""))</f>
        <v/>
      </c>
    </row>
    <row r="1307">
      <c r="A1307" s="7" t="n"/>
      <c r="B1307" s="10" t="n"/>
      <c r="C1307">
        <f>IF($A1307="","",IFERROR(IF(INDEX('Apólices'!$Q$2:$Q$5001,MATCH($A1307,'Apólices'!$A$2:$A$5001,0))="","",INDEX('Apólices'!$Q$2:$Q$5001,MATCH($A1307,'Apólices'!$A$2:$A$5001,0))),""))</f>
        <v/>
      </c>
      <c r="D1307" s="8" t="n"/>
      <c r="E1307" s="25" t="n"/>
      <c r="F1307" s="25">
        <f>IF(OR($E1307="",$C1307=""),"",ROUND($E1307*$C1307/100,2))</f>
        <v/>
      </c>
      <c r="G1307" s="8" t="n"/>
      <c r="H1307" s="25" t="n"/>
      <c r="I1307" s="8" t="n"/>
      <c r="J1307" s="25">
        <f>IF($H1307&lt;&gt;"",IF($F1307="","",ROUND($H1307-$F1307,2)),IF(AND($F1307&lt;&gt;"",ISNUMBER($G1307)),IF($G1307&lt;TODAY(),-$F1307,""),""))</f>
        <v/>
      </c>
    </row>
    <row r="1308">
      <c r="A1308" s="7" t="n"/>
      <c r="B1308" s="10" t="n"/>
      <c r="C1308">
        <f>IF($A1308="","",IFERROR(IF(INDEX('Apólices'!$Q$2:$Q$5001,MATCH($A1308,'Apólices'!$A$2:$A$5001,0))="","",INDEX('Apólices'!$Q$2:$Q$5001,MATCH($A1308,'Apólices'!$A$2:$A$5001,0))),""))</f>
        <v/>
      </c>
      <c r="D1308" s="8" t="n"/>
      <c r="E1308" s="25" t="n"/>
      <c r="F1308" s="25">
        <f>IF(OR($E1308="",$C1308=""),"",ROUND($E1308*$C1308/100,2))</f>
        <v/>
      </c>
      <c r="G1308" s="8" t="n"/>
      <c r="H1308" s="25" t="n"/>
      <c r="I1308" s="8" t="n"/>
      <c r="J1308" s="25">
        <f>IF($H1308&lt;&gt;"",IF($F1308="","",ROUND($H1308-$F1308,2)),IF(AND($F1308&lt;&gt;"",ISNUMBER($G1308)),IF($G1308&lt;TODAY(),-$F1308,""),""))</f>
        <v/>
      </c>
    </row>
    <row r="1309">
      <c r="A1309" s="7" t="n"/>
      <c r="B1309" s="10" t="n"/>
      <c r="C1309">
        <f>IF($A1309="","",IFERROR(IF(INDEX('Apólices'!$Q$2:$Q$5001,MATCH($A1309,'Apólices'!$A$2:$A$5001,0))="","",INDEX('Apólices'!$Q$2:$Q$5001,MATCH($A1309,'Apólices'!$A$2:$A$5001,0))),""))</f>
        <v/>
      </c>
      <c r="D1309" s="8" t="n"/>
      <c r="E1309" s="25" t="n"/>
      <c r="F1309" s="25">
        <f>IF(OR($E1309="",$C1309=""),"",ROUND($E1309*$C1309/100,2))</f>
        <v/>
      </c>
      <c r="G1309" s="8" t="n"/>
      <c r="H1309" s="25" t="n"/>
      <c r="I1309" s="8" t="n"/>
      <c r="J1309" s="25">
        <f>IF($H1309&lt;&gt;"",IF($F1309="","",ROUND($H1309-$F1309,2)),IF(AND($F1309&lt;&gt;"",ISNUMBER($G1309)),IF($G1309&lt;TODAY(),-$F1309,""),""))</f>
        <v/>
      </c>
    </row>
    <row r="1310">
      <c r="A1310" s="7" t="n"/>
      <c r="B1310" s="10" t="n"/>
      <c r="C1310">
        <f>IF($A1310="","",IFERROR(IF(INDEX('Apólices'!$Q$2:$Q$5001,MATCH($A1310,'Apólices'!$A$2:$A$5001,0))="","",INDEX('Apólices'!$Q$2:$Q$5001,MATCH($A1310,'Apólices'!$A$2:$A$5001,0))),""))</f>
        <v/>
      </c>
      <c r="D1310" s="8" t="n"/>
      <c r="E1310" s="25" t="n"/>
      <c r="F1310" s="25">
        <f>IF(OR($E1310="",$C1310=""),"",ROUND($E1310*$C1310/100,2))</f>
        <v/>
      </c>
      <c r="G1310" s="8" t="n"/>
      <c r="H1310" s="25" t="n"/>
      <c r="I1310" s="8" t="n"/>
      <c r="J1310" s="25">
        <f>IF($H1310&lt;&gt;"",IF($F1310="","",ROUND($H1310-$F1310,2)),IF(AND($F1310&lt;&gt;"",ISNUMBER($G1310)),IF($G1310&lt;TODAY(),-$F1310,""),""))</f>
        <v/>
      </c>
    </row>
    <row r="1311">
      <c r="A1311" s="7" t="n"/>
      <c r="B1311" s="10" t="n"/>
      <c r="C1311">
        <f>IF($A1311="","",IFERROR(IF(INDEX('Apólices'!$Q$2:$Q$5001,MATCH($A1311,'Apólices'!$A$2:$A$5001,0))="","",INDEX('Apólices'!$Q$2:$Q$5001,MATCH($A1311,'Apólices'!$A$2:$A$5001,0))),""))</f>
        <v/>
      </c>
      <c r="D1311" s="8" t="n"/>
      <c r="E1311" s="25" t="n"/>
      <c r="F1311" s="25">
        <f>IF(OR($E1311="",$C1311=""),"",ROUND($E1311*$C1311/100,2))</f>
        <v/>
      </c>
      <c r="G1311" s="8" t="n"/>
      <c r="H1311" s="25" t="n"/>
      <c r="I1311" s="8" t="n"/>
      <c r="J1311" s="25">
        <f>IF($H1311&lt;&gt;"",IF($F1311="","",ROUND($H1311-$F1311,2)),IF(AND($F1311&lt;&gt;"",ISNUMBER($G1311)),IF($G1311&lt;TODAY(),-$F1311,""),""))</f>
        <v/>
      </c>
    </row>
    <row r="1312">
      <c r="A1312" s="7" t="n"/>
      <c r="B1312" s="10" t="n"/>
      <c r="C1312">
        <f>IF($A1312="","",IFERROR(IF(INDEX('Apólices'!$Q$2:$Q$5001,MATCH($A1312,'Apólices'!$A$2:$A$5001,0))="","",INDEX('Apólices'!$Q$2:$Q$5001,MATCH($A1312,'Apólices'!$A$2:$A$5001,0))),""))</f>
        <v/>
      </c>
      <c r="D1312" s="8" t="n"/>
      <c r="E1312" s="25" t="n"/>
      <c r="F1312" s="25">
        <f>IF(OR($E1312="",$C1312=""),"",ROUND($E1312*$C1312/100,2))</f>
        <v/>
      </c>
      <c r="G1312" s="8" t="n"/>
      <c r="H1312" s="25" t="n"/>
      <c r="I1312" s="8" t="n"/>
      <c r="J1312" s="25">
        <f>IF($H1312&lt;&gt;"",IF($F1312="","",ROUND($H1312-$F1312,2)),IF(AND($F1312&lt;&gt;"",ISNUMBER($G1312)),IF($G1312&lt;TODAY(),-$F1312,""),""))</f>
        <v/>
      </c>
    </row>
    <row r="1313">
      <c r="A1313" s="7" t="n"/>
      <c r="B1313" s="10" t="n"/>
      <c r="C1313">
        <f>IF($A1313="","",IFERROR(IF(INDEX('Apólices'!$Q$2:$Q$5001,MATCH($A1313,'Apólices'!$A$2:$A$5001,0))="","",INDEX('Apólices'!$Q$2:$Q$5001,MATCH($A1313,'Apólices'!$A$2:$A$5001,0))),""))</f>
        <v/>
      </c>
      <c r="D1313" s="8" t="n"/>
      <c r="E1313" s="25" t="n"/>
      <c r="F1313" s="25">
        <f>IF(OR($E1313="",$C1313=""),"",ROUND($E1313*$C1313/100,2))</f>
        <v/>
      </c>
      <c r="G1313" s="8" t="n"/>
      <c r="H1313" s="25" t="n"/>
      <c r="I1313" s="8" t="n"/>
      <c r="J1313" s="25">
        <f>IF($H1313&lt;&gt;"",IF($F1313="","",ROUND($H1313-$F1313,2)),IF(AND($F1313&lt;&gt;"",ISNUMBER($G1313)),IF($G1313&lt;TODAY(),-$F1313,""),""))</f>
        <v/>
      </c>
    </row>
    <row r="1314">
      <c r="A1314" s="7" t="n"/>
      <c r="B1314" s="10" t="n"/>
      <c r="C1314">
        <f>IF($A1314="","",IFERROR(IF(INDEX('Apólices'!$Q$2:$Q$5001,MATCH($A1314,'Apólices'!$A$2:$A$5001,0))="","",INDEX('Apólices'!$Q$2:$Q$5001,MATCH($A1314,'Apólices'!$A$2:$A$5001,0))),""))</f>
        <v/>
      </c>
      <c r="D1314" s="8" t="n"/>
      <c r="E1314" s="25" t="n"/>
      <c r="F1314" s="25">
        <f>IF(OR($E1314="",$C1314=""),"",ROUND($E1314*$C1314/100,2))</f>
        <v/>
      </c>
      <c r="G1314" s="8" t="n"/>
      <c r="H1314" s="25" t="n"/>
      <c r="I1314" s="8" t="n"/>
      <c r="J1314" s="25">
        <f>IF($H1314&lt;&gt;"",IF($F1314="","",ROUND($H1314-$F1314,2)),IF(AND($F1314&lt;&gt;"",ISNUMBER($G1314)),IF($G1314&lt;TODAY(),-$F1314,""),""))</f>
        <v/>
      </c>
    </row>
    <row r="1315">
      <c r="A1315" s="7" t="n"/>
      <c r="B1315" s="10" t="n"/>
      <c r="C1315">
        <f>IF($A1315="","",IFERROR(IF(INDEX('Apólices'!$Q$2:$Q$5001,MATCH($A1315,'Apólices'!$A$2:$A$5001,0))="","",INDEX('Apólices'!$Q$2:$Q$5001,MATCH($A1315,'Apólices'!$A$2:$A$5001,0))),""))</f>
        <v/>
      </c>
      <c r="D1315" s="8" t="n"/>
      <c r="E1315" s="25" t="n"/>
      <c r="F1315" s="25">
        <f>IF(OR($E1315="",$C1315=""),"",ROUND($E1315*$C1315/100,2))</f>
        <v/>
      </c>
      <c r="G1315" s="8" t="n"/>
      <c r="H1315" s="25" t="n"/>
      <c r="I1315" s="8" t="n"/>
      <c r="J1315" s="25">
        <f>IF($H1315&lt;&gt;"",IF($F1315="","",ROUND($H1315-$F1315,2)),IF(AND($F1315&lt;&gt;"",ISNUMBER($G1315)),IF($G1315&lt;TODAY(),-$F1315,""),""))</f>
        <v/>
      </c>
    </row>
    <row r="1316">
      <c r="A1316" s="7" t="n"/>
      <c r="B1316" s="10" t="n"/>
      <c r="C1316">
        <f>IF($A1316="","",IFERROR(IF(INDEX('Apólices'!$Q$2:$Q$5001,MATCH($A1316,'Apólices'!$A$2:$A$5001,0))="","",INDEX('Apólices'!$Q$2:$Q$5001,MATCH($A1316,'Apólices'!$A$2:$A$5001,0))),""))</f>
        <v/>
      </c>
      <c r="D1316" s="8" t="n"/>
      <c r="E1316" s="25" t="n"/>
      <c r="F1316" s="25">
        <f>IF(OR($E1316="",$C1316=""),"",ROUND($E1316*$C1316/100,2))</f>
        <v/>
      </c>
      <c r="G1316" s="8" t="n"/>
      <c r="H1316" s="25" t="n"/>
      <c r="I1316" s="8" t="n"/>
      <c r="J1316" s="25">
        <f>IF($H1316&lt;&gt;"",IF($F1316="","",ROUND($H1316-$F1316,2)),IF(AND($F1316&lt;&gt;"",ISNUMBER($G1316)),IF($G1316&lt;TODAY(),-$F1316,""),""))</f>
        <v/>
      </c>
    </row>
    <row r="1317">
      <c r="A1317" s="7" t="n"/>
      <c r="B1317" s="10" t="n"/>
      <c r="C1317">
        <f>IF($A1317="","",IFERROR(IF(INDEX('Apólices'!$Q$2:$Q$5001,MATCH($A1317,'Apólices'!$A$2:$A$5001,0))="","",INDEX('Apólices'!$Q$2:$Q$5001,MATCH($A1317,'Apólices'!$A$2:$A$5001,0))),""))</f>
        <v/>
      </c>
      <c r="D1317" s="8" t="n"/>
      <c r="E1317" s="25" t="n"/>
      <c r="F1317" s="25">
        <f>IF(OR($E1317="",$C1317=""),"",ROUND($E1317*$C1317/100,2))</f>
        <v/>
      </c>
      <c r="G1317" s="8" t="n"/>
      <c r="H1317" s="25" t="n"/>
      <c r="I1317" s="8" t="n"/>
      <c r="J1317" s="25">
        <f>IF($H1317&lt;&gt;"",IF($F1317="","",ROUND($H1317-$F1317,2)),IF(AND($F1317&lt;&gt;"",ISNUMBER($G1317)),IF($G1317&lt;TODAY(),-$F1317,""),""))</f>
        <v/>
      </c>
    </row>
    <row r="1318">
      <c r="A1318" s="7" t="n"/>
      <c r="B1318" s="10" t="n"/>
      <c r="C1318">
        <f>IF($A1318="","",IFERROR(IF(INDEX('Apólices'!$Q$2:$Q$5001,MATCH($A1318,'Apólices'!$A$2:$A$5001,0))="","",INDEX('Apólices'!$Q$2:$Q$5001,MATCH($A1318,'Apólices'!$A$2:$A$5001,0))),""))</f>
        <v/>
      </c>
      <c r="D1318" s="8" t="n"/>
      <c r="E1318" s="25" t="n"/>
      <c r="F1318" s="25">
        <f>IF(OR($E1318="",$C1318=""),"",ROUND($E1318*$C1318/100,2))</f>
        <v/>
      </c>
      <c r="G1318" s="8" t="n"/>
      <c r="H1318" s="25" t="n"/>
      <c r="I1318" s="8" t="n"/>
      <c r="J1318" s="25">
        <f>IF($H1318&lt;&gt;"",IF($F1318="","",ROUND($H1318-$F1318,2)),IF(AND($F1318&lt;&gt;"",ISNUMBER($G1318)),IF($G1318&lt;TODAY(),-$F1318,""),""))</f>
        <v/>
      </c>
    </row>
    <row r="1319">
      <c r="A1319" s="7" t="n"/>
      <c r="B1319" s="10" t="n"/>
      <c r="C1319">
        <f>IF($A1319="","",IFERROR(IF(INDEX('Apólices'!$Q$2:$Q$5001,MATCH($A1319,'Apólices'!$A$2:$A$5001,0))="","",INDEX('Apólices'!$Q$2:$Q$5001,MATCH($A1319,'Apólices'!$A$2:$A$5001,0))),""))</f>
        <v/>
      </c>
      <c r="D1319" s="8" t="n"/>
      <c r="E1319" s="25" t="n"/>
      <c r="F1319" s="25">
        <f>IF(OR($E1319="",$C1319=""),"",ROUND($E1319*$C1319/100,2))</f>
        <v/>
      </c>
      <c r="G1319" s="8" t="n"/>
      <c r="H1319" s="25" t="n"/>
      <c r="I1319" s="8" t="n"/>
      <c r="J1319" s="25">
        <f>IF($H1319&lt;&gt;"",IF($F1319="","",ROUND($H1319-$F1319,2)),IF(AND($F1319&lt;&gt;"",ISNUMBER($G1319)),IF($G1319&lt;TODAY(),-$F1319,""),""))</f>
        <v/>
      </c>
    </row>
    <row r="1320">
      <c r="A1320" s="7" t="n"/>
      <c r="B1320" s="10" t="n"/>
      <c r="C1320">
        <f>IF($A1320="","",IFERROR(IF(INDEX('Apólices'!$Q$2:$Q$5001,MATCH($A1320,'Apólices'!$A$2:$A$5001,0))="","",INDEX('Apólices'!$Q$2:$Q$5001,MATCH($A1320,'Apólices'!$A$2:$A$5001,0))),""))</f>
        <v/>
      </c>
      <c r="D1320" s="8" t="n"/>
      <c r="E1320" s="25" t="n"/>
      <c r="F1320" s="25">
        <f>IF(OR($E1320="",$C1320=""),"",ROUND($E1320*$C1320/100,2))</f>
        <v/>
      </c>
      <c r="G1320" s="8" t="n"/>
      <c r="H1320" s="25" t="n"/>
      <c r="I1320" s="8" t="n"/>
      <c r="J1320" s="25">
        <f>IF($H1320&lt;&gt;"",IF($F1320="","",ROUND($H1320-$F1320,2)),IF(AND($F1320&lt;&gt;"",ISNUMBER($G1320)),IF($G1320&lt;TODAY(),-$F1320,""),""))</f>
        <v/>
      </c>
    </row>
    <row r="1321">
      <c r="A1321" s="7" t="n"/>
      <c r="B1321" s="10" t="n"/>
      <c r="C1321">
        <f>IF($A1321="","",IFERROR(IF(INDEX('Apólices'!$Q$2:$Q$5001,MATCH($A1321,'Apólices'!$A$2:$A$5001,0))="","",INDEX('Apólices'!$Q$2:$Q$5001,MATCH($A1321,'Apólices'!$A$2:$A$5001,0))),""))</f>
        <v/>
      </c>
      <c r="D1321" s="8" t="n"/>
      <c r="E1321" s="25" t="n"/>
      <c r="F1321" s="25">
        <f>IF(OR($E1321="",$C1321=""),"",ROUND($E1321*$C1321/100,2))</f>
        <v/>
      </c>
      <c r="G1321" s="8" t="n"/>
      <c r="H1321" s="25" t="n"/>
      <c r="I1321" s="8" t="n"/>
      <c r="J1321" s="25">
        <f>IF($H1321&lt;&gt;"",IF($F1321="","",ROUND($H1321-$F1321,2)),IF(AND($F1321&lt;&gt;"",ISNUMBER($G1321)),IF($G1321&lt;TODAY(),-$F1321,""),""))</f>
        <v/>
      </c>
    </row>
    <row r="1322">
      <c r="A1322" s="7" t="n"/>
      <c r="B1322" s="10" t="n"/>
      <c r="C1322">
        <f>IF($A1322="","",IFERROR(IF(INDEX('Apólices'!$Q$2:$Q$5001,MATCH($A1322,'Apólices'!$A$2:$A$5001,0))="","",INDEX('Apólices'!$Q$2:$Q$5001,MATCH($A1322,'Apólices'!$A$2:$A$5001,0))),""))</f>
        <v/>
      </c>
      <c r="D1322" s="8" t="n"/>
      <c r="E1322" s="25" t="n"/>
      <c r="F1322" s="25">
        <f>IF(OR($E1322="",$C1322=""),"",ROUND($E1322*$C1322/100,2))</f>
        <v/>
      </c>
      <c r="G1322" s="8" t="n"/>
      <c r="H1322" s="25" t="n"/>
      <c r="I1322" s="8" t="n"/>
      <c r="J1322" s="25">
        <f>IF($H1322&lt;&gt;"",IF($F1322="","",ROUND($H1322-$F1322,2)),IF(AND($F1322&lt;&gt;"",ISNUMBER($G1322)),IF($G1322&lt;TODAY(),-$F1322,""),""))</f>
        <v/>
      </c>
    </row>
    <row r="1323">
      <c r="A1323" s="7" t="n"/>
      <c r="B1323" s="10" t="n"/>
      <c r="C1323">
        <f>IF($A1323="","",IFERROR(IF(INDEX('Apólices'!$Q$2:$Q$5001,MATCH($A1323,'Apólices'!$A$2:$A$5001,0))="","",INDEX('Apólices'!$Q$2:$Q$5001,MATCH($A1323,'Apólices'!$A$2:$A$5001,0))),""))</f>
        <v/>
      </c>
      <c r="D1323" s="8" t="n"/>
      <c r="E1323" s="25" t="n"/>
      <c r="F1323" s="25">
        <f>IF(OR($E1323="",$C1323=""),"",ROUND($E1323*$C1323/100,2))</f>
        <v/>
      </c>
      <c r="G1323" s="8" t="n"/>
      <c r="H1323" s="25" t="n"/>
      <c r="I1323" s="8" t="n"/>
      <c r="J1323" s="25">
        <f>IF($H1323&lt;&gt;"",IF($F1323="","",ROUND($H1323-$F1323,2)),IF(AND($F1323&lt;&gt;"",ISNUMBER($G1323)),IF($G1323&lt;TODAY(),-$F1323,""),""))</f>
        <v/>
      </c>
    </row>
    <row r="1324">
      <c r="A1324" s="7" t="n"/>
      <c r="B1324" s="10" t="n"/>
      <c r="C1324">
        <f>IF($A1324="","",IFERROR(IF(INDEX('Apólices'!$Q$2:$Q$5001,MATCH($A1324,'Apólices'!$A$2:$A$5001,0))="","",INDEX('Apólices'!$Q$2:$Q$5001,MATCH($A1324,'Apólices'!$A$2:$A$5001,0))),""))</f>
        <v/>
      </c>
      <c r="D1324" s="8" t="n"/>
      <c r="E1324" s="25" t="n"/>
      <c r="F1324" s="25">
        <f>IF(OR($E1324="",$C1324=""),"",ROUND($E1324*$C1324/100,2))</f>
        <v/>
      </c>
      <c r="G1324" s="8" t="n"/>
      <c r="H1324" s="25" t="n"/>
      <c r="I1324" s="8" t="n"/>
      <c r="J1324" s="25">
        <f>IF($H1324&lt;&gt;"",IF($F1324="","",ROUND($H1324-$F1324,2)),IF(AND($F1324&lt;&gt;"",ISNUMBER($G1324)),IF($G1324&lt;TODAY(),-$F1324,""),""))</f>
        <v/>
      </c>
    </row>
    <row r="1325">
      <c r="A1325" s="7" t="n"/>
      <c r="B1325" s="10" t="n"/>
      <c r="C1325">
        <f>IF($A1325="","",IFERROR(IF(INDEX('Apólices'!$Q$2:$Q$5001,MATCH($A1325,'Apólices'!$A$2:$A$5001,0))="","",INDEX('Apólices'!$Q$2:$Q$5001,MATCH($A1325,'Apólices'!$A$2:$A$5001,0))),""))</f>
        <v/>
      </c>
      <c r="D1325" s="8" t="n"/>
      <c r="E1325" s="25" t="n"/>
      <c r="F1325" s="25">
        <f>IF(OR($E1325="",$C1325=""),"",ROUND($E1325*$C1325/100,2))</f>
        <v/>
      </c>
      <c r="G1325" s="8" t="n"/>
      <c r="H1325" s="25" t="n"/>
      <c r="I1325" s="8" t="n"/>
      <c r="J1325" s="25">
        <f>IF($H1325&lt;&gt;"",IF($F1325="","",ROUND($H1325-$F1325,2)),IF(AND($F1325&lt;&gt;"",ISNUMBER($G1325)),IF($G1325&lt;TODAY(),-$F1325,""),""))</f>
        <v/>
      </c>
    </row>
    <row r="1326">
      <c r="A1326" s="7" t="n"/>
      <c r="B1326" s="10" t="n"/>
      <c r="C1326">
        <f>IF($A1326="","",IFERROR(IF(INDEX('Apólices'!$Q$2:$Q$5001,MATCH($A1326,'Apólices'!$A$2:$A$5001,0))="","",INDEX('Apólices'!$Q$2:$Q$5001,MATCH($A1326,'Apólices'!$A$2:$A$5001,0))),""))</f>
        <v/>
      </c>
      <c r="D1326" s="8" t="n"/>
      <c r="E1326" s="25" t="n"/>
      <c r="F1326" s="25">
        <f>IF(OR($E1326="",$C1326=""),"",ROUND($E1326*$C1326/100,2))</f>
        <v/>
      </c>
      <c r="G1326" s="8" t="n"/>
      <c r="H1326" s="25" t="n"/>
      <c r="I1326" s="8" t="n"/>
      <c r="J1326" s="25">
        <f>IF($H1326&lt;&gt;"",IF($F1326="","",ROUND($H1326-$F1326,2)),IF(AND($F1326&lt;&gt;"",ISNUMBER($G1326)),IF($G1326&lt;TODAY(),-$F1326,""),""))</f>
        <v/>
      </c>
    </row>
    <row r="1327">
      <c r="A1327" s="7" t="n"/>
      <c r="B1327" s="10" t="n"/>
      <c r="C1327">
        <f>IF($A1327="","",IFERROR(IF(INDEX('Apólices'!$Q$2:$Q$5001,MATCH($A1327,'Apólices'!$A$2:$A$5001,0))="","",INDEX('Apólices'!$Q$2:$Q$5001,MATCH($A1327,'Apólices'!$A$2:$A$5001,0))),""))</f>
        <v/>
      </c>
      <c r="D1327" s="8" t="n"/>
      <c r="E1327" s="25" t="n"/>
      <c r="F1327" s="25">
        <f>IF(OR($E1327="",$C1327=""),"",ROUND($E1327*$C1327/100,2))</f>
        <v/>
      </c>
      <c r="G1327" s="8" t="n"/>
      <c r="H1327" s="25" t="n"/>
      <c r="I1327" s="8" t="n"/>
      <c r="J1327" s="25">
        <f>IF($H1327&lt;&gt;"",IF($F1327="","",ROUND($H1327-$F1327,2)),IF(AND($F1327&lt;&gt;"",ISNUMBER($G1327)),IF($G1327&lt;TODAY(),-$F1327,""),""))</f>
        <v/>
      </c>
    </row>
    <row r="1328">
      <c r="A1328" s="7" t="n"/>
      <c r="B1328" s="10" t="n"/>
      <c r="C1328">
        <f>IF($A1328="","",IFERROR(IF(INDEX('Apólices'!$Q$2:$Q$5001,MATCH($A1328,'Apólices'!$A$2:$A$5001,0))="","",INDEX('Apólices'!$Q$2:$Q$5001,MATCH($A1328,'Apólices'!$A$2:$A$5001,0))),""))</f>
        <v/>
      </c>
      <c r="D1328" s="8" t="n"/>
      <c r="E1328" s="25" t="n"/>
      <c r="F1328" s="25">
        <f>IF(OR($E1328="",$C1328=""),"",ROUND($E1328*$C1328/100,2))</f>
        <v/>
      </c>
      <c r="G1328" s="8" t="n"/>
      <c r="H1328" s="25" t="n"/>
      <c r="I1328" s="8" t="n"/>
      <c r="J1328" s="25">
        <f>IF($H1328&lt;&gt;"",IF($F1328="","",ROUND($H1328-$F1328,2)),IF(AND($F1328&lt;&gt;"",ISNUMBER($G1328)),IF($G1328&lt;TODAY(),-$F1328,""),""))</f>
        <v/>
      </c>
    </row>
    <row r="1329">
      <c r="A1329" s="7" t="n"/>
      <c r="B1329" s="10" t="n"/>
      <c r="C1329">
        <f>IF($A1329="","",IFERROR(IF(INDEX('Apólices'!$Q$2:$Q$5001,MATCH($A1329,'Apólices'!$A$2:$A$5001,0))="","",INDEX('Apólices'!$Q$2:$Q$5001,MATCH($A1329,'Apólices'!$A$2:$A$5001,0))),""))</f>
        <v/>
      </c>
      <c r="D1329" s="8" t="n"/>
      <c r="E1329" s="25" t="n"/>
      <c r="F1329" s="25">
        <f>IF(OR($E1329="",$C1329=""),"",ROUND($E1329*$C1329/100,2))</f>
        <v/>
      </c>
      <c r="G1329" s="8" t="n"/>
      <c r="H1329" s="25" t="n"/>
      <c r="I1329" s="8" t="n"/>
      <c r="J1329" s="25">
        <f>IF($H1329&lt;&gt;"",IF($F1329="","",ROUND($H1329-$F1329,2)),IF(AND($F1329&lt;&gt;"",ISNUMBER($G1329)),IF($G1329&lt;TODAY(),-$F1329,""),""))</f>
        <v/>
      </c>
    </row>
    <row r="1330">
      <c r="A1330" s="7" t="n"/>
      <c r="B1330" s="10" t="n"/>
      <c r="C1330">
        <f>IF($A1330="","",IFERROR(IF(INDEX('Apólices'!$Q$2:$Q$5001,MATCH($A1330,'Apólices'!$A$2:$A$5001,0))="","",INDEX('Apólices'!$Q$2:$Q$5001,MATCH($A1330,'Apólices'!$A$2:$A$5001,0))),""))</f>
        <v/>
      </c>
      <c r="D1330" s="8" t="n"/>
      <c r="E1330" s="25" t="n"/>
      <c r="F1330" s="25">
        <f>IF(OR($E1330="",$C1330=""),"",ROUND($E1330*$C1330/100,2))</f>
        <v/>
      </c>
      <c r="G1330" s="8" t="n"/>
      <c r="H1330" s="25" t="n"/>
      <c r="I1330" s="8" t="n"/>
      <c r="J1330" s="25">
        <f>IF($H1330&lt;&gt;"",IF($F1330="","",ROUND($H1330-$F1330,2)),IF(AND($F1330&lt;&gt;"",ISNUMBER($G1330)),IF($G1330&lt;TODAY(),-$F1330,""),""))</f>
        <v/>
      </c>
    </row>
    <row r="1331">
      <c r="A1331" s="7" t="n"/>
      <c r="B1331" s="10" t="n"/>
      <c r="C1331">
        <f>IF($A1331="","",IFERROR(IF(INDEX('Apólices'!$Q$2:$Q$5001,MATCH($A1331,'Apólices'!$A$2:$A$5001,0))="","",INDEX('Apólices'!$Q$2:$Q$5001,MATCH($A1331,'Apólices'!$A$2:$A$5001,0))),""))</f>
        <v/>
      </c>
      <c r="D1331" s="8" t="n"/>
      <c r="E1331" s="25" t="n"/>
      <c r="F1331" s="25">
        <f>IF(OR($E1331="",$C1331=""),"",ROUND($E1331*$C1331/100,2))</f>
        <v/>
      </c>
      <c r="G1331" s="8" t="n"/>
      <c r="H1331" s="25" t="n"/>
      <c r="I1331" s="8" t="n"/>
      <c r="J1331" s="25">
        <f>IF($H1331&lt;&gt;"",IF($F1331="","",ROUND($H1331-$F1331,2)),IF(AND($F1331&lt;&gt;"",ISNUMBER($G1331)),IF($G1331&lt;TODAY(),-$F1331,""),""))</f>
        <v/>
      </c>
    </row>
    <row r="1332">
      <c r="A1332" s="7" t="n"/>
      <c r="B1332" s="10" t="n"/>
      <c r="C1332">
        <f>IF($A1332="","",IFERROR(IF(INDEX('Apólices'!$Q$2:$Q$5001,MATCH($A1332,'Apólices'!$A$2:$A$5001,0))="","",INDEX('Apólices'!$Q$2:$Q$5001,MATCH($A1332,'Apólices'!$A$2:$A$5001,0))),""))</f>
        <v/>
      </c>
      <c r="D1332" s="8" t="n"/>
      <c r="E1332" s="25" t="n"/>
      <c r="F1332" s="25">
        <f>IF(OR($E1332="",$C1332=""),"",ROUND($E1332*$C1332/100,2))</f>
        <v/>
      </c>
      <c r="G1332" s="8" t="n"/>
      <c r="H1332" s="25" t="n"/>
      <c r="I1332" s="8" t="n"/>
      <c r="J1332" s="25">
        <f>IF($H1332&lt;&gt;"",IF($F1332="","",ROUND($H1332-$F1332,2)),IF(AND($F1332&lt;&gt;"",ISNUMBER($G1332)),IF($G1332&lt;TODAY(),-$F1332,""),""))</f>
        <v/>
      </c>
    </row>
    <row r="1333">
      <c r="A1333" s="7" t="n"/>
      <c r="B1333" s="10" t="n"/>
      <c r="C1333">
        <f>IF($A1333="","",IFERROR(IF(INDEX('Apólices'!$Q$2:$Q$5001,MATCH($A1333,'Apólices'!$A$2:$A$5001,0))="","",INDEX('Apólices'!$Q$2:$Q$5001,MATCH($A1333,'Apólices'!$A$2:$A$5001,0))),""))</f>
        <v/>
      </c>
      <c r="D1333" s="8" t="n"/>
      <c r="E1333" s="25" t="n"/>
      <c r="F1333" s="25">
        <f>IF(OR($E1333="",$C1333=""),"",ROUND($E1333*$C1333/100,2))</f>
        <v/>
      </c>
      <c r="G1333" s="8" t="n"/>
      <c r="H1333" s="25" t="n"/>
      <c r="I1333" s="8" t="n"/>
      <c r="J1333" s="25">
        <f>IF($H1333&lt;&gt;"",IF($F1333="","",ROUND($H1333-$F1333,2)),IF(AND($F1333&lt;&gt;"",ISNUMBER($G1333)),IF($G1333&lt;TODAY(),-$F1333,""),""))</f>
        <v/>
      </c>
    </row>
    <row r="1334">
      <c r="A1334" s="7" t="n"/>
      <c r="B1334" s="10" t="n"/>
      <c r="C1334">
        <f>IF($A1334="","",IFERROR(IF(INDEX('Apólices'!$Q$2:$Q$5001,MATCH($A1334,'Apólices'!$A$2:$A$5001,0))="","",INDEX('Apólices'!$Q$2:$Q$5001,MATCH($A1334,'Apólices'!$A$2:$A$5001,0))),""))</f>
        <v/>
      </c>
      <c r="D1334" s="8" t="n"/>
      <c r="E1334" s="25" t="n"/>
      <c r="F1334" s="25">
        <f>IF(OR($E1334="",$C1334=""),"",ROUND($E1334*$C1334/100,2))</f>
        <v/>
      </c>
      <c r="G1334" s="8" t="n"/>
      <c r="H1334" s="25" t="n"/>
      <c r="I1334" s="8" t="n"/>
      <c r="J1334" s="25">
        <f>IF($H1334&lt;&gt;"",IF($F1334="","",ROUND($H1334-$F1334,2)),IF(AND($F1334&lt;&gt;"",ISNUMBER($G1334)),IF($G1334&lt;TODAY(),-$F1334,""),""))</f>
        <v/>
      </c>
    </row>
    <row r="1335">
      <c r="A1335" s="7" t="n"/>
      <c r="B1335" s="10" t="n"/>
      <c r="C1335">
        <f>IF($A1335="","",IFERROR(IF(INDEX('Apólices'!$Q$2:$Q$5001,MATCH($A1335,'Apólices'!$A$2:$A$5001,0))="","",INDEX('Apólices'!$Q$2:$Q$5001,MATCH($A1335,'Apólices'!$A$2:$A$5001,0))),""))</f>
        <v/>
      </c>
      <c r="D1335" s="8" t="n"/>
      <c r="E1335" s="25" t="n"/>
      <c r="F1335" s="25">
        <f>IF(OR($E1335="",$C1335=""),"",ROUND($E1335*$C1335/100,2))</f>
        <v/>
      </c>
      <c r="G1335" s="8" t="n"/>
      <c r="H1335" s="25" t="n"/>
      <c r="I1335" s="8" t="n"/>
      <c r="J1335" s="25">
        <f>IF($H1335&lt;&gt;"",IF($F1335="","",ROUND($H1335-$F1335,2)),IF(AND($F1335&lt;&gt;"",ISNUMBER($G1335)),IF($G1335&lt;TODAY(),-$F1335,""),""))</f>
        <v/>
      </c>
    </row>
    <row r="1336">
      <c r="A1336" s="7" t="n"/>
      <c r="B1336" s="10" t="n"/>
      <c r="C1336">
        <f>IF($A1336="","",IFERROR(IF(INDEX('Apólices'!$Q$2:$Q$5001,MATCH($A1336,'Apólices'!$A$2:$A$5001,0))="","",INDEX('Apólices'!$Q$2:$Q$5001,MATCH($A1336,'Apólices'!$A$2:$A$5001,0))),""))</f>
        <v/>
      </c>
      <c r="D1336" s="8" t="n"/>
      <c r="E1336" s="25" t="n"/>
      <c r="F1336" s="25">
        <f>IF(OR($E1336="",$C1336=""),"",ROUND($E1336*$C1336/100,2))</f>
        <v/>
      </c>
      <c r="G1336" s="8" t="n"/>
      <c r="H1336" s="25" t="n"/>
      <c r="I1336" s="8" t="n"/>
      <c r="J1336" s="25">
        <f>IF($H1336&lt;&gt;"",IF($F1336="","",ROUND($H1336-$F1336,2)),IF(AND($F1336&lt;&gt;"",ISNUMBER($G1336)),IF($G1336&lt;TODAY(),-$F1336,""),""))</f>
        <v/>
      </c>
    </row>
    <row r="1337">
      <c r="A1337" s="7" t="n"/>
      <c r="B1337" s="10" t="n"/>
      <c r="C1337">
        <f>IF($A1337="","",IFERROR(IF(INDEX('Apólices'!$Q$2:$Q$5001,MATCH($A1337,'Apólices'!$A$2:$A$5001,0))="","",INDEX('Apólices'!$Q$2:$Q$5001,MATCH($A1337,'Apólices'!$A$2:$A$5001,0))),""))</f>
        <v/>
      </c>
      <c r="D1337" s="8" t="n"/>
      <c r="E1337" s="25" t="n"/>
      <c r="F1337" s="25">
        <f>IF(OR($E1337="",$C1337=""),"",ROUND($E1337*$C1337/100,2))</f>
        <v/>
      </c>
      <c r="G1337" s="8" t="n"/>
      <c r="H1337" s="25" t="n"/>
      <c r="I1337" s="8" t="n"/>
      <c r="J1337" s="25">
        <f>IF($H1337&lt;&gt;"",IF($F1337="","",ROUND($H1337-$F1337,2)),IF(AND($F1337&lt;&gt;"",ISNUMBER($G1337)),IF($G1337&lt;TODAY(),-$F1337,""),""))</f>
        <v/>
      </c>
    </row>
    <row r="1338">
      <c r="A1338" s="7" t="n"/>
      <c r="B1338" s="10" t="n"/>
      <c r="C1338">
        <f>IF($A1338="","",IFERROR(IF(INDEX('Apólices'!$Q$2:$Q$5001,MATCH($A1338,'Apólices'!$A$2:$A$5001,0))="","",INDEX('Apólices'!$Q$2:$Q$5001,MATCH($A1338,'Apólices'!$A$2:$A$5001,0))),""))</f>
        <v/>
      </c>
      <c r="D1338" s="8" t="n"/>
      <c r="E1338" s="25" t="n"/>
      <c r="F1338" s="25">
        <f>IF(OR($E1338="",$C1338=""),"",ROUND($E1338*$C1338/100,2))</f>
        <v/>
      </c>
      <c r="G1338" s="8" t="n"/>
      <c r="H1338" s="25" t="n"/>
      <c r="I1338" s="8" t="n"/>
      <c r="J1338" s="25">
        <f>IF($H1338&lt;&gt;"",IF($F1338="","",ROUND($H1338-$F1338,2)),IF(AND($F1338&lt;&gt;"",ISNUMBER($G1338)),IF($G1338&lt;TODAY(),-$F1338,""),""))</f>
        <v/>
      </c>
    </row>
    <row r="1339">
      <c r="A1339" s="7" t="n"/>
      <c r="B1339" s="10" t="n"/>
      <c r="C1339">
        <f>IF($A1339="","",IFERROR(IF(INDEX('Apólices'!$Q$2:$Q$5001,MATCH($A1339,'Apólices'!$A$2:$A$5001,0))="","",INDEX('Apólices'!$Q$2:$Q$5001,MATCH($A1339,'Apólices'!$A$2:$A$5001,0))),""))</f>
        <v/>
      </c>
      <c r="D1339" s="8" t="n"/>
      <c r="E1339" s="25" t="n"/>
      <c r="F1339" s="25">
        <f>IF(OR($E1339="",$C1339=""),"",ROUND($E1339*$C1339/100,2))</f>
        <v/>
      </c>
      <c r="G1339" s="8" t="n"/>
      <c r="H1339" s="25" t="n"/>
      <c r="I1339" s="8" t="n"/>
      <c r="J1339" s="25">
        <f>IF($H1339&lt;&gt;"",IF($F1339="","",ROUND($H1339-$F1339,2)),IF(AND($F1339&lt;&gt;"",ISNUMBER($G1339)),IF($G1339&lt;TODAY(),-$F1339,""),""))</f>
        <v/>
      </c>
    </row>
    <row r="1340">
      <c r="A1340" s="7" t="n"/>
      <c r="B1340" s="10" t="n"/>
      <c r="C1340">
        <f>IF($A1340="","",IFERROR(IF(INDEX('Apólices'!$Q$2:$Q$5001,MATCH($A1340,'Apólices'!$A$2:$A$5001,0))="","",INDEX('Apólices'!$Q$2:$Q$5001,MATCH($A1340,'Apólices'!$A$2:$A$5001,0))),""))</f>
        <v/>
      </c>
      <c r="D1340" s="8" t="n"/>
      <c r="E1340" s="25" t="n"/>
      <c r="F1340" s="25">
        <f>IF(OR($E1340="",$C1340=""),"",ROUND($E1340*$C1340/100,2))</f>
        <v/>
      </c>
      <c r="G1340" s="8" t="n"/>
      <c r="H1340" s="25" t="n"/>
      <c r="I1340" s="8" t="n"/>
      <c r="J1340" s="25">
        <f>IF($H1340&lt;&gt;"",IF($F1340="","",ROUND($H1340-$F1340,2)),IF(AND($F1340&lt;&gt;"",ISNUMBER($G1340)),IF($G1340&lt;TODAY(),-$F1340,""),""))</f>
        <v/>
      </c>
    </row>
    <row r="1341">
      <c r="A1341" s="7" t="n"/>
      <c r="B1341" s="10" t="n"/>
      <c r="C1341">
        <f>IF($A1341="","",IFERROR(IF(INDEX('Apólices'!$Q$2:$Q$5001,MATCH($A1341,'Apólices'!$A$2:$A$5001,0))="","",INDEX('Apólices'!$Q$2:$Q$5001,MATCH($A1341,'Apólices'!$A$2:$A$5001,0))),""))</f>
        <v/>
      </c>
      <c r="D1341" s="8" t="n"/>
      <c r="E1341" s="25" t="n"/>
      <c r="F1341" s="25">
        <f>IF(OR($E1341="",$C1341=""),"",ROUND($E1341*$C1341/100,2))</f>
        <v/>
      </c>
      <c r="G1341" s="8" t="n"/>
      <c r="H1341" s="25" t="n"/>
      <c r="I1341" s="8" t="n"/>
      <c r="J1341" s="25">
        <f>IF($H1341&lt;&gt;"",IF($F1341="","",ROUND($H1341-$F1341,2)),IF(AND($F1341&lt;&gt;"",ISNUMBER($G1341)),IF($G1341&lt;TODAY(),-$F1341,""),""))</f>
        <v/>
      </c>
    </row>
    <row r="1342">
      <c r="A1342" s="7" t="n"/>
      <c r="B1342" s="10" t="n"/>
      <c r="C1342">
        <f>IF($A1342="","",IFERROR(IF(INDEX('Apólices'!$Q$2:$Q$5001,MATCH($A1342,'Apólices'!$A$2:$A$5001,0))="","",INDEX('Apólices'!$Q$2:$Q$5001,MATCH($A1342,'Apólices'!$A$2:$A$5001,0))),""))</f>
        <v/>
      </c>
      <c r="D1342" s="8" t="n"/>
      <c r="E1342" s="25" t="n"/>
      <c r="F1342" s="25">
        <f>IF(OR($E1342="",$C1342=""),"",ROUND($E1342*$C1342/100,2))</f>
        <v/>
      </c>
      <c r="G1342" s="8" t="n"/>
      <c r="H1342" s="25" t="n"/>
      <c r="I1342" s="8" t="n"/>
      <c r="J1342" s="25">
        <f>IF($H1342&lt;&gt;"",IF($F1342="","",ROUND($H1342-$F1342,2)),IF(AND($F1342&lt;&gt;"",ISNUMBER($G1342)),IF($G1342&lt;TODAY(),-$F1342,""),""))</f>
        <v/>
      </c>
    </row>
    <row r="1343">
      <c r="A1343" s="7" t="n"/>
      <c r="B1343" s="10" t="n"/>
      <c r="C1343">
        <f>IF($A1343="","",IFERROR(IF(INDEX('Apólices'!$Q$2:$Q$5001,MATCH($A1343,'Apólices'!$A$2:$A$5001,0))="","",INDEX('Apólices'!$Q$2:$Q$5001,MATCH($A1343,'Apólices'!$A$2:$A$5001,0))),""))</f>
        <v/>
      </c>
      <c r="D1343" s="8" t="n"/>
      <c r="E1343" s="25" t="n"/>
      <c r="F1343" s="25">
        <f>IF(OR($E1343="",$C1343=""),"",ROUND($E1343*$C1343/100,2))</f>
        <v/>
      </c>
      <c r="G1343" s="8" t="n"/>
      <c r="H1343" s="25" t="n"/>
      <c r="I1343" s="8" t="n"/>
      <c r="J1343" s="25">
        <f>IF($H1343&lt;&gt;"",IF($F1343="","",ROUND($H1343-$F1343,2)),IF(AND($F1343&lt;&gt;"",ISNUMBER($G1343)),IF($G1343&lt;TODAY(),-$F1343,""),""))</f>
        <v/>
      </c>
    </row>
    <row r="1344">
      <c r="A1344" s="7" t="n"/>
      <c r="B1344" s="10" t="n"/>
      <c r="C1344">
        <f>IF($A1344="","",IFERROR(IF(INDEX('Apólices'!$Q$2:$Q$5001,MATCH($A1344,'Apólices'!$A$2:$A$5001,0))="","",INDEX('Apólices'!$Q$2:$Q$5001,MATCH($A1344,'Apólices'!$A$2:$A$5001,0))),""))</f>
        <v/>
      </c>
      <c r="D1344" s="8" t="n"/>
      <c r="E1344" s="25" t="n"/>
      <c r="F1344" s="25">
        <f>IF(OR($E1344="",$C1344=""),"",ROUND($E1344*$C1344/100,2))</f>
        <v/>
      </c>
      <c r="G1344" s="8" t="n"/>
      <c r="H1344" s="25" t="n"/>
      <c r="I1344" s="8" t="n"/>
      <c r="J1344" s="25">
        <f>IF($H1344&lt;&gt;"",IF($F1344="","",ROUND($H1344-$F1344,2)),IF(AND($F1344&lt;&gt;"",ISNUMBER($G1344)),IF($G1344&lt;TODAY(),-$F1344,""),""))</f>
        <v/>
      </c>
    </row>
    <row r="1345">
      <c r="A1345" s="7" t="n"/>
      <c r="B1345" s="10" t="n"/>
      <c r="C1345">
        <f>IF($A1345="","",IFERROR(IF(INDEX('Apólices'!$Q$2:$Q$5001,MATCH($A1345,'Apólices'!$A$2:$A$5001,0))="","",INDEX('Apólices'!$Q$2:$Q$5001,MATCH($A1345,'Apólices'!$A$2:$A$5001,0))),""))</f>
        <v/>
      </c>
      <c r="D1345" s="8" t="n"/>
      <c r="E1345" s="25" t="n"/>
      <c r="F1345" s="25">
        <f>IF(OR($E1345="",$C1345=""),"",ROUND($E1345*$C1345/100,2))</f>
        <v/>
      </c>
      <c r="G1345" s="8" t="n"/>
      <c r="H1345" s="25" t="n"/>
      <c r="I1345" s="8" t="n"/>
      <c r="J1345" s="25">
        <f>IF($H1345&lt;&gt;"",IF($F1345="","",ROUND($H1345-$F1345,2)),IF(AND($F1345&lt;&gt;"",ISNUMBER($G1345)),IF($G1345&lt;TODAY(),-$F1345,""),""))</f>
        <v/>
      </c>
    </row>
    <row r="1346">
      <c r="A1346" s="7" t="n"/>
      <c r="B1346" s="10" t="n"/>
      <c r="C1346">
        <f>IF($A1346="","",IFERROR(IF(INDEX('Apólices'!$Q$2:$Q$5001,MATCH($A1346,'Apólices'!$A$2:$A$5001,0))="","",INDEX('Apólices'!$Q$2:$Q$5001,MATCH($A1346,'Apólices'!$A$2:$A$5001,0))),""))</f>
        <v/>
      </c>
      <c r="D1346" s="8" t="n"/>
      <c r="E1346" s="25" t="n"/>
      <c r="F1346" s="25">
        <f>IF(OR($E1346="",$C1346=""),"",ROUND($E1346*$C1346/100,2))</f>
        <v/>
      </c>
      <c r="G1346" s="8" t="n"/>
      <c r="H1346" s="25" t="n"/>
      <c r="I1346" s="8" t="n"/>
      <c r="J1346" s="25">
        <f>IF($H1346&lt;&gt;"",IF($F1346="","",ROUND($H1346-$F1346,2)),IF(AND($F1346&lt;&gt;"",ISNUMBER($G1346)),IF($G1346&lt;TODAY(),-$F1346,""),""))</f>
        <v/>
      </c>
    </row>
    <row r="1347">
      <c r="A1347" s="7" t="n"/>
      <c r="B1347" s="10" t="n"/>
      <c r="C1347">
        <f>IF($A1347="","",IFERROR(IF(INDEX('Apólices'!$Q$2:$Q$5001,MATCH($A1347,'Apólices'!$A$2:$A$5001,0))="","",INDEX('Apólices'!$Q$2:$Q$5001,MATCH($A1347,'Apólices'!$A$2:$A$5001,0))),""))</f>
        <v/>
      </c>
      <c r="D1347" s="8" t="n"/>
      <c r="E1347" s="25" t="n"/>
      <c r="F1347" s="25">
        <f>IF(OR($E1347="",$C1347=""),"",ROUND($E1347*$C1347/100,2))</f>
        <v/>
      </c>
      <c r="G1347" s="8" t="n"/>
      <c r="H1347" s="25" t="n"/>
      <c r="I1347" s="8" t="n"/>
      <c r="J1347" s="25">
        <f>IF($H1347&lt;&gt;"",IF($F1347="","",ROUND($H1347-$F1347,2)),IF(AND($F1347&lt;&gt;"",ISNUMBER($G1347)),IF($G1347&lt;TODAY(),-$F1347,""),""))</f>
        <v/>
      </c>
    </row>
    <row r="1348">
      <c r="A1348" s="7" t="n"/>
      <c r="B1348" s="10" t="n"/>
      <c r="C1348">
        <f>IF($A1348="","",IFERROR(IF(INDEX('Apólices'!$Q$2:$Q$5001,MATCH($A1348,'Apólices'!$A$2:$A$5001,0))="","",INDEX('Apólices'!$Q$2:$Q$5001,MATCH($A1348,'Apólices'!$A$2:$A$5001,0))),""))</f>
        <v/>
      </c>
      <c r="D1348" s="8" t="n"/>
      <c r="E1348" s="25" t="n"/>
      <c r="F1348" s="25">
        <f>IF(OR($E1348="",$C1348=""),"",ROUND($E1348*$C1348/100,2))</f>
        <v/>
      </c>
      <c r="G1348" s="8" t="n"/>
      <c r="H1348" s="25" t="n"/>
      <c r="I1348" s="8" t="n"/>
      <c r="J1348" s="25">
        <f>IF($H1348&lt;&gt;"",IF($F1348="","",ROUND($H1348-$F1348,2)),IF(AND($F1348&lt;&gt;"",ISNUMBER($G1348)),IF($G1348&lt;TODAY(),-$F1348,""),""))</f>
        <v/>
      </c>
    </row>
    <row r="1349">
      <c r="A1349" s="7" t="n"/>
      <c r="B1349" s="10" t="n"/>
      <c r="C1349">
        <f>IF($A1349="","",IFERROR(IF(INDEX('Apólices'!$Q$2:$Q$5001,MATCH($A1349,'Apólices'!$A$2:$A$5001,0))="","",INDEX('Apólices'!$Q$2:$Q$5001,MATCH($A1349,'Apólices'!$A$2:$A$5001,0))),""))</f>
        <v/>
      </c>
      <c r="D1349" s="8" t="n"/>
      <c r="E1349" s="25" t="n"/>
      <c r="F1349" s="25">
        <f>IF(OR($E1349="",$C1349=""),"",ROUND($E1349*$C1349/100,2))</f>
        <v/>
      </c>
      <c r="G1349" s="8" t="n"/>
      <c r="H1349" s="25" t="n"/>
      <c r="I1349" s="8" t="n"/>
      <c r="J1349" s="25">
        <f>IF($H1349&lt;&gt;"",IF($F1349="","",ROUND($H1349-$F1349,2)),IF(AND($F1349&lt;&gt;"",ISNUMBER($G1349)),IF($G1349&lt;TODAY(),-$F1349,""),""))</f>
        <v/>
      </c>
    </row>
    <row r="1350">
      <c r="A1350" s="7" t="n"/>
      <c r="B1350" s="10" t="n"/>
      <c r="C1350">
        <f>IF($A1350="","",IFERROR(IF(INDEX('Apólices'!$Q$2:$Q$5001,MATCH($A1350,'Apólices'!$A$2:$A$5001,0))="","",INDEX('Apólices'!$Q$2:$Q$5001,MATCH($A1350,'Apólices'!$A$2:$A$5001,0))),""))</f>
        <v/>
      </c>
      <c r="D1350" s="8" t="n"/>
      <c r="E1350" s="25" t="n"/>
      <c r="F1350" s="25">
        <f>IF(OR($E1350="",$C1350=""),"",ROUND($E1350*$C1350/100,2))</f>
        <v/>
      </c>
      <c r="G1350" s="8" t="n"/>
      <c r="H1350" s="25" t="n"/>
      <c r="I1350" s="8" t="n"/>
      <c r="J1350" s="25">
        <f>IF($H1350&lt;&gt;"",IF($F1350="","",ROUND($H1350-$F1350,2)),IF(AND($F1350&lt;&gt;"",ISNUMBER($G1350)),IF($G1350&lt;TODAY(),-$F1350,""),""))</f>
        <v/>
      </c>
    </row>
    <row r="1351">
      <c r="A1351" s="7" t="n"/>
      <c r="B1351" s="10" t="n"/>
      <c r="C1351">
        <f>IF($A1351="","",IFERROR(IF(INDEX('Apólices'!$Q$2:$Q$5001,MATCH($A1351,'Apólices'!$A$2:$A$5001,0))="","",INDEX('Apólices'!$Q$2:$Q$5001,MATCH($A1351,'Apólices'!$A$2:$A$5001,0))),""))</f>
        <v/>
      </c>
      <c r="D1351" s="8" t="n"/>
      <c r="E1351" s="25" t="n"/>
      <c r="F1351" s="25">
        <f>IF(OR($E1351="",$C1351=""),"",ROUND($E1351*$C1351/100,2))</f>
        <v/>
      </c>
      <c r="G1351" s="8" t="n"/>
      <c r="H1351" s="25" t="n"/>
      <c r="I1351" s="8" t="n"/>
      <c r="J1351" s="25">
        <f>IF($H1351&lt;&gt;"",IF($F1351="","",ROUND($H1351-$F1351,2)),IF(AND($F1351&lt;&gt;"",ISNUMBER($G1351)),IF($G1351&lt;TODAY(),-$F1351,""),""))</f>
        <v/>
      </c>
    </row>
    <row r="1352">
      <c r="A1352" s="7" t="n"/>
      <c r="B1352" s="10" t="n"/>
      <c r="C1352">
        <f>IF($A1352="","",IFERROR(IF(INDEX('Apólices'!$Q$2:$Q$5001,MATCH($A1352,'Apólices'!$A$2:$A$5001,0))="","",INDEX('Apólices'!$Q$2:$Q$5001,MATCH($A1352,'Apólices'!$A$2:$A$5001,0))),""))</f>
        <v/>
      </c>
      <c r="D1352" s="8" t="n"/>
      <c r="E1352" s="25" t="n"/>
      <c r="F1352" s="25">
        <f>IF(OR($E1352="",$C1352=""),"",ROUND($E1352*$C1352/100,2))</f>
        <v/>
      </c>
      <c r="G1352" s="8" t="n"/>
      <c r="H1352" s="25" t="n"/>
      <c r="I1352" s="8" t="n"/>
      <c r="J1352" s="25">
        <f>IF($H1352&lt;&gt;"",IF($F1352="","",ROUND($H1352-$F1352,2)),IF(AND($F1352&lt;&gt;"",ISNUMBER($G1352)),IF($G1352&lt;TODAY(),-$F1352,""),""))</f>
        <v/>
      </c>
    </row>
    <row r="1353">
      <c r="A1353" s="7" t="n"/>
      <c r="B1353" s="10" t="n"/>
      <c r="C1353">
        <f>IF($A1353="","",IFERROR(IF(INDEX('Apólices'!$Q$2:$Q$5001,MATCH($A1353,'Apólices'!$A$2:$A$5001,0))="","",INDEX('Apólices'!$Q$2:$Q$5001,MATCH($A1353,'Apólices'!$A$2:$A$5001,0))),""))</f>
        <v/>
      </c>
      <c r="D1353" s="8" t="n"/>
      <c r="E1353" s="25" t="n"/>
      <c r="F1353" s="25">
        <f>IF(OR($E1353="",$C1353=""),"",ROUND($E1353*$C1353/100,2))</f>
        <v/>
      </c>
      <c r="G1353" s="8" t="n"/>
      <c r="H1353" s="25" t="n"/>
      <c r="I1353" s="8" t="n"/>
      <c r="J1353" s="25">
        <f>IF($H1353&lt;&gt;"",IF($F1353="","",ROUND($H1353-$F1353,2)),IF(AND($F1353&lt;&gt;"",ISNUMBER($G1353)),IF($G1353&lt;TODAY(),-$F1353,""),""))</f>
        <v/>
      </c>
    </row>
    <row r="1354">
      <c r="A1354" s="7" t="n"/>
      <c r="B1354" s="10" t="n"/>
      <c r="C1354">
        <f>IF($A1354="","",IFERROR(IF(INDEX('Apólices'!$Q$2:$Q$5001,MATCH($A1354,'Apólices'!$A$2:$A$5001,0))="","",INDEX('Apólices'!$Q$2:$Q$5001,MATCH($A1354,'Apólices'!$A$2:$A$5001,0))),""))</f>
        <v/>
      </c>
      <c r="D1354" s="8" t="n"/>
      <c r="E1354" s="25" t="n"/>
      <c r="F1354" s="25">
        <f>IF(OR($E1354="",$C1354=""),"",ROUND($E1354*$C1354/100,2))</f>
        <v/>
      </c>
      <c r="G1354" s="8" t="n"/>
      <c r="H1354" s="25" t="n"/>
      <c r="I1354" s="8" t="n"/>
      <c r="J1354" s="25">
        <f>IF($H1354&lt;&gt;"",IF($F1354="","",ROUND($H1354-$F1354,2)),IF(AND($F1354&lt;&gt;"",ISNUMBER($G1354)),IF($G1354&lt;TODAY(),-$F1354,""),""))</f>
        <v/>
      </c>
    </row>
    <row r="1355">
      <c r="A1355" s="7" t="n"/>
      <c r="B1355" s="10" t="n"/>
      <c r="C1355">
        <f>IF($A1355="","",IFERROR(IF(INDEX('Apólices'!$Q$2:$Q$5001,MATCH($A1355,'Apólices'!$A$2:$A$5001,0))="","",INDEX('Apólices'!$Q$2:$Q$5001,MATCH($A1355,'Apólices'!$A$2:$A$5001,0))),""))</f>
        <v/>
      </c>
      <c r="D1355" s="8" t="n"/>
      <c r="E1355" s="25" t="n"/>
      <c r="F1355" s="25">
        <f>IF(OR($E1355="",$C1355=""),"",ROUND($E1355*$C1355/100,2))</f>
        <v/>
      </c>
      <c r="G1355" s="8" t="n"/>
      <c r="H1355" s="25" t="n"/>
      <c r="I1355" s="8" t="n"/>
      <c r="J1355" s="25">
        <f>IF($H1355&lt;&gt;"",IF($F1355="","",ROUND($H1355-$F1355,2)),IF(AND($F1355&lt;&gt;"",ISNUMBER($G1355)),IF($G1355&lt;TODAY(),-$F1355,""),""))</f>
        <v/>
      </c>
    </row>
    <row r="1356">
      <c r="A1356" s="7" t="n"/>
      <c r="B1356" s="10" t="n"/>
      <c r="C1356">
        <f>IF($A1356="","",IFERROR(IF(INDEX('Apólices'!$Q$2:$Q$5001,MATCH($A1356,'Apólices'!$A$2:$A$5001,0))="","",INDEX('Apólices'!$Q$2:$Q$5001,MATCH($A1356,'Apólices'!$A$2:$A$5001,0))),""))</f>
        <v/>
      </c>
      <c r="D1356" s="8" t="n"/>
      <c r="E1356" s="25" t="n"/>
      <c r="F1356" s="25">
        <f>IF(OR($E1356="",$C1356=""),"",ROUND($E1356*$C1356/100,2))</f>
        <v/>
      </c>
      <c r="G1356" s="8" t="n"/>
      <c r="H1356" s="25" t="n"/>
      <c r="I1356" s="8" t="n"/>
      <c r="J1356" s="25">
        <f>IF($H1356&lt;&gt;"",IF($F1356="","",ROUND($H1356-$F1356,2)),IF(AND($F1356&lt;&gt;"",ISNUMBER($G1356)),IF($G1356&lt;TODAY(),-$F1356,""),""))</f>
        <v/>
      </c>
    </row>
    <row r="1357">
      <c r="A1357" s="7" t="n"/>
      <c r="B1357" s="10" t="n"/>
      <c r="C1357">
        <f>IF($A1357="","",IFERROR(IF(INDEX('Apólices'!$Q$2:$Q$5001,MATCH($A1357,'Apólices'!$A$2:$A$5001,0))="","",INDEX('Apólices'!$Q$2:$Q$5001,MATCH($A1357,'Apólices'!$A$2:$A$5001,0))),""))</f>
        <v/>
      </c>
      <c r="D1357" s="8" t="n"/>
      <c r="E1357" s="25" t="n"/>
      <c r="F1357" s="25">
        <f>IF(OR($E1357="",$C1357=""),"",ROUND($E1357*$C1357/100,2))</f>
        <v/>
      </c>
      <c r="G1357" s="8" t="n"/>
      <c r="H1357" s="25" t="n"/>
      <c r="I1357" s="8" t="n"/>
      <c r="J1357" s="25">
        <f>IF($H1357&lt;&gt;"",IF($F1357="","",ROUND($H1357-$F1357,2)),IF(AND($F1357&lt;&gt;"",ISNUMBER($G1357)),IF($G1357&lt;TODAY(),-$F1357,""),""))</f>
        <v/>
      </c>
    </row>
    <row r="1358">
      <c r="A1358" s="7" t="n"/>
      <c r="B1358" s="10" t="n"/>
      <c r="C1358">
        <f>IF($A1358="","",IFERROR(IF(INDEX('Apólices'!$Q$2:$Q$5001,MATCH($A1358,'Apólices'!$A$2:$A$5001,0))="","",INDEX('Apólices'!$Q$2:$Q$5001,MATCH($A1358,'Apólices'!$A$2:$A$5001,0))),""))</f>
        <v/>
      </c>
      <c r="D1358" s="8" t="n"/>
      <c r="E1358" s="25" t="n"/>
      <c r="F1358" s="25">
        <f>IF(OR($E1358="",$C1358=""),"",ROUND($E1358*$C1358/100,2))</f>
        <v/>
      </c>
      <c r="G1358" s="8" t="n"/>
      <c r="H1358" s="25" t="n"/>
      <c r="I1358" s="8" t="n"/>
      <c r="J1358" s="25">
        <f>IF($H1358&lt;&gt;"",IF($F1358="","",ROUND($H1358-$F1358,2)),IF(AND($F1358&lt;&gt;"",ISNUMBER($G1358)),IF($G1358&lt;TODAY(),-$F1358,""),""))</f>
        <v/>
      </c>
    </row>
    <row r="1359">
      <c r="A1359" s="7" t="n"/>
      <c r="B1359" s="10" t="n"/>
      <c r="C1359">
        <f>IF($A1359="","",IFERROR(IF(INDEX('Apólices'!$Q$2:$Q$5001,MATCH($A1359,'Apólices'!$A$2:$A$5001,0))="","",INDEX('Apólices'!$Q$2:$Q$5001,MATCH($A1359,'Apólices'!$A$2:$A$5001,0))),""))</f>
        <v/>
      </c>
      <c r="D1359" s="8" t="n"/>
      <c r="E1359" s="25" t="n"/>
      <c r="F1359" s="25">
        <f>IF(OR($E1359="",$C1359=""),"",ROUND($E1359*$C1359/100,2))</f>
        <v/>
      </c>
      <c r="G1359" s="8" t="n"/>
      <c r="H1359" s="25" t="n"/>
      <c r="I1359" s="8" t="n"/>
      <c r="J1359" s="25">
        <f>IF($H1359&lt;&gt;"",IF($F1359="","",ROUND($H1359-$F1359,2)),IF(AND($F1359&lt;&gt;"",ISNUMBER($G1359)),IF($G1359&lt;TODAY(),-$F1359,""),""))</f>
        <v/>
      </c>
    </row>
    <row r="1360">
      <c r="A1360" s="7" t="n"/>
      <c r="B1360" s="10" t="n"/>
      <c r="C1360">
        <f>IF($A1360="","",IFERROR(IF(INDEX('Apólices'!$Q$2:$Q$5001,MATCH($A1360,'Apólices'!$A$2:$A$5001,0))="","",INDEX('Apólices'!$Q$2:$Q$5001,MATCH($A1360,'Apólices'!$A$2:$A$5001,0))),""))</f>
        <v/>
      </c>
      <c r="D1360" s="8" t="n"/>
      <c r="E1360" s="25" t="n"/>
      <c r="F1360" s="25">
        <f>IF(OR($E1360="",$C1360=""),"",ROUND($E1360*$C1360/100,2))</f>
        <v/>
      </c>
      <c r="G1360" s="8" t="n"/>
      <c r="H1360" s="25" t="n"/>
      <c r="I1360" s="8" t="n"/>
      <c r="J1360" s="25">
        <f>IF($H1360&lt;&gt;"",IF($F1360="","",ROUND($H1360-$F1360,2)),IF(AND($F1360&lt;&gt;"",ISNUMBER($G1360)),IF($G1360&lt;TODAY(),-$F1360,""),""))</f>
        <v/>
      </c>
    </row>
    <row r="1361">
      <c r="A1361" s="7" t="n"/>
      <c r="B1361" s="10" t="n"/>
      <c r="C1361">
        <f>IF($A1361="","",IFERROR(IF(INDEX('Apólices'!$Q$2:$Q$5001,MATCH($A1361,'Apólices'!$A$2:$A$5001,0))="","",INDEX('Apólices'!$Q$2:$Q$5001,MATCH($A1361,'Apólices'!$A$2:$A$5001,0))),""))</f>
        <v/>
      </c>
      <c r="D1361" s="8" t="n"/>
      <c r="E1361" s="25" t="n"/>
      <c r="F1361" s="25">
        <f>IF(OR($E1361="",$C1361=""),"",ROUND($E1361*$C1361/100,2))</f>
        <v/>
      </c>
      <c r="G1361" s="8" t="n"/>
      <c r="H1361" s="25" t="n"/>
      <c r="I1361" s="8" t="n"/>
      <c r="J1361" s="25">
        <f>IF($H1361&lt;&gt;"",IF($F1361="","",ROUND($H1361-$F1361,2)),IF(AND($F1361&lt;&gt;"",ISNUMBER($G1361)),IF($G1361&lt;TODAY(),-$F1361,""),""))</f>
        <v/>
      </c>
    </row>
    <row r="1362">
      <c r="A1362" s="7" t="n"/>
      <c r="B1362" s="10" t="n"/>
      <c r="C1362">
        <f>IF($A1362="","",IFERROR(IF(INDEX('Apólices'!$Q$2:$Q$5001,MATCH($A1362,'Apólices'!$A$2:$A$5001,0))="","",INDEX('Apólices'!$Q$2:$Q$5001,MATCH($A1362,'Apólices'!$A$2:$A$5001,0))),""))</f>
        <v/>
      </c>
      <c r="D1362" s="8" t="n"/>
      <c r="E1362" s="25" t="n"/>
      <c r="F1362" s="25">
        <f>IF(OR($E1362="",$C1362=""),"",ROUND($E1362*$C1362/100,2))</f>
        <v/>
      </c>
      <c r="G1362" s="8" t="n"/>
      <c r="H1362" s="25" t="n"/>
      <c r="I1362" s="8" t="n"/>
      <c r="J1362" s="25">
        <f>IF($H1362&lt;&gt;"",IF($F1362="","",ROUND($H1362-$F1362,2)),IF(AND($F1362&lt;&gt;"",ISNUMBER($G1362)),IF($G1362&lt;TODAY(),-$F1362,""),""))</f>
        <v/>
      </c>
    </row>
    <row r="1363">
      <c r="A1363" s="7" t="n"/>
      <c r="B1363" s="10" t="n"/>
      <c r="C1363">
        <f>IF($A1363="","",IFERROR(IF(INDEX('Apólices'!$Q$2:$Q$5001,MATCH($A1363,'Apólices'!$A$2:$A$5001,0))="","",INDEX('Apólices'!$Q$2:$Q$5001,MATCH($A1363,'Apólices'!$A$2:$A$5001,0))),""))</f>
        <v/>
      </c>
      <c r="D1363" s="8" t="n"/>
      <c r="E1363" s="25" t="n"/>
      <c r="F1363" s="25">
        <f>IF(OR($E1363="",$C1363=""),"",ROUND($E1363*$C1363/100,2))</f>
        <v/>
      </c>
      <c r="G1363" s="8" t="n"/>
      <c r="H1363" s="25" t="n"/>
      <c r="I1363" s="8" t="n"/>
      <c r="J1363" s="25">
        <f>IF($H1363&lt;&gt;"",IF($F1363="","",ROUND($H1363-$F1363,2)),IF(AND($F1363&lt;&gt;"",ISNUMBER($G1363)),IF($G1363&lt;TODAY(),-$F1363,""),""))</f>
        <v/>
      </c>
    </row>
    <row r="1364">
      <c r="A1364" s="7" t="n"/>
      <c r="B1364" s="10" t="n"/>
      <c r="C1364">
        <f>IF($A1364="","",IFERROR(IF(INDEX('Apólices'!$Q$2:$Q$5001,MATCH($A1364,'Apólices'!$A$2:$A$5001,0))="","",INDEX('Apólices'!$Q$2:$Q$5001,MATCH($A1364,'Apólices'!$A$2:$A$5001,0))),""))</f>
        <v/>
      </c>
      <c r="D1364" s="8" t="n"/>
      <c r="E1364" s="25" t="n"/>
      <c r="F1364" s="25">
        <f>IF(OR($E1364="",$C1364=""),"",ROUND($E1364*$C1364/100,2))</f>
        <v/>
      </c>
      <c r="G1364" s="8" t="n"/>
      <c r="H1364" s="25" t="n"/>
      <c r="I1364" s="8" t="n"/>
      <c r="J1364" s="25">
        <f>IF($H1364&lt;&gt;"",IF($F1364="","",ROUND($H1364-$F1364,2)),IF(AND($F1364&lt;&gt;"",ISNUMBER($G1364)),IF($G1364&lt;TODAY(),-$F1364,""),""))</f>
        <v/>
      </c>
    </row>
    <row r="1365">
      <c r="A1365" s="7" t="n"/>
      <c r="B1365" s="10" t="n"/>
      <c r="C1365">
        <f>IF($A1365="","",IFERROR(IF(INDEX('Apólices'!$Q$2:$Q$5001,MATCH($A1365,'Apólices'!$A$2:$A$5001,0))="","",INDEX('Apólices'!$Q$2:$Q$5001,MATCH($A1365,'Apólices'!$A$2:$A$5001,0))),""))</f>
        <v/>
      </c>
      <c r="D1365" s="8" t="n"/>
      <c r="E1365" s="25" t="n"/>
      <c r="F1365" s="25">
        <f>IF(OR($E1365="",$C1365=""),"",ROUND($E1365*$C1365/100,2))</f>
        <v/>
      </c>
      <c r="G1365" s="8" t="n"/>
      <c r="H1365" s="25" t="n"/>
      <c r="I1365" s="8" t="n"/>
      <c r="J1365" s="25">
        <f>IF($H1365&lt;&gt;"",IF($F1365="","",ROUND($H1365-$F1365,2)),IF(AND($F1365&lt;&gt;"",ISNUMBER($G1365)),IF($G1365&lt;TODAY(),-$F1365,""),""))</f>
        <v/>
      </c>
    </row>
    <row r="1366">
      <c r="A1366" s="7" t="n"/>
      <c r="B1366" s="10" t="n"/>
      <c r="C1366">
        <f>IF($A1366="","",IFERROR(IF(INDEX('Apólices'!$Q$2:$Q$5001,MATCH($A1366,'Apólices'!$A$2:$A$5001,0))="","",INDEX('Apólices'!$Q$2:$Q$5001,MATCH($A1366,'Apólices'!$A$2:$A$5001,0))),""))</f>
        <v/>
      </c>
      <c r="D1366" s="8" t="n"/>
      <c r="E1366" s="25" t="n"/>
      <c r="F1366" s="25">
        <f>IF(OR($E1366="",$C1366=""),"",ROUND($E1366*$C1366/100,2))</f>
        <v/>
      </c>
      <c r="G1366" s="8" t="n"/>
      <c r="H1366" s="25" t="n"/>
      <c r="I1366" s="8" t="n"/>
      <c r="J1366" s="25">
        <f>IF($H1366&lt;&gt;"",IF($F1366="","",ROUND($H1366-$F1366,2)),IF(AND($F1366&lt;&gt;"",ISNUMBER($G1366)),IF($G1366&lt;TODAY(),-$F1366,""),""))</f>
        <v/>
      </c>
    </row>
    <row r="1367">
      <c r="A1367" s="7" t="n"/>
      <c r="B1367" s="10" t="n"/>
      <c r="C1367">
        <f>IF($A1367="","",IFERROR(IF(INDEX('Apólices'!$Q$2:$Q$5001,MATCH($A1367,'Apólices'!$A$2:$A$5001,0))="","",INDEX('Apólices'!$Q$2:$Q$5001,MATCH($A1367,'Apólices'!$A$2:$A$5001,0))),""))</f>
        <v/>
      </c>
      <c r="D1367" s="8" t="n"/>
      <c r="E1367" s="25" t="n"/>
      <c r="F1367" s="25">
        <f>IF(OR($E1367="",$C1367=""),"",ROUND($E1367*$C1367/100,2))</f>
        <v/>
      </c>
      <c r="G1367" s="8" t="n"/>
      <c r="H1367" s="25" t="n"/>
      <c r="I1367" s="8" t="n"/>
      <c r="J1367" s="25">
        <f>IF($H1367&lt;&gt;"",IF($F1367="","",ROUND($H1367-$F1367,2)),IF(AND($F1367&lt;&gt;"",ISNUMBER($G1367)),IF($G1367&lt;TODAY(),-$F1367,""),""))</f>
        <v/>
      </c>
    </row>
    <row r="1368">
      <c r="A1368" s="7" t="n"/>
      <c r="B1368" s="10" t="n"/>
      <c r="C1368">
        <f>IF($A1368="","",IFERROR(IF(INDEX('Apólices'!$Q$2:$Q$5001,MATCH($A1368,'Apólices'!$A$2:$A$5001,0))="","",INDEX('Apólices'!$Q$2:$Q$5001,MATCH($A1368,'Apólices'!$A$2:$A$5001,0))),""))</f>
        <v/>
      </c>
      <c r="D1368" s="8" t="n"/>
      <c r="E1368" s="25" t="n"/>
      <c r="F1368" s="25">
        <f>IF(OR($E1368="",$C1368=""),"",ROUND($E1368*$C1368/100,2))</f>
        <v/>
      </c>
      <c r="G1368" s="8" t="n"/>
      <c r="H1368" s="25" t="n"/>
      <c r="I1368" s="8" t="n"/>
      <c r="J1368" s="25">
        <f>IF($H1368&lt;&gt;"",IF($F1368="","",ROUND($H1368-$F1368,2)),IF(AND($F1368&lt;&gt;"",ISNUMBER($G1368)),IF($G1368&lt;TODAY(),-$F1368,""),""))</f>
        <v/>
      </c>
    </row>
    <row r="1369">
      <c r="A1369" s="7" t="n"/>
      <c r="B1369" s="10" t="n"/>
      <c r="C1369">
        <f>IF($A1369="","",IFERROR(IF(INDEX('Apólices'!$Q$2:$Q$5001,MATCH($A1369,'Apólices'!$A$2:$A$5001,0))="","",INDEX('Apólices'!$Q$2:$Q$5001,MATCH($A1369,'Apólices'!$A$2:$A$5001,0))),""))</f>
        <v/>
      </c>
      <c r="D1369" s="8" t="n"/>
      <c r="E1369" s="25" t="n"/>
      <c r="F1369" s="25">
        <f>IF(OR($E1369="",$C1369=""),"",ROUND($E1369*$C1369/100,2))</f>
        <v/>
      </c>
      <c r="G1369" s="8" t="n"/>
      <c r="H1369" s="25" t="n"/>
      <c r="I1369" s="8" t="n"/>
      <c r="J1369" s="25">
        <f>IF($H1369&lt;&gt;"",IF($F1369="","",ROUND($H1369-$F1369,2)),IF(AND($F1369&lt;&gt;"",ISNUMBER($G1369)),IF($G1369&lt;TODAY(),-$F1369,""),""))</f>
        <v/>
      </c>
    </row>
    <row r="1370">
      <c r="A1370" s="7" t="n"/>
      <c r="B1370" s="10" t="n"/>
      <c r="C1370">
        <f>IF($A1370="","",IFERROR(IF(INDEX('Apólices'!$Q$2:$Q$5001,MATCH($A1370,'Apólices'!$A$2:$A$5001,0))="","",INDEX('Apólices'!$Q$2:$Q$5001,MATCH($A1370,'Apólices'!$A$2:$A$5001,0))),""))</f>
        <v/>
      </c>
      <c r="D1370" s="8" t="n"/>
      <c r="E1370" s="25" t="n"/>
      <c r="F1370" s="25">
        <f>IF(OR($E1370="",$C1370=""),"",ROUND($E1370*$C1370/100,2))</f>
        <v/>
      </c>
      <c r="G1370" s="8" t="n"/>
      <c r="H1370" s="25" t="n"/>
      <c r="I1370" s="8" t="n"/>
      <c r="J1370" s="25">
        <f>IF($H1370&lt;&gt;"",IF($F1370="","",ROUND($H1370-$F1370,2)),IF(AND($F1370&lt;&gt;"",ISNUMBER($G1370)),IF($G1370&lt;TODAY(),-$F1370,""),""))</f>
        <v/>
      </c>
    </row>
    <row r="1371">
      <c r="A1371" s="7" t="n"/>
      <c r="B1371" s="10" t="n"/>
      <c r="C1371">
        <f>IF($A1371="","",IFERROR(IF(INDEX('Apólices'!$Q$2:$Q$5001,MATCH($A1371,'Apólices'!$A$2:$A$5001,0))="","",INDEX('Apólices'!$Q$2:$Q$5001,MATCH($A1371,'Apólices'!$A$2:$A$5001,0))),""))</f>
        <v/>
      </c>
      <c r="D1371" s="8" t="n"/>
      <c r="E1371" s="25" t="n"/>
      <c r="F1371" s="25">
        <f>IF(OR($E1371="",$C1371=""),"",ROUND($E1371*$C1371/100,2))</f>
        <v/>
      </c>
      <c r="G1371" s="8" t="n"/>
      <c r="H1371" s="25" t="n"/>
      <c r="I1371" s="8" t="n"/>
      <c r="J1371" s="25">
        <f>IF($H1371&lt;&gt;"",IF($F1371="","",ROUND($H1371-$F1371,2)),IF(AND($F1371&lt;&gt;"",ISNUMBER($G1371)),IF($G1371&lt;TODAY(),-$F1371,""),""))</f>
        <v/>
      </c>
    </row>
    <row r="1372">
      <c r="A1372" s="7" t="n"/>
      <c r="B1372" s="10" t="n"/>
      <c r="C1372">
        <f>IF($A1372="","",IFERROR(IF(INDEX('Apólices'!$Q$2:$Q$5001,MATCH($A1372,'Apólices'!$A$2:$A$5001,0))="","",INDEX('Apólices'!$Q$2:$Q$5001,MATCH($A1372,'Apólices'!$A$2:$A$5001,0))),""))</f>
        <v/>
      </c>
      <c r="D1372" s="8" t="n"/>
      <c r="E1372" s="25" t="n"/>
      <c r="F1372" s="25">
        <f>IF(OR($E1372="",$C1372=""),"",ROUND($E1372*$C1372/100,2))</f>
        <v/>
      </c>
      <c r="G1372" s="8" t="n"/>
      <c r="H1372" s="25" t="n"/>
      <c r="I1372" s="8" t="n"/>
      <c r="J1372" s="25">
        <f>IF($H1372&lt;&gt;"",IF($F1372="","",ROUND($H1372-$F1372,2)),IF(AND($F1372&lt;&gt;"",ISNUMBER($G1372)),IF($G1372&lt;TODAY(),-$F1372,""),""))</f>
        <v/>
      </c>
    </row>
    <row r="1373">
      <c r="A1373" s="7" t="n"/>
      <c r="B1373" s="10" t="n"/>
      <c r="C1373">
        <f>IF($A1373="","",IFERROR(IF(INDEX('Apólices'!$Q$2:$Q$5001,MATCH($A1373,'Apólices'!$A$2:$A$5001,0))="","",INDEX('Apólices'!$Q$2:$Q$5001,MATCH($A1373,'Apólices'!$A$2:$A$5001,0))),""))</f>
        <v/>
      </c>
      <c r="D1373" s="8" t="n"/>
      <c r="E1373" s="25" t="n"/>
      <c r="F1373" s="25">
        <f>IF(OR($E1373="",$C1373=""),"",ROUND($E1373*$C1373/100,2))</f>
        <v/>
      </c>
      <c r="G1373" s="8" t="n"/>
      <c r="H1373" s="25" t="n"/>
      <c r="I1373" s="8" t="n"/>
      <c r="J1373" s="25">
        <f>IF($H1373&lt;&gt;"",IF($F1373="","",ROUND($H1373-$F1373,2)),IF(AND($F1373&lt;&gt;"",ISNUMBER($G1373)),IF($G1373&lt;TODAY(),-$F1373,""),""))</f>
        <v/>
      </c>
    </row>
    <row r="1374">
      <c r="A1374" s="7" t="n"/>
      <c r="B1374" s="10" t="n"/>
      <c r="C1374">
        <f>IF($A1374="","",IFERROR(IF(INDEX('Apólices'!$Q$2:$Q$5001,MATCH($A1374,'Apólices'!$A$2:$A$5001,0))="","",INDEX('Apólices'!$Q$2:$Q$5001,MATCH($A1374,'Apólices'!$A$2:$A$5001,0))),""))</f>
        <v/>
      </c>
      <c r="D1374" s="8" t="n"/>
      <c r="E1374" s="25" t="n"/>
      <c r="F1374" s="25">
        <f>IF(OR($E1374="",$C1374=""),"",ROUND($E1374*$C1374/100,2))</f>
        <v/>
      </c>
      <c r="G1374" s="8" t="n"/>
      <c r="H1374" s="25" t="n"/>
      <c r="I1374" s="8" t="n"/>
      <c r="J1374" s="25">
        <f>IF($H1374&lt;&gt;"",IF($F1374="","",ROUND($H1374-$F1374,2)),IF(AND($F1374&lt;&gt;"",ISNUMBER($G1374)),IF($G1374&lt;TODAY(),-$F1374,""),""))</f>
        <v/>
      </c>
    </row>
    <row r="1375">
      <c r="A1375" s="7" t="n"/>
      <c r="B1375" s="10" t="n"/>
      <c r="C1375">
        <f>IF($A1375="","",IFERROR(IF(INDEX('Apólices'!$Q$2:$Q$5001,MATCH($A1375,'Apólices'!$A$2:$A$5001,0))="","",INDEX('Apólices'!$Q$2:$Q$5001,MATCH($A1375,'Apólices'!$A$2:$A$5001,0))),""))</f>
        <v/>
      </c>
      <c r="D1375" s="8" t="n"/>
      <c r="E1375" s="25" t="n"/>
      <c r="F1375" s="25">
        <f>IF(OR($E1375="",$C1375=""),"",ROUND($E1375*$C1375/100,2))</f>
        <v/>
      </c>
      <c r="G1375" s="8" t="n"/>
      <c r="H1375" s="25" t="n"/>
      <c r="I1375" s="8" t="n"/>
      <c r="J1375" s="25">
        <f>IF($H1375&lt;&gt;"",IF($F1375="","",ROUND($H1375-$F1375,2)),IF(AND($F1375&lt;&gt;"",ISNUMBER($G1375)),IF($G1375&lt;TODAY(),-$F1375,""),""))</f>
        <v/>
      </c>
    </row>
    <row r="1376">
      <c r="A1376" s="7" t="n"/>
      <c r="B1376" s="10" t="n"/>
      <c r="C1376">
        <f>IF($A1376="","",IFERROR(IF(INDEX('Apólices'!$Q$2:$Q$5001,MATCH($A1376,'Apólices'!$A$2:$A$5001,0))="","",INDEX('Apólices'!$Q$2:$Q$5001,MATCH($A1376,'Apólices'!$A$2:$A$5001,0))),""))</f>
        <v/>
      </c>
      <c r="D1376" s="8" t="n"/>
      <c r="E1376" s="25" t="n"/>
      <c r="F1376" s="25">
        <f>IF(OR($E1376="",$C1376=""),"",ROUND($E1376*$C1376/100,2))</f>
        <v/>
      </c>
      <c r="G1376" s="8" t="n"/>
      <c r="H1376" s="25" t="n"/>
      <c r="I1376" s="8" t="n"/>
      <c r="J1376" s="25">
        <f>IF($H1376&lt;&gt;"",IF($F1376="","",ROUND($H1376-$F1376,2)),IF(AND($F1376&lt;&gt;"",ISNUMBER($G1376)),IF($G1376&lt;TODAY(),-$F1376,""),""))</f>
        <v/>
      </c>
    </row>
    <row r="1377">
      <c r="A1377" s="7" t="n"/>
      <c r="B1377" s="10" t="n"/>
      <c r="C1377">
        <f>IF($A1377="","",IFERROR(IF(INDEX('Apólices'!$Q$2:$Q$5001,MATCH($A1377,'Apólices'!$A$2:$A$5001,0))="","",INDEX('Apólices'!$Q$2:$Q$5001,MATCH($A1377,'Apólices'!$A$2:$A$5001,0))),""))</f>
        <v/>
      </c>
      <c r="D1377" s="8" t="n"/>
      <c r="E1377" s="25" t="n"/>
      <c r="F1377" s="25">
        <f>IF(OR($E1377="",$C1377=""),"",ROUND($E1377*$C1377/100,2))</f>
        <v/>
      </c>
      <c r="G1377" s="8" t="n"/>
      <c r="H1377" s="25" t="n"/>
      <c r="I1377" s="8" t="n"/>
      <c r="J1377" s="25">
        <f>IF($H1377&lt;&gt;"",IF($F1377="","",ROUND($H1377-$F1377,2)),IF(AND($F1377&lt;&gt;"",ISNUMBER($G1377)),IF($G1377&lt;TODAY(),-$F1377,""),""))</f>
        <v/>
      </c>
    </row>
    <row r="1378">
      <c r="A1378" s="7" t="n"/>
      <c r="B1378" s="10" t="n"/>
      <c r="C1378">
        <f>IF($A1378="","",IFERROR(IF(INDEX('Apólices'!$Q$2:$Q$5001,MATCH($A1378,'Apólices'!$A$2:$A$5001,0))="","",INDEX('Apólices'!$Q$2:$Q$5001,MATCH($A1378,'Apólices'!$A$2:$A$5001,0))),""))</f>
        <v/>
      </c>
      <c r="D1378" s="8" t="n"/>
      <c r="E1378" s="25" t="n"/>
      <c r="F1378" s="25">
        <f>IF(OR($E1378="",$C1378=""),"",ROUND($E1378*$C1378/100,2))</f>
        <v/>
      </c>
      <c r="G1378" s="8" t="n"/>
      <c r="H1378" s="25" t="n"/>
      <c r="I1378" s="8" t="n"/>
      <c r="J1378" s="25">
        <f>IF($H1378&lt;&gt;"",IF($F1378="","",ROUND($H1378-$F1378,2)),IF(AND($F1378&lt;&gt;"",ISNUMBER($G1378)),IF($G1378&lt;TODAY(),-$F1378,""),""))</f>
        <v/>
      </c>
    </row>
    <row r="1379">
      <c r="A1379" s="7" t="n"/>
      <c r="B1379" s="10" t="n"/>
      <c r="C1379">
        <f>IF($A1379="","",IFERROR(IF(INDEX('Apólices'!$Q$2:$Q$5001,MATCH($A1379,'Apólices'!$A$2:$A$5001,0))="","",INDEX('Apólices'!$Q$2:$Q$5001,MATCH($A1379,'Apólices'!$A$2:$A$5001,0))),""))</f>
        <v/>
      </c>
      <c r="D1379" s="8" t="n"/>
      <c r="E1379" s="25" t="n"/>
      <c r="F1379" s="25">
        <f>IF(OR($E1379="",$C1379=""),"",ROUND($E1379*$C1379/100,2))</f>
        <v/>
      </c>
      <c r="G1379" s="8" t="n"/>
      <c r="H1379" s="25" t="n"/>
      <c r="I1379" s="8" t="n"/>
      <c r="J1379" s="25">
        <f>IF($H1379&lt;&gt;"",IF($F1379="","",ROUND($H1379-$F1379,2)),IF(AND($F1379&lt;&gt;"",ISNUMBER($G1379)),IF($G1379&lt;TODAY(),-$F1379,""),""))</f>
        <v/>
      </c>
    </row>
    <row r="1380">
      <c r="A1380" s="7" t="n"/>
      <c r="B1380" s="10" t="n"/>
      <c r="C1380">
        <f>IF($A1380="","",IFERROR(IF(INDEX('Apólices'!$Q$2:$Q$5001,MATCH($A1380,'Apólices'!$A$2:$A$5001,0))="","",INDEX('Apólices'!$Q$2:$Q$5001,MATCH($A1380,'Apólices'!$A$2:$A$5001,0))),""))</f>
        <v/>
      </c>
      <c r="D1380" s="8" t="n"/>
      <c r="E1380" s="25" t="n"/>
      <c r="F1380" s="25">
        <f>IF(OR($E1380="",$C1380=""),"",ROUND($E1380*$C1380/100,2))</f>
        <v/>
      </c>
      <c r="G1380" s="8" t="n"/>
      <c r="H1380" s="25" t="n"/>
      <c r="I1380" s="8" t="n"/>
      <c r="J1380" s="25">
        <f>IF($H1380&lt;&gt;"",IF($F1380="","",ROUND($H1380-$F1380,2)),IF(AND($F1380&lt;&gt;"",ISNUMBER($G1380)),IF($G1380&lt;TODAY(),-$F1380,""),""))</f>
        <v/>
      </c>
    </row>
    <row r="1381">
      <c r="A1381" s="7" t="n"/>
      <c r="B1381" s="10" t="n"/>
      <c r="C1381">
        <f>IF($A1381="","",IFERROR(IF(INDEX('Apólices'!$Q$2:$Q$5001,MATCH($A1381,'Apólices'!$A$2:$A$5001,0))="","",INDEX('Apólices'!$Q$2:$Q$5001,MATCH($A1381,'Apólices'!$A$2:$A$5001,0))),""))</f>
        <v/>
      </c>
      <c r="D1381" s="8" t="n"/>
      <c r="E1381" s="25" t="n"/>
      <c r="F1381" s="25">
        <f>IF(OR($E1381="",$C1381=""),"",ROUND($E1381*$C1381/100,2))</f>
        <v/>
      </c>
      <c r="G1381" s="8" t="n"/>
      <c r="H1381" s="25" t="n"/>
      <c r="I1381" s="8" t="n"/>
      <c r="J1381" s="25">
        <f>IF($H1381&lt;&gt;"",IF($F1381="","",ROUND($H1381-$F1381,2)),IF(AND($F1381&lt;&gt;"",ISNUMBER($G1381)),IF($G1381&lt;TODAY(),-$F1381,""),""))</f>
        <v/>
      </c>
    </row>
    <row r="1382">
      <c r="A1382" s="7" t="n"/>
      <c r="B1382" s="10" t="n"/>
      <c r="C1382">
        <f>IF($A1382="","",IFERROR(IF(INDEX('Apólices'!$Q$2:$Q$5001,MATCH($A1382,'Apólices'!$A$2:$A$5001,0))="","",INDEX('Apólices'!$Q$2:$Q$5001,MATCH($A1382,'Apólices'!$A$2:$A$5001,0))),""))</f>
        <v/>
      </c>
      <c r="D1382" s="8" t="n"/>
      <c r="E1382" s="25" t="n"/>
      <c r="F1382" s="25">
        <f>IF(OR($E1382="",$C1382=""),"",ROUND($E1382*$C1382/100,2))</f>
        <v/>
      </c>
      <c r="G1382" s="8" t="n"/>
      <c r="H1382" s="25" t="n"/>
      <c r="I1382" s="8" t="n"/>
      <c r="J1382" s="25">
        <f>IF($H1382&lt;&gt;"",IF($F1382="","",ROUND($H1382-$F1382,2)),IF(AND($F1382&lt;&gt;"",ISNUMBER($G1382)),IF($G1382&lt;TODAY(),-$F1382,""),""))</f>
        <v/>
      </c>
    </row>
    <row r="1383">
      <c r="A1383" s="7" t="n"/>
      <c r="B1383" s="10" t="n"/>
      <c r="C1383">
        <f>IF($A1383="","",IFERROR(IF(INDEX('Apólices'!$Q$2:$Q$5001,MATCH($A1383,'Apólices'!$A$2:$A$5001,0))="","",INDEX('Apólices'!$Q$2:$Q$5001,MATCH($A1383,'Apólices'!$A$2:$A$5001,0))),""))</f>
        <v/>
      </c>
      <c r="D1383" s="8" t="n"/>
      <c r="E1383" s="25" t="n"/>
      <c r="F1383" s="25">
        <f>IF(OR($E1383="",$C1383=""),"",ROUND($E1383*$C1383/100,2))</f>
        <v/>
      </c>
      <c r="G1383" s="8" t="n"/>
      <c r="H1383" s="25" t="n"/>
      <c r="I1383" s="8" t="n"/>
      <c r="J1383" s="25">
        <f>IF($H1383&lt;&gt;"",IF($F1383="","",ROUND($H1383-$F1383,2)),IF(AND($F1383&lt;&gt;"",ISNUMBER($G1383)),IF($G1383&lt;TODAY(),-$F1383,""),""))</f>
        <v/>
      </c>
    </row>
    <row r="1384">
      <c r="A1384" s="7" t="n"/>
      <c r="B1384" s="10" t="n"/>
      <c r="C1384">
        <f>IF($A1384="","",IFERROR(IF(INDEX('Apólices'!$Q$2:$Q$5001,MATCH($A1384,'Apólices'!$A$2:$A$5001,0))="","",INDEX('Apólices'!$Q$2:$Q$5001,MATCH($A1384,'Apólices'!$A$2:$A$5001,0))),""))</f>
        <v/>
      </c>
      <c r="D1384" s="8" t="n"/>
      <c r="E1384" s="25" t="n"/>
      <c r="F1384" s="25">
        <f>IF(OR($E1384="",$C1384=""),"",ROUND($E1384*$C1384/100,2))</f>
        <v/>
      </c>
      <c r="G1384" s="8" t="n"/>
      <c r="H1384" s="25" t="n"/>
      <c r="I1384" s="8" t="n"/>
      <c r="J1384" s="25">
        <f>IF($H1384&lt;&gt;"",IF($F1384="","",ROUND($H1384-$F1384,2)),IF(AND($F1384&lt;&gt;"",ISNUMBER($G1384)),IF($G1384&lt;TODAY(),-$F1384,""),""))</f>
        <v/>
      </c>
    </row>
    <row r="1385">
      <c r="A1385" s="7" t="n"/>
      <c r="B1385" s="10" t="n"/>
      <c r="C1385">
        <f>IF($A1385="","",IFERROR(IF(INDEX('Apólices'!$Q$2:$Q$5001,MATCH($A1385,'Apólices'!$A$2:$A$5001,0))="","",INDEX('Apólices'!$Q$2:$Q$5001,MATCH($A1385,'Apólices'!$A$2:$A$5001,0))),""))</f>
        <v/>
      </c>
      <c r="D1385" s="8" t="n"/>
      <c r="E1385" s="25" t="n"/>
      <c r="F1385" s="25">
        <f>IF(OR($E1385="",$C1385=""),"",ROUND($E1385*$C1385/100,2))</f>
        <v/>
      </c>
      <c r="G1385" s="8" t="n"/>
      <c r="H1385" s="25" t="n"/>
      <c r="I1385" s="8" t="n"/>
      <c r="J1385" s="25">
        <f>IF($H1385&lt;&gt;"",IF($F1385="","",ROUND($H1385-$F1385,2)),IF(AND($F1385&lt;&gt;"",ISNUMBER($G1385)),IF($G1385&lt;TODAY(),-$F1385,""),""))</f>
        <v/>
      </c>
    </row>
    <row r="1386">
      <c r="A1386" s="7" t="n"/>
      <c r="B1386" s="10" t="n"/>
      <c r="C1386">
        <f>IF($A1386="","",IFERROR(IF(INDEX('Apólices'!$Q$2:$Q$5001,MATCH($A1386,'Apólices'!$A$2:$A$5001,0))="","",INDEX('Apólices'!$Q$2:$Q$5001,MATCH($A1386,'Apólices'!$A$2:$A$5001,0))),""))</f>
        <v/>
      </c>
      <c r="D1386" s="8" t="n"/>
      <c r="E1386" s="25" t="n"/>
      <c r="F1386" s="25">
        <f>IF(OR($E1386="",$C1386=""),"",ROUND($E1386*$C1386/100,2))</f>
        <v/>
      </c>
      <c r="G1386" s="8" t="n"/>
      <c r="H1386" s="25" t="n"/>
      <c r="I1386" s="8" t="n"/>
      <c r="J1386" s="25">
        <f>IF($H1386&lt;&gt;"",IF($F1386="","",ROUND($H1386-$F1386,2)),IF(AND($F1386&lt;&gt;"",ISNUMBER($G1386)),IF($G1386&lt;TODAY(),-$F1386,""),""))</f>
        <v/>
      </c>
    </row>
    <row r="1387">
      <c r="A1387" s="7" t="n"/>
      <c r="B1387" s="10" t="n"/>
      <c r="C1387">
        <f>IF($A1387="","",IFERROR(IF(INDEX('Apólices'!$Q$2:$Q$5001,MATCH($A1387,'Apólices'!$A$2:$A$5001,0))="","",INDEX('Apólices'!$Q$2:$Q$5001,MATCH($A1387,'Apólices'!$A$2:$A$5001,0))),""))</f>
        <v/>
      </c>
      <c r="D1387" s="8" t="n"/>
      <c r="E1387" s="25" t="n"/>
      <c r="F1387" s="25">
        <f>IF(OR($E1387="",$C1387=""),"",ROUND($E1387*$C1387/100,2))</f>
        <v/>
      </c>
      <c r="G1387" s="8" t="n"/>
      <c r="H1387" s="25" t="n"/>
      <c r="I1387" s="8" t="n"/>
      <c r="J1387" s="25">
        <f>IF($H1387&lt;&gt;"",IF($F1387="","",ROUND($H1387-$F1387,2)),IF(AND($F1387&lt;&gt;"",ISNUMBER($G1387)),IF($G1387&lt;TODAY(),-$F1387,""),""))</f>
        <v/>
      </c>
    </row>
    <row r="1388">
      <c r="A1388" s="7" t="n"/>
      <c r="B1388" s="10" t="n"/>
      <c r="C1388">
        <f>IF($A1388="","",IFERROR(IF(INDEX('Apólices'!$Q$2:$Q$5001,MATCH($A1388,'Apólices'!$A$2:$A$5001,0))="","",INDEX('Apólices'!$Q$2:$Q$5001,MATCH($A1388,'Apólices'!$A$2:$A$5001,0))),""))</f>
        <v/>
      </c>
      <c r="D1388" s="8" t="n"/>
      <c r="E1388" s="25" t="n"/>
      <c r="F1388" s="25">
        <f>IF(OR($E1388="",$C1388=""),"",ROUND($E1388*$C1388/100,2))</f>
        <v/>
      </c>
      <c r="G1388" s="8" t="n"/>
      <c r="H1388" s="25" t="n"/>
      <c r="I1388" s="8" t="n"/>
      <c r="J1388" s="25">
        <f>IF($H1388&lt;&gt;"",IF($F1388="","",ROUND($H1388-$F1388,2)),IF(AND($F1388&lt;&gt;"",ISNUMBER($G1388)),IF($G1388&lt;TODAY(),-$F1388,""),""))</f>
        <v/>
      </c>
    </row>
    <row r="1389">
      <c r="A1389" s="7" t="n"/>
      <c r="B1389" s="10" t="n"/>
      <c r="C1389">
        <f>IF($A1389="","",IFERROR(IF(INDEX('Apólices'!$Q$2:$Q$5001,MATCH($A1389,'Apólices'!$A$2:$A$5001,0))="","",INDEX('Apólices'!$Q$2:$Q$5001,MATCH($A1389,'Apólices'!$A$2:$A$5001,0))),""))</f>
        <v/>
      </c>
      <c r="D1389" s="8" t="n"/>
      <c r="E1389" s="25" t="n"/>
      <c r="F1389" s="25">
        <f>IF(OR($E1389="",$C1389=""),"",ROUND($E1389*$C1389/100,2))</f>
        <v/>
      </c>
      <c r="G1389" s="8" t="n"/>
      <c r="H1389" s="25" t="n"/>
      <c r="I1389" s="8" t="n"/>
      <c r="J1389" s="25">
        <f>IF($H1389&lt;&gt;"",IF($F1389="","",ROUND($H1389-$F1389,2)),IF(AND($F1389&lt;&gt;"",ISNUMBER($G1389)),IF($G1389&lt;TODAY(),-$F1389,""),""))</f>
        <v/>
      </c>
    </row>
    <row r="1390">
      <c r="A1390" s="7" t="n"/>
      <c r="B1390" s="10" t="n"/>
      <c r="C1390">
        <f>IF($A1390="","",IFERROR(IF(INDEX('Apólices'!$Q$2:$Q$5001,MATCH($A1390,'Apólices'!$A$2:$A$5001,0))="","",INDEX('Apólices'!$Q$2:$Q$5001,MATCH($A1390,'Apólices'!$A$2:$A$5001,0))),""))</f>
        <v/>
      </c>
      <c r="D1390" s="8" t="n"/>
      <c r="E1390" s="25" t="n"/>
      <c r="F1390" s="25">
        <f>IF(OR($E1390="",$C1390=""),"",ROUND($E1390*$C1390/100,2))</f>
        <v/>
      </c>
      <c r="G1390" s="8" t="n"/>
      <c r="H1390" s="25" t="n"/>
      <c r="I1390" s="8" t="n"/>
      <c r="J1390" s="25">
        <f>IF($H1390&lt;&gt;"",IF($F1390="","",ROUND($H1390-$F1390,2)),IF(AND($F1390&lt;&gt;"",ISNUMBER($G1390)),IF($G1390&lt;TODAY(),-$F1390,""),""))</f>
        <v/>
      </c>
    </row>
    <row r="1391">
      <c r="A1391" s="7" t="n"/>
      <c r="B1391" s="10" t="n"/>
      <c r="C1391">
        <f>IF($A1391="","",IFERROR(IF(INDEX('Apólices'!$Q$2:$Q$5001,MATCH($A1391,'Apólices'!$A$2:$A$5001,0))="","",INDEX('Apólices'!$Q$2:$Q$5001,MATCH($A1391,'Apólices'!$A$2:$A$5001,0))),""))</f>
        <v/>
      </c>
      <c r="D1391" s="8" t="n"/>
      <c r="E1391" s="25" t="n"/>
      <c r="F1391" s="25">
        <f>IF(OR($E1391="",$C1391=""),"",ROUND($E1391*$C1391/100,2))</f>
        <v/>
      </c>
      <c r="G1391" s="8" t="n"/>
      <c r="H1391" s="25" t="n"/>
      <c r="I1391" s="8" t="n"/>
      <c r="J1391" s="25">
        <f>IF($H1391&lt;&gt;"",IF($F1391="","",ROUND($H1391-$F1391,2)),IF(AND($F1391&lt;&gt;"",ISNUMBER($G1391)),IF($G1391&lt;TODAY(),-$F1391,""),""))</f>
        <v/>
      </c>
    </row>
    <row r="1392">
      <c r="A1392" s="7" t="n"/>
      <c r="B1392" s="10" t="n"/>
      <c r="C1392">
        <f>IF($A1392="","",IFERROR(IF(INDEX('Apólices'!$Q$2:$Q$5001,MATCH($A1392,'Apólices'!$A$2:$A$5001,0))="","",INDEX('Apólices'!$Q$2:$Q$5001,MATCH($A1392,'Apólices'!$A$2:$A$5001,0))),""))</f>
        <v/>
      </c>
      <c r="D1392" s="8" t="n"/>
      <c r="E1392" s="25" t="n"/>
      <c r="F1392" s="25">
        <f>IF(OR($E1392="",$C1392=""),"",ROUND($E1392*$C1392/100,2))</f>
        <v/>
      </c>
      <c r="G1392" s="8" t="n"/>
      <c r="H1392" s="25" t="n"/>
      <c r="I1392" s="8" t="n"/>
      <c r="J1392" s="25">
        <f>IF($H1392&lt;&gt;"",IF($F1392="","",ROUND($H1392-$F1392,2)),IF(AND($F1392&lt;&gt;"",ISNUMBER($G1392)),IF($G1392&lt;TODAY(),-$F1392,""),""))</f>
        <v/>
      </c>
    </row>
    <row r="1393">
      <c r="A1393" s="7" t="n"/>
      <c r="B1393" s="10" t="n"/>
      <c r="C1393">
        <f>IF($A1393="","",IFERROR(IF(INDEX('Apólices'!$Q$2:$Q$5001,MATCH($A1393,'Apólices'!$A$2:$A$5001,0))="","",INDEX('Apólices'!$Q$2:$Q$5001,MATCH($A1393,'Apólices'!$A$2:$A$5001,0))),""))</f>
        <v/>
      </c>
      <c r="D1393" s="8" t="n"/>
      <c r="E1393" s="25" t="n"/>
      <c r="F1393" s="25">
        <f>IF(OR($E1393="",$C1393=""),"",ROUND($E1393*$C1393/100,2))</f>
        <v/>
      </c>
      <c r="G1393" s="8" t="n"/>
      <c r="H1393" s="25" t="n"/>
      <c r="I1393" s="8" t="n"/>
      <c r="J1393" s="25">
        <f>IF($H1393&lt;&gt;"",IF($F1393="","",ROUND($H1393-$F1393,2)),IF(AND($F1393&lt;&gt;"",ISNUMBER($G1393)),IF($G1393&lt;TODAY(),-$F1393,""),""))</f>
        <v/>
      </c>
    </row>
    <row r="1394">
      <c r="A1394" s="7" t="n"/>
      <c r="B1394" s="10" t="n"/>
      <c r="C1394">
        <f>IF($A1394="","",IFERROR(IF(INDEX('Apólices'!$Q$2:$Q$5001,MATCH($A1394,'Apólices'!$A$2:$A$5001,0))="","",INDEX('Apólices'!$Q$2:$Q$5001,MATCH($A1394,'Apólices'!$A$2:$A$5001,0))),""))</f>
        <v/>
      </c>
      <c r="D1394" s="8" t="n"/>
      <c r="E1394" s="25" t="n"/>
      <c r="F1394" s="25">
        <f>IF(OR($E1394="",$C1394=""),"",ROUND($E1394*$C1394/100,2))</f>
        <v/>
      </c>
      <c r="G1394" s="8" t="n"/>
      <c r="H1394" s="25" t="n"/>
      <c r="I1394" s="8" t="n"/>
      <c r="J1394" s="25">
        <f>IF($H1394&lt;&gt;"",IF($F1394="","",ROUND($H1394-$F1394,2)),IF(AND($F1394&lt;&gt;"",ISNUMBER($G1394)),IF($G1394&lt;TODAY(),-$F1394,""),""))</f>
        <v/>
      </c>
    </row>
    <row r="1395">
      <c r="A1395" s="7" t="n"/>
      <c r="B1395" s="10" t="n"/>
      <c r="C1395">
        <f>IF($A1395="","",IFERROR(IF(INDEX('Apólices'!$Q$2:$Q$5001,MATCH($A1395,'Apólices'!$A$2:$A$5001,0))="","",INDEX('Apólices'!$Q$2:$Q$5001,MATCH($A1395,'Apólices'!$A$2:$A$5001,0))),""))</f>
        <v/>
      </c>
      <c r="D1395" s="8" t="n"/>
      <c r="E1395" s="25" t="n"/>
      <c r="F1395" s="25">
        <f>IF(OR($E1395="",$C1395=""),"",ROUND($E1395*$C1395/100,2))</f>
        <v/>
      </c>
      <c r="G1395" s="8" t="n"/>
      <c r="H1395" s="25" t="n"/>
      <c r="I1395" s="8" t="n"/>
      <c r="J1395" s="25">
        <f>IF($H1395&lt;&gt;"",IF($F1395="","",ROUND($H1395-$F1395,2)),IF(AND($F1395&lt;&gt;"",ISNUMBER($G1395)),IF($G1395&lt;TODAY(),-$F1395,""),""))</f>
        <v/>
      </c>
    </row>
    <row r="1396">
      <c r="A1396" s="7" t="n"/>
      <c r="B1396" s="10" t="n"/>
      <c r="C1396">
        <f>IF($A1396="","",IFERROR(IF(INDEX('Apólices'!$Q$2:$Q$5001,MATCH($A1396,'Apólices'!$A$2:$A$5001,0))="","",INDEX('Apólices'!$Q$2:$Q$5001,MATCH($A1396,'Apólices'!$A$2:$A$5001,0))),""))</f>
        <v/>
      </c>
      <c r="D1396" s="8" t="n"/>
      <c r="E1396" s="25" t="n"/>
      <c r="F1396" s="25">
        <f>IF(OR($E1396="",$C1396=""),"",ROUND($E1396*$C1396/100,2))</f>
        <v/>
      </c>
      <c r="G1396" s="8" t="n"/>
      <c r="H1396" s="25" t="n"/>
      <c r="I1396" s="8" t="n"/>
      <c r="J1396" s="25">
        <f>IF($H1396&lt;&gt;"",IF($F1396="","",ROUND($H1396-$F1396,2)),IF(AND($F1396&lt;&gt;"",ISNUMBER($G1396)),IF($G1396&lt;TODAY(),-$F1396,""),""))</f>
        <v/>
      </c>
    </row>
    <row r="1397">
      <c r="A1397" s="7" t="n"/>
      <c r="B1397" s="10" t="n"/>
      <c r="C1397">
        <f>IF($A1397="","",IFERROR(IF(INDEX('Apólices'!$Q$2:$Q$5001,MATCH($A1397,'Apólices'!$A$2:$A$5001,0))="","",INDEX('Apólices'!$Q$2:$Q$5001,MATCH($A1397,'Apólices'!$A$2:$A$5001,0))),""))</f>
        <v/>
      </c>
      <c r="D1397" s="8" t="n"/>
      <c r="E1397" s="25" t="n"/>
      <c r="F1397" s="25">
        <f>IF(OR($E1397="",$C1397=""),"",ROUND($E1397*$C1397/100,2))</f>
        <v/>
      </c>
      <c r="G1397" s="8" t="n"/>
      <c r="H1397" s="25" t="n"/>
      <c r="I1397" s="8" t="n"/>
      <c r="J1397" s="25">
        <f>IF($H1397&lt;&gt;"",IF($F1397="","",ROUND($H1397-$F1397,2)),IF(AND($F1397&lt;&gt;"",ISNUMBER($G1397)),IF($G1397&lt;TODAY(),-$F1397,""),""))</f>
        <v/>
      </c>
    </row>
    <row r="1398">
      <c r="A1398" s="7" t="n"/>
      <c r="B1398" s="10" t="n"/>
      <c r="C1398">
        <f>IF($A1398="","",IFERROR(IF(INDEX('Apólices'!$Q$2:$Q$5001,MATCH($A1398,'Apólices'!$A$2:$A$5001,0))="","",INDEX('Apólices'!$Q$2:$Q$5001,MATCH($A1398,'Apólices'!$A$2:$A$5001,0))),""))</f>
        <v/>
      </c>
      <c r="D1398" s="8" t="n"/>
      <c r="E1398" s="25" t="n"/>
      <c r="F1398" s="25">
        <f>IF(OR($E1398="",$C1398=""),"",ROUND($E1398*$C1398/100,2))</f>
        <v/>
      </c>
      <c r="G1398" s="8" t="n"/>
      <c r="H1398" s="25" t="n"/>
      <c r="I1398" s="8" t="n"/>
      <c r="J1398" s="25">
        <f>IF($H1398&lt;&gt;"",IF($F1398="","",ROUND($H1398-$F1398,2)),IF(AND($F1398&lt;&gt;"",ISNUMBER($G1398)),IF($G1398&lt;TODAY(),-$F1398,""),""))</f>
        <v/>
      </c>
    </row>
    <row r="1399">
      <c r="A1399" s="7" t="n"/>
      <c r="B1399" s="10" t="n"/>
      <c r="C1399">
        <f>IF($A1399="","",IFERROR(IF(INDEX('Apólices'!$Q$2:$Q$5001,MATCH($A1399,'Apólices'!$A$2:$A$5001,0))="","",INDEX('Apólices'!$Q$2:$Q$5001,MATCH($A1399,'Apólices'!$A$2:$A$5001,0))),""))</f>
        <v/>
      </c>
      <c r="D1399" s="8" t="n"/>
      <c r="E1399" s="25" t="n"/>
      <c r="F1399" s="25">
        <f>IF(OR($E1399="",$C1399=""),"",ROUND($E1399*$C1399/100,2))</f>
        <v/>
      </c>
      <c r="G1399" s="8" t="n"/>
      <c r="H1399" s="25" t="n"/>
      <c r="I1399" s="8" t="n"/>
      <c r="J1399" s="25">
        <f>IF($H1399&lt;&gt;"",IF($F1399="","",ROUND($H1399-$F1399,2)),IF(AND($F1399&lt;&gt;"",ISNUMBER($G1399)),IF($G1399&lt;TODAY(),-$F1399,""),""))</f>
        <v/>
      </c>
    </row>
    <row r="1400">
      <c r="A1400" s="7" t="n"/>
      <c r="B1400" s="10" t="n"/>
      <c r="C1400">
        <f>IF($A1400="","",IFERROR(IF(INDEX('Apólices'!$Q$2:$Q$5001,MATCH($A1400,'Apólices'!$A$2:$A$5001,0))="","",INDEX('Apólices'!$Q$2:$Q$5001,MATCH($A1400,'Apólices'!$A$2:$A$5001,0))),""))</f>
        <v/>
      </c>
      <c r="D1400" s="8" t="n"/>
      <c r="E1400" s="25" t="n"/>
      <c r="F1400" s="25">
        <f>IF(OR($E1400="",$C1400=""),"",ROUND($E1400*$C1400/100,2))</f>
        <v/>
      </c>
      <c r="G1400" s="8" t="n"/>
      <c r="H1400" s="25" t="n"/>
      <c r="I1400" s="8" t="n"/>
      <c r="J1400" s="25">
        <f>IF($H1400&lt;&gt;"",IF($F1400="","",ROUND($H1400-$F1400,2)),IF(AND($F1400&lt;&gt;"",ISNUMBER($G1400)),IF($G1400&lt;TODAY(),-$F1400,""),""))</f>
        <v/>
      </c>
    </row>
    <row r="1401">
      <c r="A1401" s="7" t="n"/>
      <c r="B1401" s="10" t="n"/>
      <c r="C1401">
        <f>IF($A1401="","",IFERROR(IF(INDEX('Apólices'!$Q$2:$Q$5001,MATCH($A1401,'Apólices'!$A$2:$A$5001,0))="","",INDEX('Apólices'!$Q$2:$Q$5001,MATCH($A1401,'Apólices'!$A$2:$A$5001,0))),""))</f>
        <v/>
      </c>
      <c r="D1401" s="8" t="n"/>
      <c r="E1401" s="25" t="n"/>
      <c r="F1401" s="25">
        <f>IF(OR($E1401="",$C1401=""),"",ROUND($E1401*$C1401/100,2))</f>
        <v/>
      </c>
      <c r="G1401" s="8" t="n"/>
      <c r="H1401" s="25" t="n"/>
      <c r="I1401" s="8" t="n"/>
      <c r="J1401" s="25">
        <f>IF($H1401&lt;&gt;"",IF($F1401="","",ROUND($H1401-$F1401,2)),IF(AND($F1401&lt;&gt;"",ISNUMBER($G1401)),IF($G1401&lt;TODAY(),-$F1401,""),""))</f>
        <v/>
      </c>
    </row>
    <row r="1402">
      <c r="A1402" s="7" t="n"/>
      <c r="B1402" s="10" t="n"/>
      <c r="C1402">
        <f>IF($A1402="","",IFERROR(IF(INDEX('Apólices'!$Q$2:$Q$5001,MATCH($A1402,'Apólices'!$A$2:$A$5001,0))="","",INDEX('Apólices'!$Q$2:$Q$5001,MATCH($A1402,'Apólices'!$A$2:$A$5001,0))),""))</f>
        <v/>
      </c>
      <c r="D1402" s="8" t="n"/>
      <c r="E1402" s="25" t="n"/>
      <c r="F1402" s="25">
        <f>IF(OR($E1402="",$C1402=""),"",ROUND($E1402*$C1402/100,2))</f>
        <v/>
      </c>
      <c r="G1402" s="8" t="n"/>
      <c r="H1402" s="25" t="n"/>
      <c r="I1402" s="8" t="n"/>
      <c r="J1402" s="25">
        <f>IF($H1402&lt;&gt;"",IF($F1402="","",ROUND($H1402-$F1402,2)),IF(AND($F1402&lt;&gt;"",ISNUMBER($G1402)),IF($G1402&lt;TODAY(),-$F1402,""),""))</f>
        <v/>
      </c>
    </row>
    <row r="1403">
      <c r="A1403" s="7" t="n"/>
      <c r="B1403" s="10" t="n"/>
      <c r="C1403">
        <f>IF($A1403="","",IFERROR(IF(INDEX('Apólices'!$Q$2:$Q$5001,MATCH($A1403,'Apólices'!$A$2:$A$5001,0))="","",INDEX('Apólices'!$Q$2:$Q$5001,MATCH($A1403,'Apólices'!$A$2:$A$5001,0))),""))</f>
        <v/>
      </c>
      <c r="D1403" s="8" t="n"/>
      <c r="E1403" s="25" t="n"/>
      <c r="F1403" s="25">
        <f>IF(OR($E1403="",$C1403=""),"",ROUND($E1403*$C1403/100,2))</f>
        <v/>
      </c>
      <c r="G1403" s="8" t="n"/>
      <c r="H1403" s="25" t="n"/>
      <c r="I1403" s="8" t="n"/>
      <c r="J1403" s="25">
        <f>IF($H1403&lt;&gt;"",IF($F1403="","",ROUND($H1403-$F1403,2)),IF(AND($F1403&lt;&gt;"",ISNUMBER($G1403)),IF($G1403&lt;TODAY(),-$F1403,""),""))</f>
        <v/>
      </c>
    </row>
    <row r="1404">
      <c r="A1404" s="7" t="n"/>
      <c r="B1404" s="10" t="n"/>
      <c r="C1404">
        <f>IF($A1404="","",IFERROR(IF(INDEX('Apólices'!$Q$2:$Q$5001,MATCH($A1404,'Apólices'!$A$2:$A$5001,0))="","",INDEX('Apólices'!$Q$2:$Q$5001,MATCH($A1404,'Apólices'!$A$2:$A$5001,0))),""))</f>
        <v/>
      </c>
      <c r="D1404" s="8" t="n"/>
      <c r="E1404" s="25" t="n"/>
      <c r="F1404" s="25">
        <f>IF(OR($E1404="",$C1404=""),"",ROUND($E1404*$C1404/100,2))</f>
        <v/>
      </c>
      <c r="G1404" s="8" t="n"/>
      <c r="H1404" s="25" t="n"/>
      <c r="I1404" s="8" t="n"/>
      <c r="J1404" s="25">
        <f>IF($H1404&lt;&gt;"",IF($F1404="","",ROUND($H1404-$F1404,2)),IF(AND($F1404&lt;&gt;"",ISNUMBER($G1404)),IF($G1404&lt;TODAY(),-$F1404,""),""))</f>
        <v/>
      </c>
    </row>
    <row r="1405">
      <c r="A1405" s="7" t="n"/>
      <c r="B1405" s="10" t="n"/>
      <c r="C1405">
        <f>IF($A1405="","",IFERROR(IF(INDEX('Apólices'!$Q$2:$Q$5001,MATCH($A1405,'Apólices'!$A$2:$A$5001,0))="","",INDEX('Apólices'!$Q$2:$Q$5001,MATCH($A1405,'Apólices'!$A$2:$A$5001,0))),""))</f>
        <v/>
      </c>
      <c r="D1405" s="8" t="n"/>
      <c r="E1405" s="25" t="n"/>
      <c r="F1405" s="25">
        <f>IF(OR($E1405="",$C1405=""),"",ROUND($E1405*$C1405/100,2))</f>
        <v/>
      </c>
      <c r="G1405" s="8" t="n"/>
      <c r="H1405" s="25" t="n"/>
      <c r="I1405" s="8" t="n"/>
      <c r="J1405" s="25">
        <f>IF($H1405&lt;&gt;"",IF($F1405="","",ROUND($H1405-$F1405,2)),IF(AND($F1405&lt;&gt;"",ISNUMBER($G1405)),IF($G1405&lt;TODAY(),-$F1405,""),""))</f>
        <v/>
      </c>
    </row>
    <row r="1406">
      <c r="A1406" s="7" t="n"/>
      <c r="B1406" s="10" t="n"/>
      <c r="C1406">
        <f>IF($A1406="","",IFERROR(IF(INDEX('Apólices'!$Q$2:$Q$5001,MATCH($A1406,'Apólices'!$A$2:$A$5001,0))="","",INDEX('Apólices'!$Q$2:$Q$5001,MATCH($A1406,'Apólices'!$A$2:$A$5001,0))),""))</f>
        <v/>
      </c>
      <c r="D1406" s="8" t="n"/>
      <c r="E1406" s="25" t="n"/>
      <c r="F1406" s="25">
        <f>IF(OR($E1406="",$C1406=""),"",ROUND($E1406*$C1406/100,2))</f>
        <v/>
      </c>
      <c r="G1406" s="8" t="n"/>
      <c r="H1406" s="25" t="n"/>
      <c r="I1406" s="8" t="n"/>
      <c r="J1406" s="25">
        <f>IF($H1406&lt;&gt;"",IF($F1406="","",ROUND($H1406-$F1406,2)),IF(AND($F1406&lt;&gt;"",ISNUMBER($G1406)),IF($G1406&lt;TODAY(),-$F1406,""),""))</f>
        <v/>
      </c>
    </row>
    <row r="1407">
      <c r="A1407" s="7" t="n"/>
      <c r="B1407" s="10" t="n"/>
      <c r="C1407">
        <f>IF($A1407="","",IFERROR(IF(INDEX('Apólices'!$Q$2:$Q$5001,MATCH($A1407,'Apólices'!$A$2:$A$5001,0))="","",INDEX('Apólices'!$Q$2:$Q$5001,MATCH($A1407,'Apólices'!$A$2:$A$5001,0))),""))</f>
        <v/>
      </c>
      <c r="D1407" s="8" t="n"/>
      <c r="E1407" s="25" t="n"/>
      <c r="F1407" s="25">
        <f>IF(OR($E1407="",$C1407=""),"",ROUND($E1407*$C1407/100,2))</f>
        <v/>
      </c>
      <c r="G1407" s="8" t="n"/>
      <c r="H1407" s="25" t="n"/>
      <c r="I1407" s="8" t="n"/>
      <c r="J1407" s="25">
        <f>IF($H1407&lt;&gt;"",IF($F1407="","",ROUND($H1407-$F1407,2)),IF(AND($F1407&lt;&gt;"",ISNUMBER($G1407)),IF($G1407&lt;TODAY(),-$F1407,""),""))</f>
        <v/>
      </c>
    </row>
    <row r="1408">
      <c r="A1408" s="7" t="n"/>
      <c r="B1408" s="10" t="n"/>
      <c r="C1408">
        <f>IF($A1408="","",IFERROR(IF(INDEX('Apólices'!$Q$2:$Q$5001,MATCH($A1408,'Apólices'!$A$2:$A$5001,0))="","",INDEX('Apólices'!$Q$2:$Q$5001,MATCH($A1408,'Apólices'!$A$2:$A$5001,0))),""))</f>
        <v/>
      </c>
      <c r="D1408" s="8" t="n"/>
      <c r="E1408" s="25" t="n"/>
      <c r="F1408" s="25">
        <f>IF(OR($E1408="",$C1408=""),"",ROUND($E1408*$C1408/100,2))</f>
        <v/>
      </c>
      <c r="G1408" s="8" t="n"/>
      <c r="H1408" s="25" t="n"/>
      <c r="I1408" s="8" t="n"/>
      <c r="J1408" s="25">
        <f>IF($H1408&lt;&gt;"",IF($F1408="","",ROUND($H1408-$F1408,2)),IF(AND($F1408&lt;&gt;"",ISNUMBER($G1408)),IF($G1408&lt;TODAY(),-$F1408,""),""))</f>
        <v/>
      </c>
    </row>
    <row r="1409">
      <c r="A1409" s="7" t="n"/>
      <c r="B1409" s="10" t="n"/>
      <c r="C1409">
        <f>IF($A1409="","",IFERROR(IF(INDEX('Apólices'!$Q$2:$Q$5001,MATCH($A1409,'Apólices'!$A$2:$A$5001,0))="","",INDEX('Apólices'!$Q$2:$Q$5001,MATCH($A1409,'Apólices'!$A$2:$A$5001,0))),""))</f>
        <v/>
      </c>
      <c r="D1409" s="8" t="n"/>
      <c r="E1409" s="25" t="n"/>
      <c r="F1409" s="25">
        <f>IF(OR($E1409="",$C1409=""),"",ROUND($E1409*$C1409/100,2))</f>
        <v/>
      </c>
      <c r="G1409" s="8" t="n"/>
      <c r="H1409" s="25" t="n"/>
      <c r="I1409" s="8" t="n"/>
      <c r="J1409" s="25">
        <f>IF($H1409&lt;&gt;"",IF($F1409="","",ROUND($H1409-$F1409,2)),IF(AND($F1409&lt;&gt;"",ISNUMBER($G1409)),IF($G1409&lt;TODAY(),-$F1409,""),""))</f>
        <v/>
      </c>
    </row>
    <row r="1410">
      <c r="A1410" s="7" t="n"/>
      <c r="B1410" s="10" t="n"/>
      <c r="C1410">
        <f>IF($A1410="","",IFERROR(IF(INDEX('Apólices'!$Q$2:$Q$5001,MATCH($A1410,'Apólices'!$A$2:$A$5001,0))="","",INDEX('Apólices'!$Q$2:$Q$5001,MATCH($A1410,'Apólices'!$A$2:$A$5001,0))),""))</f>
        <v/>
      </c>
      <c r="D1410" s="8" t="n"/>
      <c r="E1410" s="25" t="n"/>
      <c r="F1410" s="25">
        <f>IF(OR($E1410="",$C1410=""),"",ROUND($E1410*$C1410/100,2))</f>
        <v/>
      </c>
      <c r="G1410" s="8" t="n"/>
      <c r="H1410" s="25" t="n"/>
      <c r="I1410" s="8" t="n"/>
      <c r="J1410" s="25">
        <f>IF($H1410&lt;&gt;"",IF($F1410="","",ROUND($H1410-$F1410,2)),IF(AND($F1410&lt;&gt;"",ISNUMBER($G1410)),IF($G1410&lt;TODAY(),-$F1410,""),""))</f>
        <v/>
      </c>
    </row>
    <row r="1411">
      <c r="A1411" s="7" t="n"/>
      <c r="B1411" s="10" t="n"/>
      <c r="C1411">
        <f>IF($A1411="","",IFERROR(IF(INDEX('Apólices'!$Q$2:$Q$5001,MATCH($A1411,'Apólices'!$A$2:$A$5001,0))="","",INDEX('Apólices'!$Q$2:$Q$5001,MATCH($A1411,'Apólices'!$A$2:$A$5001,0))),""))</f>
        <v/>
      </c>
      <c r="D1411" s="8" t="n"/>
      <c r="E1411" s="25" t="n"/>
      <c r="F1411" s="25">
        <f>IF(OR($E1411="",$C1411=""),"",ROUND($E1411*$C1411/100,2))</f>
        <v/>
      </c>
      <c r="G1411" s="8" t="n"/>
      <c r="H1411" s="25" t="n"/>
      <c r="I1411" s="8" t="n"/>
      <c r="J1411" s="25">
        <f>IF($H1411&lt;&gt;"",IF($F1411="","",ROUND($H1411-$F1411,2)),IF(AND($F1411&lt;&gt;"",ISNUMBER($G1411)),IF($G1411&lt;TODAY(),-$F1411,""),""))</f>
        <v/>
      </c>
    </row>
    <row r="1412">
      <c r="A1412" s="7" t="n"/>
      <c r="B1412" s="10" t="n"/>
      <c r="C1412">
        <f>IF($A1412="","",IFERROR(IF(INDEX('Apólices'!$Q$2:$Q$5001,MATCH($A1412,'Apólices'!$A$2:$A$5001,0))="","",INDEX('Apólices'!$Q$2:$Q$5001,MATCH($A1412,'Apólices'!$A$2:$A$5001,0))),""))</f>
        <v/>
      </c>
      <c r="D1412" s="8" t="n"/>
      <c r="E1412" s="25" t="n"/>
      <c r="F1412" s="25">
        <f>IF(OR($E1412="",$C1412=""),"",ROUND($E1412*$C1412/100,2))</f>
        <v/>
      </c>
      <c r="G1412" s="8" t="n"/>
      <c r="H1412" s="25" t="n"/>
      <c r="I1412" s="8" t="n"/>
      <c r="J1412" s="25">
        <f>IF($H1412&lt;&gt;"",IF($F1412="","",ROUND($H1412-$F1412,2)),IF(AND($F1412&lt;&gt;"",ISNUMBER($G1412)),IF($G1412&lt;TODAY(),-$F1412,""),""))</f>
        <v/>
      </c>
    </row>
    <row r="1413">
      <c r="A1413" s="7" t="n"/>
      <c r="B1413" s="10" t="n"/>
      <c r="C1413">
        <f>IF($A1413="","",IFERROR(IF(INDEX('Apólices'!$Q$2:$Q$5001,MATCH($A1413,'Apólices'!$A$2:$A$5001,0))="","",INDEX('Apólices'!$Q$2:$Q$5001,MATCH($A1413,'Apólices'!$A$2:$A$5001,0))),""))</f>
        <v/>
      </c>
      <c r="D1413" s="8" t="n"/>
      <c r="E1413" s="25" t="n"/>
      <c r="F1413" s="25">
        <f>IF(OR($E1413="",$C1413=""),"",ROUND($E1413*$C1413/100,2))</f>
        <v/>
      </c>
      <c r="G1413" s="8" t="n"/>
      <c r="H1413" s="25" t="n"/>
      <c r="I1413" s="8" t="n"/>
      <c r="J1413" s="25">
        <f>IF($H1413&lt;&gt;"",IF($F1413="","",ROUND($H1413-$F1413,2)),IF(AND($F1413&lt;&gt;"",ISNUMBER($G1413)),IF($G1413&lt;TODAY(),-$F1413,""),""))</f>
        <v/>
      </c>
    </row>
    <row r="1414">
      <c r="A1414" s="7" t="n"/>
      <c r="B1414" s="10" t="n"/>
      <c r="C1414">
        <f>IF($A1414="","",IFERROR(IF(INDEX('Apólices'!$Q$2:$Q$5001,MATCH($A1414,'Apólices'!$A$2:$A$5001,0))="","",INDEX('Apólices'!$Q$2:$Q$5001,MATCH($A1414,'Apólices'!$A$2:$A$5001,0))),""))</f>
        <v/>
      </c>
      <c r="D1414" s="8" t="n"/>
      <c r="E1414" s="25" t="n"/>
      <c r="F1414" s="25">
        <f>IF(OR($E1414="",$C1414=""),"",ROUND($E1414*$C1414/100,2))</f>
        <v/>
      </c>
      <c r="G1414" s="8" t="n"/>
      <c r="H1414" s="25" t="n"/>
      <c r="I1414" s="8" t="n"/>
      <c r="J1414" s="25">
        <f>IF($H1414&lt;&gt;"",IF($F1414="","",ROUND($H1414-$F1414,2)),IF(AND($F1414&lt;&gt;"",ISNUMBER($G1414)),IF($G1414&lt;TODAY(),-$F1414,""),""))</f>
        <v/>
      </c>
    </row>
    <row r="1415">
      <c r="A1415" s="7" t="n"/>
      <c r="B1415" s="10" t="n"/>
      <c r="C1415">
        <f>IF($A1415="","",IFERROR(IF(INDEX('Apólices'!$Q$2:$Q$5001,MATCH($A1415,'Apólices'!$A$2:$A$5001,0))="","",INDEX('Apólices'!$Q$2:$Q$5001,MATCH($A1415,'Apólices'!$A$2:$A$5001,0))),""))</f>
        <v/>
      </c>
      <c r="D1415" s="8" t="n"/>
      <c r="E1415" s="25" t="n"/>
      <c r="F1415" s="25">
        <f>IF(OR($E1415="",$C1415=""),"",ROUND($E1415*$C1415/100,2))</f>
        <v/>
      </c>
      <c r="G1415" s="8" t="n"/>
      <c r="H1415" s="25" t="n"/>
      <c r="I1415" s="8" t="n"/>
      <c r="J1415" s="25">
        <f>IF($H1415&lt;&gt;"",IF($F1415="","",ROUND($H1415-$F1415,2)),IF(AND($F1415&lt;&gt;"",ISNUMBER($G1415)),IF($G1415&lt;TODAY(),-$F1415,""),""))</f>
        <v/>
      </c>
    </row>
    <row r="1416">
      <c r="A1416" s="7" t="n"/>
      <c r="B1416" s="10" t="n"/>
      <c r="C1416">
        <f>IF($A1416="","",IFERROR(IF(INDEX('Apólices'!$Q$2:$Q$5001,MATCH($A1416,'Apólices'!$A$2:$A$5001,0))="","",INDEX('Apólices'!$Q$2:$Q$5001,MATCH($A1416,'Apólices'!$A$2:$A$5001,0))),""))</f>
        <v/>
      </c>
      <c r="D1416" s="8" t="n"/>
      <c r="E1416" s="25" t="n"/>
      <c r="F1416" s="25">
        <f>IF(OR($E1416="",$C1416=""),"",ROUND($E1416*$C1416/100,2))</f>
        <v/>
      </c>
      <c r="G1416" s="8" t="n"/>
      <c r="H1416" s="25" t="n"/>
      <c r="I1416" s="8" t="n"/>
      <c r="J1416" s="25">
        <f>IF($H1416&lt;&gt;"",IF($F1416="","",ROUND($H1416-$F1416,2)),IF(AND($F1416&lt;&gt;"",ISNUMBER($G1416)),IF($G1416&lt;TODAY(),-$F1416,""),""))</f>
        <v/>
      </c>
    </row>
    <row r="1417">
      <c r="A1417" s="7" t="n"/>
      <c r="B1417" s="10" t="n"/>
      <c r="C1417">
        <f>IF($A1417="","",IFERROR(IF(INDEX('Apólices'!$Q$2:$Q$5001,MATCH($A1417,'Apólices'!$A$2:$A$5001,0))="","",INDEX('Apólices'!$Q$2:$Q$5001,MATCH($A1417,'Apólices'!$A$2:$A$5001,0))),""))</f>
        <v/>
      </c>
      <c r="D1417" s="8" t="n"/>
      <c r="E1417" s="25" t="n"/>
      <c r="F1417" s="25">
        <f>IF(OR($E1417="",$C1417=""),"",ROUND($E1417*$C1417/100,2))</f>
        <v/>
      </c>
      <c r="G1417" s="8" t="n"/>
      <c r="H1417" s="25" t="n"/>
      <c r="I1417" s="8" t="n"/>
      <c r="J1417" s="25">
        <f>IF($H1417&lt;&gt;"",IF($F1417="","",ROUND($H1417-$F1417,2)),IF(AND($F1417&lt;&gt;"",ISNUMBER($G1417)),IF($G1417&lt;TODAY(),-$F1417,""),""))</f>
        <v/>
      </c>
    </row>
    <row r="1418">
      <c r="A1418" s="7" t="n"/>
      <c r="B1418" s="10" t="n"/>
      <c r="C1418">
        <f>IF($A1418="","",IFERROR(IF(INDEX('Apólices'!$Q$2:$Q$5001,MATCH($A1418,'Apólices'!$A$2:$A$5001,0))="","",INDEX('Apólices'!$Q$2:$Q$5001,MATCH($A1418,'Apólices'!$A$2:$A$5001,0))),""))</f>
        <v/>
      </c>
      <c r="D1418" s="8" t="n"/>
      <c r="E1418" s="25" t="n"/>
      <c r="F1418" s="25">
        <f>IF(OR($E1418="",$C1418=""),"",ROUND($E1418*$C1418/100,2))</f>
        <v/>
      </c>
      <c r="G1418" s="8" t="n"/>
      <c r="H1418" s="25" t="n"/>
      <c r="I1418" s="8" t="n"/>
      <c r="J1418" s="25">
        <f>IF($H1418&lt;&gt;"",IF($F1418="","",ROUND($H1418-$F1418,2)),IF(AND($F1418&lt;&gt;"",ISNUMBER($G1418)),IF($G1418&lt;TODAY(),-$F1418,""),""))</f>
        <v/>
      </c>
    </row>
    <row r="1419">
      <c r="A1419" s="7" t="n"/>
      <c r="B1419" s="10" t="n"/>
      <c r="C1419">
        <f>IF($A1419="","",IFERROR(IF(INDEX('Apólices'!$Q$2:$Q$5001,MATCH($A1419,'Apólices'!$A$2:$A$5001,0))="","",INDEX('Apólices'!$Q$2:$Q$5001,MATCH($A1419,'Apólices'!$A$2:$A$5001,0))),""))</f>
        <v/>
      </c>
      <c r="D1419" s="8" t="n"/>
      <c r="E1419" s="25" t="n"/>
      <c r="F1419" s="25">
        <f>IF(OR($E1419="",$C1419=""),"",ROUND($E1419*$C1419/100,2))</f>
        <v/>
      </c>
      <c r="G1419" s="8" t="n"/>
      <c r="H1419" s="25" t="n"/>
      <c r="I1419" s="8" t="n"/>
      <c r="J1419" s="25">
        <f>IF($H1419&lt;&gt;"",IF($F1419="","",ROUND($H1419-$F1419,2)),IF(AND($F1419&lt;&gt;"",ISNUMBER($G1419)),IF($G1419&lt;TODAY(),-$F1419,""),""))</f>
        <v/>
      </c>
    </row>
    <row r="1420">
      <c r="A1420" s="7" t="n"/>
      <c r="B1420" s="10" t="n"/>
      <c r="C1420">
        <f>IF($A1420="","",IFERROR(IF(INDEX('Apólices'!$Q$2:$Q$5001,MATCH($A1420,'Apólices'!$A$2:$A$5001,0))="","",INDEX('Apólices'!$Q$2:$Q$5001,MATCH($A1420,'Apólices'!$A$2:$A$5001,0))),""))</f>
        <v/>
      </c>
      <c r="D1420" s="8" t="n"/>
      <c r="E1420" s="25" t="n"/>
      <c r="F1420" s="25">
        <f>IF(OR($E1420="",$C1420=""),"",ROUND($E1420*$C1420/100,2))</f>
        <v/>
      </c>
      <c r="G1420" s="8" t="n"/>
      <c r="H1420" s="25" t="n"/>
      <c r="I1420" s="8" t="n"/>
      <c r="J1420" s="25">
        <f>IF($H1420&lt;&gt;"",IF($F1420="","",ROUND($H1420-$F1420,2)),IF(AND($F1420&lt;&gt;"",ISNUMBER($G1420)),IF($G1420&lt;TODAY(),-$F1420,""),""))</f>
        <v/>
      </c>
    </row>
    <row r="1421">
      <c r="A1421" s="7" t="n"/>
      <c r="B1421" s="10" t="n"/>
      <c r="C1421">
        <f>IF($A1421="","",IFERROR(IF(INDEX('Apólices'!$Q$2:$Q$5001,MATCH($A1421,'Apólices'!$A$2:$A$5001,0))="","",INDEX('Apólices'!$Q$2:$Q$5001,MATCH($A1421,'Apólices'!$A$2:$A$5001,0))),""))</f>
        <v/>
      </c>
      <c r="D1421" s="8" t="n"/>
      <c r="E1421" s="25" t="n"/>
      <c r="F1421" s="25">
        <f>IF(OR($E1421="",$C1421=""),"",ROUND($E1421*$C1421/100,2))</f>
        <v/>
      </c>
      <c r="G1421" s="8" t="n"/>
      <c r="H1421" s="25" t="n"/>
      <c r="I1421" s="8" t="n"/>
      <c r="J1421" s="25">
        <f>IF($H1421&lt;&gt;"",IF($F1421="","",ROUND($H1421-$F1421,2)),IF(AND($F1421&lt;&gt;"",ISNUMBER($G1421)),IF($G1421&lt;TODAY(),-$F1421,""),""))</f>
        <v/>
      </c>
    </row>
    <row r="1422">
      <c r="A1422" s="7" t="n"/>
      <c r="B1422" s="10" t="n"/>
      <c r="C1422">
        <f>IF($A1422="","",IFERROR(IF(INDEX('Apólices'!$Q$2:$Q$5001,MATCH($A1422,'Apólices'!$A$2:$A$5001,0))="","",INDEX('Apólices'!$Q$2:$Q$5001,MATCH($A1422,'Apólices'!$A$2:$A$5001,0))),""))</f>
        <v/>
      </c>
      <c r="D1422" s="8" t="n"/>
      <c r="E1422" s="25" t="n"/>
      <c r="F1422" s="25">
        <f>IF(OR($E1422="",$C1422=""),"",ROUND($E1422*$C1422/100,2))</f>
        <v/>
      </c>
      <c r="G1422" s="8" t="n"/>
      <c r="H1422" s="25" t="n"/>
      <c r="I1422" s="8" t="n"/>
      <c r="J1422" s="25">
        <f>IF($H1422&lt;&gt;"",IF($F1422="","",ROUND($H1422-$F1422,2)),IF(AND($F1422&lt;&gt;"",ISNUMBER($G1422)),IF($G1422&lt;TODAY(),-$F1422,""),""))</f>
        <v/>
      </c>
    </row>
    <row r="1423">
      <c r="A1423" s="7" t="n"/>
      <c r="B1423" s="10" t="n"/>
      <c r="C1423">
        <f>IF($A1423="","",IFERROR(IF(INDEX('Apólices'!$Q$2:$Q$5001,MATCH($A1423,'Apólices'!$A$2:$A$5001,0))="","",INDEX('Apólices'!$Q$2:$Q$5001,MATCH($A1423,'Apólices'!$A$2:$A$5001,0))),""))</f>
        <v/>
      </c>
      <c r="D1423" s="8" t="n"/>
      <c r="E1423" s="25" t="n"/>
      <c r="F1423" s="25">
        <f>IF(OR($E1423="",$C1423=""),"",ROUND($E1423*$C1423/100,2))</f>
        <v/>
      </c>
      <c r="G1423" s="8" t="n"/>
      <c r="H1423" s="25" t="n"/>
      <c r="I1423" s="8" t="n"/>
      <c r="J1423" s="25">
        <f>IF($H1423&lt;&gt;"",IF($F1423="","",ROUND($H1423-$F1423,2)),IF(AND($F1423&lt;&gt;"",ISNUMBER($G1423)),IF($G1423&lt;TODAY(),-$F1423,""),""))</f>
        <v/>
      </c>
    </row>
    <row r="1424">
      <c r="A1424" s="7" t="n"/>
      <c r="B1424" s="10" t="n"/>
      <c r="C1424">
        <f>IF($A1424="","",IFERROR(IF(INDEX('Apólices'!$Q$2:$Q$5001,MATCH($A1424,'Apólices'!$A$2:$A$5001,0))="","",INDEX('Apólices'!$Q$2:$Q$5001,MATCH($A1424,'Apólices'!$A$2:$A$5001,0))),""))</f>
        <v/>
      </c>
      <c r="D1424" s="8" t="n"/>
      <c r="E1424" s="25" t="n"/>
      <c r="F1424" s="25">
        <f>IF(OR($E1424="",$C1424=""),"",ROUND($E1424*$C1424/100,2))</f>
        <v/>
      </c>
      <c r="G1424" s="8" t="n"/>
      <c r="H1424" s="25" t="n"/>
      <c r="I1424" s="8" t="n"/>
      <c r="J1424" s="25">
        <f>IF($H1424&lt;&gt;"",IF($F1424="","",ROUND($H1424-$F1424,2)),IF(AND($F1424&lt;&gt;"",ISNUMBER($G1424)),IF($G1424&lt;TODAY(),-$F1424,""),""))</f>
        <v/>
      </c>
    </row>
    <row r="1425">
      <c r="A1425" s="7" t="n"/>
      <c r="B1425" s="10" t="n"/>
      <c r="C1425">
        <f>IF($A1425="","",IFERROR(IF(INDEX('Apólices'!$Q$2:$Q$5001,MATCH($A1425,'Apólices'!$A$2:$A$5001,0))="","",INDEX('Apólices'!$Q$2:$Q$5001,MATCH($A1425,'Apólices'!$A$2:$A$5001,0))),""))</f>
        <v/>
      </c>
      <c r="D1425" s="8" t="n"/>
      <c r="E1425" s="25" t="n"/>
      <c r="F1425" s="25">
        <f>IF(OR($E1425="",$C1425=""),"",ROUND($E1425*$C1425/100,2))</f>
        <v/>
      </c>
      <c r="G1425" s="8" t="n"/>
      <c r="H1425" s="25" t="n"/>
      <c r="I1425" s="8" t="n"/>
      <c r="J1425" s="25">
        <f>IF($H1425&lt;&gt;"",IF($F1425="","",ROUND($H1425-$F1425,2)),IF(AND($F1425&lt;&gt;"",ISNUMBER($G1425)),IF($G1425&lt;TODAY(),-$F1425,""),""))</f>
        <v/>
      </c>
    </row>
    <row r="1426">
      <c r="A1426" s="7" t="n"/>
      <c r="B1426" s="10" t="n"/>
      <c r="C1426">
        <f>IF($A1426="","",IFERROR(IF(INDEX('Apólices'!$Q$2:$Q$5001,MATCH($A1426,'Apólices'!$A$2:$A$5001,0))="","",INDEX('Apólices'!$Q$2:$Q$5001,MATCH($A1426,'Apólices'!$A$2:$A$5001,0))),""))</f>
        <v/>
      </c>
      <c r="D1426" s="8" t="n"/>
      <c r="E1426" s="25" t="n"/>
      <c r="F1426" s="25">
        <f>IF(OR($E1426="",$C1426=""),"",ROUND($E1426*$C1426/100,2))</f>
        <v/>
      </c>
      <c r="G1426" s="8" t="n"/>
      <c r="H1426" s="25" t="n"/>
      <c r="I1426" s="8" t="n"/>
      <c r="J1426" s="25">
        <f>IF($H1426&lt;&gt;"",IF($F1426="","",ROUND($H1426-$F1426,2)),IF(AND($F1426&lt;&gt;"",ISNUMBER($G1426)),IF($G1426&lt;TODAY(),-$F1426,""),""))</f>
        <v/>
      </c>
    </row>
    <row r="1427">
      <c r="A1427" s="7" t="n"/>
      <c r="B1427" s="10" t="n"/>
      <c r="C1427">
        <f>IF($A1427="","",IFERROR(IF(INDEX('Apólices'!$Q$2:$Q$5001,MATCH($A1427,'Apólices'!$A$2:$A$5001,0))="","",INDEX('Apólices'!$Q$2:$Q$5001,MATCH($A1427,'Apólices'!$A$2:$A$5001,0))),""))</f>
        <v/>
      </c>
      <c r="D1427" s="8" t="n"/>
      <c r="E1427" s="25" t="n"/>
      <c r="F1427" s="25">
        <f>IF(OR($E1427="",$C1427=""),"",ROUND($E1427*$C1427/100,2))</f>
        <v/>
      </c>
      <c r="G1427" s="8" t="n"/>
      <c r="H1427" s="25" t="n"/>
      <c r="I1427" s="8" t="n"/>
      <c r="J1427" s="25">
        <f>IF($H1427&lt;&gt;"",IF($F1427="","",ROUND($H1427-$F1427,2)),IF(AND($F1427&lt;&gt;"",ISNUMBER($G1427)),IF($G1427&lt;TODAY(),-$F1427,""),""))</f>
        <v/>
      </c>
    </row>
    <row r="1428">
      <c r="A1428" s="7" t="n"/>
      <c r="B1428" s="10" t="n"/>
      <c r="C1428">
        <f>IF($A1428="","",IFERROR(IF(INDEX('Apólices'!$Q$2:$Q$5001,MATCH($A1428,'Apólices'!$A$2:$A$5001,0))="","",INDEX('Apólices'!$Q$2:$Q$5001,MATCH($A1428,'Apólices'!$A$2:$A$5001,0))),""))</f>
        <v/>
      </c>
      <c r="D1428" s="8" t="n"/>
      <c r="E1428" s="25" t="n"/>
      <c r="F1428" s="25">
        <f>IF(OR($E1428="",$C1428=""),"",ROUND($E1428*$C1428/100,2))</f>
        <v/>
      </c>
      <c r="G1428" s="8" t="n"/>
      <c r="H1428" s="25" t="n"/>
      <c r="I1428" s="8" t="n"/>
      <c r="J1428" s="25">
        <f>IF($H1428&lt;&gt;"",IF($F1428="","",ROUND($H1428-$F1428,2)),IF(AND($F1428&lt;&gt;"",ISNUMBER($G1428)),IF($G1428&lt;TODAY(),-$F1428,""),""))</f>
        <v/>
      </c>
    </row>
    <row r="1429">
      <c r="A1429" s="7" t="n"/>
      <c r="B1429" s="10" t="n"/>
      <c r="C1429">
        <f>IF($A1429="","",IFERROR(IF(INDEX('Apólices'!$Q$2:$Q$5001,MATCH($A1429,'Apólices'!$A$2:$A$5001,0))="","",INDEX('Apólices'!$Q$2:$Q$5001,MATCH($A1429,'Apólices'!$A$2:$A$5001,0))),""))</f>
        <v/>
      </c>
      <c r="D1429" s="8" t="n"/>
      <c r="E1429" s="25" t="n"/>
      <c r="F1429" s="25">
        <f>IF(OR($E1429="",$C1429=""),"",ROUND($E1429*$C1429/100,2))</f>
        <v/>
      </c>
      <c r="G1429" s="8" t="n"/>
      <c r="H1429" s="25" t="n"/>
      <c r="I1429" s="8" t="n"/>
      <c r="J1429" s="25">
        <f>IF($H1429&lt;&gt;"",IF($F1429="","",ROUND($H1429-$F1429,2)),IF(AND($F1429&lt;&gt;"",ISNUMBER($G1429)),IF($G1429&lt;TODAY(),-$F1429,""),""))</f>
        <v/>
      </c>
    </row>
    <row r="1430">
      <c r="A1430" s="7" t="n"/>
      <c r="B1430" s="10" t="n"/>
      <c r="C1430">
        <f>IF($A1430="","",IFERROR(IF(INDEX('Apólices'!$Q$2:$Q$5001,MATCH($A1430,'Apólices'!$A$2:$A$5001,0))="","",INDEX('Apólices'!$Q$2:$Q$5001,MATCH($A1430,'Apólices'!$A$2:$A$5001,0))),""))</f>
        <v/>
      </c>
      <c r="D1430" s="8" t="n"/>
      <c r="E1430" s="25" t="n"/>
      <c r="F1430" s="25">
        <f>IF(OR($E1430="",$C1430=""),"",ROUND($E1430*$C1430/100,2))</f>
        <v/>
      </c>
      <c r="G1430" s="8" t="n"/>
      <c r="H1430" s="25" t="n"/>
      <c r="I1430" s="8" t="n"/>
      <c r="J1430" s="25">
        <f>IF($H1430&lt;&gt;"",IF($F1430="","",ROUND($H1430-$F1430,2)),IF(AND($F1430&lt;&gt;"",ISNUMBER($G1430)),IF($G1430&lt;TODAY(),-$F1430,""),""))</f>
        <v/>
      </c>
    </row>
    <row r="1431">
      <c r="A1431" s="7" t="n"/>
      <c r="B1431" s="10" t="n"/>
      <c r="C1431">
        <f>IF($A1431="","",IFERROR(IF(INDEX('Apólices'!$Q$2:$Q$5001,MATCH($A1431,'Apólices'!$A$2:$A$5001,0))="","",INDEX('Apólices'!$Q$2:$Q$5001,MATCH($A1431,'Apólices'!$A$2:$A$5001,0))),""))</f>
        <v/>
      </c>
      <c r="D1431" s="8" t="n"/>
      <c r="E1431" s="25" t="n"/>
      <c r="F1431" s="25">
        <f>IF(OR($E1431="",$C1431=""),"",ROUND($E1431*$C1431/100,2))</f>
        <v/>
      </c>
      <c r="G1431" s="8" t="n"/>
      <c r="H1431" s="25" t="n"/>
      <c r="I1431" s="8" t="n"/>
      <c r="J1431" s="25">
        <f>IF($H1431&lt;&gt;"",IF($F1431="","",ROUND($H1431-$F1431,2)),IF(AND($F1431&lt;&gt;"",ISNUMBER($G1431)),IF($G1431&lt;TODAY(),-$F1431,""),""))</f>
        <v/>
      </c>
    </row>
    <row r="1432">
      <c r="A1432" s="7" t="n"/>
      <c r="B1432" s="10" t="n"/>
      <c r="C1432">
        <f>IF($A1432="","",IFERROR(IF(INDEX('Apólices'!$Q$2:$Q$5001,MATCH($A1432,'Apólices'!$A$2:$A$5001,0))="","",INDEX('Apólices'!$Q$2:$Q$5001,MATCH($A1432,'Apólices'!$A$2:$A$5001,0))),""))</f>
        <v/>
      </c>
      <c r="D1432" s="8" t="n"/>
      <c r="E1432" s="25" t="n"/>
      <c r="F1432" s="25">
        <f>IF(OR($E1432="",$C1432=""),"",ROUND($E1432*$C1432/100,2))</f>
        <v/>
      </c>
      <c r="G1432" s="8" t="n"/>
      <c r="H1432" s="25" t="n"/>
      <c r="I1432" s="8" t="n"/>
      <c r="J1432" s="25">
        <f>IF($H1432&lt;&gt;"",IF($F1432="","",ROUND($H1432-$F1432,2)),IF(AND($F1432&lt;&gt;"",ISNUMBER($G1432)),IF($G1432&lt;TODAY(),-$F1432,""),""))</f>
        <v/>
      </c>
    </row>
    <row r="1433">
      <c r="A1433" s="7" t="n"/>
      <c r="B1433" s="10" t="n"/>
      <c r="C1433">
        <f>IF($A1433="","",IFERROR(IF(INDEX('Apólices'!$Q$2:$Q$5001,MATCH($A1433,'Apólices'!$A$2:$A$5001,0))="","",INDEX('Apólices'!$Q$2:$Q$5001,MATCH($A1433,'Apólices'!$A$2:$A$5001,0))),""))</f>
        <v/>
      </c>
      <c r="D1433" s="8" t="n"/>
      <c r="E1433" s="25" t="n"/>
      <c r="F1433" s="25">
        <f>IF(OR($E1433="",$C1433=""),"",ROUND($E1433*$C1433/100,2))</f>
        <v/>
      </c>
      <c r="G1433" s="8" t="n"/>
      <c r="H1433" s="25" t="n"/>
      <c r="I1433" s="8" t="n"/>
      <c r="J1433" s="25">
        <f>IF($H1433&lt;&gt;"",IF($F1433="","",ROUND($H1433-$F1433,2)),IF(AND($F1433&lt;&gt;"",ISNUMBER($G1433)),IF($G1433&lt;TODAY(),-$F1433,""),""))</f>
        <v/>
      </c>
    </row>
    <row r="1434">
      <c r="A1434" s="7" t="n"/>
      <c r="B1434" s="10" t="n"/>
      <c r="C1434">
        <f>IF($A1434="","",IFERROR(IF(INDEX('Apólices'!$Q$2:$Q$5001,MATCH($A1434,'Apólices'!$A$2:$A$5001,0))="","",INDEX('Apólices'!$Q$2:$Q$5001,MATCH($A1434,'Apólices'!$A$2:$A$5001,0))),""))</f>
        <v/>
      </c>
      <c r="D1434" s="8" t="n"/>
      <c r="E1434" s="25" t="n"/>
      <c r="F1434" s="25">
        <f>IF(OR($E1434="",$C1434=""),"",ROUND($E1434*$C1434/100,2))</f>
        <v/>
      </c>
      <c r="G1434" s="8" t="n"/>
      <c r="H1434" s="25" t="n"/>
      <c r="I1434" s="8" t="n"/>
      <c r="J1434" s="25">
        <f>IF($H1434&lt;&gt;"",IF($F1434="","",ROUND($H1434-$F1434,2)),IF(AND($F1434&lt;&gt;"",ISNUMBER($G1434)),IF($G1434&lt;TODAY(),-$F1434,""),""))</f>
        <v/>
      </c>
    </row>
    <row r="1435">
      <c r="A1435" s="7" t="n"/>
      <c r="B1435" s="10" t="n"/>
      <c r="C1435">
        <f>IF($A1435="","",IFERROR(IF(INDEX('Apólices'!$Q$2:$Q$5001,MATCH($A1435,'Apólices'!$A$2:$A$5001,0))="","",INDEX('Apólices'!$Q$2:$Q$5001,MATCH($A1435,'Apólices'!$A$2:$A$5001,0))),""))</f>
        <v/>
      </c>
      <c r="D1435" s="8" t="n"/>
      <c r="E1435" s="25" t="n"/>
      <c r="F1435" s="25">
        <f>IF(OR($E1435="",$C1435=""),"",ROUND($E1435*$C1435/100,2))</f>
        <v/>
      </c>
      <c r="G1435" s="8" t="n"/>
      <c r="H1435" s="25" t="n"/>
      <c r="I1435" s="8" t="n"/>
      <c r="J1435" s="25">
        <f>IF($H1435&lt;&gt;"",IF($F1435="","",ROUND($H1435-$F1435,2)),IF(AND($F1435&lt;&gt;"",ISNUMBER($G1435)),IF($G1435&lt;TODAY(),-$F1435,""),""))</f>
        <v/>
      </c>
    </row>
    <row r="1436">
      <c r="A1436" s="7" t="n"/>
      <c r="B1436" s="10" t="n"/>
      <c r="C1436">
        <f>IF($A1436="","",IFERROR(IF(INDEX('Apólices'!$Q$2:$Q$5001,MATCH($A1436,'Apólices'!$A$2:$A$5001,0))="","",INDEX('Apólices'!$Q$2:$Q$5001,MATCH($A1436,'Apólices'!$A$2:$A$5001,0))),""))</f>
        <v/>
      </c>
      <c r="D1436" s="8" t="n"/>
      <c r="E1436" s="25" t="n"/>
      <c r="F1436" s="25">
        <f>IF(OR($E1436="",$C1436=""),"",ROUND($E1436*$C1436/100,2))</f>
        <v/>
      </c>
      <c r="G1436" s="8" t="n"/>
      <c r="H1436" s="25" t="n"/>
      <c r="I1436" s="8" t="n"/>
      <c r="J1436" s="25">
        <f>IF($H1436&lt;&gt;"",IF($F1436="","",ROUND($H1436-$F1436,2)),IF(AND($F1436&lt;&gt;"",ISNUMBER($G1436)),IF($G1436&lt;TODAY(),-$F1436,""),""))</f>
        <v/>
      </c>
    </row>
    <row r="1437">
      <c r="A1437" s="7" t="n"/>
      <c r="B1437" s="10" t="n"/>
      <c r="C1437">
        <f>IF($A1437="","",IFERROR(IF(INDEX('Apólices'!$Q$2:$Q$5001,MATCH($A1437,'Apólices'!$A$2:$A$5001,0))="","",INDEX('Apólices'!$Q$2:$Q$5001,MATCH($A1437,'Apólices'!$A$2:$A$5001,0))),""))</f>
        <v/>
      </c>
      <c r="D1437" s="8" t="n"/>
      <c r="E1437" s="25" t="n"/>
      <c r="F1437" s="25">
        <f>IF(OR($E1437="",$C1437=""),"",ROUND($E1437*$C1437/100,2))</f>
        <v/>
      </c>
      <c r="G1437" s="8" t="n"/>
      <c r="H1437" s="25" t="n"/>
      <c r="I1437" s="8" t="n"/>
      <c r="J1437" s="25">
        <f>IF($H1437&lt;&gt;"",IF($F1437="","",ROUND($H1437-$F1437,2)),IF(AND($F1437&lt;&gt;"",ISNUMBER($G1437)),IF($G1437&lt;TODAY(),-$F1437,""),""))</f>
        <v/>
      </c>
    </row>
    <row r="1438">
      <c r="A1438" s="7" t="n"/>
      <c r="B1438" s="10" t="n"/>
      <c r="C1438">
        <f>IF($A1438="","",IFERROR(IF(INDEX('Apólices'!$Q$2:$Q$5001,MATCH($A1438,'Apólices'!$A$2:$A$5001,0))="","",INDEX('Apólices'!$Q$2:$Q$5001,MATCH($A1438,'Apólices'!$A$2:$A$5001,0))),""))</f>
        <v/>
      </c>
      <c r="D1438" s="8" t="n"/>
      <c r="E1438" s="25" t="n"/>
      <c r="F1438" s="25">
        <f>IF(OR($E1438="",$C1438=""),"",ROUND($E1438*$C1438/100,2))</f>
        <v/>
      </c>
      <c r="G1438" s="8" t="n"/>
      <c r="H1438" s="25" t="n"/>
      <c r="I1438" s="8" t="n"/>
      <c r="J1438" s="25">
        <f>IF($H1438&lt;&gt;"",IF($F1438="","",ROUND($H1438-$F1438,2)),IF(AND($F1438&lt;&gt;"",ISNUMBER($G1438)),IF($G1438&lt;TODAY(),-$F1438,""),""))</f>
        <v/>
      </c>
    </row>
    <row r="1439">
      <c r="A1439" s="7" t="n"/>
      <c r="B1439" s="10" t="n"/>
      <c r="C1439">
        <f>IF($A1439="","",IFERROR(IF(INDEX('Apólices'!$Q$2:$Q$5001,MATCH($A1439,'Apólices'!$A$2:$A$5001,0))="","",INDEX('Apólices'!$Q$2:$Q$5001,MATCH($A1439,'Apólices'!$A$2:$A$5001,0))),""))</f>
        <v/>
      </c>
      <c r="D1439" s="8" t="n"/>
      <c r="E1439" s="25" t="n"/>
      <c r="F1439" s="25">
        <f>IF(OR($E1439="",$C1439=""),"",ROUND($E1439*$C1439/100,2))</f>
        <v/>
      </c>
      <c r="G1439" s="8" t="n"/>
      <c r="H1439" s="25" t="n"/>
      <c r="I1439" s="8" t="n"/>
      <c r="J1439" s="25">
        <f>IF($H1439&lt;&gt;"",IF($F1439="","",ROUND($H1439-$F1439,2)),IF(AND($F1439&lt;&gt;"",ISNUMBER($G1439)),IF($G1439&lt;TODAY(),-$F1439,""),""))</f>
        <v/>
      </c>
    </row>
    <row r="1440">
      <c r="A1440" s="7" t="n"/>
      <c r="B1440" s="10" t="n"/>
      <c r="C1440">
        <f>IF($A1440="","",IFERROR(IF(INDEX('Apólices'!$Q$2:$Q$5001,MATCH($A1440,'Apólices'!$A$2:$A$5001,0))="","",INDEX('Apólices'!$Q$2:$Q$5001,MATCH($A1440,'Apólices'!$A$2:$A$5001,0))),""))</f>
        <v/>
      </c>
      <c r="D1440" s="8" t="n"/>
      <c r="E1440" s="25" t="n"/>
      <c r="F1440" s="25">
        <f>IF(OR($E1440="",$C1440=""),"",ROUND($E1440*$C1440/100,2))</f>
        <v/>
      </c>
      <c r="G1440" s="8" t="n"/>
      <c r="H1440" s="25" t="n"/>
      <c r="I1440" s="8" t="n"/>
      <c r="J1440" s="25">
        <f>IF($H1440&lt;&gt;"",IF($F1440="","",ROUND($H1440-$F1440,2)),IF(AND($F1440&lt;&gt;"",ISNUMBER($G1440)),IF($G1440&lt;TODAY(),-$F1440,""),""))</f>
        <v/>
      </c>
    </row>
    <row r="1441">
      <c r="A1441" s="7" t="n"/>
      <c r="B1441" s="10" t="n"/>
      <c r="C1441">
        <f>IF($A1441="","",IFERROR(IF(INDEX('Apólices'!$Q$2:$Q$5001,MATCH($A1441,'Apólices'!$A$2:$A$5001,0))="","",INDEX('Apólices'!$Q$2:$Q$5001,MATCH($A1441,'Apólices'!$A$2:$A$5001,0))),""))</f>
        <v/>
      </c>
      <c r="D1441" s="8" t="n"/>
      <c r="E1441" s="25" t="n"/>
      <c r="F1441" s="25">
        <f>IF(OR($E1441="",$C1441=""),"",ROUND($E1441*$C1441/100,2))</f>
        <v/>
      </c>
      <c r="G1441" s="8" t="n"/>
      <c r="H1441" s="25" t="n"/>
      <c r="I1441" s="8" t="n"/>
      <c r="J1441" s="25">
        <f>IF($H1441&lt;&gt;"",IF($F1441="","",ROUND($H1441-$F1441,2)),IF(AND($F1441&lt;&gt;"",ISNUMBER($G1441)),IF($G1441&lt;TODAY(),-$F1441,""),""))</f>
        <v/>
      </c>
    </row>
    <row r="1442">
      <c r="A1442" s="7" t="n"/>
      <c r="B1442" s="10" t="n"/>
      <c r="C1442">
        <f>IF($A1442="","",IFERROR(IF(INDEX('Apólices'!$Q$2:$Q$5001,MATCH($A1442,'Apólices'!$A$2:$A$5001,0))="","",INDEX('Apólices'!$Q$2:$Q$5001,MATCH($A1442,'Apólices'!$A$2:$A$5001,0))),""))</f>
        <v/>
      </c>
      <c r="D1442" s="8" t="n"/>
      <c r="E1442" s="25" t="n"/>
      <c r="F1442" s="25">
        <f>IF(OR($E1442="",$C1442=""),"",ROUND($E1442*$C1442/100,2))</f>
        <v/>
      </c>
      <c r="G1442" s="8" t="n"/>
      <c r="H1442" s="25" t="n"/>
      <c r="I1442" s="8" t="n"/>
      <c r="J1442" s="25">
        <f>IF($H1442&lt;&gt;"",IF($F1442="","",ROUND($H1442-$F1442,2)),IF(AND($F1442&lt;&gt;"",ISNUMBER($G1442)),IF($G1442&lt;TODAY(),-$F1442,""),""))</f>
        <v/>
      </c>
    </row>
    <row r="1443">
      <c r="A1443" s="7" t="n"/>
      <c r="B1443" s="10" t="n"/>
      <c r="C1443">
        <f>IF($A1443="","",IFERROR(IF(INDEX('Apólices'!$Q$2:$Q$5001,MATCH($A1443,'Apólices'!$A$2:$A$5001,0))="","",INDEX('Apólices'!$Q$2:$Q$5001,MATCH($A1443,'Apólices'!$A$2:$A$5001,0))),""))</f>
        <v/>
      </c>
      <c r="D1443" s="8" t="n"/>
      <c r="E1443" s="25" t="n"/>
      <c r="F1443" s="25">
        <f>IF(OR($E1443="",$C1443=""),"",ROUND($E1443*$C1443/100,2))</f>
        <v/>
      </c>
      <c r="G1443" s="8" t="n"/>
      <c r="H1443" s="25" t="n"/>
      <c r="I1443" s="8" t="n"/>
      <c r="J1443" s="25">
        <f>IF($H1443&lt;&gt;"",IF($F1443="","",ROUND($H1443-$F1443,2)),IF(AND($F1443&lt;&gt;"",ISNUMBER($G1443)),IF($G1443&lt;TODAY(),-$F1443,""),""))</f>
        <v/>
      </c>
    </row>
    <row r="1444">
      <c r="A1444" s="7" t="n"/>
      <c r="B1444" s="10" t="n"/>
      <c r="C1444">
        <f>IF($A1444="","",IFERROR(IF(INDEX('Apólices'!$Q$2:$Q$5001,MATCH($A1444,'Apólices'!$A$2:$A$5001,0))="","",INDEX('Apólices'!$Q$2:$Q$5001,MATCH($A1444,'Apólices'!$A$2:$A$5001,0))),""))</f>
        <v/>
      </c>
      <c r="D1444" s="8" t="n"/>
      <c r="E1444" s="25" t="n"/>
      <c r="F1444" s="25">
        <f>IF(OR($E1444="",$C1444=""),"",ROUND($E1444*$C1444/100,2))</f>
        <v/>
      </c>
      <c r="G1444" s="8" t="n"/>
      <c r="H1444" s="25" t="n"/>
      <c r="I1444" s="8" t="n"/>
      <c r="J1444" s="25">
        <f>IF($H1444&lt;&gt;"",IF($F1444="","",ROUND($H1444-$F1444,2)),IF(AND($F1444&lt;&gt;"",ISNUMBER($G1444)),IF($G1444&lt;TODAY(),-$F1444,""),""))</f>
        <v/>
      </c>
    </row>
    <row r="1445">
      <c r="A1445" s="7" t="n"/>
      <c r="B1445" s="10" t="n"/>
      <c r="C1445">
        <f>IF($A1445="","",IFERROR(IF(INDEX('Apólices'!$Q$2:$Q$5001,MATCH($A1445,'Apólices'!$A$2:$A$5001,0))="","",INDEX('Apólices'!$Q$2:$Q$5001,MATCH($A1445,'Apólices'!$A$2:$A$5001,0))),""))</f>
        <v/>
      </c>
      <c r="D1445" s="8" t="n"/>
      <c r="E1445" s="25" t="n"/>
      <c r="F1445" s="25">
        <f>IF(OR($E1445="",$C1445=""),"",ROUND($E1445*$C1445/100,2))</f>
        <v/>
      </c>
      <c r="G1445" s="8" t="n"/>
      <c r="H1445" s="25" t="n"/>
      <c r="I1445" s="8" t="n"/>
      <c r="J1445" s="25">
        <f>IF($H1445&lt;&gt;"",IF($F1445="","",ROUND($H1445-$F1445,2)),IF(AND($F1445&lt;&gt;"",ISNUMBER($G1445)),IF($G1445&lt;TODAY(),-$F1445,""),""))</f>
        <v/>
      </c>
    </row>
    <row r="1446">
      <c r="A1446" s="7" t="n"/>
      <c r="B1446" s="10" t="n"/>
      <c r="C1446">
        <f>IF($A1446="","",IFERROR(IF(INDEX('Apólices'!$Q$2:$Q$5001,MATCH($A1446,'Apólices'!$A$2:$A$5001,0))="","",INDEX('Apólices'!$Q$2:$Q$5001,MATCH($A1446,'Apólices'!$A$2:$A$5001,0))),""))</f>
        <v/>
      </c>
      <c r="D1446" s="8" t="n"/>
      <c r="E1446" s="25" t="n"/>
      <c r="F1446" s="25">
        <f>IF(OR($E1446="",$C1446=""),"",ROUND($E1446*$C1446/100,2))</f>
        <v/>
      </c>
      <c r="G1446" s="8" t="n"/>
      <c r="H1446" s="25" t="n"/>
      <c r="I1446" s="8" t="n"/>
      <c r="J1446" s="25">
        <f>IF($H1446&lt;&gt;"",IF($F1446="","",ROUND($H1446-$F1446,2)),IF(AND($F1446&lt;&gt;"",ISNUMBER($G1446)),IF($G1446&lt;TODAY(),-$F1446,""),""))</f>
        <v/>
      </c>
    </row>
    <row r="1447">
      <c r="A1447" s="7" t="n"/>
      <c r="B1447" s="10" t="n"/>
      <c r="C1447">
        <f>IF($A1447="","",IFERROR(IF(INDEX('Apólices'!$Q$2:$Q$5001,MATCH($A1447,'Apólices'!$A$2:$A$5001,0))="","",INDEX('Apólices'!$Q$2:$Q$5001,MATCH($A1447,'Apólices'!$A$2:$A$5001,0))),""))</f>
        <v/>
      </c>
      <c r="D1447" s="8" t="n"/>
      <c r="E1447" s="25" t="n"/>
      <c r="F1447" s="25">
        <f>IF(OR($E1447="",$C1447=""),"",ROUND($E1447*$C1447/100,2))</f>
        <v/>
      </c>
      <c r="G1447" s="8" t="n"/>
      <c r="H1447" s="25" t="n"/>
      <c r="I1447" s="8" t="n"/>
      <c r="J1447" s="25">
        <f>IF($H1447&lt;&gt;"",IF($F1447="","",ROUND($H1447-$F1447,2)),IF(AND($F1447&lt;&gt;"",ISNUMBER($G1447)),IF($G1447&lt;TODAY(),-$F1447,""),""))</f>
        <v/>
      </c>
    </row>
    <row r="1448">
      <c r="A1448" s="7" t="n"/>
      <c r="B1448" s="10" t="n"/>
      <c r="C1448">
        <f>IF($A1448="","",IFERROR(IF(INDEX('Apólices'!$Q$2:$Q$5001,MATCH($A1448,'Apólices'!$A$2:$A$5001,0))="","",INDEX('Apólices'!$Q$2:$Q$5001,MATCH($A1448,'Apólices'!$A$2:$A$5001,0))),""))</f>
        <v/>
      </c>
      <c r="D1448" s="8" t="n"/>
      <c r="E1448" s="25" t="n"/>
      <c r="F1448" s="25">
        <f>IF(OR($E1448="",$C1448=""),"",ROUND($E1448*$C1448/100,2))</f>
        <v/>
      </c>
      <c r="G1448" s="8" t="n"/>
      <c r="H1448" s="25" t="n"/>
      <c r="I1448" s="8" t="n"/>
      <c r="J1448" s="25">
        <f>IF($H1448&lt;&gt;"",IF($F1448="","",ROUND($H1448-$F1448,2)),IF(AND($F1448&lt;&gt;"",ISNUMBER($G1448)),IF($G1448&lt;TODAY(),-$F1448,""),""))</f>
        <v/>
      </c>
    </row>
    <row r="1449">
      <c r="A1449" s="7" t="n"/>
      <c r="B1449" s="10" t="n"/>
      <c r="C1449">
        <f>IF($A1449="","",IFERROR(IF(INDEX('Apólices'!$Q$2:$Q$5001,MATCH($A1449,'Apólices'!$A$2:$A$5001,0))="","",INDEX('Apólices'!$Q$2:$Q$5001,MATCH($A1449,'Apólices'!$A$2:$A$5001,0))),""))</f>
        <v/>
      </c>
      <c r="D1449" s="8" t="n"/>
      <c r="E1449" s="25" t="n"/>
      <c r="F1449" s="25">
        <f>IF(OR($E1449="",$C1449=""),"",ROUND($E1449*$C1449/100,2))</f>
        <v/>
      </c>
      <c r="G1449" s="8" t="n"/>
      <c r="H1449" s="25" t="n"/>
      <c r="I1449" s="8" t="n"/>
      <c r="J1449" s="25">
        <f>IF($H1449&lt;&gt;"",IF($F1449="","",ROUND($H1449-$F1449,2)),IF(AND($F1449&lt;&gt;"",ISNUMBER($G1449)),IF($G1449&lt;TODAY(),-$F1449,""),""))</f>
        <v/>
      </c>
    </row>
    <row r="1450">
      <c r="A1450" s="7" t="n"/>
      <c r="B1450" s="10" t="n"/>
      <c r="C1450">
        <f>IF($A1450="","",IFERROR(IF(INDEX('Apólices'!$Q$2:$Q$5001,MATCH($A1450,'Apólices'!$A$2:$A$5001,0))="","",INDEX('Apólices'!$Q$2:$Q$5001,MATCH($A1450,'Apólices'!$A$2:$A$5001,0))),""))</f>
        <v/>
      </c>
      <c r="D1450" s="8" t="n"/>
      <c r="E1450" s="25" t="n"/>
      <c r="F1450" s="25">
        <f>IF(OR($E1450="",$C1450=""),"",ROUND($E1450*$C1450/100,2))</f>
        <v/>
      </c>
      <c r="G1450" s="8" t="n"/>
      <c r="H1450" s="25" t="n"/>
      <c r="I1450" s="8" t="n"/>
      <c r="J1450" s="25">
        <f>IF($H1450&lt;&gt;"",IF($F1450="","",ROUND($H1450-$F1450,2)),IF(AND($F1450&lt;&gt;"",ISNUMBER($G1450)),IF($G1450&lt;TODAY(),-$F1450,""),""))</f>
        <v/>
      </c>
    </row>
    <row r="1451">
      <c r="A1451" s="7" t="n"/>
      <c r="B1451" s="10" t="n"/>
      <c r="C1451">
        <f>IF($A1451="","",IFERROR(IF(INDEX('Apólices'!$Q$2:$Q$5001,MATCH($A1451,'Apólices'!$A$2:$A$5001,0))="","",INDEX('Apólices'!$Q$2:$Q$5001,MATCH($A1451,'Apólices'!$A$2:$A$5001,0))),""))</f>
        <v/>
      </c>
      <c r="D1451" s="8" t="n"/>
      <c r="E1451" s="25" t="n"/>
      <c r="F1451" s="25">
        <f>IF(OR($E1451="",$C1451=""),"",ROUND($E1451*$C1451/100,2))</f>
        <v/>
      </c>
      <c r="G1451" s="8" t="n"/>
      <c r="H1451" s="25" t="n"/>
      <c r="I1451" s="8" t="n"/>
      <c r="J1451" s="25">
        <f>IF($H1451&lt;&gt;"",IF($F1451="","",ROUND($H1451-$F1451,2)),IF(AND($F1451&lt;&gt;"",ISNUMBER($G1451)),IF($G1451&lt;TODAY(),-$F1451,""),""))</f>
        <v/>
      </c>
    </row>
    <row r="1452">
      <c r="A1452" s="7" t="n"/>
      <c r="B1452" s="10" t="n"/>
      <c r="C1452">
        <f>IF($A1452="","",IFERROR(IF(INDEX('Apólices'!$Q$2:$Q$5001,MATCH($A1452,'Apólices'!$A$2:$A$5001,0))="","",INDEX('Apólices'!$Q$2:$Q$5001,MATCH($A1452,'Apólices'!$A$2:$A$5001,0))),""))</f>
        <v/>
      </c>
      <c r="D1452" s="8" t="n"/>
      <c r="E1452" s="25" t="n"/>
      <c r="F1452" s="25">
        <f>IF(OR($E1452="",$C1452=""),"",ROUND($E1452*$C1452/100,2))</f>
        <v/>
      </c>
      <c r="G1452" s="8" t="n"/>
      <c r="H1452" s="25" t="n"/>
      <c r="I1452" s="8" t="n"/>
      <c r="J1452" s="25">
        <f>IF($H1452&lt;&gt;"",IF($F1452="","",ROUND($H1452-$F1452,2)),IF(AND($F1452&lt;&gt;"",ISNUMBER($G1452)),IF($G1452&lt;TODAY(),-$F1452,""),""))</f>
        <v/>
      </c>
    </row>
    <row r="1453">
      <c r="A1453" s="7" t="n"/>
      <c r="B1453" s="10" t="n"/>
      <c r="C1453">
        <f>IF($A1453="","",IFERROR(IF(INDEX('Apólices'!$Q$2:$Q$5001,MATCH($A1453,'Apólices'!$A$2:$A$5001,0))="","",INDEX('Apólices'!$Q$2:$Q$5001,MATCH($A1453,'Apólices'!$A$2:$A$5001,0))),""))</f>
        <v/>
      </c>
      <c r="D1453" s="8" t="n"/>
      <c r="E1453" s="25" t="n"/>
      <c r="F1453" s="25">
        <f>IF(OR($E1453="",$C1453=""),"",ROUND($E1453*$C1453/100,2))</f>
        <v/>
      </c>
      <c r="G1453" s="8" t="n"/>
      <c r="H1453" s="25" t="n"/>
      <c r="I1453" s="8" t="n"/>
      <c r="J1453" s="25">
        <f>IF($H1453&lt;&gt;"",IF($F1453="","",ROUND($H1453-$F1453,2)),IF(AND($F1453&lt;&gt;"",ISNUMBER($G1453)),IF($G1453&lt;TODAY(),-$F1453,""),""))</f>
        <v/>
      </c>
    </row>
    <row r="1454">
      <c r="A1454" s="7" t="n"/>
      <c r="B1454" s="10" t="n"/>
      <c r="C1454">
        <f>IF($A1454="","",IFERROR(IF(INDEX('Apólices'!$Q$2:$Q$5001,MATCH($A1454,'Apólices'!$A$2:$A$5001,0))="","",INDEX('Apólices'!$Q$2:$Q$5001,MATCH($A1454,'Apólices'!$A$2:$A$5001,0))),""))</f>
        <v/>
      </c>
      <c r="D1454" s="8" t="n"/>
      <c r="E1454" s="25" t="n"/>
      <c r="F1454" s="25">
        <f>IF(OR($E1454="",$C1454=""),"",ROUND($E1454*$C1454/100,2))</f>
        <v/>
      </c>
      <c r="G1454" s="8" t="n"/>
      <c r="H1454" s="25" t="n"/>
      <c r="I1454" s="8" t="n"/>
      <c r="J1454" s="25">
        <f>IF($H1454&lt;&gt;"",IF($F1454="","",ROUND($H1454-$F1454,2)),IF(AND($F1454&lt;&gt;"",ISNUMBER($G1454)),IF($G1454&lt;TODAY(),-$F1454,""),""))</f>
        <v/>
      </c>
    </row>
    <row r="1455">
      <c r="A1455" s="7" t="n"/>
      <c r="B1455" s="10" t="n"/>
      <c r="C1455">
        <f>IF($A1455="","",IFERROR(IF(INDEX('Apólices'!$Q$2:$Q$5001,MATCH($A1455,'Apólices'!$A$2:$A$5001,0))="","",INDEX('Apólices'!$Q$2:$Q$5001,MATCH($A1455,'Apólices'!$A$2:$A$5001,0))),""))</f>
        <v/>
      </c>
      <c r="D1455" s="8" t="n"/>
      <c r="E1455" s="25" t="n"/>
      <c r="F1455" s="25">
        <f>IF(OR($E1455="",$C1455=""),"",ROUND($E1455*$C1455/100,2))</f>
        <v/>
      </c>
      <c r="G1455" s="8" t="n"/>
      <c r="H1455" s="25" t="n"/>
      <c r="I1455" s="8" t="n"/>
      <c r="J1455" s="25">
        <f>IF($H1455&lt;&gt;"",IF($F1455="","",ROUND($H1455-$F1455,2)),IF(AND($F1455&lt;&gt;"",ISNUMBER($G1455)),IF($G1455&lt;TODAY(),-$F1455,""),""))</f>
        <v/>
      </c>
    </row>
    <row r="1456">
      <c r="A1456" s="7" t="n"/>
      <c r="B1456" s="10" t="n"/>
      <c r="C1456">
        <f>IF($A1456="","",IFERROR(IF(INDEX('Apólices'!$Q$2:$Q$5001,MATCH($A1456,'Apólices'!$A$2:$A$5001,0))="","",INDEX('Apólices'!$Q$2:$Q$5001,MATCH($A1456,'Apólices'!$A$2:$A$5001,0))),""))</f>
        <v/>
      </c>
      <c r="D1456" s="8" t="n"/>
      <c r="E1456" s="25" t="n"/>
      <c r="F1456" s="25">
        <f>IF(OR($E1456="",$C1456=""),"",ROUND($E1456*$C1456/100,2))</f>
        <v/>
      </c>
      <c r="G1456" s="8" t="n"/>
      <c r="H1456" s="25" t="n"/>
      <c r="I1456" s="8" t="n"/>
      <c r="J1456" s="25">
        <f>IF($H1456&lt;&gt;"",IF($F1456="","",ROUND($H1456-$F1456,2)),IF(AND($F1456&lt;&gt;"",ISNUMBER($G1456)),IF($G1456&lt;TODAY(),-$F1456,""),""))</f>
        <v/>
      </c>
    </row>
    <row r="1457">
      <c r="A1457" s="7" t="n"/>
      <c r="B1457" s="10" t="n"/>
      <c r="C1457">
        <f>IF($A1457="","",IFERROR(IF(INDEX('Apólices'!$Q$2:$Q$5001,MATCH($A1457,'Apólices'!$A$2:$A$5001,0))="","",INDEX('Apólices'!$Q$2:$Q$5001,MATCH($A1457,'Apólices'!$A$2:$A$5001,0))),""))</f>
        <v/>
      </c>
      <c r="D1457" s="8" t="n"/>
      <c r="E1457" s="25" t="n"/>
      <c r="F1457" s="25">
        <f>IF(OR($E1457="",$C1457=""),"",ROUND($E1457*$C1457/100,2))</f>
        <v/>
      </c>
      <c r="G1457" s="8" t="n"/>
      <c r="H1457" s="25" t="n"/>
      <c r="I1457" s="8" t="n"/>
      <c r="J1457" s="25">
        <f>IF($H1457&lt;&gt;"",IF($F1457="","",ROUND($H1457-$F1457,2)),IF(AND($F1457&lt;&gt;"",ISNUMBER($G1457)),IF($G1457&lt;TODAY(),-$F1457,""),""))</f>
        <v/>
      </c>
    </row>
    <row r="1458">
      <c r="A1458" s="7" t="n"/>
      <c r="B1458" s="10" t="n"/>
      <c r="C1458">
        <f>IF($A1458="","",IFERROR(IF(INDEX('Apólices'!$Q$2:$Q$5001,MATCH($A1458,'Apólices'!$A$2:$A$5001,0))="","",INDEX('Apólices'!$Q$2:$Q$5001,MATCH($A1458,'Apólices'!$A$2:$A$5001,0))),""))</f>
        <v/>
      </c>
      <c r="D1458" s="8" t="n"/>
      <c r="E1458" s="25" t="n"/>
      <c r="F1458" s="25">
        <f>IF(OR($E1458="",$C1458=""),"",ROUND($E1458*$C1458/100,2))</f>
        <v/>
      </c>
      <c r="G1458" s="8" t="n"/>
      <c r="H1458" s="25" t="n"/>
      <c r="I1458" s="8" t="n"/>
      <c r="J1458" s="25">
        <f>IF($H1458&lt;&gt;"",IF($F1458="","",ROUND($H1458-$F1458,2)),IF(AND($F1458&lt;&gt;"",ISNUMBER($G1458)),IF($G1458&lt;TODAY(),-$F1458,""),""))</f>
        <v/>
      </c>
    </row>
    <row r="1459">
      <c r="A1459" s="7" t="n"/>
      <c r="B1459" s="10" t="n"/>
      <c r="C1459">
        <f>IF($A1459="","",IFERROR(IF(INDEX('Apólices'!$Q$2:$Q$5001,MATCH($A1459,'Apólices'!$A$2:$A$5001,0))="","",INDEX('Apólices'!$Q$2:$Q$5001,MATCH($A1459,'Apólices'!$A$2:$A$5001,0))),""))</f>
        <v/>
      </c>
      <c r="D1459" s="8" t="n"/>
      <c r="E1459" s="25" t="n"/>
      <c r="F1459" s="25">
        <f>IF(OR($E1459="",$C1459=""),"",ROUND($E1459*$C1459/100,2))</f>
        <v/>
      </c>
      <c r="G1459" s="8" t="n"/>
      <c r="H1459" s="25" t="n"/>
      <c r="I1459" s="8" t="n"/>
      <c r="J1459" s="25">
        <f>IF($H1459&lt;&gt;"",IF($F1459="","",ROUND($H1459-$F1459,2)),IF(AND($F1459&lt;&gt;"",ISNUMBER($G1459)),IF($G1459&lt;TODAY(),-$F1459,""),""))</f>
        <v/>
      </c>
    </row>
    <row r="1460">
      <c r="A1460" s="7" t="n"/>
      <c r="B1460" s="10" t="n"/>
      <c r="C1460">
        <f>IF($A1460="","",IFERROR(IF(INDEX('Apólices'!$Q$2:$Q$5001,MATCH($A1460,'Apólices'!$A$2:$A$5001,0))="","",INDEX('Apólices'!$Q$2:$Q$5001,MATCH($A1460,'Apólices'!$A$2:$A$5001,0))),""))</f>
        <v/>
      </c>
      <c r="D1460" s="8" t="n"/>
      <c r="E1460" s="25" t="n"/>
      <c r="F1460" s="25">
        <f>IF(OR($E1460="",$C1460=""),"",ROUND($E1460*$C1460/100,2))</f>
        <v/>
      </c>
      <c r="G1460" s="8" t="n"/>
      <c r="H1460" s="25" t="n"/>
      <c r="I1460" s="8" t="n"/>
      <c r="J1460" s="25">
        <f>IF($H1460&lt;&gt;"",IF($F1460="","",ROUND($H1460-$F1460,2)),IF(AND($F1460&lt;&gt;"",ISNUMBER($G1460)),IF($G1460&lt;TODAY(),-$F1460,""),""))</f>
        <v/>
      </c>
    </row>
    <row r="1461">
      <c r="A1461" s="7" t="n"/>
      <c r="B1461" s="10" t="n"/>
      <c r="C1461">
        <f>IF($A1461="","",IFERROR(IF(INDEX('Apólices'!$Q$2:$Q$5001,MATCH($A1461,'Apólices'!$A$2:$A$5001,0))="","",INDEX('Apólices'!$Q$2:$Q$5001,MATCH($A1461,'Apólices'!$A$2:$A$5001,0))),""))</f>
        <v/>
      </c>
      <c r="D1461" s="8" t="n"/>
      <c r="E1461" s="25" t="n"/>
      <c r="F1461" s="25">
        <f>IF(OR($E1461="",$C1461=""),"",ROUND($E1461*$C1461/100,2))</f>
        <v/>
      </c>
      <c r="G1461" s="8" t="n"/>
      <c r="H1461" s="25" t="n"/>
      <c r="I1461" s="8" t="n"/>
      <c r="J1461" s="25">
        <f>IF($H1461&lt;&gt;"",IF($F1461="","",ROUND($H1461-$F1461,2)),IF(AND($F1461&lt;&gt;"",ISNUMBER($G1461)),IF($G1461&lt;TODAY(),-$F1461,""),""))</f>
        <v/>
      </c>
    </row>
    <row r="1462">
      <c r="A1462" s="7" t="n"/>
      <c r="B1462" s="10" t="n"/>
      <c r="C1462">
        <f>IF($A1462="","",IFERROR(IF(INDEX('Apólices'!$Q$2:$Q$5001,MATCH($A1462,'Apólices'!$A$2:$A$5001,0))="","",INDEX('Apólices'!$Q$2:$Q$5001,MATCH($A1462,'Apólices'!$A$2:$A$5001,0))),""))</f>
        <v/>
      </c>
      <c r="D1462" s="8" t="n"/>
      <c r="E1462" s="25" t="n"/>
      <c r="F1462" s="25">
        <f>IF(OR($E1462="",$C1462=""),"",ROUND($E1462*$C1462/100,2))</f>
        <v/>
      </c>
      <c r="G1462" s="8" t="n"/>
      <c r="H1462" s="25" t="n"/>
      <c r="I1462" s="8" t="n"/>
      <c r="J1462" s="25">
        <f>IF($H1462&lt;&gt;"",IF($F1462="","",ROUND($H1462-$F1462,2)),IF(AND($F1462&lt;&gt;"",ISNUMBER($G1462)),IF($G1462&lt;TODAY(),-$F1462,""),""))</f>
        <v/>
      </c>
    </row>
    <row r="1463">
      <c r="A1463" s="7" t="n"/>
      <c r="B1463" s="10" t="n"/>
      <c r="C1463">
        <f>IF($A1463="","",IFERROR(IF(INDEX('Apólices'!$Q$2:$Q$5001,MATCH($A1463,'Apólices'!$A$2:$A$5001,0))="","",INDEX('Apólices'!$Q$2:$Q$5001,MATCH($A1463,'Apólices'!$A$2:$A$5001,0))),""))</f>
        <v/>
      </c>
      <c r="D1463" s="8" t="n"/>
      <c r="E1463" s="25" t="n"/>
      <c r="F1463" s="25">
        <f>IF(OR($E1463="",$C1463=""),"",ROUND($E1463*$C1463/100,2))</f>
        <v/>
      </c>
      <c r="G1463" s="8" t="n"/>
      <c r="H1463" s="25" t="n"/>
      <c r="I1463" s="8" t="n"/>
      <c r="J1463" s="25">
        <f>IF($H1463&lt;&gt;"",IF($F1463="","",ROUND($H1463-$F1463,2)),IF(AND($F1463&lt;&gt;"",ISNUMBER($G1463)),IF($G1463&lt;TODAY(),-$F1463,""),""))</f>
        <v/>
      </c>
    </row>
    <row r="1464">
      <c r="A1464" s="7" t="n"/>
      <c r="B1464" s="10" t="n"/>
      <c r="C1464">
        <f>IF($A1464="","",IFERROR(IF(INDEX('Apólices'!$Q$2:$Q$5001,MATCH($A1464,'Apólices'!$A$2:$A$5001,0))="","",INDEX('Apólices'!$Q$2:$Q$5001,MATCH($A1464,'Apólices'!$A$2:$A$5001,0))),""))</f>
        <v/>
      </c>
      <c r="D1464" s="8" t="n"/>
      <c r="E1464" s="25" t="n"/>
      <c r="F1464" s="25">
        <f>IF(OR($E1464="",$C1464=""),"",ROUND($E1464*$C1464/100,2))</f>
        <v/>
      </c>
      <c r="G1464" s="8" t="n"/>
      <c r="H1464" s="25" t="n"/>
      <c r="I1464" s="8" t="n"/>
      <c r="J1464" s="25">
        <f>IF($H1464&lt;&gt;"",IF($F1464="","",ROUND($H1464-$F1464,2)),IF(AND($F1464&lt;&gt;"",ISNUMBER($G1464)),IF($G1464&lt;TODAY(),-$F1464,""),""))</f>
        <v/>
      </c>
    </row>
    <row r="1465">
      <c r="A1465" s="7" t="n"/>
      <c r="B1465" s="10" t="n"/>
      <c r="C1465">
        <f>IF($A1465="","",IFERROR(IF(INDEX('Apólices'!$Q$2:$Q$5001,MATCH($A1465,'Apólices'!$A$2:$A$5001,0))="","",INDEX('Apólices'!$Q$2:$Q$5001,MATCH($A1465,'Apólices'!$A$2:$A$5001,0))),""))</f>
        <v/>
      </c>
      <c r="D1465" s="8" t="n"/>
      <c r="E1465" s="25" t="n"/>
      <c r="F1465" s="25">
        <f>IF(OR($E1465="",$C1465=""),"",ROUND($E1465*$C1465/100,2))</f>
        <v/>
      </c>
      <c r="G1465" s="8" t="n"/>
      <c r="H1465" s="25" t="n"/>
      <c r="I1465" s="8" t="n"/>
      <c r="J1465" s="25">
        <f>IF($H1465&lt;&gt;"",IF($F1465="","",ROUND($H1465-$F1465,2)),IF(AND($F1465&lt;&gt;"",ISNUMBER($G1465)),IF($G1465&lt;TODAY(),-$F1465,""),""))</f>
        <v/>
      </c>
    </row>
    <row r="1466">
      <c r="A1466" s="7" t="n"/>
      <c r="B1466" s="10" t="n"/>
      <c r="C1466">
        <f>IF($A1466="","",IFERROR(IF(INDEX('Apólices'!$Q$2:$Q$5001,MATCH($A1466,'Apólices'!$A$2:$A$5001,0))="","",INDEX('Apólices'!$Q$2:$Q$5001,MATCH($A1466,'Apólices'!$A$2:$A$5001,0))),""))</f>
        <v/>
      </c>
      <c r="D1466" s="8" t="n"/>
      <c r="E1466" s="25" t="n"/>
      <c r="F1466" s="25">
        <f>IF(OR($E1466="",$C1466=""),"",ROUND($E1466*$C1466/100,2))</f>
        <v/>
      </c>
      <c r="G1466" s="8" t="n"/>
      <c r="H1466" s="25" t="n"/>
      <c r="I1466" s="8" t="n"/>
      <c r="J1466" s="25">
        <f>IF($H1466&lt;&gt;"",IF($F1466="","",ROUND($H1466-$F1466,2)),IF(AND($F1466&lt;&gt;"",ISNUMBER($G1466)),IF($G1466&lt;TODAY(),-$F1466,""),""))</f>
        <v/>
      </c>
    </row>
    <row r="1467">
      <c r="A1467" s="7" t="n"/>
      <c r="B1467" s="10" t="n"/>
      <c r="C1467">
        <f>IF($A1467="","",IFERROR(IF(INDEX('Apólices'!$Q$2:$Q$5001,MATCH($A1467,'Apólices'!$A$2:$A$5001,0))="","",INDEX('Apólices'!$Q$2:$Q$5001,MATCH($A1467,'Apólices'!$A$2:$A$5001,0))),""))</f>
        <v/>
      </c>
      <c r="D1467" s="8" t="n"/>
      <c r="E1467" s="25" t="n"/>
      <c r="F1467" s="25">
        <f>IF(OR($E1467="",$C1467=""),"",ROUND($E1467*$C1467/100,2))</f>
        <v/>
      </c>
      <c r="G1467" s="8" t="n"/>
      <c r="H1467" s="25" t="n"/>
      <c r="I1467" s="8" t="n"/>
      <c r="J1467" s="25">
        <f>IF($H1467&lt;&gt;"",IF($F1467="","",ROUND($H1467-$F1467,2)),IF(AND($F1467&lt;&gt;"",ISNUMBER($G1467)),IF($G1467&lt;TODAY(),-$F1467,""),""))</f>
        <v/>
      </c>
    </row>
    <row r="1468">
      <c r="A1468" s="7" t="n"/>
      <c r="B1468" s="10" t="n"/>
      <c r="C1468">
        <f>IF($A1468="","",IFERROR(IF(INDEX('Apólices'!$Q$2:$Q$5001,MATCH($A1468,'Apólices'!$A$2:$A$5001,0))="","",INDEX('Apólices'!$Q$2:$Q$5001,MATCH($A1468,'Apólices'!$A$2:$A$5001,0))),""))</f>
        <v/>
      </c>
      <c r="D1468" s="8" t="n"/>
      <c r="E1468" s="25" t="n"/>
      <c r="F1468" s="25">
        <f>IF(OR($E1468="",$C1468=""),"",ROUND($E1468*$C1468/100,2))</f>
        <v/>
      </c>
      <c r="G1468" s="8" t="n"/>
      <c r="H1468" s="25" t="n"/>
      <c r="I1468" s="8" t="n"/>
      <c r="J1468" s="25">
        <f>IF($H1468&lt;&gt;"",IF($F1468="","",ROUND($H1468-$F1468,2)),IF(AND($F1468&lt;&gt;"",ISNUMBER($G1468)),IF($G1468&lt;TODAY(),-$F1468,""),""))</f>
        <v/>
      </c>
    </row>
    <row r="1469">
      <c r="A1469" s="7" t="n"/>
      <c r="B1469" s="10" t="n"/>
      <c r="C1469">
        <f>IF($A1469="","",IFERROR(IF(INDEX('Apólices'!$Q$2:$Q$5001,MATCH($A1469,'Apólices'!$A$2:$A$5001,0))="","",INDEX('Apólices'!$Q$2:$Q$5001,MATCH($A1469,'Apólices'!$A$2:$A$5001,0))),""))</f>
        <v/>
      </c>
      <c r="D1469" s="8" t="n"/>
      <c r="E1469" s="25" t="n"/>
      <c r="F1469" s="25">
        <f>IF(OR($E1469="",$C1469=""),"",ROUND($E1469*$C1469/100,2))</f>
        <v/>
      </c>
      <c r="G1469" s="8" t="n"/>
      <c r="H1469" s="25" t="n"/>
      <c r="I1469" s="8" t="n"/>
      <c r="J1469" s="25">
        <f>IF($H1469&lt;&gt;"",IF($F1469="","",ROUND($H1469-$F1469,2)),IF(AND($F1469&lt;&gt;"",ISNUMBER($G1469)),IF($G1469&lt;TODAY(),-$F1469,""),""))</f>
        <v/>
      </c>
    </row>
    <row r="1470">
      <c r="A1470" s="7" t="n"/>
      <c r="B1470" s="10" t="n"/>
      <c r="C1470">
        <f>IF($A1470="","",IFERROR(IF(INDEX('Apólices'!$Q$2:$Q$5001,MATCH($A1470,'Apólices'!$A$2:$A$5001,0))="","",INDEX('Apólices'!$Q$2:$Q$5001,MATCH($A1470,'Apólices'!$A$2:$A$5001,0))),""))</f>
        <v/>
      </c>
      <c r="D1470" s="8" t="n"/>
      <c r="E1470" s="25" t="n"/>
      <c r="F1470" s="25">
        <f>IF(OR($E1470="",$C1470=""),"",ROUND($E1470*$C1470/100,2))</f>
        <v/>
      </c>
      <c r="G1470" s="8" t="n"/>
      <c r="H1470" s="25" t="n"/>
      <c r="I1470" s="8" t="n"/>
      <c r="J1470" s="25">
        <f>IF($H1470&lt;&gt;"",IF($F1470="","",ROUND($H1470-$F1470,2)),IF(AND($F1470&lt;&gt;"",ISNUMBER($G1470)),IF($G1470&lt;TODAY(),-$F1470,""),""))</f>
        <v/>
      </c>
    </row>
    <row r="1471">
      <c r="A1471" s="7" t="n"/>
      <c r="B1471" s="10" t="n"/>
      <c r="C1471">
        <f>IF($A1471="","",IFERROR(IF(INDEX('Apólices'!$Q$2:$Q$5001,MATCH($A1471,'Apólices'!$A$2:$A$5001,0))="","",INDEX('Apólices'!$Q$2:$Q$5001,MATCH($A1471,'Apólices'!$A$2:$A$5001,0))),""))</f>
        <v/>
      </c>
      <c r="D1471" s="8" t="n"/>
      <c r="E1471" s="25" t="n"/>
      <c r="F1471" s="25">
        <f>IF(OR($E1471="",$C1471=""),"",ROUND($E1471*$C1471/100,2))</f>
        <v/>
      </c>
      <c r="G1471" s="8" t="n"/>
      <c r="H1471" s="25" t="n"/>
      <c r="I1471" s="8" t="n"/>
      <c r="J1471" s="25">
        <f>IF($H1471&lt;&gt;"",IF($F1471="","",ROUND($H1471-$F1471,2)),IF(AND($F1471&lt;&gt;"",ISNUMBER($G1471)),IF($G1471&lt;TODAY(),-$F1471,""),""))</f>
        <v/>
      </c>
    </row>
    <row r="1472">
      <c r="A1472" s="7" t="n"/>
      <c r="B1472" s="10" t="n"/>
      <c r="C1472">
        <f>IF($A1472="","",IFERROR(IF(INDEX('Apólices'!$Q$2:$Q$5001,MATCH($A1472,'Apólices'!$A$2:$A$5001,0))="","",INDEX('Apólices'!$Q$2:$Q$5001,MATCH($A1472,'Apólices'!$A$2:$A$5001,0))),""))</f>
        <v/>
      </c>
      <c r="D1472" s="8" t="n"/>
      <c r="E1472" s="25" t="n"/>
      <c r="F1472" s="25">
        <f>IF(OR($E1472="",$C1472=""),"",ROUND($E1472*$C1472/100,2))</f>
        <v/>
      </c>
      <c r="G1472" s="8" t="n"/>
      <c r="H1472" s="25" t="n"/>
      <c r="I1472" s="8" t="n"/>
      <c r="J1472" s="25">
        <f>IF($H1472&lt;&gt;"",IF($F1472="","",ROUND($H1472-$F1472,2)),IF(AND($F1472&lt;&gt;"",ISNUMBER($G1472)),IF($G1472&lt;TODAY(),-$F1472,""),""))</f>
        <v/>
      </c>
    </row>
    <row r="1473">
      <c r="A1473" s="7" t="n"/>
      <c r="B1473" s="10" t="n"/>
      <c r="C1473">
        <f>IF($A1473="","",IFERROR(IF(INDEX('Apólices'!$Q$2:$Q$5001,MATCH($A1473,'Apólices'!$A$2:$A$5001,0))="","",INDEX('Apólices'!$Q$2:$Q$5001,MATCH($A1473,'Apólices'!$A$2:$A$5001,0))),""))</f>
        <v/>
      </c>
      <c r="D1473" s="8" t="n"/>
      <c r="E1473" s="25" t="n"/>
      <c r="F1473" s="25">
        <f>IF(OR($E1473="",$C1473=""),"",ROUND($E1473*$C1473/100,2))</f>
        <v/>
      </c>
      <c r="G1473" s="8" t="n"/>
      <c r="H1473" s="25" t="n"/>
      <c r="I1473" s="8" t="n"/>
      <c r="J1473" s="25">
        <f>IF($H1473&lt;&gt;"",IF($F1473="","",ROUND($H1473-$F1473,2)),IF(AND($F1473&lt;&gt;"",ISNUMBER($G1473)),IF($G1473&lt;TODAY(),-$F1473,""),""))</f>
        <v/>
      </c>
    </row>
    <row r="1474">
      <c r="A1474" s="7" t="n"/>
      <c r="B1474" s="10" t="n"/>
      <c r="C1474">
        <f>IF($A1474="","",IFERROR(IF(INDEX('Apólices'!$Q$2:$Q$5001,MATCH($A1474,'Apólices'!$A$2:$A$5001,0))="","",INDEX('Apólices'!$Q$2:$Q$5001,MATCH($A1474,'Apólices'!$A$2:$A$5001,0))),""))</f>
        <v/>
      </c>
      <c r="D1474" s="8" t="n"/>
      <c r="E1474" s="25" t="n"/>
      <c r="F1474" s="25">
        <f>IF(OR($E1474="",$C1474=""),"",ROUND($E1474*$C1474/100,2))</f>
        <v/>
      </c>
      <c r="G1474" s="8" t="n"/>
      <c r="H1474" s="25" t="n"/>
      <c r="I1474" s="8" t="n"/>
      <c r="J1474" s="25">
        <f>IF($H1474&lt;&gt;"",IF($F1474="","",ROUND($H1474-$F1474,2)),IF(AND($F1474&lt;&gt;"",ISNUMBER($G1474)),IF($G1474&lt;TODAY(),-$F1474,""),""))</f>
        <v/>
      </c>
    </row>
    <row r="1475">
      <c r="A1475" s="7" t="n"/>
      <c r="B1475" s="10" t="n"/>
      <c r="C1475">
        <f>IF($A1475="","",IFERROR(IF(INDEX('Apólices'!$Q$2:$Q$5001,MATCH($A1475,'Apólices'!$A$2:$A$5001,0))="","",INDEX('Apólices'!$Q$2:$Q$5001,MATCH($A1475,'Apólices'!$A$2:$A$5001,0))),""))</f>
        <v/>
      </c>
      <c r="D1475" s="8" t="n"/>
      <c r="E1475" s="25" t="n"/>
      <c r="F1475" s="25">
        <f>IF(OR($E1475="",$C1475=""),"",ROUND($E1475*$C1475/100,2))</f>
        <v/>
      </c>
      <c r="G1475" s="8" t="n"/>
      <c r="H1475" s="25" t="n"/>
      <c r="I1475" s="8" t="n"/>
      <c r="J1475" s="25">
        <f>IF($H1475&lt;&gt;"",IF($F1475="","",ROUND($H1475-$F1475,2)),IF(AND($F1475&lt;&gt;"",ISNUMBER($G1475)),IF($G1475&lt;TODAY(),-$F1475,""),""))</f>
        <v/>
      </c>
    </row>
    <row r="1476">
      <c r="A1476" s="7" t="n"/>
      <c r="B1476" s="10" t="n"/>
      <c r="C1476">
        <f>IF($A1476="","",IFERROR(IF(INDEX('Apólices'!$Q$2:$Q$5001,MATCH($A1476,'Apólices'!$A$2:$A$5001,0))="","",INDEX('Apólices'!$Q$2:$Q$5001,MATCH($A1476,'Apólices'!$A$2:$A$5001,0))),""))</f>
        <v/>
      </c>
      <c r="D1476" s="8" t="n"/>
      <c r="E1476" s="25" t="n"/>
      <c r="F1476" s="25">
        <f>IF(OR($E1476="",$C1476=""),"",ROUND($E1476*$C1476/100,2))</f>
        <v/>
      </c>
      <c r="G1476" s="8" t="n"/>
      <c r="H1476" s="25" t="n"/>
      <c r="I1476" s="8" t="n"/>
      <c r="J1476" s="25">
        <f>IF($H1476&lt;&gt;"",IF($F1476="","",ROUND($H1476-$F1476,2)),IF(AND($F1476&lt;&gt;"",ISNUMBER($G1476)),IF($G1476&lt;TODAY(),-$F1476,""),""))</f>
        <v/>
      </c>
    </row>
    <row r="1477">
      <c r="A1477" s="7" t="n"/>
      <c r="B1477" s="10" t="n"/>
      <c r="C1477">
        <f>IF($A1477="","",IFERROR(IF(INDEX('Apólices'!$Q$2:$Q$5001,MATCH($A1477,'Apólices'!$A$2:$A$5001,0))="","",INDEX('Apólices'!$Q$2:$Q$5001,MATCH($A1477,'Apólices'!$A$2:$A$5001,0))),""))</f>
        <v/>
      </c>
      <c r="D1477" s="8" t="n"/>
      <c r="E1477" s="25" t="n"/>
      <c r="F1477" s="25">
        <f>IF(OR($E1477="",$C1477=""),"",ROUND($E1477*$C1477/100,2))</f>
        <v/>
      </c>
      <c r="G1477" s="8" t="n"/>
      <c r="H1477" s="25" t="n"/>
      <c r="I1477" s="8" t="n"/>
      <c r="J1477" s="25">
        <f>IF($H1477&lt;&gt;"",IF($F1477="","",ROUND($H1477-$F1477,2)),IF(AND($F1477&lt;&gt;"",ISNUMBER($G1477)),IF($G1477&lt;TODAY(),-$F1477,""),""))</f>
        <v/>
      </c>
    </row>
    <row r="1478">
      <c r="A1478" s="7" t="n"/>
      <c r="B1478" s="10" t="n"/>
      <c r="C1478">
        <f>IF($A1478="","",IFERROR(IF(INDEX('Apólices'!$Q$2:$Q$5001,MATCH($A1478,'Apólices'!$A$2:$A$5001,0))="","",INDEX('Apólices'!$Q$2:$Q$5001,MATCH($A1478,'Apólices'!$A$2:$A$5001,0))),""))</f>
        <v/>
      </c>
      <c r="D1478" s="8" t="n"/>
      <c r="E1478" s="25" t="n"/>
      <c r="F1478" s="25">
        <f>IF(OR($E1478="",$C1478=""),"",ROUND($E1478*$C1478/100,2))</f>
        <v/>
      </c>
      <c r="G1478" s="8" t="n"/>
      <c r="H1478" s="25" t="n"/>
      <c r="I1478" s="8" t="n"/>
      <c r="J1478" s="25">
        <f>IF($H1478&lt;&gt;"",IF($F1478="","",ROUND($H1478-$F1478,2)),IF(AND($F1478&lt;&gt;"",ISNUMBER($G1478)),IF($G1478&lt;TODAY(),-$F1478,""),""))</f>
        <v/>
      </c>
    </row>
    <row r="1479">
      <c r="A1479" s="7" t="n"/>
      <c r="B1479" s="10" t="n"/>
      <c r="C1479">
        <f>IF($A1479="","",IFERROR(IF(INDEX('Apólices'!$Q$2:$Q$5001,MATCH($A1479,'Apólices'!$A$2:$A$5001,0))="","",INDEX('Apólices'!$Q$2:$Q$5001,MATCH($A1479,'Apólices'!$A$2:$A$5001,0))),""))</f>
        <v/>
      </c>
      <c r="D1479" s="8" t="n"/>
      <c r="E1479" s="25" t="n"/>
      <c r="F1479" s="25">
        <f>IF(OR($E1479="",$C1479=""),"",ROUND($E1479*$C1479/100,2))</f>
        <v/>
      </c>
      <c r="G1479" s="8" t="n"/>
      <c r="H1479" s="25" t="n"/>
      <c r="I1479" s="8" t="n"/>
      <c r="J1479" s="25">
        <f>IF($H1479&lt;&gt;"",IF($F1479="","",ROUND($H1479-$F1479,2)),IF(AND($F1479&lt;&gt;"",ISNUMBER($G1479)),IF($G1479&lt;TODAY(),-$F1479,""),""))</f>
        <v/>
      </c>
    </row>
    <row r="1480">
      <c r="A1480" s="7" t="n"/>
      <c r="B1480" s="10" t="n"/>
      <c r="C1480">
        <f>IF($A1480="","",IFERROR(IF(INDEX('Apólices'!$Q$2:$Q$5001,MATCH($A1480,'Apólices'!$A$2:$A$5001,0))="","",INDEX('Apólices'!$Q$2:$Q$5001,MATCH($A1480,'Apólices'!$A$2:$A$5001,0))),""))</f>
        <v/>
      </c>
      <c r="D1480" s="8" t="n"/>
      <c r="E1480" s="25" t="n"/>
      <c r="F1480" s="25">
        <f>IF(OR($E1480="",$C1480=""),"",ROUND($E1480*$C1480/100,2))</f>
        <v/>
      </c>
      <c r="G1480" s="8" t="n"/>
      <c r="H1480" s="25" t="n"/>
      <c r="I1480" s="8" t="n"/>
      <c r="J1480" s="25">
        <f>IF($H1480&lt;&gt;"",IF($F1480="","",ROUND($H1480-$F1480,2)),IF(AND($F1480&lt;&gt;"",ISNUMBER($G1480)),IF($G1480&lt;TODAY(),-$F1480,""),""))</f>
        <v/>
      </c>
    </row>
    <row r="1481">
      <c r="A1481" s="7" t="n"/>
      <c r="B1481" s="10" t="n"/>
      <c r="C1481">
        <f>IF($A1481="","",IFERROR(IF(INDEX('Apólices'!$Q$2:$Q$5001,MATCH($A1481,'Apólices'!$A$2:$A$5001,0))="","",INDEX('Apólices'!$Q$2:$Q$5001,MATCH($A1481,'Apólices'!$A$2:$A$5001,0))),""))</f>
        <v/>
      </c>
      <c r="D1481" s="8" t="n"/>
      <c r="E1481" s="25" t="n"/>
      <c r="F1481" s="25">
        <f>IF(OR($E1481="",$C1481=""),"",ROUND($E1481*$C1481/100,2))</f>
        <v/>
      </c>
      <c r="G1481" s="8" t="n"/>
      <c r="H1481" s="25" t="n"/>
      <c r="I1481" s="8" t="n"/>
      <c r="J1481" s="25">
        <f>IF($H1481&lt;&gt;"",IF($F1481="","",ROUND($H1481-$F1481,2)),IF(AND($F1481&lt;&gt;"",ISNUMBER($G1481)),IF($G1481&lt;TODAY(),-$F1481,""),""))</f>
        <v/>
      </c>
    </row>
    <row r="1482">
      <c r="A1482" s="7" t="n"/>
      <c r="B1482" s="10" t="n"/>
      <c r="C1482">
        <f>IF($A1482="","",IFERROR(IF(INDEX('Apólices'!$Q$2:$Q$5001,MATCH($A1482,'Apólices'!$A$2:$A$5001,0))="","",INDEX('Apólices'!$Q$2:$Q$5001,MATCH($A1482,'Apólices'!$A$2:$A$5001,0))),""))</f>
        <v/>
      </c>
      <c r="D1482" s="8" t="n"/>
      <c r="E1482" s="25" t="n"/>
      <c r="F1482" s="25">
        <f>IF(OR($E1482="",$C1482=""),"",ROUND($E1482*$C1482/100,2))</f>
        <v/>
      </c>
      <c r="G1482" s="8" t="n"/>
      <c r="H1482" s="25" t="n"/>
      <c r="I1482" s="8" t="n"/>
      <c r="J1482" s="25">
        <f>IF($H1482&lt;&gt;"",IF($F1482="","",ROUND($H1482-$F1482,2)),IF(AND($F1482&lt;&gt;"",ISNUMBER($G1482)),IF($G1482&lt;TODAY(),-$F1482,""),""))</f>
        <v/>
      </c>
    </row>
    <row r="1483">
      <c r="A1483" s="7" t="n"/>
      <c r="B1483" s="10" t="n"/>
      <c r="C1483">
        <f>IF($A1483="","",IFERROR(IF(INDEX('Apólices'!$Q$2:$Q$5001,MATCH($A1483,'Apólices'!$A$2:$A$5001,0))="","",INDEX('Apólices'!$Q$2:$Q$5001,MATCH($A1483,'Apólices'!$A$2:$A$5001,0))),""))</f>
        <v/>
      </c>
      <c r="D1483" s="8" t="n"/>
      <c r="E1483" s="25" t="n"/>
      <c r="F1483" s="25">
        <f>IF(OR($E1483="",$C1483=""),"",ROUND($E1483*$C1483/100,2))</f>
        <v/>
      </c>
      <c r="G1483" s="8" t="n"/>
      <c r="H1483" s="25" t="n"/>
      <c r="I1483" s="8" t="n"/>
      <c r="J1483" s="25">
        <f>IF($H1483&lt;&gt;"",IF($F1483="","",ROUND($H1483-$F1483,2)),IF(AND($F1483&lt;&gt;"",ISNUMBER($G1483)),IF($G1483&lt;TODAY(),-$F1483,""),""))</f>
        <v/>
      </c>
    </row>
    <row r="1484">
      <c r="A1484" s="7" t="n"/>
      <c r="B1484" s="10" t="n"/>
      <c r="C1484">
        <f>IF($A1484="","",IFERROR(IF(INDEX('Apólices'!$Q$2:$Q$5001,MATCH($A1484,'Apólices'!$A$2:$A$5001,0))="","",INDEX('Apólices'!$Q$2:$Q$5001,MATCH($A1484,'Apólices'!$A$2:$A$5001,0))),""))</f>
        <v/>
      </c>
      <c r="D1484" s="8" t="n"/>
      <c r="E1484" s="25" t="n"/>
      <c r="F1484" s="25">
        <f>IF(OR($E1484="",$C1484=""),"",ROUND($E1484*$C1484/100,2))</f>
        <v/>
      </c>
      <c r="G1484" s="8" t="n"/>
      <c r="H1484" s="25" t="n"/>
      <c r="I1484" s="8" t="n"/>
      <c r="J1484" s="25">
        <f>IF($H1484&lt;&gt;"",IF($F1484="","",ROUND($H1484-$F1484,2)),IF(AND($F1484&lt;&gt;"",ISNUMBER($G1484)),IF($G1484&lt;TODAY(),-$F1484,""),""))</f>
        <v/>
      </c>
    </row>
    <row r="1485">
      <c r="A1485" s="7" t="n"/>
      <c r="B1485" s="10" t="n"/>
      <c r="C1485">
        <f>IF($A1485="","",IFERROR(IF(INDEX('Apólices'!$Q$2:$Q$5001,MATCH($A1485,'Apólices'!$A$2:$A$5001,0))="","",INDEX('Apólices'!$Q$2:$Q$5001,MATCH($A1485,'Apólices'!$A$2:$A$5001,0))),""))</f>
        <v/>
      </c>
      <c r="D1485" s="8" t="n"/>
      <c r="E1485" s="25" t="n"/>
      <c r="F1485" s="25">
        <f>IF(OR($E1485="",$C1485=""),"",ROUND($E1485*$C1485/100,2))</f>
        <v/>
      </c>
      <c r="G1485" s="8" t="n"/>
      <c r="H1485" s="25" t="n"/>
      <c r="I1485" s="8" t="n"/>
      <c r="J1485" s="25">
        <f>IF($H1485&lt;&gt;"",IF($F1485="","",ROUND($H1485-$F1485,2)),IF(AND($F1485&lt;&gt;"",ISNUMBER($G1485)),IF($G1485&lt;TODAY(),-$F1485,""),""))</f>
        <v/>
      </c>
    </row>
    <row r="1486">
      <c r="A1486" s="7" t="n"/>
      <c r="B1486" s="10" t="n"/>
      <c r="C1486">
        <f>IF($A1486="","",IFERROR(IF(INDEX('Apólices'!$Q$2:$Q$5001,MATCH($A1486,'Apólices'!$A$2:$A$5001,0))="","",INDEX('Apólices'!$Q$2:$Q$5001,MATCH($A1486,'Apólices'!$A$2:$A$5001,0))),""))</f>
        <v/>
      </c>
      <c r="D1486" s="8" t="n"/>
      <c r="E1486" s="25" t="n"/>
      <c r="F1486" s="25">
        <f>IF(OR($E1486="",$C1486=""),"",ROUND($E1486*$C1486/100,2))</f>
        <v/>
      </c>
      <c r="G1486" s="8" t="n"/>
      <c r="H1486" s="25" t="n"/>
      <c r="I1486" s="8" t="n"/>
      <c r="J1486" s="25">
        <f>IF($H1486&lt;&gt;"",IF($F1486="","",ROUND($H1486-$F1486,2)),IF(AND($F1486&lt;&gt;"",ISNUMBER($G1486)),IF($G1486&lt;TODAY(),-$F1486,""),""))</f>
        <v/>
      </c>
    </row>
    <row r="1487">
      <c r="A1487" s="7" t="n"/>
      <c r="B1487" s="10" t="n"/>
      <c r="C1487">
        <f>IF($A1487="","",IFERROR(IF(INDEX('Apólices'!$Q$2:$Q$5001,MATCH($A1487,'Apólices'!$A$2:$A$5001,0))="","",INDEX('Apólices'!$Q$2:$Q$5001,MATCH($A1487,'Apólices'!$A$2:$A$5001,0))),""))</f>
        <v/>
      </c>
      <c r="D1487" s="8" t="n"/>
      <c r="E1487" s="25" t="n"/>
      <c r="F1487" s="25">
        <f>IF(OR($E1487="",$C1487=""),"",ROUND($E1487*$C1487/100,2))</f>
        <v/>
      </c>
      <c r="G1487" s="8" t="n"/>
      <c r="H1487" s="25" t="n"/>
      <c r="I1487" s="8" t="n"/>
      <c r="J1487" s="25">
        <f>IF($H1487&lt;&gt;"",IF($F1487="","",ROUND($H1487-$F1487,2)),IF(AND($F1487&lt;&gt;"",ISNUMBER($G1487)),IF($G1487&lt;TODAY(),-$F1487,""),""))</f>
        <v/>
      </c>
    </row>
    <row r="1488">
      <c r="A1488" s="7" t="n"/>
      <c r="B1488" s="10" t="n"/>
      <c r="C1488">
        <f>IF($A1488="","",IFERROR(IF(INDEX('Apólices'!$Q$2:$Q$5001,MATCH($A1488,'Apólices'!$A$2:$A$5001,0))="","",INDEX('Apólices'!$Q$2:$Q$5001,MATCH($A1488,'Apólices'!$A$2:$A$5001,0))),""))</f>
        <v/>
      </c>
      <c r="D1488" s="8" t="n"/>
      <c r="E1488" s="25" t="n"/>
      <c r="F1488" s="25">
        <f>IF(OR($E1488="",$C1488=""),"",ROUND($E1488*$C1488/100,2))</f>
        <v/>
      </c>
      <c r="G1488" s="8" t="n"/>
      <c r="H1488" s="25" t="n"/>
      <c r="I1488" s="8" t="n"/>
      <c r="J1488" s="25">
        <f>IF($H1488&lt;&gt;"",IF($F1488="","",ROUND($H1488-$F1488,2)),IF(AND($F1488&lt;&gt;"",ISNUMBER($G1488)),IF($G1488&lt;TODAY(),-$F1488,""),""))</f>
        <v/>
      </c>
    </row>
    <row r="1489">
      <c r="A1489" s="7" t="n"/>
      <c r="B1489" s="10" t="n"/>
      <c r="C1489">
        <f>IF($A1489="","",IFERROR(IF(INDEX('Apólices'!$Q$2:$Q$5001,MATCH($A1489,'Apólices'!$A$2:$A$5001,0))="","",INDEX('Apólices'!$Q$2:$Q$5001,MATCH($A1489,'Apólices'!$A$2:$A$5001,0))),""))</f>
        <v/>
      </c>
      <c r="D1489" s="8" t="n"/>
      <c r="E1489" s="25" t="n"/>
      <c r="F1489" s="25">
        <f>IF(OR($E1489="",$C1489=""),"",ROUND($E1489*$C1489/100,2))</f>
        <v/>
      </c>
      <c r="G1489" s="8" t="n"/>
      <c r="H1489" s="25" t="n"/>
      <c r="I1489" s="8" t="n"/>
      <c r="J1489" s="25">
        <f>IF($H1489&lt;&gt;"",IF($F1489="","",ROUND($H1489-$F1489,2)),IF(AND($F1489&lt;&gt;"",ISNUMBER($G1489)),IF($G1489&lt;TODAY(),-$F1489,""),""))</f>
        <v/>
      </c>
    </row>
    <row r="1490">
      <c r="A1490" s="7" t="n"/>
      <c r="B1490" s="10" t="n"/>
      <c r="C1490">
        <f>IF($A1490="","",IFERROR(IF(INDEX('Apólices'!$Q$2:$Q$5001,MATCH($A1490,'Apólices'!$A$2:$A$5001,0))="","",INDEX('Apólices'!$Q$2:$Q$5001,MATCH($A1490,'Apólices'!$A$2:$A$5001,0))),""))</f>
        <v/>
      </c>
      <c r="D1490" s="8" t="n"/>
      <c r="E1490" s="25" t="n"/>
      <c r="F1490" s="25">
        <f>IF(OR($E1490="",$C1490=""),"",ROUND($E1490*$C1490/100,2))</f>
        <v/>
      </c>
      <c r="G1490" s="8" t="n"/>
      <c r="H1490" s="25" t="n"/>
      <c r="I1490" s="8" t="n"/>
      <c r="J1490" s="25">
        <f>IF($H1490&lt;&gt;"",IF($F1490="","",ROUND($H1490-$F1490,2)),IF(AND($F1490&lt;&gt;"",ISNUMBER($G1490)),IF($G1490&lt;TODAY(),-$F1490,""),""))</f>
        <v/>
      </c>
    </row>
    <row r="1491">
      <c r="A1491" s="7" t="n"/>
      <c r="B1491" s="10" t="n"/>
      <c r="C1491">
        <f>IF($A1491="","",IFERROR(IF(INDEX('Apólices'!$Q$2:$Q$5001,MATCH($A1491,'Apólices'!$A$2:$A$5001,0))="","",INDEX('Apólices'!$Q$2:$Q$5001,MATCH($A1491,'Apólices'!$A$2:$A$5001,0))),""))</f>
        <v/>
      </c>
      <c r="D1491" s="8" t="n"/>
      <c r="E1491" s="25" t="n"/>
      <c r="F1491" s="25">
        <f>IF(OR($E1491="",$C1491=""),"",ROUND($E1491*$C1491/100,2))</f>
        <v/>
      </c>
      <c r="G1491" s="8" t="n"/>
      <c r="H1491" s="25" t="n"/>
      <c r="I1491" s="8" t="n"/>
      <c r="J1491" s="25">
        <f>IF($H1491&lt;&gt;"",IF($F1491="","",ROUND($H1491-$F1491,2)),IF(AND($F1491&lt;&gt;"",ISNUMBER($G1491)),IF($G1491&lt;TODAY(),-$F1491,""),""))</f>
        <v/>
      </c>
    </row>
    <row r="1492">
      <c r="A1492" s="7" t="n"/>
      <c r="B1492" s="10" t="n"/>
      <c r="C1492">
        <f>IF($A1492="","",IFERROR(IF(INDEX('Apólices'!$Q$2:$Q$5001,MATCH($A1492,'Apólices'!$A$2:$A$5001,0))="","",INDEX('Apólices'!$Q$2:$Q$5001,MATCH($A1492,'Apólices'!$A$2:$A$5001,0))),""))</f>
        <v/>
      </c>
      <c r="D1492" s="8" t="n"/>
      <c r="E1492" s="25" t="n"/>
      <c r="F1492" s="25">
        <f>IF(OR($E1492="",$C1492=""),"",ROUND($E1492*$C1492/100,2))</f>
        <v/>
      </c>
      <c r="G1492" s="8" t="n"/>
      <c r="H1492" s="25" t="n"/>
      <c r="I1492" s="8" t="n"/>
      <c r="J1492" s="25">
        <f>IF($H1492&lt;&gt;"",IF($F1492="","",ROUND($H1492-$F1492,2)),IF(AND($F1492&lt;&gt;"",ISNUMBER($G1492)),IF($G1492&lt;TODAY(),-$F1492,""),""))</f>
        <v/>
      </c>
    </row>
    <row r="1493">
      <c r="A1493" s="7" t="n"/>
      <c r="B1493" s="10" t="n"/>
      <c r="C1493">
        <f>IF($A1493="","",IFERROR(IF(INDEX('Apólices'!$Q$2:$Q$5001,MATCH($A1493,'Apólices'!$A$2:$A$5001,0))="","",INDEX('Apólices'!$Q$2:$Q$5001,MATCH($A1493,'Apólices'!$A$2:$A$5001,0))),""))</f>
        <v/>
      </c>
      <c r="D1493" s="8" t="n"/>
      <c r="E1493" s="25" t="n"/>
      <c r="F1493" s="25">
        <f>IF(OR($E1493="",$C1493=""),"",ROUND($E1493*$C1493/100,2))</f>
        <v/>
      </c>
      <c r="G1493" s="8" t="n"/>
      <c r="H1493" s="25" t="n"/>
      <c r="I1493" s="8" t="n"/>
      <c r="J1493" s="25">
        <f>IF($H1493&lt;&gt;"",IF($F1493="","",ROUND($H1493-$F1493,2)),IF(AND($F1493&lt;&gt;"",ISNUMBER($G1493)),IF($G1493&lt;TODAY(),-$F1493,""),""))</f>
        <v/>
      </c>
    </row>
    <row r="1494">
      <c r="A1494" s="7" t="n"/>
      <c r="B1494" s="10" t="n"/>
      <c r="C1494">
        <f>IF($A1494="","",IFERROR(IF(INDEX('Apólices'!$Q$2:$Q$5001,MATCH($A1494,'Apólices'!$A$2:$A$5001,0))="","",INDEX('Apólices'!$Q$2:$Q$5001,MATCH($A1494,'Apólices'!$A$2:$A$5001,0))),""))</f>
        <v/>
      </c>
      <c r="D1494" s="8" t="n"/>
      <c r="E1494" s="25" t="n"/>
      <c r="F1494" s="25">
        <f>IF(OR($E1494="",$C1494=""),"",ROUND($E1494*$C1494/100,2))</f>
        <v/>
      </c>
      <c r="G1494" s="8" t="n"/>
      <c r="H1494" s="25" t="n"/>
      <c r="I1494" s="8" t="n"/>
      <c r="J1494" s="25">
        <f>IF($H1494&lt;&gt;"",IF($F1494="","",ROUND($H1494-$F1494,2)),IF(AND($F1494&lt;&gt;"",ISNUMBER($G1494)),IF($G1494&lt;TODAY(),-$F1494,""),""))</f>
        <v/>
      </c>
    </row>
    <row r="1495">
      <c r="A1495" s="7" t="n"/>
      <c r="B1495" s="10" t="n"/>
      <c r="C1495">
        <f>IF($A1495="","",IFERROR(IF(INDEX('Apólices'!$Q$2:$Q$5001,MATCH($A1495,'Apólices'!$A$2:$A$5001,0))="","",INDEX('Apólices'!$Q$2:$Q$5001,MATCH($A1495,'Apólices'!$A$2:$A$5001,0))),""))</f>
        <v/>
      </c>
      <c r="D1495" s="8" t="n"/>
      <c r="E1495" s="25" t="n"/>
      <c r="F1495" s="25">
        <f>IF(OR($E1495="",$C1495=""),"",ROUND($E1495*$C1495/100,2))</f>
        <v/>
      </c>
      <c r="G1495" s="8" t="n"/>
      <c r="H1495" s="25" t="n"/>
      <c r="I1495" s="8" t="n"/>
      <c r="J1495" s="25">
        <f>IF($H1495&lt;&gt;"",IF($F1495="","",ROUND($H1495-$F1495,2)),IF(AND($F1495&lt;&gt;"",ISNUMBER($G1495)),IF($G1495&lt;TODAY(),-$F1495,""),""))</f>
        <v/>
      </c>
    </row>
    <row r="1496">
      <c r="A1496" s="7" t="n"/>
      <c r="B1496" s="10" t="n"/>
      <c r="C1496">
        <f>IF($A1496="","",IFERROR(IF(INDEX('Apólices'!$Q$2:$Q$5001,MATCH($A1496,'Apólices'!$A$2:$A$5001,0))="","",INDEX('Apólices'!$Q$2:$Q$5001,MATCH($A1496,'Apólices'!$A$2:$A$5001,0))),""))</f>
        <v/>
      </c>
      <c r="D1496" s="8" t="n"/>
      <c r="E1496" s="25" t="n"/>
      <c r="F1496" s="25">
        <f>IF(OR($E1496="",$C1496=""),"",ROUND($E1496*$C1496/100,2))</f>
        <v/>
      </c>
      <c r="G1496" s="8" t="n"/>
      <c r="H1496" s="25" t="n"/>
      <c r="I1496" s="8" t="n"/>
      <c r="J1496" s="25">
        <f>IF($H1496&lt;&gt;"",IF($F1496="","",ROUND($H1496-$F1496,2)),IF(AND($F1496&lt;&gt;"",ISNUMBER($G1496)),IF($G1496&lt;TODAY(),-$F1496,""),""))</f>
        <v/>
      </c>
    </row>
    <row r="1497">
      <c r="A1497" s="7" t="n"/>
      <c r="B1497" s="10" t="n"/>
      <c r="C1497">
        <f>IF($A1497="","",IFERROR(IF(INDEX('Apólices'!$Q$2:$Q$5001,MATCH($A1497,'Apólices'!$A$2:$A$5001,0))="","",INDEX('Apólices'!$Q$2:$Q$5001,MATCH($A1497,'Apólices'!$A$2:$A$5001,0))),""))</f>
        <v/>
      </c>
      <c r="D1497" s="8" t="n"/>
      <c r="E1497" s="25" t="n"/>
      <c r="F1497" s="25">
        <f>IF(OR($E1497="",$C1497=""),"",ROUND($E1497*$C1497/100,2))</f>
        <v/>
      </c>
      <c r="G1497" s="8" t="n"/>
      <c r="H1497" s="25" t="n"/>
      <c r="I1497" s="8" t="n"/>
      <c r="J1497" s="25">
        <f>IF($H1497&lt;&gt;"",IF($F1497="","",ROUND($H1497-$F1497,2)),IF(AND($F1497&lt;&gt;"",ISNUMBER($G1497)),IF($G1497&lt;TODAY(),-$F1497,""),""))</f>
        <v/>
      </c>
    </row>
    <row r="1498">
      <c r="A1498" s="7" t="n"/>
      <c r="B1498" s="10" t="n"/>
      <c r="C1498">
        <f>IF($A1498="","",IFERROR(IF(INDEX('Apólices'!$Q$2:$Q$5001,MATCH($A1498,'Apólices'!$A$2:$A$5001,0))="","",INDEX('Apólices'!$Q$2:$Q$5001,MATCH($A1498,'Apólices'!$A$2:$A$5001,0))),""))</f>
        <v/>
      </c>
      <c r="D1498" s="8" t="n"/>
      <c r="E1498" s="25" t="n"/>
      <c r="F1498" s="25">
        <f>IF(OR($E1498="",$C1498=""),"",ROUND($E1498*$C1498/100,2))</f>
        <v/>
      </c>
      <c r="G1498" s="8" t="n"/>
      <c r="H1498" s="25" t="n"/>
      <c r="I1498" s="8" t="n"/>
      <c r="J1498" s="25">
        <f>IF($H1498&lt;&gt;"",IF($F1498="","",ROUND($H1498-$F1498,2)),IF(AND($F1498&lt;&gt;"",ISNUMBER($G1498)),IF($G1498&lt;TODAY(),-$F1498,""),""))</f>
        <v/>
      </c>
    </row>
    <row r="1499">
      <c r="A1499" s="7" t="n"/>
      <c r="B1499" s="10" t="n"/>
      <c r="C1499">
        <f>IF($A1499="","",IFERROR(IF(INDEX('Apólices'!$Q$2:$Q$5001,MATCH($A1499,'Apólices'!$A$2:$A$5001,0))="","",INDEX('Apólices'!$Q$2:$Q$5001,MATCH($A1499,'Apólices'!$A$2:$A$5001,0))),""))</f>
        <v/>
      </c>
      <c r="D1499" s="8" t="n"/>
      <c r="E1499" s="25" t="n"/>
      <c r="F1499" s="25">
        <f>IF(OR($E1499="",$C1499=""),"",ROUND($E1499*$C1499/100,2))</f>
        <v/>
      </c>
      <c r="G1499" s="8" t="n"/>
      <c r="H1499" s="25" t="n"/>
      <c r="I1499" s="8" t="n"/>
      <c r="J1499" s="25">
        <f>IF($H1499&lt;&gt;"",IF($F1499="","",ROUND($H1499-$F1499,2)),IF(AND($F1499&lt;&gt;"",ISNUMBER($G1499)),IF($G1499&lt;TODAY(),-$F1499,""),""))</f>
        <v/>
      </c>
    </row>
    <row r="1500">
      <c r="A1500" s="7" t="n"/>
      <c r="B1500" s="10" t="n"/>
      <c r="C1500">
        <f>IF($A1500="","",IFERROR(IF(INDEX('Apólices'!$Q$2:$Q$5001,MATCH($A1500,'Apólices'!$A$2:$A$5001,0))="","",INDEX('Apólices'!$Q$2:$Q$5001,MATCH($A1500,'Apólices'!$A$2:$A$5001,0))),""))</f>
        <v/>
      </c>
      <c r="D1500" s="8" t="n"/>
      <c r="E1500" s="25" t="n"/>
      <c r="F1500" s="25">
        <f>IF(OR($E1500="",$C1500=""),"",ROUND($E1500*$C1500/100,2))</f>
        <v/>
      </c>
      <c r="G1500" s="8" t="n"/>
      <c r="H1500" s="25" t="n"/>
      <c r="I1500" s="8" t="n"/>
      <c r="J1500" s="25">
        <f>IF($H1500&lt;&gt;"",IF($F1500="","",ROUND($H1500-$F1500,2)),IF(AND($F1500&lt;&gt;"",ISNUMBER($G1500)),IF($G1500&lt;TODAY(),-$F1500,""),""))</f>
        <v/>
      </c>
    </row>
    <row r="1501">
      <c r="A1501" s="7" t="n"/>
      <c r="B1501" s="10" t="n"/>
      <c r="C1501">
        <f>IF($A1501="","",IFERROR(IF(INDEX('Apólices'!$Q$2:$Q$5001,MATCH($A1501,'Apólices'!$A$2:$A$5001,0))="","",INDEX('Apólices'!$Q$2:$Q$5001,MATCH($A1501,'Apólices'!$A$2:$A$5001,0))),""))</f>
        <v/>
      </c>
      <c r="D1501" s="8" t="n"/>
      <c r="E1501" s="25" t="n"/>
      <c r="F1501" s="25">
        <f>IF(OR($E1501="",$C1501=""),"",ROUND($E1501*$C1501/100,2))</f>
        <v/>
      </c>
      <c r="G1501" s="8" t="n"/>
      <c r="H1501" s="25" t="n"/>
      <c r="I1501" s="8" t="n"/>
      <c r="J1501" s="25">
        <f>IF($H1501&lt;&gt;"",IF($F1501="","",ROUND($H1501-$F1501,2)),IF(AND($F1501&lt;&gt;"",ISNUMBER($G1501)),IF($G1501&lt;TODAY(),-$F1501,""),""))</f>
        <v/>
      </c>
    </row>
    <row r="1502">
      <c r="A1502" s="7" t="n"/>
      <c r="B1502" s="10" t="n"/>
      <c r="C1502">
        <f>IF($A1502="","",IFERROR(IF(INDEX('Apólices'!$Q$2:$Q$5001,MATCH($A1502,'Apólices'!$A$2:$A$5001,0))="","",INDEX('Apólices'!$Q$2:$Q$5001,MATCH($A1502,'Apólices'!$A$2:$A$5001,0))),""))</f>
        <v/>
      </c>
      <c r="D1502" s="8" t="n"/>
      <c r="E1502" s="25" t="n"/>
      <c r="F1502" s="25">
        <f>IF(OR($E1502="",$C1502=""),"",ROUND($E1502*$C1502/100,2))</f>
        <v/>
      </c>
      <c r="G1502" s="8" t="n"/>
      <c r="H1502" s="25" t="n"/>
      <c r="I1502" s="8" t="n"/>
      <c r="J1502" s="25">
        <f>IF($H1502&lt;&gt;"",IF($F1502="","",ROUND($H1502-$F1502,2)),IF(AND($F1502&lt;&gt;"",ISNUMBER($G1502)),IF($G1502&lt;TODAY(),-$F1502,""),""))</f>
        <v/>
      </c>
    </row>
    <row r="1503">
      <c r="A1503" s="7" t="n"/>
      <c r="B1503" s="10" t="n"/>
      <c r="C1503">
        <f>IF($A1503="","",IFERROR(IF(INDEX('Apólices'!$Q$2:$Q$5001,MATCH($A1503,'Apólices'!$A$2:$A$5001,0))="","",INDEX('Apólices'!$Q$2:$Q$5001,MATCH($A1503,'Apólices'!$A$2:$A$5001,0))),""))</f>
        <v/>
      </c>
      <c r="D1503" s="8" t="n"/>
      <c r="E1503" s="25" t="n"/>
      <c r="F1503" s="25">
        <f>IF(OR($E1503="",$C1503=""),"",ROUND($E1503*$C1503/100,2))</f>
        <v/>
      </c>
      <c r="G1503" s="8" t="n"/>
      <c r="H1503" s="25" t="n"/>
      <c r="I1503" s="8" t="n"/>
      <c r="J1503" s="25">
        <f>IF($H1503&lt;&gt;"",IF($F1503="","",ROUND($H1503-$F1503,2)),IF(AND($F1503&lt;&gt;"",ISNUMBER($G1503)),IF($G1503&lt;TODAY(),-$F1503,""),""))</f>
        <v/>
      </c>
    </row>
    <row r="1504">
      <c r="A1504" s="7" t="n"/>
      <c r="B1504" s="10" t="n"/>
      <c r="C1504">
        <f>IF($A1504="","",IFERROR(IF(INDEX('Apólices'!$Q$2:$Q$5001,MATCH($A1504,'Apólices'!$A$2:$A$5001,0))="","",INDEX('Apólices'!$Q$2:$Q$5001,MATCH($A1504,'Apólices'!$A$2:$A$5001,0))),""))</f>
        <v/>
      </c>
      <c r="D1504" s="8" t="n"/>
      <c r="E1504" s="25" t="n"/>
      <c r="F1504" s="25">
        <f>IF(OR($E1504="",$C1504=""),"",ROUND($E1504*$C1504/100,2))</f>
        <v/>
      </c>
      <c r="G1504" s="8" t="n"/>
      <c r="H1504" s="25" t="n"/>
      <c r="I1504" s="8" t="n"/>
      <c r="J1504" s="25">
        <f>IF($H1504&lt;&gt;"",IF($F1504="","",ROUND($H1504-$F1504,2)),IF(AND($F1504&lt;&gt;"",ISNUMBER($G1504)),IF($G1504&lt;TODAY(),-$F1504,""),""))</f>
        <v/>
      </c>
    </row>
    <row r="1505">
      <c r="A1505" s="7" t="n"/>
      <c r="B1505" s="10" t="n"/>
      <c r="C1505">
        <f>IF($A1505="","",IFERROR(IF(INDEX('Apólices'!$Q$2:$Q$5001,MATCH($A1505,'Apólices'!$A$2:$A$5001,0))="","",INDEX('Apólices'!$Q$2:$Q$5001,MATCH($A1505,'Apólices'!$A$2:$A$5001,0))),""))</f>
        <v/>
      </c>
      <c r="D1505" s="8" t="n"/>
      <c r="E1505" s="25" t="n"/>
      <c r="F1505" s="25">
        <f>IF(OR($E1505="",$C1505=""),"",ROUND($E1505*$C1505/100,2))</f>
        <v/>
      </c>
      <c r="G1505" s="8" t="n"/>
      <c r="H1505" s="25" t="n"/>
      <c r="I1505" s="8" t="n"/>
      <c r="J1505" s="25">
        <f>IF($H1505&lt;&gt;"",IF($F1505="","",ROUND($H1505-$F1505,2)),IF(AND($F1505&lt;&gt;"",ISNUMBER($G1505)),IF($G1505&lt;TODAY(),-$F1505,""),""))</f>
        <v/>
      </c>
    </row>
    <row r="1506">
      <c r="A1506" s="7" t="n"/>
      <c r="B1506" s="10" t="n"/>
      <c r="C1506">
        <f>IF($A1506="","",IFERROR(IF(INDEX('Apólices'!$Q$2:$Q$5001,MATCH($A1506,'Apólices'!$A$2:$A$5001,0))="","",INDEX('Apólices'!$Q$2:$Q$5001,MATCH($A1506,'Apólices'!$A$2:$A$5001,0))),""))</f>
        <v/>
      </c>
      <c r="D1506" s="8" t="n"/>
      <c r="E1506" s="25" t="n"/>
      <c r="F1506" s="25">
        <f>IF(OR($E1506="",$C1506=""),"",ROUND($E1506*$C1506/100,2))</f>
        <v/>
      </c>
      <c r="G1506" s="8" t="n"/>
      <c r="H1506" s="25" t="n"/>
      <c r="I1506" s="8" t="n"/>
      <c r="J1506" s="25">
        <f>IF($H1506&lt;&gt;"",IF($F1506="","",ROUND($H1506-$F1506,2)),IF(AND($F1506&lt;&gt;"",ISNUMBER($G1506)),IF($G1506&lt;TODAY(),-$F1506,""),""))</f>
        <v/>
      </c>
    </row>
    <row r="1507">
      <c r="A1507" s="7" t="n"/>
      <c r="B1507" s="10" t="n"/>
      <c r="C1507">
        <f>IF($A1507="","",IFERROR(IF(INDEX('Apólices'!$Q$2:$Q$5001,MATCH($A1507,'Apólices'!$A$2:$A$5001,0))="","",INDEX('Apólices'!$Q$2:$Q$5001,MATCH($A1507,'Apólices'!$A$2:$A$5001,0))),""))</f>
        <v/>
      </c>
      <c r="D1507" s="8" t="n"/>
      <c r="E1507" s="25" t="n"/>
      <c r="F1507" s="25">
        <f>IF(OR($E1507="",$C1507=""),"",ROUND($E1507*$C1507/100,2))</f>
        <v/>
      </c>
      <c r="G1507" s="8" t="n"/>
      <c r="H1507" s="25" t="n"/>
      <c r="I1507" s="8" t="n"/>
      <c r="J1507" s="25">
        <f>IF($H1507&lt;&gt;"",IF($F1507="","",ROUND($H1507-$F1507,2)),IF(AND($F1507&lt;&gt;"",ISNUMBER($G1507)),IF($G1507&lt;TODAY(),-$F1507,""),""))</f>
        <v/>
      </c>
    </row>
    <row r="1508">
      <c r="A1508" s="7" t="n"/>
      <c r="B1508" s="10" t="n"/>
      <c r="C1508">
        <f>IF($A1508="","",IFERROR(IF(INDEX('Apólices'!$Q$2:$Q$5001,MATCH($A1508,'Apólices'!$A$2:$A$5001,0))="","",INDEX('Apólices'!$Q$2:$Q$5001,MATCH($A1508,'Apólices'!$A$2:$A$5001,0))),""))</f>
        <v/>
      </c>
      <c r="D1508" s="8" t="n"/>
      <c r="E1508" s="25" t="n"/>
      <c r="F1508" s="25">
        <f>IF(OR($E1508="",$C1508=""),"",ROUND($E1508*$C1508/100,2))</f>
        <v/>
      </c>
      <c r="G1508" s="8" t="n"/>
      <c r="H1508" s="25" t="n"/>
      <c r="I1508" s="8" t="n"/>
      <c r="J1508" s="25">
        <f>IF($H1508&lt;&gt;"",IF($F1508="","",ROUND($H1508-$F1508,2)),IF(AND($F1508&lt;&gt;"",ISNUMBER($G1508)),IF($G1508&lt;TODAY(),-$F1508,""),""))</f>
        <v/>
      </c>
    </row>
    <row r="1509">
      <c r="A1509" s="7" t="n"/>
      <c r="B1509" s="10" t="n"/>
      <c r="C1509">
        <f>IF($A1509="","",IFERROR(IF(INDEX('Apólices'!$Q$2:$Q$5001,MATCH($A1509,'Apólices'!$A$2:$A$5001,0))="","",INDEX('Apólices'!$Q$2:$Q$5001,MATCH($A1509,'Apólices'!$A$2:$A$5001,0))),""))</f>
        <v/>
      </c>
      <c r="D1509" s="8" t="n"/>
      <c r="E1509" s="25" t="n"/>
      <c r="F1509" s="25">
        <f>IF(OR($E1509="",$C1509=""),"",ROUND($E1509*$C1509/100,2))</f>
        <v/>
      </c>
      <c r="G1509" s="8" t="n"/>
      <c r="H1509" s="25" t="n"/>
      <c r="I1509" s="8" t="n"/>
      <c r="J1509" s="25">
        <f>IF($H1509&lt;&gt;"",IF($F1509="","",ROUND($H1509-$F1509,2)),IF(AND($F1509&lt;&gt;"",ISNUMBER($G1509)),IF($G1509&lt;TODAY(),-$F1509,""),""))</f>
        <v/>
      </c>
    </row>
    <row r="1510">
      <c r="A1510" s="7" t="n"/>
      <c r="B1510" s="10" t="n"/>
      <c r="C1510">
        <f>IF($A1510="","",IFERROR(IF(INDEX('Apólices'!$Q$2:$Q$5001,MATCH($A1510,'Apólices'!$A$2:$A$5001,0))="","",INDEX('Apólices'!$Q$2:$Q$5001,MATCH($A1510,'Apólices'!$A$2:$A$5001,0))),""))</f>
        <v/>
      </c>
      <c r="D1510" s="8" t="n"/>
      <c r="E1510" s="25" t="n"/>
      <c r="F1510" s="25">
        <f>IF(OR($E1510="",$C1510=""),"",ROUND($E1510*$C1510/100,2))</f>
        <v/>
      </c>
      <c r="G1510" s="8" t="n"/>
      <c r="H1510" s="25" t="n"/>
      <c r="I1510" s="8" t="n"/>
      <c r="J1510" s="25">
        <f>IF($H1510&lt;&gt;"",IF($F1510="","",ROUND($H1510-$F1510,2)),IF(AND($F1510&lt;&gt;"",ISNUMBER($G1510)),IF($G1510&lt;TODAY(),-$F1510,""),""))</f>
        <v/>
      </c>
    </row>
    <row r="1511">
      <c r="A1511" s="7" t="n"/>
      <c r="B1511" s="10" t="n"/>
      <c r="C1511">
        <f>IF($A1511="","",IFERROR(IF(INDEX('Apólices'!$Q$2:$Q$5001,MATCH($A1511,'Apólices'!$A$2:$A$5001,0))="","",INDEX('Apólices'!$Q$2:$Q$5001,MATCH($A1511,'Apólices'!$A$2:$A$5001,0))),""))</f>
        <v/>
      </c>
      <c r="D1511" s="8" t="n"/>
      <c r="E1511" s="25" t="n"/>
      <c r="F1511" s="25">
        <f>IF(OR($E1511="",$C1511=""),"",ROUND($E1511*$C1511/100,2))</f>
        <v/>
      </c>
      <c r="G1511" s="8" t="n"/>
      <c r="H1511" s="25" t="n"/>
      <c r="I1511" s="8" t="n"/>
      <c r="J1511" s="25">
        <f>IF($H1511&lt;&gt;"",IF($F1511="","",ROUND($H1511-$F1511,2)),IF(AND($F1511&lt;&gt;"",ISNUMBER($G1511)),IF($G1511&lt;TODAY(),-$F1511,""),""))</f>
        <v/>
      </c>
    </row>
    <row r="1512">
      <c r="A1512" s="7" t="n"/>
      <c r="B1512" s="10" t="n"/>
      <c r="C1512">
        <f>IF($A1512="","",IFERROR(IF(INDEX('Apólices'!$Q$2:$Q$5001,MATCH($A1512,'Apólices'!$A$2:$A$5001,0))="","",INDEX('Apólices'!$Q$2:$Q$5001,MATCH($A1512,'Apólices'!$A$2:$A$5001,0))),""))</f>
        <v/>
      </c>
      <c r="D1512" s="8" t="n"/>
      <c r="E1512" s="25" t="n"/>
      <c r="F1512" s="25">
        <f>IF(OR($E1512="",$C1512=""),"",ROUND($E1512*$C1512/100,2))</f>
        <v/>
      </c>
      <c r="G1512" s="8" t="n"/>
      <c r="H1512" s="25" t="n"/>
      <c r="I1512" s="8" t="n"/>
      <c r="J1512" s="25">
        <f>IF($H1512&lt;&gt;"",IF($F1512="","",ROUND($H1512-$F1512,2)),IF(AND($F1512&lt;&gt;"",ISNUMBER($G1512)),IF($G1512&lt;TODAY(),-$F1512,""),""))</f>
        <v/>
      </c>
    </row>
    <row r="1513">
      <c r="A1513" s="7" t="n"/>
      <c r="B1513" s="10" t="n"/>
      <c r="C1513">
        <f>IF($A1513="","",IFERROR(IF(INDEX('Apólices'!$Q$2:$Q$5001,MATCH($A1513,'Apólices'!$A$2:$A$5001,0))="","",INDEX('Apólices'!$Q$2:$Q$5001,MATCH($A1513,'Apólices'!$A$2:$A$5001,0))),""))</f>
        <v/>
      </c>
      <c r="D1513" s="8" t="n"/>
      <c r="E1513" s="25" t="n"/>
      <c r="F1513" s="25">
        <f>IF(OR($E1513="",$C1513=""),"",ROUND($E1513*$C1513/100,2))</f>
        <v/>
      </c>
      <c r="G1513" s="8" t="n"/>
      <c r="H1513" s="25" t="n"/>
      <c r="I1513" s="8" t="n"/>
      <c r="J1513" s="25">
        <f>IF($H1513&lt;&gt;"",IF($F1513="","",ROUND($H1513-$F1513,2)),IF(AND($F1513&lt;&gt;"",ISNUMBER($G1513)),IF($G1513&lt;TODAY(),-$F1513,""),""))</f>
        <v/>
      </c>
    </row>
    <row r="1514">
      <c r="A1514" s="7" t="n"/>
      <c r="B1514" s="10" t="n"/>
      <c r="C1514">
        <f>IF($A1514="","",IFERROR(IF(INDEX('Apólices'!$Q$2:$Q$5001,MATCH($A1514,'Apólices'!$A$2:$A$5001,0))="","",INDEX('Apólices'!$Q$2:$Q$5001,MATCH($A1514,'Apólices'!$A$2:$A$5001,0))),""))</f>
        <v/>
      </c>
      <c r="D1514" s="8" t="n"/>
      <c r="E1514" s="25" t="n"/>
      <c r="F1514" s="25">
        <f>IF(OR($E1514="",$C1514=""),"",ROUND($E1514*$C1514/100,2))</f>
        <v/>
      </c>
      <c r="G1514" s="8" t="n"/>
      <c r="H1514" s="25" t="n"/>
      <c r="I1514" s="8" t="n"/>
      <c r="J1514" s="25">
        <f>IF($H1514&lt;&gt;"",IF($F1514="","",ROUND($H1514-$F1514,2)),IF(AND($F1514&lt;&gt;"",ISNUMBER($G1514)),IF($G1514&lt;TODAY(),-$F1514,""),""))</f>
        <v/>
      </c>
    </row>
    <row r="1515">
      <c r="A1515" s="7" t="n"/>
      <c r="B1515" s="10" t="n"/>
      <c r="C1515">
        <f>IF($A1515="","",IFERROR(IF(INDEX('Apólices'!$Q$2:$Q$5001,MATCH($A1515,'Apólices'!$A$2:$A$5001,0))="","",INDEX('Apólices'!$Q$2:$Q$5001,MATCH($A1515,'Apólices'!$A$2:$A$5001,0))),""))</f>
        <v/>
      </c>
      <c r="D1515" s="8" t="n"/>
      <c r="E1515" s="25" t="n"/>
      <c r="F1515" s="25">
        <f>IF(OR($E1515="",$C1515=""),"",ROUND($E1515*$C1515/100,2))</f>
        <v/>
      </c>
      <c r="G1515" s="8" t="n"/>
      <c r="H1515" s="25" t="n"/>
      <c r="I1515" s="8" t="n"/>
      <c r="J1515" s="25">
        <f>IF($H1515&lt;&gt;"",IF($F1515="","",ROUND($H1515-$F1515,2)),IF(AND($F1515&lt;&gt;"",ISNUMBER($G1515)),IF($G1515&lt;TODAY(),-$F1515,""),""))</f>
        <v/>
      </c>
    </row>
    <row r="1516">
      <c r="A1516" s="7" t="n"/>
      <c r="B1516" s="10" t="n"/>
      <c r="C1516">
        <f>IF($A1516="","",IFERROR(IF(INDEX('Apólices'!$Q$2:$Q$5001,MATCH($A1516,'Apólices'!$A$2:$A$5001,0))="","",INDEX('Apólices'!$Q$2:$Q$5001,MATCH($A1516,'Apólices'!$A$2:$A$5001,0))),""))</f>
        <v/>
      </c>
      <c r="D1516" s="8" t="n"/>
      <c r="E1516" s="25" t="n"/>
      <c r="F1516" s="25">
        <f>IF(OR($E1516="",$C1516=""),"",ROUND($E1516*$C1516/100,2))</f>
        <v/>
      </c>
      <c r="G1516" s="8" t="n"/>
      <c r="H1516" s="25" t="n"/>
      <c r="I1516" s="8" t="n"/>
      <c r="J1516" s="25">
        <f>IF($H1516&lt;&gt;"",IF($F1516="","",ROUND($H1516-$F1516,2)),IF(AND($F1516&lt;&gt;"",ISNUMBER($G1516)),IF($G1516&lt;TODAY(),-$F1516,""),""))</f>
        <v/>
      </c>
    </row>
    <row r="1517">
      <c r="A1517" s="7" t="n"/>
      <c r="B1517" s="10" t="n"/>
      <c r="C1517">
        <f>IF($A1517="","",IFERROR(IF(INDEX('Apólices'!$Q$2:$Q$5001,MATCH($A1517,'Apólices'!$A$2:$A$5001,0))="","",INDEX('Apólices'!$Q$2:$Q$5001,MATCH($A1517,'Apólices'!$A$2:$A$5001,0))),""))</f>
        <v/>
      </c>
      <c r="D1517" s="8" t="n"/>
      <c r="E1517" s="25" t="n"/>
      <c r="F1517" s="25">
        <f>IF(OR($E1517="",$C1517=""),"",ROUND($E1517*$C1517/100,2))</f>
        <v/>
      </c>
      <c r="G1517" s="8" t="n"/>
      <c r="H1517" s="25" t="n"/>
      <c r="I1517" s="8" t="n"/>
      <c r="J1517" s="25">
        <f>IF($H1517&lt;&gt;"",IF($F1517="","",ROUND($H1517-$F1517,2)),IF(AND($F1517&lt;&gt;"",ISNUMBER($G1517)),IF($G1517&lt;TODAY(),-$F1517,""),""))</f>
        <v/>
      </c>
    </row>
    <row r="1518">
      <c r="A1518" s="7" t="n"/>
      <c r="B1518" s="10" t="n"/>
      <c r="C1518">
        <f>IF($A1518="","",IFERROR(IF(INDEX('Apólices'!$Q$2:$Q$5001,MATCH($A1518,'Apólices'!$A$2:$A$5001,0))="","",INDEX('Apólices'!$Q$2:$Q$5001,MATCH($A1518,'Apólices'!$A$2:$A$5001,0))),""))</f>
        <v/>
      </c>
      <c r="D1518" s="8" t="n"/>
      <c r="E1518" s="25" t="n"/>
      <c r="F1518" s="25">
        <f>IF(OR($E1518="",$C1518=""),"",ROUND($E1518*$C1518/100,2))</f>
        <v/>
      </c>
      <c r="G1518" s="8" t="n"/>
      <c r="H1518" s="25" t="n"/>
      <c r="I1518" s="8" t="n"/>
      <c r="J1518" s="25">
        <f>IF($H1518&lt;&gt;"",IF($F1518="","",ROUND($H1518-$F1518,2)),IF(AND($F1518&lt;&gt;"",ISNUMBER($G1518)),IF($G1518&lt;TODAY(),-$F1518,""),""))</f>
        <v/>
      </c>
    </row>
    <row r="1519">
      <c r="A1519" s="7" t="n"/>
      <c r="B1519" s="10" t="n"/>
      <c r="C1519">
        <f>IF($A1519="","",IFERROR(IF(INDEX('Apólices'!$Q$2:$Q$5001,MATCH($A1519,'Apólices'!$A$2:$A$5001,0))="","",INDEX('Apólices'!$Q$2:$Q$5001,MATCH($A1519,'Apólices'!$A$2:$A$5001,0))),""))</f>
        <v/>
      </c>
      <c r="D1519" s="8" t="n"/>
      <c r="E1519" s="25" t="n"/>
      <c r="F1519" s="25">
        <f>IF(OR($E1519="",$C1519=""),"",ROUND($E1519*$C1519/100,2))</f>
        <v/>
      </c>
      <c r="G1519" s="8" t="n"/>
      <c r="H1519" s="25" t="n"/>
      <c r="I1519" s="8" t="n"/>
      <c r="J1519" s="25">
        <f>IF($H1519&lt;&gt;"",IF($F1519="","",ROUND($H1519-$F1519,2)),IF(AND($F1519&lt;&gt;"",ISNUMBER($G1519)),IF($G1519&lt;TODAY(),-$F1519,""),""))</f>
        <v/>
      </c>
    </row>
    <row r="1520">
      <c r="A1520" s="7" t="n"/>
      <c r="B1520" s="10" t="n"/>
      <c r="C1520">
        <f>IF($A1520="","",IFERROR(IF(INDEX('Apólices'!$Q$2:$Q$5001,MATCH($A1520,'Apólices'!$A$2:$A$5001,0))="","",INDEX('Apólices'!$Q$2:$Q$5001,MATCH($A1520,'Apólices'!$A$2:$A$5001,0))),""))</f>
        <v/>
      </c>
      <c r="D1520" s="8" t="n"/>
      <c r="E1520" s="25" t="n"/>
      <c r="F1520" s="25">
        <f>IF(OR($E1520="",$C1520=""),"",ROUND($E1520*$C1520/100,2))</f>
        <v/>
      </c>
      <c r="G1520" s="8" t="n"/>
      <c r="H1520" s="25" t="n"/>
      <c r="I1520" s="8" t="n"/>
      <c r="J1520" s="25">
        <f>IF($H1520&lt;&gt;"",IF($F1520="","",ROUND($H1520-$F1520,2)),IF(AND($F1520&lt;&gt;"",ISNUMBER($G1520)),IF($G1520&lt;TODAY(),-$F1520,""),""))</f>
        <v/>
      </c>
    </row>
    <row r="1521">
      <c r="A1521" s="7" t="n"/>
      <c r="B1521" s="10" t="n"/>
      <c r="C1521">
        <f>IF($A1521="","",IFERROR(IF(INDEX('Apólices'!$Q$2:$Q$5001,MATCH($A1521,'Apólices'!$A$2:$A$5001,0))="","",INDEX('Apólices'!$Q$2:$Q$5001,MATCH($A1521,'Apólices'!$A$2:$A$5001,0))),""))</f>
        <v/>
      </c>
      <c r="D1521" s="8" t="n"/>
      <c r="E1521" s="25" t="n"/>
      <c r="F1521" s="25">
        <f>IF(OR($E1521="",$C1521=""),"",ROUND($E1521*$C1521/100,2))</f>
        <v/>
      </c>
      <c r="G1521" s="8" t="n"/>
      <c r="H1521" s="25" t="n"/>
      <c r="I1521" s="8" t="n"/>
      <c r="J1521" s="25">
        <f>IF($H1521&lt;&gt;"",IF($F1521="","",ROUND($H1521-$F1521,2)),IF(AND($F1521&lt;&gt;"",ISNUMBER($G1521)),IF($G1521&lt;TODAY(),-$F1521,""),""))</f>
        <v/>
      </c>
    </row>
    <row r="1522">
      <c r="A1522" s="7" t="n"/>
      <c r="B1522" s="10" t="n"/>
      <c r="C1522">
        <f>IF($A1522="","",IFERROR(IF(INDEX('Apólices'!$Q$2:$Q$5001,MATCH($A1522,'Apólices'!$A$2:$A$5001,0))="","",INDEX('Apólices'!$Q$2:$Q$5001,MATCH($A1522,'Apólices'!$A$2:$A$5001,0))),""))</f>
        <v/>
      </c>
      <c r="D1522" s="8" t="n"/>
      <c r="E1522" s="25" t="n"/>
      <c r="F1522" s="25">
        <f>IF(OR($E1522="",$C1522=""),"",ROUND($E1522*$C1522/100,2))</f>
        <v/>
      </c>
      <c r="G1522" s="8" t="n"/>
      <c r="H1522" s="25" t="n"/>
      <c r="I1522" s="8" t="n"/>
      <c r="J1522" s="25">
        <f>IF($H1522&lt;&gt;"",IF($F1522="","",ROUND($H1522-$F1522,2)),IF(AND($F1522&lt;&gt;"",ISNUMBER($G1522)),IF($G1522&lt;TODAY(),-$F1522,""),""))</f>
        <v/>
      </c>
    </row>
    <row r="1523">
      <c r="A1523" s="7" t="n"/>
      <c r="B1523" s="10" t="n"/>
      <c r="C1523">
        <f>IF($A1523="","",IFERROR(IF(INDEX('Apólices'!$Q$2:$Q$5001,MATCH($A1523,'Apólices'!$A$2:$A$5001,0))="","",INDEX('Apólices'!$Q$2:$Q$5001,MATCH($A1523,'Apólices'!$A$2:$A$5001,0))),""))</f>
        <v/>
      </c>
      <c r="D1523" s="8" t="n"/>
      <c r="E1523" s="25" t="n"/>
      <c r="F1523" s="25">
        <f>IF(OR($E1523="",$C1523=""),"",ROUND($E1523*$C1523/100,2))</f>
        <v/>
      </c>
      <c r="G1523" s="8" t="n"/>
      <c r="H1523" s="25" t="n"/>
      <c r="I1523" s="8" t="n"/>
      <c r="J1523" s="25">
        <f>IF($H1523&lt;&gt;"",IF($F1523="","",ROUND($H1523-$F1523,2)),IF(AND($F1523&lt;&gt;"",ISNUMBER($G1523)),IF($G1523&lt;TODAY(),-$F1523,""),""))</f>
        <v/>
      </c>
    </row>
    <row r="1524">
      <c r="A1524" s="7" t="n"/>
      <c r="B1524" s="10" t="n"/>
      <c r="C1524">
        <f>IF($A1524="","",IFERROR(IF(INDEX('Apólices'!$Q$2:$Q$5001,MATCH($A1524,'Apólices'!$A$2:$A$5001,0))="","",INDEX('Apólices'!$Q$2:$Q$5001,MATCH($A1524,'Apólices'!$A$2:$A$5001,0))),""))</f>
        <v/>
      </c>
      <c r="D1524" s="8" t="n"/>
      <c r="E1524" s="25" t="n"/>
      <c r="F1524" s="25">
        <f>IF(OR($E1524="",$C1524=""),"",ROUND($E1524*$C1524/100,2))</f>
        <v/>
      </c>
      <c r="G1524" s="8" t="n"/>
      <c r="H1524" s="25" t="n"/>
      <c r="I1524" s="8" t="n"/>
      <c r="J1524" s="25">
        <f>IF($H1524&lt;&gt;"",IF($F1524="","",ROUND($H1524-$F1524,2)),IF(AND($F1524&lt;&gt;"",ISNUMBER($G1524)),IF($G1524&lt;TODAY(),-$F1524,""),""))</f>
        <v/>
      </c>
    </row>
    <row r="1525">
      <c r="A1525" s="7" t="n"/>
      <c r="B1525" s="10" t="n"/>
      <c r="C1525">
        <f>IF($A1525="","",IFERROR(IF(INDEX('Apólices'!$Q$2:$Q$5001,MATCH($A1525,'Apólices'!$A$2:$A$5001,0))="","",INDEX('Apólices'!$Q$2:$Q$5001,MATCH($A1525,'Apólices'!$A$2:$A$5001,0))),""))</f>
        <v/>
      </c>
      <c r="D1525" s="8" t="n"/>
      <c r="E1525" s="25" t="n"/>
      <c r="F1525" s="25">
        <f>IF(OR($E1525="",$C1525=""),"",ROUND($E1525*$C1525/100,2))</f>
        <v/>
      </c>
      <c r="G1525" s="8" t="n"/>
      <c r="H1525" s="25" t="n"/>
      <c r="I1525" s="8" t="n"/>
      <c r="J1525" s="25">
        <f>IF($H1525&lt;&gt;"",IF($F1525="","",ROUND($H1525-$F1525,2)),IF(AND($F1525&lt;&gt;"",ISNUMBER($G1525)),IF($G1525&lt;TODAY(),-$F1525,""),""))</f>
        <v/>
      </c>
    </row>
    <row r="1526">
      <c r="A1526" s="7" t="n"/>
      <c r="B1526" s="10" t="n"/>
      <c r="C1526">
        <f>IF($A1526="","",IFERROR(IF(INDEX('Apólices'!$Q$2:$Q$5001,MATCH($A1526,'Apólices'!$A$2:$A$5001,0))="","",INDEX('Apólices'!$Q$2:$Q$5001,MATCH($A1526,'Apólices'!$A$2:$A$5001,0))),""))</f>
        <v/>
      </c>
      <c r="D1526" s="8" t="n"/>
      <c r="E1526" s="25" t="n"/>
      <c r="F1526" s="25">
        <f>IF(OR($E1526="",$C1526=""),"",ROUND($E1526*$C1526/100,2))</f>
        <v/>
      </c>
      <c r="G1526" s="8" t="n"/>
      <c r="H1526" s="25" t="n"/>
      <c r="I1526" s="8" t="n"/>
      <c r="J1526" s="25">
        <f>IF($H1526&lt;&gt;"",IF($F1526="","",ROUND($H1526-$F1526,2)),IF(AND($F1526&lt;&gt;"",ISNUMBER($G1526)),IF($G1526&lt;TODAY(),-$F1526,""),""))</f>
        <v/>
      </c>
    </row>
    <row r="1527">
      <c r="A1527" s="7" t="n"/>
      <c r="B1527" s="10" t="n"/>
      <c r="C1527">
        <f>IF($A1527="","",IFERROR(IF(INDEX('Apólices'!$Q$2:$Q$5001,MATCH($A1527,'Apólices'!$A$2:$A$5001,0))="","",INDEX('Apólices'!$Q$2:$Q$5001,MATCH($A1527,'Apólices'!$A$2:$A$5001,0))),""))</f>
        <v/>
      </c>
      <c r="D1527" s="8" t="n"/>
      <c r="E1527" s="25" t="n"/>
      <c r="F1527" s="25">
        <f>IF(OR($E1527="",$C1527=""),"",ROUND($E1527*$C1527/100,2))</f>
        <v/>
      </c>
      <c r="G1527" s="8" t="n"/>
      <c r="H1527" s="25" t="n"/>
      <c r="I1527" s="8" t="n"/>
      <c r="J1527" s="25">
        <f>IF($H1527&lt;&gt;"",IF($F1527="","",ROUND($H1527-$F1527,2)),IF(AND($F1527&lt;&gt;"",ISNUMBER($G1527)),IF($G1527&lt;TODAY(),-$F1527,""),""))</f>
        <v/>
      </c>
    </row>
    <row r="1528">
      <c r="A1528" s="7" t="n"/>
      <c r="B1528" s="10" t="n"/>
      <c r="C1528">
        <f>IF($A1528="","",IFERROR(IF(INDEX('Apólices'!$Q$2:$Q$5001,MATCH($A1528,'Apólices'!$A$2:$A$5001,0))="","",INDEX('Apólices'!$Q$2:$Q$5001,MATCH($A1528,'Apólices'!$A$2:$A$5001,0))),""))</f>
        <v/>
      </c>
      <c r="D1528" s="8" t="n"/>
      <c r="E1528" s="25" t="n"/>
      <c r="F1528" s="25">
        <f>IF(OR($E1528="",$C1528=""),"",ROUND($E1528*$C1528/100,2))</f>
        <v/>
      </c>
      <c r="G1528" s="8" t="n"/>
      <c r="H1528" s="25" t="n"/>
      <c r="I1528" s="8" t="n"/>
      <c r="J1528" s="25">
        <f>IF($H1528&lt;&gt;"",IF($F1528="","",ROUND($H1528-$F1528,2)),IF(AND($F1528&lt;&gt;"",ISNUMBER($G1528)),IF($G1528&lt;TODAY(),-$F1528,""),""))</f>
        <v/>
      </c>
    </row>
    <row r="1529">
      <c r="A1529" s="7" t="n"/>
      <c r="B1529" s="10" t="n"/>
      <c r="C1529">
        <f>IF($A1529="","",IFERROR(IF(INDEX('Apólices'!$Q$2:$Q$5001,MATCH($A1529,'Apólices'!$A$2:$A$5001,0))="","",INDEX('Apólices'!$Q$2:$Q$5001,MATCH($A1529,'Apólices'!$A$2:$A$5001,0))),""))</f>
        <v/>
      </c>
      <c r="D1529" s="8" t="n"/>
      <c r="E1529" s="25" t="n"/>
      <c r="F1529" s="25">
        <f>IF(OR($E1529="",$C1529=""),"",ROUND($E1529*$C1529/100,2))</f>
        <v/>
      </c>
      <c r="G1529" s="8" t="n"/>
      <c r="H1529" s="25" t="n"/>
      <c r="I1529" s="8" t="n"/>
      <c r="J1529" s="25">
        <f>IF($H1529&lt;&gt;"",IF($F1529="","",ROUND($H1529-$F1529,2)),IF(AND($F1529&lt;&gt;"",ISNUMBER($G1529)),IF($G1529&lt;TODAY(),-$F1529,""),""))</f>
        <v/>
      </c>
    </row>
    <row r="1530">
      <c r="A1530" s="7" t="n"/>
      <c r="B1530" s="10" t="n"/>
      <c r="C1530">
        <f>IF($A1530="","",IFERROR(IF(INDEX('Apólices'!$Q$2:$Q$5001,MATCH($A1530,'Apólices'!$A$2:$A$5001,0))="","",INDEX('Apólices'!$Q$2:$Q$5001,MATCH($A1530,'Apólices'!$A$2:$A$5001,0))),""))</f>
        <v/>
      </c>
      <c r="D1530" s="8" t="n"/>
      <c r="E1530" s="25" t="n"/>
      <c r="F1530" s="25">
        <f>IF(OR($E1530="",$C1530=""),"",ROUND($E1530*$C1530/100,2))</f>
        <v/>
      </c>
      <c r="G1530" s="8" t="n"/>
      <c r="H1530" s="25" t="n"/>
      <c r="I1530" s="8" t="n"/>
      <c r="J1530" s="25">
        <f>IF($H1530&lt;&gt;"",IF($F1530="","",ROUND($H1530-$F1530,2)),IF(AND($F1530&lt;&gt;"",ISNUMBER($G1530)),IF($G1530&lt;TODAY(),-$F1530,""),""))</f>
        <v/>
      </c>
    </row>
    <row r="1531">
      <c r="A1531" s="7" t="n"/>
      <c r="B1531" s="10" t="n"/>
      <c r="C1531">
        <f>IF($A1531="","",IFERROR(IF(INDEX('Apólices'!$Q$2:$Q$5001,MATCH($A1531,'Apólices'!$A$2:$A$5001,0))="","",INDEX('Apólices'!$Q$2:$Q$5001,MATCH($A1531,'Apólices'!$A$2:$A$5001,0))),""))</f>
        <v/>
      </c>
      <c r="D1531" s="8" t="n"/>
      <c r="E1531" s="25" t="n"/>
      <c r="F1531" s="25">
        <f>IF(OR($E1531="",$C1531=""),"",ROUND($E1531*$C1531/100,2))</f>
        <v/>
      </c>
      <c r="G1531" s="8" t="n"/>
      <c r="H1531" s="25" t="n"/>
      <c r="I1531" s="8" t="n"/>
      <c r="J1531" s="25">
        <f>IF($H1531&lt;&gt;"",IF($F1531="","",ROUND($H1531-$F1531,2)),IF(AND($F1531&lt;&gt;"",ISNUMBER($G1531)),IF($G1531&lt;TODAY(),-$F1531,""),""))</f>
        <v/>
      </c>
    </row>
    <row r="1532">
      <c r="A1532" s="7" t="n"/>
      <c r="B1532" s="10" t="n"/>
      <c r="C1532">
        <f>IF($A1532="","",IFERROR(IF(INDEX('Apólices'!$Q$2:$Q$5001,MATCH($A1532,'Apólices'!$A$2:$A$5001,0))="","",INDEX('Apólices'!$Q$2:$Q$5001,MATCH($A1532,'Apólices'!$A$2:$A$5001,0))),""))</f>
        <v/>
      </c>
      <c r="D1532" s="8" t="n"/>
      <c r="E1532" s="25" t="n"/>
      <c r="F1532" s="25">
        <f>IF(OR($E1532="",$C1532=""),"",ROUND($E1532*$C1532/100,2))</f>
        <v/>
      </c>
      <c r="G1532" s="8" t="n"/>
      <c r="H1532" s="25" t="n"/>
      <c r="I1532" s="8" t="n"/>
      <c r="J1532" s="25">
        <f>IF($H1532&lt;&gt;"",IF($F1532="","",ROUND($H1532-$F1532,2)),IF(AND($F1532&lt;&gt;"",ISNUMBER($G1532)),IF($G1532&lt;TODAY(),-$F1532,""),""))</f>
        <v/>
      </c>
    </row>
    <row r="1533">
      <c r="A1533" s="7" t="n"/>
      <c r="B1533" s="10" t="n"/>
      <c r="C1533">
        <f>IF($A1533="","",IFERROR(IF(INDEX('Apólices'!$Q$2:$Q$5001,MATCH($A1533,'Apólices'!$A$2:$A$5001,0))="","",INDEX('Apólices'!$Q$2:$Q$5001,MATCH($A1533,'Apólices'!$A$2:$A$5001,0))),""))</f>
        <v/>
      </c>
      <c r="D1533" s="8" t="n"/>
      <c r="E1533" s="25" t="n"/>
      <c r="F1533" s="25">
        <f>IF(OR($E1533="",$C1533=""),"",ROUND($E1533*$C1533/100,2))</f>
        <v/>
      </c>
      <c r="G1533" s="8" t="n"/>
      <c r="H1533" s="25" t="n"/>
      <c r="I1533" s="8" t="n"/>
      <c r="J1533" s="25">
        <f>IF($H1533&lt;&gt;"",IF($F1533="","",ROUND($H1533-$F1533,2)),IF(AND($F1533&lt;&gt;"",ISNUMBER($G1533)),IF($G1533&lt;TODAY(),-$F1533,""),""))</f>
        <v/>
      </c>
    </row>
    <row r="1534">
      <c r="A1534" s="7" t="n"/>
      <c r="B1534" s="10" t="n"/>
      <c r="C1534">
        <f>IF($A1534="","",IFERROR(IF(INDEX('Apólices'!$Q$2:$Q$5001,MATCH($A1534,'Apólices'!$A$2:$A$5001,0))="","",INDEX('Apólices'!$Q$2:$Q$5001,MATCH($A1534,'Apólices'!$A$2:$A$5001,0))),""))</f>
        <v/>
      </c>
      <c r="D1534" s="8" t="n"/>
      <c r="E1534" s="25" t="n"/>
      <c r="F1534" s="25">
        <f>IF(OR($E1534="",$C1534=""),"",ROUND($E1534*$C1534/100,2))</f>
        <v/>
      </c>
      <c r="G1534" s="8" t="n"/>
      <c r="H1534" s="25" t="n"/>
      <c r="I1534" s="8" t="n"/>
      <c r="J1534" s="25">
        <f>IF($H1534&lt;&gt;"",IF($F1534="","",ROUND($H1534-$F1534,2)),IF(AND($F1534&lt;&gt;"",ISNUMBER($G1534)),IF($G1534&lt;TODAY(),-$F1534,""),""))</f>
        <v/>
      </c>
    </row>
    <row r="1535">
      <c r="A1535" s="7" t="n"/>
      <c r="B1535" s="10" t="n"/>
      <c r="C1535">
        <f>IF($A1535="","",IFERROR(IF(INDEX('Apólices'!$Q$2:$Q$5001,MATCH($A1535,'Apólices'!$A$2:$A$5001,0))="","",INDEX('Apólices'!$Q$2:$Q$5001,MATCH($A1535,'Apólices'!$A$2:$A$5001,0))),""))</f>
        <v/>
      </c>
      <c r="D1535" s="8" t="n"/>
      <c r="E1535" s="25" t="n"/>
      <c r="F1535" s="25">
        <f>IF(OR($E1535="",$C1535=""),"",ROUND($E1535*$C1535/100,2))</f>
        <v/>
      </c>
      <c r="G1535" s="8" t="n"/>
      <c r="H1535" s="25" t="n"/>
      <c r="I1535" s="8" t="n"/>
      <c r="J1535" s="25">
        <f>IF($H1535&lt;&gt;"",IF($F1535="","",ROUND($H1535-$F1535,2)),IF(AND($F1535&lt;&gt;"",ISNUMBER($G1535)),IF($G1535&lt;TODAY(),-$F1535,""),""))</f>
        <v/>
      </c>
    </row>
    <row r="1536">
      <c r="A1536" s="7" t="n"/>
      <c r="B1536" s="10" t="n"/>
      <c r="C1536">
        <f>IF($A1536="","",IFERROR(IF(INDEX('Apólices'!$Q$2:$Q$5001,MATCH($A1536,'Apólices'!$A$2:$A$5001,0))="","",INDEX('Apólices'!$Q$2:$Q$5001,MATCH($A1536,'Apólices'!$A$2:$A$5001,0))),""))</f>
        <v/>
      </c>
      <c r="D1536" s="8" t="n"/>
      <c r="E1536" s="25" t="n"/>
      <c r="F1536" s="25">
        <f>IF(OR($E1536="",$C1536=""),"",ROUND($E1536*$C1536/100,2))</f>
        <v/>
      </c>
      <c r="G1536" s="8" t="n"/>
      <c r="H1536" s="25" t="n"/>
      <c r="I1536" s="8" t="n"/>
      <c r="J1536" s="25">
        <f>IF($H1536&lt;&gt;"",IF($F1536="","",ROUND($H1536-$F1536,2)),IF(AND($F1536&lt;&gt;"",ISNUMBER($G1536)),IF($G1536&lt;TODAY(),-$F1536,""),""))</f>
        <v/>
      </c>
    </row>
    <row r="1537">
      <c r="A1537" s="7" t="n"/>
      <c r="B1537" s="10" t="n"/>
      <c r="C1537">
        <f>IF($A1537="","",IFERROR(IF(INDEX('Apólices'!$Q$2:$Q$5001,MATCH($A1537,'Apólices'!$A$2:$A$5001,0))="","",INDEX('Apólices'!$Q$2:$Q$5001,MATCH($A1537,'Apólices'!$A$2:$A$5001,0))),""))</f>
        <v/>
      </c>
      <c r="D1537" s="8" t="n"/>
      <c r="E1537" s="25" t="n"/>
      <c r="F1537" s="25">
        <f>IF(OR($E1537="",$C1537=""),"",ROUND($E1537*$C1537/100,2))</f>
        <v/>
      </c>
      <c r="G1537" s="8" t="n"/>
      <c r="H1537" s="25" t="n"/>
      <c r="I1537" s="8" t="n"/>
      <c r="J1537" s="25">
        <f>IF($H1537&lt;&gt;"",IF($F1537="","",ROUND($H1537-$F1537,2)),IF(AND($F1537&lt;&gt;"",ISNUMBER($G1537)),IF($G1537&lt;TODAY(),-$F1537,""),""))</f>
        <v/>
      </c>
    </row>
    <row r="1538">
      <c r="A1538" s="7" t="n"/>
      <c r="B1538" s="10" t="n"/>
      <c r="C1538">
        <f>IF($A1538="","",IFERROR(IF(INDEX('Apólices'!$Q$2:$Q$5001,MATCH($A1538,'Apólices'!$A$2:$A$5001,0))="","",INDEX('Apólices'!$Q$2:$Q$5001,MATCH($A1538,'Apólices'!$A$2:$A$5001,0))),""))</f>
        <v/>
      </c>
      <c r="D1538" s="8" t="n"/>
      <c r="E1538" s="25" t="n"/>
      <c r="F1538" s="25">
        <f>IF(OR($E1538="",$C1538=""),"",ROUND($E1538*$C1538/100,2))</f>
        <v/>
      </c>
      <c r="G1538" s="8" t="n"/>
      <c r="H1538" s="25" t="n"/>
      <c r="I1538" s="8" t="n"/>
      <c r="J1538" s="25">
        <f>IF($H1538&lt;&gt;"",IF($F1538="","",ROUND($H1538-$F1538,2)),IF(AND($F1538&lt;&gt;"",ISNUMBER($G1538)),IF($G1538&lt;TODAY(),-$F1538,""),""))</f>
        <v/>
      </c>
    </row>
    <row r="1539">
      <c r="A1539" s="7" t="n"/>
      <c r="B1539" s="10" t="n"/>
      <c r="C1539">
        <f>IF($A1539="","",IFERROR(IF(INDEX('Apólices'!$Q$2:$Q$5001,MATCH($A1539,'Apólices'!$A$2:$A$5001,0))="","",INDEX('Apólices'!$Q$2:$Q$5001,MATCH($A1539,'Apólices'!$A$2:$A$5001,0))),""))</f>
        <v/>
      </c>
      <c r="D1539" s="8" t="n"/>
      <c r="E1539" s="25" t="n"/>
      <c r="F1539" s="25">
        <f>IF(OR($E1539="",$C1539=""),"",ROUND($E1539*$C1539/100,2))</f>
        <v/>
      </c>
      <c r="G1539" s="8" t="n"/>
      <c r="H1539" s="25" t="n"/>
      <c r="I1539" s="8" t="n"/>
      <c r="J1539" s="25">
        <f>IF($H1539&lt;&gt;"",IF($F1539="","",ROUND($H1539-$F1539,2)),IF(AND($F1539&lt;&gt;"",ISNUMBER($G1539)),IF($G1539&lt;TODAY(),-$F1539,""),""))</f>
        <v/>
      </c>
    </row>
    <row r="1540">
      <c r="A1540" s="7" t="n"/>
      <c r="B1540" s="10" t="n"/>
      <c r="C1540">
        <f>IF($A1540="","",IFERROR(IF(INDEX('Apólices'!$Q$2:$Q$5001,MATCH($A1540,'Apólices'!$A$2:$A$5001,0))="","",INDEX('Apólices'!$Q$2:$Q$5001,MATCH($A1540,'Apólices'!$A$2:$A$5001,0))),""))</f>
        <v/>
      </c>
      <c r="D1540" s="8" t="n"/>
      <c r="E1540" s="25" t="n"/>
      <c r="F1540" s="25">
        <f>IF(OR($E1540="",$C1540=""),"",ROUND($E1540*$C1540/100,2))</f>
        <v/>
      </c>
      <c r="G1540" s="8" t="n"/>
      <c r="H1540" s="25" t="n"/>
      <c r="I1540" s="8" t="n"/>
      <c r="J1540" s="25">
        <f>IF($H1540&lt;&gt;"",IF($F1540="","",ROUND($H1540-$F1540,2)),IF(AND($F1540&lt;&gt;"",ISNUMBER($G1540)),IF($G1540&lt;TODAY(),-$F1540,""),""))</f>
        <v/>
      </c>
    </row>
    <row r="1541">
      <c r="A1541" s="7" t="n"/>
      <c r="B1541" s="10" t="n"/>
      <c r="C1541">
        <f>IF($A1541="","",IFERROR(IF(INDEX('Apólices'!$Q$2:$Q$5001,MATCH($A1541,'Apólices'!$A$2:$A$5001,0))="","",INDEX('Apólices'!$Q$2:$Q$5001,MATCH($A1541,'Apólices'!$A$2:$A$5001,0))),""))</f>
        <v/>
      </c>
      <c r="D1541" s="8" t="n"/>
      <c r="E1541" s="25" t="n"/>
      <c r="F1541" s="25">
        <f>IF(OR($E1541="",$C1541=""),"",ROUND($E1541*$C1541/100,2))</f>
        <v/>
      </c>
      <c r="G1541" s="8" t="n"/>
      <c r="H1541" s="25" t="n"/>
      <c r="I1541" s="8" t="n"/>
      <c r="J1541" s="25">
        <f>IF($H1541&lt;&gt;"",IF($F1541="","",ROUND($H1541-$F1541,2)),IF(AND($F1541&lt;&gt;"",ISNUMBER($G1541)),IF($G1541&lt;TODAY(),-$F1541,""),""))</f>
        <v/>
      </c>
    </row>
    <row r="1542">
      <c r="A1542" s="7" t="n"/>
      <c r="B1542" s="10" t="n"/>
      <c r="C1542">
        <f>IF($A1542="","",IFERROR(IF(INDEX('Apólices'!$Q$2:$Q$5001,MATCH($A1542,'Apólices'!$A$2:$A$5001,0))="","",INDEX('Apólices'!$Q$2:$Q$5001,MATCH($A1542,'Apólices'!$A$2:$A$5001,0))),""))</f>
        <v/>
      </c>
      <c r="D1542" s="8" t="n"/>
      <c r="E1542" s="25" t="n"/>
      <c r="F1542" s="25">
        <f>IF(OR($E1542="",$C1542=""),"",ROUND($E1542*$C1542/100,2))</f>
        <v/>
      </c>
      <c r="G1542" s="8" t="n"/>
      <c r="H1542" s="25" t="n"/>
      <c r="I1542" s="8" t="n"/>
      <c r="J1542" s="25">
        <f>IF($H1542&lt;&gt;"",IF($F1542="","",ROUND($H1542-$F1542,2)),IF(AND($F1542&lt;&gt;"",ISNUMBER($G1542)),IF($G1542&lt;TODAY(),-$F1542,""),""))</f>
        <v/>
      </c>
    </row>
    <row r="1543">
      <c r="A1543" s="7" t="n"/>
      <c r="B1543" s="10" t="n"/>
      <c r="C1543">
        <f>IF($A1543="","",IFERROR(IF(INDEX('Apólices'!$Q$2:$Q$5001,MATCH($A1543,'Apólices'!$A$2:$A$5001,0))="","",INDEX('Apólices'!$Q$2:$Q$5001,MATCH($A1543,'Apólices'!$A$2:$A$5001,0))),""))</f>
        <v/>
      </c>
      <c r="D1543" s="8" t="n"/>
      <c r="E1543" s="25" t="n"/>
      <c r="F1543" s="25">
        <f>IF(OR($E1543="",$C1543=""),"",ROUND($E1543*$C1543/100,2))</f>
        <v/>
      </c>
      <c r="G1543" s="8" t="n"/>
      <c r="H1543" s="25" t="n"/>
      <c r="I1543" s="8" t="n"/>
      <c r="J1543" s="25">
        <f>IF($H1543&lt;&gt;"",IF($F1543="","",ROUND($H1543-$F1543,2)),IF(AND($F1543&lt;&gt;"",ISNUMBER($G1543)),IF($G1543&lt;TODAY(),-$F1543,""),""))</f>
        <v/>
      </c>
    </row>
    <row r="1544">
      <c r="A1544" s="7" t="n"/>
      <c r="B1544" s="10" t="n"/>
      <c r="C1544">
        <f>IF($A1544="","",IFERROR(IF(INDEX('Apólices'!$Q$2:$Q$5001,MATCH($A1544,'Apólices'!$A$2:$A$5001,0))="","",INDEX('Apólices'!$Q$2:$Q$5001,MATCH($A1544,'Apólices'!$A$2:$A$5001,0))),""))</f>
        <v/>
      </c>
      <c r="D1544" s="8" t="n"/>
      <c r="E1544" s="25" t="n"/>
      <c r="F1544" s="25">
        <f>IF(OR($E1544="",$C1544=""),"",ROUND($E1544*$C1544/100,2))</f>
        <v/>
      </c>
      <c r="G1544" s="8" t="n"/>
      <c r="H1544" s="25" t="n"/>
      <c r="I1544" s="8" t="n"/>
      <c r="J1544" s="25">
        <f>IF($H1544&lt;&gt;"",IF($F1544="","",ROUND($H1544-$F1544,2)),IF(AND($F1544&lt;&gt;"",ISNUMBER($G1544)),IF($G1544&lt;TODAY(),-$F1544,""),""))</f>
        <v/>
      </c>
    </row>
    <row r="1545">
      <c r="A1545" s="7" t="n"/>
      <c r="B1545" s="10" t="n"/>
      <c r="C1545">
        <f>IF($A1545="","",IFERROR(IF(INDEX('Apólices'!$Q$2:$Q$5001,MATCH($A1545,'Apólices'!$A$2:$A$5001,0))="","",INDEX('Apólices'!$Q$2:$Q$5001,MATCH($A1545,'Apólices'!$A$2:$A$5001,0))),""))</f>
        <v/>
      </c>
      <c r="D1545" s="8" t="n"/>
      <c r="E1545" s="25" t="n"/>
      <c r="F1545" s="25">
        <f>IF(OR($E1545="",$C1545=""),"",ROUND($E1545*$C1545/100,2))</f>
        <v/>
      </c>
      <c r="G1545" s="8" t="n"/>
      <c r="H1545" s="25" t="n"/>
      <c r="I1545" s="8" t="n"/>
      <c r="J1545" s="25">
        <f>IF($H1545&lt;&gt;"",IF($F1545="","",ROUND($H1545-$F1545,2)),IF(AND($F1545&lt;&gt;"",ISNUMBER($G1545)),IF($G1545&lt;TODAY(),-$F1545,""),""))</f>
        <v/>
      </c>
    </row>
    <row r="1546">
      <c r="A1546" s="7" t="n"/>
      <c r="B1546" s="10" t="n"/>
      <c r="C1546">
        <f>IF($A1546="","",IFERROR(IF(INDEX('Apólices'!$Q$2:$Q$5001,MATCH($A1546,'Apólices'!$A$2:$A$5001,0))="","",INDEX('Apólices'!$Q$2:$Q$5001,MATCH($A1546,'Apólices'!$A$2:$A$5001,0))),""))</f>
        <v/>
      </c>
      <c r="D1546" s="8" t="n"/>
      <c r="E1546" s="25" t="n"/>
      <c r="F1546" s="25">
        <f>IF(OR($E1546="",$C1546=""),"",ROUND($E1546*$C1546/100,2))</f>
        <v/>
      </c>
      <c r="G1546" s="8" t="n"/>
      <c r="H1546" s="25" t="n"/>
      <c r="I1546" s="8" t="n"/>
      <c r="J1546" s="25">
        <f>IF($H1546&lt;&gt;"",IF($F1546="","",ROUND($H1546-$F1546,2)),IF(AND($F1546&lt;&gt;"",ISNUMBER($G1546)),IF($G1546&lt;TODAY(),-$F1546,""),""))</f>
        <v/>
      </c>
    </row>
    <row r="1547">
      <c r="A1547" s="7" t="n"/>
      <c r="B1547" s="10" t="n"/>
      <c r="C1547">
        <f>IF($A1547="","",IFERROR(IF(INDEX('Apólices'!$Q$2:$Q$5001,MATCH($A1547,'Apólices'!$A$2:$A$5001,0))="","",INDEX('Apólices'!$Q$2:$Q$5001,MATCH($A1547,'Apólices'!$A$2:$A$5001,0))),""))</f>
        <v/>
      </c>
      <c r="D1547" s="8" t="n"/>
      <c r="E1547" s="25" t="n"/>
      <c r="F1547" s="25">
        <f>IF(OR($E1547="",$C1547=""),"",ROUND($E1547*$C1547/100,2))</f>
        <v/>
      </c>
      <c r="G1547" s="8" t="n"/>
      <c r="H1547" s="25" t="n"/>
      <c r="I1547" s="8" t="n"/>
      <c r="J1547" s="25">
        <f>IF($H1547&lt;&gt;"",IF($F1547="","",ROUND($H1547-$F1547,2)),IF(AND($F1547&lt;&gt;"",ISNUMBER($G1547)),IF($G1547&lt;TODAY(),-$F1547,""),""))</f>
        <v/>
      </c>
    </row>
    <row r="1548">
      <c r="A1548" s="7" t="n"/>
      <c r="B1548" s="10" t="n"/>
      <c r="C1548">
        <f>IF($A1548="","",IFERROR(IF(INDEX('Apólices'!$Q$2:$Q$5001,MATCH($A1548,'Apólices'!$A$2:$A$5001,0))="","",INDEX('Apólices'!$Q$2:$Q$5001,MATCH($A1548,'Apólices'!$A$2:$A$5001,0))),""))</f>
        <v/>
      </c>
      <c r="D1548" s="8" t="n"/>
      <c r="E1548" s="25" t="n"/>
      <c r="F1548" s="25">
        <f>IF(OR($E1548="",$C1548=""),"",ROUND($E1548*$C1548/100,2))</f>
        <v/>
      </c>
      <c r="G1548" s="8" t="n"/>
      <c r="H1548" s="25" t="n"/>
      <c r="I1548" s="8" t="n"/>
      <c r="J1548" s="25">
        <f>IF($H1548&lt;&gt;"",IF($F1548="","",ROUND($H1548-$F1548,2)),IF(AND($F1548&lt;&gt;"",ISNUMBER($G1548)),IF($G1548&lt;TODAY(),-$F1548,""),""))</f>
        <v/>
      </c>
    </row>
    <row r="1549">
      <c r="A1549" s="7" t="n"/>
      <c r="B1549" s="10" t="n"/>
      <c r="C1549">
        <f>IF($A1549="","",IFERROR(IF(INDEX('Apólices'!$Q$2:$Q$5001,MATCH($A1549,'Apólices'!$A$2:$A$5001,0))="","",INDEX('Apólices'!$Q$2:$Q$5001,MATCH($A1549,'Apólices'!$A$2:$A$5001,0))),""))</f>
        <v/>
      </c>
      <c r="D1549" s="8" t="n"/>
      <c r="E1549" s="25" t="n"/>
      <c r="F1549" s="25">
        <f>IF(OR($E1549="",$C1549=""),"",ROUND($E1549*$C1549/100,2))</f>
        <v/>
      </c>
      <c r="G1549" s="8" t="n"/>
      <c r="H1549" s="25" t="n"/>
      <c r="I1549" s="8" t="n"/>
      <c r="J1549" s="25">
        <f>IF($H1549&lt;&gt;"",IF($F1549="","",ROUND($H1549-$F1549,2)),IF(AND($F1549&lt;&gt;"",ISNUMBER($G1549)),IF($G1549&lt;TODAY(),-$F1549,""),""))</f>
        <v/>
      </c>
    </row>
    <row r="1550">
      <c r="A1550" s="7" t="n"/>
      <c r="B1550" s="10" t="n"/>
      <c r="C1550">
        <f>IF($A1550="","",IFERROR(IF(INDEX('Apólices'!$Q$2:$Q$5001,MATCH($A1550,'Apólices'!$A$2:$A$5001,0))="","",INDEX('Apólices'!$Q$2:$Q$5001,MATCH($A1550,'Apólices'!$A$2:$A$5001,0))),""))</f>
        <v/>
      </c>
      <c r="D1550" s="8" t="n"/>
      <c r="E1550" s="25" t="n"/>
      <c r="F1550" s="25">
        <f>IF(OR($E1550="",$C1550=""),"",ROUND($E1550*$C1550/100,2))</f>
        <v/>
      </c>
      <c r="G1550" s="8" t="n"/>
      <c r="H1550" s="25" t="n"/>
      <c r="I1550" s="8" t="n"/>
      <c r="J1550" s="25">
        <f>IF($H1550&lt;&gt;"",IF($F1550="","",ROUND($H1550-$F1550,2)),IF(AND($F1550&lt;&gt;"",ISNUMBER($G1550)),IF($G1550&lt;TODAY(),-$F1550,""),""))</f>
        <v/>
      </c>
    </row>
    <row r="1551">
      <c r="A1551" s="7" t="n"/>
      <c r="B1551" s="10" t="n"/>
      <c r="C1551">
        <f>IF($A1551="","",IFERROR(IF(INDEX('Apólices'!$Q$2:$Q$5001,MATCH($A1551,'Apólices'!$A$2:$A$5001,0))="","",INDEX('Apólices'!$Q$2:$Q$5001,MATCH($A1551,'Apólices'!$A$2:$A$5001,0))),""))</f>
        <v/>
      </c>
      <c r="D1551" s="8" t="n"/>
      <c r="E1551" s="25" t="n"/>
      <c r="F1551" s="25">
        <f>IF(OR($E1551="",$C1551=""),"",ROUND($E1551*$C1551/100,2))</f>
        <v/>
      </c>
      <c r="G1551" s="8" t="n"/>
      <c r="H1551" s="25" t="n"/>
      <c r="I1551" s="8" t="n"/>
      <c r="J1551" s="25">
        <f>IF($H1551&lt;&gt;"",IF($F1551="","",ROUND($H1551-$F1551,2)),IF(AND($F1551&lt;&gt;"",ISNUMBER($G1551)),IF($G1551&lt;TODAY(),-$F1551,""),""))</f>
        <v/>
      </c>
    </row>
    <row r="1552">
      <c r="A1552" s="7" t="n"/>
      <c r="B1552" s="10" t="n"/>
      <c r="C1552">
        <f>IF($A1552="","",IFERROR(IF(INDEX('Apólices'!$Q$2:$Q$5001,MATCH($A1552,'Apólices'!$A$2:$A$5001,0))="","",INDEX('Apólices'!$Q$2:$Q$5001,MATCH($A1552,'Apólices'!$A$2:$A$5001,0))),""))</f>
        <v/>
      </c>
      <c r="D1552" s="8" t="n"/>
      <c r="E1552" s="25" t="n"/>
      <c r="F1552" s="25">
        <f>IF(OR($E1552="",$C1552=""),"",ROUND($E1552*$C1552/100,2))</f>
        <v/>
      </c>
      <c r="G1552" s="8" t="n"/>
      <c r="H1552" s="25" t="n"/>
      <c r="I1552" s="8" t="n"/>
      <c r="J1552" s="25">
        <f>IF($H1552&lt;&gt;"",IF($F1552="","",ROUND($H1552-$F1552,2)),IF(AND($F1552&lt;&gt;"",ISNUMBER($G1552)),IF($G1552&lt;TODAY(),-$F1552,""),""))</f>
        <v/>
      </c>
    </row>
    <row r="1553">
      <c r="A1553" s="7" t="n"/>
      <c r="B1553" s="10" t="n"/>
      <c r="C1553">
        <f>IF($A1553="","",IFERROR(IF(INDEX('Apólices'!$Q$2:$Q$5001,MATCH($A1553,'Apólices'!$A$2:$A$5001,0))="","",INDEX('Apólices'!$Q$2:$Q$5001,MATCH($A1553,'Apólices'!$A$2:$A$5001,0))),""))</f>
        <v/>
      </c>
      <c r="D1553" s="8" t="n"/>
      <c r="E1553" s="25" t="n"/>
      <c r="F1553" s="25">
        <f>IF(OR($E1553="",$C1553=""),"",ROUND($E1553*$C1553/100,2))</f>
        <v/>
      </c>
      <c r="G1553" s="8" t="n"/>
      <c r="H1553" s="25" t="n"/>
      <c r="I1553" s="8" t="n"/>
      <c r="J1553" s="25">
        <f>IF($H1553&lt;&gt;"",IF($F1553="","",ROUND($H1553-$F1553,2)),IF(AND($F1553&lt;&gt;"",ISNUMBER($G1553)),IF($G1553&lt;TODAY(),-$F1553,""),""))</f>
        <v/>
      </c>
    </row>
    <row r="1554">
      <c r="A1554" s="7" t="n"/>
      <c r="B1554" s="10" t="n"/>
      <c r="C1554">
        <f>IF($A1554="","",IFERROR(IF(INDEX('Apólices'!$Q$2:$Q$5001,MATCH($A1554,'Apólices'!$A$2:$A$5001,0))="","",INDEX('Apólices'!$Q$2:$Q$5001,MATCH($A1554,'Apólices'!$A$2:$A$5001,0))),""))</f>
        <v/>
      </c>
      <c r="D1554" s="8" t="n"/>
      <c r="E1554" s="25" t="n"/>
      <c r="F1554" s="25">
        <f>IF(OR($E1554="",$C1554=""),"",ROUND($E1554*$C1554/100,2))</f>
        <v/>
      </c>
      <c r="G1554" s="8" t="n"/>
      <c r="H1554" s="25" t="n"/>
      <c r="I1554" s="8" t="n"/>
      <c r="J1554" s="25">
        <f>IF($H1554&lt;&gt;"",IF($F1554="","",ROUND($H1554-$F1554,2)),IF(AND($F1554&lt;&gt;"",ISNUMBER($G1554)),IF($G1554&lt;TODAY(),-$F1554,""),""))</f>
        <v/>
      </c>
    </row>
    <row r="1555">
      <c r="A1555" s="7" t="n"/>
      <c r="B1555" s="10" t="n"/>
      <c r="C1555">
        <f>IF($A1555="","",IFERROR(IF(INDEX('Apólices'!$Q$2:$Q$5001,MATCH($A1555,'Apólices'!$A$2:$A$5001,0))="","",INDEX('Apólices'!$Q$2:$Q$5001,MATCH($A1555,'Apólices'!$A$2:$A$5001,0))),""))</f>
        <v/>
      </c>
      <c r="D1555" s="8" t="n"/>
      <c r="E1555" s="25" t="n"/>
      <c r="F1555" s="25">
        <f>IF(OR($E1555="",$C1555=""),"",ROUND($E1555*$C1555/100,2))</f>
        <v/>
      </c>
      <c r="G1555" s="8" t="n"/>
      <c r="H1555" s="25" t="n"/>
      <c r="I1555" s="8" t="n"/>
      <c r="J1555" s="25">
        <f>IF($H1555&lt;&gt;"",IF($F1555="","",ROUND($H1555-$F1555,2)),IF(AND($F1555&lt;&gt;"",ISNUMBER($G1555)),IF($G1555&lt;TODAY(),-$F1555,""),""))</f>
        <v/>
      </c>
    </row>
    <row r="1556">
      <c r="A1556" s="7" t="n"/>
      <c r="B1556" s="10" t="n"/>
      <c r="C1556">
        <f>IF($A1556="","",IFERROR(IF(INDEX('Apólices'!$Q$2:$Q$5001,MATCH($A1556,'Apólices'!$A$2:$A$5001,0))="","",INDEX('Apólices'!$Q$2:$Q$5001,MATCH($A1556,'Apólices'!$A$2:$A$5001,0))),""))</f>
        <v/>
      </c>
      <c r="D1556" s="8" t="n"/>
      <c r="E1556" s="25" t="n"/>
      <c r="F1556" s="25">
        <f>IF(OR($E1556="",$C1556=""),"",ROUND($E1556*$C1556/100,2))</f>
        <v/>
      </c>
      <c r="G1556" s="8" t="n"/>
      <c r="H1556" s="25" t="n"/>
      <c r="I1556" s="8" t="n"/>
      <c r="J1556" s="25">
        <f>IF($H1556&lt;&gt;"",IF($F1556="","",ROUND($H1556-$F1556,2)),IF(AND($F1556&lt;&gt;"",ISNUMBER($G1556)),IF($G1556&lt;TODAY(),-$F1556,""),""))</f>
        <v/>
      </c>
    </row>
    <row r="1557">
      <c r="A1557" s="7" t="n"/>
      <c r="B1557" s="10" t="n"/>
      <c r="C1557">
        <f>IF($A1557="","",IFERROR(IF(INDEX('Apólices'!$Q$2:$Q$5001,MATCH($A1557,'Apólices'!$A$2:$A$5001,0))="","",INDEX('Apólices'!$Q$2:$Q$5001,MATCH($A1557,'Apólices'!$A$2:$A$5001,0))),""))</f>
        <v/>
      </c>
      <c r="D1557" s="8" t="n"/>
      <c r="E1557" s="25" t="n"/>
      <c r="F1557" s="25">
        <f>IF(OR($E1557="",$C1557=""),"",ROUND($E1557*$C1557/100,2))</f>
        <v/>
      </c>
      <c r="G1557" s="8" t="n"/>
      <c r="H1557" s="25" t="n"/>
      <c r="I1557" s="8" t="n"/>
      <c r="J1557" s="25">
        <f>IF($H1557&lt;&gt;"",IF($F1557="","",ROUND($H1557-$F1557,2)),IF(AND($F1557&lt;&gt;"",ISNUMBER($G1557)),IF($G1557&lt;TODAY(),-$F1557,""),""))</f>
        <v/>
      </c>
    </row>
    <row r="1558">
      <c r="A1558" s="7" t="n"/>
      <c r="B1558" s="10" t="n"/>
      <c r="C1558">
        <f>IF($A1558="","",IFERROR(IF(INDEX('Apólices'!$Q$2:$Q$5001,MATCH($A1558,'Apólices'!$A$2:$A$5001,0))="","",INDEX('Apólices'!$Q$2:$Q$5001,MATCH($A1558,'Apólices'!$A$2:$A$5001,0))),""))</f>
        <v/>
      </c>
      <c r="D1558" s="8" t="n"/>
      <c r="E1558" s="25" t="n"/>
      <c r="F1558" s="25">
        <f>IF(OR($E1558="",$C1558=""),"",ROUND($E1558*$C1558/100,2))</f>
        <v/>
      </c>
      <c r="G1558" s="8" t="n"/>
      <c r="H1558" s="25" t="n"/>
      <c r="I1558" s="8" t="n"/>
      <c r="J1558" s="25">
        <f>IF($H1558&lt;&gt;"",IF($F1558="","",ROUND($H1558-$F1558,2)),IF(AND($F1558&lt;&gt;"",ISNUMBER($G1558)),IF($G1558&lt;TODAY(),-$F1558,""),""))</f>
        <v/>
      </c>
    </row>
    <row r="1559">
      <c r="A1559" s="7" t="n"/>
      <c r="B1559" s="10" t="n"/>
      <c r="C1559">
        <f>IF($A1559="","",IFERROR(IF(INDEX('Apólices'!$Q$2:$Q$5001,MATCH($A1559,'Apólices'!$A$2:$A$5001,0))="","",INDEX('Apólices'!$Q$2:$Q$5001,MATCH($A1559,'Apólices'!$A$2:$A$5001,0))),""))</f>
        <v/>
      </c>
      <c r="D1559" s="8" t="n"/>
      <c r="E1559" s="25" t="n"/>
      <c r="F1559" s="25">
        <f>IF(OR($E1559="",$C1559=""),"",ROUND($E1559*$C1559/100,2))</f>
        <v/>
      </c>
      <c r="G1559" s="8" t="n"/>
      <c r="H1559" s="25" t="n"/>
      <c r="I1559" s="8" t="n"/>
      <c r="J1559" s="25">
        <f>IF($H1559&lt;&gt;"",IF($F1559="","",ROUND($H1559-$F1559,2)),IF(AND($F1559&lt;&gt;"",ISNUMBER($G1559)),IF($G1559&lt;TODAY(),-$F1559,""),""))</f>
        <v/>
      </c>
    </row>
    <row r="1560">
      <c r="A1560" s="7" t="n"/>
      <c r="B1560" s="10" t="n"/>
      <c r="C1560">
        <f>IF($A1560="","",IFERROR(IF(INDEX('Apólices'!$Q$2:$Q$5001,MATCH($A1560,'Apólices'!$A$2:$A$5001,0))="","",INDEX('Apólices'!$Q$2:$Q$5001,MATCH($A1560,'Apólices'!$A$2:$A$5001,0))),""))</f>
        <v/>
      </c>
      <c r="D1560" s="8" t="n"/>
      <c r="E1560" s="25" t="n"/>
      <c r="F1560" s="25">
        <f>IF(OR($E1560="",$C1560=""),"",ROUND($E1560*$C1560/100,2))</f>
        <v/>
      </c>
      <c r="G1560" s="8" t="n"/>
      <c r="H1560" s="25" t="n"/>
      <c r="I1560" s="8" t="n"/>
      <c r="J1560" s="25">
        <f>IF($H1560&lt;&gt;"",IF($F1560="","",ROUND($H1560-$F1560,2)),IF(AND($F1560&lt;&gt;"",ISNUMBER($G1560)),IF($G1560&lt;TODAY(),-$F1560,""),""))</f>
        <v/>
      </c>
    </row>
    <row r="1561">
      <c r="A1561" s="7" t="n"/>
      <c r="B1561" s="10" t="n"/>
      <c r="C1561">
        <f>IF($A1561="","",IFERROR(IF(INDEX('Apólices'!$Q$2:$Q$5001,MATCH($A1561,'Apólices'!$A$2:$A$5001,0))="","",INDEX('Apólices'!$Q$2:$Q$5001,MATCH($A1561,'Apólices'!$A$2:$A$5001,0))),""))</f>
        <v/>
      </c>
      <c r="D1561" s="8" t="n"/>
      <c r="E1561" s="25" t="n"/>
      <c r="F1561" s="25">
        <f>IF(OR($E1561="",$C1561=""),"",ROUND($E1561*$C1561/100,2))</f>
        <v/>
      </c>
      <c r="G1561" s="8" t="n"/>
      <c r="H1561" s="25" t="n"/>
      <c r="I1561" s="8" t="n"/>
      <c r="J1561" s="25">
        <f>IF($H1561&lt;&gt;"",IF($F1561="","",ROUND($H1561-$F1561,2)),IF(AND($F1561&lt;&gt;"",ISNUMBER($G1561)),IF($G1561&lt;TODAY(),-$F1561,""),""))</f>
        <v/>
      </c>
    </row>
    <row r="1562">
      <c r="A1562" s="7" t="n"/>
      <c r="B1562" s="10" t="n"/>
      <c r="C1562">
        <f>IF($A1562="","",IFERROR(IF(INDEX('Apólices'!$Q$2:$Q$5001,MATCH($A1562,'Apólices'!$A$2:$A$5001,0))="","",INDEX('Apólices'!$Q$2:$Q$5001,MATCH($A1562,'Apólices'!$A$2:$A$5001,0))),""))</f>
        <v/>
      </c>
      <c r="D1562" s="8" t="n"/>
      <c r="E1562" s="25" t="n"/>
      <c r="F1562" s="25">
        <f>IF(OR($E1562="",$C1562=""),"",ROUND($E1562*$C1562/100,2))</f>
        <v/>
      </c>
      <c r="G1562" s="8" t="n"/>
      <c r="H1562" s="25" t="n"/>
      <c r="I1562" s="8" t="n"/>
      <c r="J1562" s="25">
        <f>IF($H1562&lt;&gt;"",IF($F1562="","",ROUND($H1562-$F1562,2)),IF(AND($F1562&lt;&gt;"",ISNUMBER($G1562)),IF($G1562&lt;TODAY(),-$F1562,""),""))</f>
        <v/>
      </c>
    </row>
    <row r="1563">
      <c r="A1563" s="7" t="n"/>
      <c r="B1563" s="10" t="n"/>
      <c r="C1563">
        <f>IF($A1563="","",IFERROR(IF(INDEX('Apólices'!$Q$2:$Q$5001,MATCH($A1563,'Apólices'!$A$2:$A$5001,0))="","",INDEX('Apólices'!$Q$2:$Q$5001,MATCH($A1563,'Apólices'!$A$2:$A$5001,0))),""))</f>
        <v/>
      </c>
      <c r="D1563" s="8" t="n"/>
      <c r="E1563" s="25" t="n"/>
      <c r="F1563" s="25">
        <f>IF(OR($E1563="",$C1563=""),"",ROUND($E1563*$C1563/100,2))</f>
        <v/>
      </c>
      <c r="G1563" s="8" t="n"/>
      <c r="H1563" s="25" t="n"/>
      <c r="I1563" s="8" t="n"/>
      <c r="J1563" s="25">
        <f>IF($H1563&lt;&gt;"",IF($F1563="","",ROUND($H1563-$F1563,2)),IF(AND($F1563&lt;&gt;"",ISNUMBER($G1563)),IF($G1563&lt;TODAY(),-$F1563,""),""))</f>
        <v/>
      </c>
    </row>
    <row r="1564">
      <c r="A1564" s="7" t="n"/>
      <c r="B1564" s="10" t="n"/>
      <c r="C1564">
        <f>IF($A1564="","",IFERROR(IF(INDEX('Apólices'!$Q$2:$Q$5001,MATCH($A1564,'Apólices'!$A$2:$A$5001,0))="","",INDEX('Apólices'!$Q$2:$Q$5001,MATCH($A1564,'Apólices'!$A$2:$A$5001,0))),""))</f>
        <v/>
      </c>
      <c r="D1564" s="8" t="n"/>
      <c r="E1564" s="25" t="n"/>
      <c r="F1564" s="25">
        <f>IF(OR($E1564="",$C1564=""),"",ROUND($E1564*$C1564/100,2))</f>
        <v/>
      </c>
      <c r="G1564" s="8" t="n"/>
      <c r="H1564" s="25" t="n"/>
      <c r="I1564" s="8" t="n"/>
      <c r="J1564" s="25">
        <f>IF($H1564&lt;&gt;"",IF($F1564="","",ROUND($H1564-$F1564,2)),IF(AND($F1564&lt;&gt;"",ISNUMBER($G1564)),IF($G1564&lt;TODAY(),-$F1564,""),""))</f>
        <v/>
      </c>
    </row>
    <row r="1565">
      <c r="A1565" s="7" t="n"/>
      <c r="B1565" s="10" t="n"/>
      <c r="C1565">
        <f>IF($A1565="","",IFERROR(IF(INDEX('Apólices'!$Q$2:$Q$5001,MATCH($A1565,'Apólices'!$A$2:$A$5001,0))="","",INDEX('Apólices'!$Q$2:$Q$5001,MATCH($A1565,'Apólices'!$A$2:$A$5001,0))),""))</f>
        <v/>
      </c>
      <c r="D1565" s="8" t="n"/>
      <c r="E1565" s="25" t="n"/>
      <c r="F1565" s="25">
        <f>IF(OR($E1565="",$C1565=""),"",ROUND($E1565*$C1565/100,2))</f>
        <v/>
      </c>
      <c r="G1565" s="8" t="n"/>
      <c r="H1565" s="25" t="n"/>
      <c r="I1565" s="8" t="n"/>
      <c r="J1565" s="25">
        <f>IF($H1565&lt;&gt;"",IF($F1565="","",ROUND($H1565-$F1565,2)),IF(AND($F1565&lt;&gt;"",ISNUMBER($G1565)),IF($G1565&lt;TODAY(),-$F1565,""),""))</f>
        <v/>
      </c>
    </row>
    <row r="1566">
      <c r="A1566" s="7" t="n"/>
      <c r="B1566" s="10" t="n"/>
      <c r="C1566">
        <f>IF($A1566="","",IFERROR(IF(INDEX('Apólices'!$Q$2:$Q$5001,MATCH($A1566,'Apólices'!$A$2:$A$5001,0))="","",INDEX('Apólices'!$Q$2:$Q$5001,MATCH($A1566,'Apólices'!$A$2:$A$5001,0))),""))</f>
        <v/>
      </c>
      <c r="D1566" s="8" t="n"/>
      <c r="E1566" s="25" t="n"/>
      <c r="F1566" s="25">
        <f>IF(OR($E1566="",$C1566=""),"",ROUND($E1566*$C1566/100,2))</f>
        <v/>
      </c>
      <c r="G1566" s="8" t="n"/>
      <c r="H1566" s="25" t="n"/>
      <c r="I1566" s="8" t="n"/>
      <c r="J1566" s="25">
        <f>IF($H1566&lt;&gt;"",IF($F1566="","",ROUND($H1566-$F1566,2)),IF(AND($F1566&lt;&gt;"",ISNUMBER($G1566)),IF($G1566&lt;TODAY(),-$F1566,""),""))</f>
        <v/>
      </c>
    </row>
    <row r="1567">
      <c r="A1567" s="7" t="n"/>
      <c r="B1567" s="10" t="n"/>
      <c r="C1567">
        <f>IF($A1567="","",IFERROR(IF(INDEX('Apólices'!$Q$2:$Q$5001,MATCH($A1567,'Apólices'!$A$2:$A$5001,0))="","",INDEX('Apólices'!$Q$2:$Q$5001,MATCH($A1567,'Apólices'!$A$2:$A$5001,0))),""))</f>
        <v/>
      </c>
      <c r="D1567" s="8" t="n"/>
      <c r="E1567" s="25" t="n"/>
      <c r="F1567" s="25">
        <f>IF(OR($E1567="",$C1567=""),"",ROUND($E1567*$C1567/100,2))</f>
        <v/>
      </c>
      <c r="G1567" s="8" t="n"/>
      <c r="H1567" s="25" t="n"/>
      <c r="I1567" s="8" t="n"/>
      <c r="J1567" s="25">
        <f>IF($H1567&lt;&gt;"",IF($F1567="","",ROUND($H1567-$F1567,2)),IF(AND($F1567&lt;&gt;"",ISNUMBER($G1567)),IF($G1567&lt;TODAY(),-$F1567,""),""))</f>
        <v/>
      </c>
    </row>
    <row r="1568">
      <c r="A1568" s="7" t="n"/>
      <c r="B1568" s="10" t="n"/>
      <c r="C1568">
        <f>IF($A1568="","",IFERROR(IF(INDEX('Apólices'!$Q$2:$Q$5001,MATCH($A1568,'Apólices'!$A$2:$A$5001,0))="","",INDEX('Apólices'!$Q$2:$Q$5001,MATCH($A1568,'Apólices'!$A$2:$A$5001,0))),""))</f>
        <v/>
      </c>
      <c r="D1568" s="8" t="n"/>
      <c r="E1568" s="25" t="n"/>
      <c r="F1568" s="25">
        <f>IF(OR($E1568="",$C1568=""),"",ROUND($E1568*$C1568/100,2))</f>
        <v/>
      </c>
      <c r="G1568" s="8" t="n"/>
      <c r="H1568" s="25" t="n"/>
      <c r="I1568" s="8" t="n"/>
      <c r="J1568" s="25">
        <f>IF($H1568&lt;&gt;"",IF($F1568="","",ROUND($H1568-$F1568,2)),IF(AND($F1568&lt;&gt;"",ISNUMBER($G1568)),IF($G1568&lt;TODAY(),-$F1568,""),""))</f>
        <v/>
      </c>
    </row>
    <row r="1569">
      <c r="A1569" s="7" t="n"/>
      <c r="B1569" s="10" t="n"/>
      <c r="C1569">
        <f>IF($A1569="","",IFERROR(IF(INDEX('Apólices'!$Q$2:$Q$5001,MATCH($A1569,'Apólices'!$A$2:$A$5001,0))="","",INDEX('Apólices'!$Q$2:$Q$5001,MATCH($A1569,'Apólices'!$A$2:$A$5001,0))),""))</f>
        <v/>
      </c>
      <c r="D1569" s="8" t="n"/>
      <c r="E1569" s="25" t="n"/>
      <c r="F1569" s="25">
        <f>IF(OR($E1569="",$C1569=""),"",ROUND($E1569*$C1569/100,2))</f>
        <v/>
      </c>
      <c r="G1569" s="8" t="n"/>
      <c r="H1569" s="25" t="n"/>
      <c r="I1569" s="8" t="n"/>
      <c r="J1569" s="25">
        <f>IF($H1569&lt;&gt;"",IF($F1569="","",ROUND($H1569-$F1569,2)),IF(AND($F1569&lt;&gt;"",ISNUMBER($G1569)),IF($G1569&lt;TODAY(),-$F1569,""),""))</f>
        <v/>
      </c>
    </row>
    <row r="1570">
      <c r="A1570" s="7" t="n"/>
      <c r="B1570" s="10" t="n"/>
      <c r="C1570">
        <f>IF($A1570="","",IFERROR(IF(INDEX('Apólices'!$Q$2:$Q$5001,MATCH($A1570,'Apólices'!$A$2:$A$5001,0))="","",INDEX('Apólices'!$Q$2:$Q$5001,MATCH($A1570,'Apólices'!$A$2:$A$5001,0))),""))</f>
        <v/>
      </c>
      <c r="D1570" s="8" t="n"/>
      <c r="E1570" s="25" t="n"/>
      <c r="F1570" s="25">
        <f>IF(OR($E1570="",$C1570=""),"",ROUND($E1570*$C1570/100,2))</f>
        <v/>
      </c>
      <c r="G1570" s="8" t="n"/>
      <c r="H1570" s="25" t="n"/>
      <c r="I1570" s="8" t="n"/>
      <c r="J1570" s="25">
        <f>IF($H1570&lt;&gt;"",IF($F1570="","",ROUND($H1570-$F1570,2)),IF(AND($F1570&lt;&gt;"",ISNUMBER($G1570)),IF($G1570&lt;TODAY(),-$F1570,""),""))</f>
        <v/>
      </c>
    </row>
    <row r="1571">
      <c r="A1571" s="7" t="n"/>
      <c r="B1571" s="10" t="n"/>
      <c r="C1571">
        <f>IF($A1571="","",IFERROR(IF(INDEX('Apólices'!$Q$2:$Q$5001,MATCH($A1571,'Apólices'!$A$2:$A$5001,0))="","",INDEX('Apólices'!$Q$2:$Q$5001,MATCH($A1571,'Apólices'!$A$2:$A$5001,0))),""))</f>
        <v/>
      </c>
      <c r="D1571" s="8" t="n"/>
      <c r="E1571" s="25" t="n"/>
      <c r="F1571" s="25">
        <f>IF(OR($E1571="",$C1571=""),"",ROUND($E1571*$C1571/100,2))</f>
        <v/>
      </c>
      <c r="G1571" s="8" t="n"/>
      <c r="H1571" s="25" t="n"/>
      <c r="I1571" s="8" t="n"/>
      <c r="J1571" s="25">
        <f>IF($H1571&lt;&gt;"",IF($F1571="","",ROUND($H1571-$F1571,2)),IF(AND($F1571&lt;&gt;"",ISNUMBER($G1571)),IF($G1571&lt;TODAY(),-$F1571,""),""))</f>
        <v/>
      </c>
    </row>
    <row r="1572">
      <c r="A1572" s="7" t="n"/>
      <c r="B1572" s="10" t="n"/>
      <c r="C1572">
        <f>IF($A1572="","",IFERROR(IF(INDEX('Apólices'!$Q$2:$Q$5001,MATCH($A1572,'Apólices'!$A$2:$A$5001,0))="","",INDEX('Apólices'!$Q$2:$Q$5001,MATCH($A1572,'Apólices'!$A$2:$A$5001,0))),""))</f>
        <v/>
      </c>
      <c r="D1572" s="8" t="n"/>
      <c r="E1572" s="25" t="n"/>
      <c r="F1572" s="25">
        <f>IF(OR($E1572="",$C1572=""),"",ROUND($E1572*$C1572/100,2))</f>
        <v/>
      </c>
      <c r="G1572" s="8" t="n"/>
      <c r="H1572" s="25" t="n"/>
      <c r="I1572" s="8" t="n"/>
      <c r="J1572" s="25">
        <f>IF($H1572&lt;&gt;"",IF($F1572="","",ROUND($H1572-$F1572,2)),IF(AND($F1572&lt;&gt;"",ISNUMBER($G1572)),IF($G1572&lt;TODAY(),-$F1572,""),""))</f>
        <v/>
      </c>
    </row>
    <row r="1573">
      <c r="A1573" s="7" t="n"/>
      <c r="B1573" s="10" t="n"/>
      <c r="C1573">
        <f>IF($A1573="","",IFERROR(IF(INDEX('Apólices'!$Q$2:$Q$5001,MATCH($A1573,'Apólices'!$A$2:$A$5001,0))="","",INDEX('Apólices'!$Q$2:$Q$5001,MATCH($A1573,'Apólices'!$A$2:$A$5001,0))),""))</f>
        <v/>
      </c>
      <c r="D1573" s="8" t="n"/>
      <c r="E1573" s="25" t="n"/>
      <c r="F1573" s="25">
        <f>IF(OR($E1573="",$C1573=""),"",ROUND($E1573*$C1573/100,2))</f>
        <v/>
      </c>
      <c r="G1573" s="8" t="n"/>
      <c r="H1573" s="25" t="n"/>
      <c r="I1573" s="8" t="n"/>
      <c r="J1573" s="25">
        <f>IF($H1573&lt;&gt;"",IF($F1573="","",ROUND($H1573-$F1573,2)),IF(AND($F1573&lt;&gt;"",ISNUMBER($G1573)),IF($G1573&lt;TODAY(),-$F1573,""),""))</f>
        <v/>
      </c>
    </row>
    <row r="1574">
      <c r="A1574" s="7" t="n"/>
      <c r="B1574" s="10" t="n"/>
      <c r="C1574">
        <f>IF($A1574="","",IFERROR(IF(INDEX('Apólices'!$Q$2:$Q$5001,MATCH($A1574,'Apólices'!$A$2:$A$5001,0))="","",INDEX('Apólices'!$Q$2:$Q$5001,MATCH($A1574,'Apólices'!$A$2:$A$5001,0))),""))</f>
        <v/>
      </c>
      <c r="D1574" s="8" t="n"/>
      <c r="E1574" s="25" t="n"/>
      <c r="F1574" s="25">
        <f>IF(OR($E1574="",$C1574=""),"",ROUND($E1574*$C1574/100,2))</f>
        <v/>
      </c>
      <c r="G1574" s="8" t="n"/>
      <c r="H1574" s="25" t="n"/>
      <c r="I1574" s="8" t="n"/>
      <c r="J1574" s="25">
        <f>IF($H1574&lt;&gt;"",IF($F1574="","",ROUND($H1574-$F1574,2)),IF(AND($F1574&lt;&gt;"",ISNUMBER($G1574)),IF($G1574&lt;TODAY(),-$F1574,""),""))</f>
        <v/>
      </c>
    </row>
    <row r="1575">
      <c r="A1575" s="7" t="n"/>
      <c r="B1575" s="10" t="n"/>
      <c r="C1575">
        <f>IF($A1575="","",IFERROR(IF(INDEX('Apólices'!$Q$2:$Q$5001,MATCH($A1575,'Apólices'!$A$2:$A$5001,0))="","",INDEX('Apólices'!$Q$2:$Q$5001,MATCH($A1575,'Apólices'!$A$2:$A$5001,0))),""))</f>
        <v/>
      </c>
      <c r="D1575" s="8" t="n"/>
      <c r="E1575" s="25" t="n"/>
      <c r="F1575" s="25">
        <f>IF(OR($E1575="",$C1575=""),"",ROUND($E1575*$C1575/100,2))</f>
        <v/>
      </c>
      <c r="G1575" s="8" t="n"/>
      <c r="H1575" s="25" t="n"/>
      <c r="I1575" s="8" t="n"/>
      <c r="J1575" s="25">
        <f>IF($H1575&lt;&gt;"",IF($F1575="","",ROUND($H1575-$F1575,2)),IF(AND($F1575&lt;&gt;"",ISNUMBER($G1575)),IF($G1575&lt;TODAY(),-$F1575,""),""))</f>
        <v/>
      </c>
    </row>
    <row r="1576">
      <c r="A1576" s="7" t="n"/>
      <c r="B1576" s="10" t="n"/>
      <c r="C1576">
        <f>IF($A1576="","",IFERROR(IF(INDEX('Apólices'!$Q$2:$Q$5001,MATCH($A1576,'Apólices'!$A$2:$A$5001,0))="","",INDEX('Apólices'!$Q$2:$Q$5001,MATCH($A1576,'Apólices'!$A$2:$A$5001,0))),""))</f>
        <v/>
      </c>
      <c r="D1576" s="8" t="n"/>
      <c r="E1576" s="25" t="n"/>
      <c r="F1576" s="25">
        <f>IF(OR($E1576="",$C1576=""),"",ROUND($E1576*$C1576/100,2))</f>
        <v/>
      </c>
      <c r="G1576" s="8" t="n"/>
      <c r="H1576" s="25" t="n"/>
      <c r="I1576" s="8" t="n"/>
      <c r="J1576" s="25">
        <f>IF($H1576&lt;&gt;"",IF($F1576="","",ROUND($H1576-$F1576,2)),IF(AND($F1576&lt;&gt;"",ISNUMBER($G1576)),IF($G1576&lt;TODAY(),-$F1576,""),""))</f>
        <v/>
      </c>
    </row>
    <row r="1577">
      <c r="A1577" s="7" t="n"/>
      <c r="B1577" s="10" t="n"/>
      <c r="C1577">
        <f>IF($A1577="","",IFERROR(IF(INDEX('Apólices'!$Q$2:$Q$5001,MATCH($A1577,'Apólices'!$A$2:$A$5001,0))="","",INDEX('Apólices'!$Q$2:$Q$5001,MATCH($A1577,'Apólices'!$A$2:$A$5001,0))),""))</f>
        <v/>
      </c>
      <c r="D1577" s="8" t="n"/>
      <c r="E1577" s="25" t="n"/>
      <c r="F1577" s="25">
        <f>IF(OR($E1577="",$C1577=""),"",ROUND($E1577*$C1577/100,2))</f>
        <v/>
      </c>
      <c r="G1577" s="8" t="n"/>
      <c r="H1577" s="25" t="n"/>
      <c r="I1577" s="8" t="n"/>
      <c r="J1577" s="25">
        <f>IF($H1577&lt;&gt;"",IF($F1577="","",ROUND($H1577-$F1577,2)),IF(AND($F1577&lt;&gt;"",ISNUMBER($G1577)),IF($G1577&lt;TODAY(),-$F1577,""),""))</f>
        <v/>
      </c>
    </row>
    <row r="1578">
      <c r="A1578" s="7" t="n"/>
      <c r="B1578" s="10" t="n"/>
      <c r="C1578">
        <f>IF($A1578="","",IFERROR(IF(INDEX('Apólices'!$Q$2:$Q$5001,MATCH($A1578,'Apólices'!$A$2:$A$5001,0))="","",INDEX('Apólices'!$Q$2:$Q$5001,MATCH($A1578,'Apólices'!$A$2:$A$5001,0))),""))</f>
        <v/>
      </c>
      <c r="D1578" s="8" t="n"/>
      <c r="E1578" s="25" t="n"/>
      <c r="F1578" s="25">
        <f>IF(OR($E1578="",$C1578=""),"",ROUND($E1578*$C1578/100,2))</f>
        <v/>
      </c>
      <c r="G1578" s="8" t="n"/>
      <c r="H1578" s="25" t="n"/>
      <c r="I1578" s="8" t="n"/>
      <c r="J1578" s="25">
        <f>IF($H1578&lt;&gt;"",IF($F1578="","",ROUND($H1578-$F1578,2)),IF(AND($F1578&lt;&gt;"",ISNUMBER($G1578)),IF($G1578&lt;TODAY(),-$F1578,""),""))</f>
        <v/>
      </c>
    </row>
    <row r="1579">
      <c r="A1579" s="7" t="n"/>
      <c r="B1579" s="10" t="n"/>
      <c r="C1579">
        <f>IF($A1579="","",IFERROR(IF(INDEX('Apólices'!$Q$2:$Q$5001,MATCH($A1579,'Apólices'!$A$2:$A$5001,0))="","",INDEX('Apólices'!$Q$2:$Q$5001,MATCH($A1579,'Apólices'!$A$2:$A$5001,0))),""))</f>
        <v/>
      </c>
      <c r="D1579" s="8" t="n"/>
      <c r="E1579" s="25" t="n"/>
      <c r="F1579" s="25">
        <f>IF(OR($E1579="",$C1579=""),"",ROUND($E1579*$C1579/100,2))</f>
        <v/>
      </c>
      <c r="G1579" s="8" t="n"/>
      <c r="H1579" s="25" t="n"/>
      <c r="I1579" s="8" t="n"/>
      <c r="J1579" s="25">
        <f>IF($H1579&lt;&gt;"",IF($F1579="","",ROUND($H1579-$F1579,2)),IF(AND($F1579&lt;&gt;"",ISNUMBER($G1579)),IF($G1579&lt;TODAY(),-$F1579,""),""))</f>
        <v/>
      </c>
    </row>
    <row r="1580">
      <c r="A1580" s="7" t="n"/>
      <c r="B1580" s="10" t="n"/>
      <c r="C1580">
        <f>IF($A1580="","",IFERROR(IF(INDEX('Apólices'!$Q$2:$Q$5001,MATCH($A1580,'Apólices'!$A$2:$A$5001,0))="","",INDEX('Apólices'!$Q$2:$Q$5001,MATCH($A1580,'Apólices'!$A$2:$A$5001,0))),""))</f>
        <v/>
      </c>
      <c r="D1580" s="8" t="n"/>
      <c r="E1580" s="25" t="n"/>
      <c r="F1580" s="25">
        <f>IF(OR($E1580="",$C1580=""),"",ROUND($E1580*$C1580/100,2))</f>
        <v/>
      </c>
      <c r="G1580" s="8" t="n"/>
      <c r="H1580" s="25" t="n"/>
      <c r="I1580" s="8" t="n"/>
      <c r="J1580" s="25">
        <f>IF($H1580&lt;&gt;"",IF($F1580="","",ROUND($H1580-$F1580,2)),IF(AND($F1580&lt;&gt;"",ISNUMBER($G1580)),IF($G1580&lt;TODAY(),-$F1580,""),""))</f>
        <v/>
      </c>
    </row>
    <row r="1581">
      <c r="A1581" s="7" t="n"/>
      <c r="B1581" s="10" t="n"/>
      <c r="C1581">
        <f>IF($A1581="","",IFERROR(IF(INDEX('Apólices'!$Q$2:$Q$5001,MATCH($A1581,'Apólices'!$A$2:$A$5001,0))="","",INDEX('Apólices'!$Q$2:$Q$5001,MATCH($A1581,'Apólices'!$A$2:$A$5001,0))),""))</f>
        <v/>
      </c>
      <c r="D1581" s="8" t="n"/>
      <c r="E1581" s="25" t="n"/>
      <c r="F1581" s="25">
        <f>IF(OR($E1581="",$C1581=""),"",ROUND($E1581*$C1581/100,2))</f>
        <v/>
      </c>
      <c r="G1581" s="8" t="n"/>
      <c r="H1581" s="25" t="n"/>
      <c r="I1581" s="8" t="n"/>
      <c r="J1581" s="25">
        <f>IF($H1581&lt;&gt;"",IF($F1581="","",ROUND($H1581-$F1581,2)),IF(AND($F1581&lt;&gt;"",ISNUMBER($G1581)),IF($G1581&lt;TODAY(),-$F1581,""),""))</f>
        <v/>
      </c>
    </row>
    <row r="1582">
      <c r="A1582" s="7" t="n"/>
      <c r="B1582" s="10" t="n"/>
      <c r="C1582">
        <f>IF($A1582="","",IFERROR(IF(INDEX('Apólices'!$Q$2:$Q$5001,MATCH($A1582,'Apólices'!$A$2:$A$5001,0))="","",INDEX('Apólices'!$Q$2:$Q$5001,MATCH($A1582,'Apólices'!$A$2:$A$5001,0))),""))</f>
        <v/>
      </c>
      <c r="D1582" s="8" t="n"/>
      <c r="E1582" s="25" t="n"/>
      <c r="F1582" s="25">
        <f>IF(OR($E1582="",$C1582=""),"",ROUND($E1582*$C1582/100,2))</f>
        <v/>
      </c>
      <c r="G1582" s="8" t="n"/>
      <c r="H1582" s="25" t="n"/>
      <c r="I1582" s="8" t="n"/>
      <c r="J1582" s="25">
        <f>IF($H1582&lt;&gt;"",IF($F1582="","",ROUND($H1582-$F1582,2)),IF(AND($F1582&lt;&gt;"",ISNUMBER($G1582)),IF($G1582&lt;TODAY(),-$F1582,""),""))</f>
        <v/>
      </c>
    </row>
    <row r="1583">
      <c r="A1583" s="7" t="n"/>
      <c r="B1583" s="10" t="n"/>
      <c r="C1583">
        <f>IF($A1583="","",IFERROR(IF(INDEX('Apólices'!$Q$2:$Q$5001,MATCH($A1583,'Apólices'!$A$2:$A$5001,0))="","",INDEX('Apólices'!$Q$2:$Q$5001,MATCH($A1583,'Apólices'!$A$2:$A$5001,0))),""))</f>
        <v/>
      </c>
      <c r="D1583" s="8" t="n"/>
      <c r="E1583" s="25" t="n"/>
      <c r="F1583" s="25">
        <f>IF(OR($E1583="",$C1583=""),"",ROUND($E1583*$C1583/100,2))</f>
        <v/>
      </c>
      <c r="G1583" s="8" t="n"/>
      <c r="H1583" s="25" t="n"/>
      <c r="I1583" s="8" t="n"/>
      <c r="J1583" s="25">
        <f>IF($H1583&lt;&gt;"",IF($F1583="","",ROUND($H1583-$F1583,2)),IF(AND($F1583&lt;&gt;"",ISNUMBER($G1583)),IF($G1583&lt;TODAY(),-$F1583,""),""))</f>
        <v/>
      </c>
    </row>
    <row r="1584">
      <c r="A1584" s="7" t="n"/>
      <c r="B1584" s="10" t="n"/>
      <c r="C1584">
        <f>IF($A1584="","",IFERROR(IF(INDEX('Apólices'!$Q$2:$Q$5001,MATCH($A1584,'Apólices'!$A$2:$A$5001,0))="","",INDEX('Apólices'!$Q$2:$Q$5001,MATCH($A1584,'Apólices'!$A$2:$A$5001,0))),""))</f>
        <v/>
      </c>
      <c r="D1584" s="8" t="n"/>
      <c r="E1584" s="25" t="n"/>
      <c r="F1584" s="25">
        <f>IF(OR($E1584="",$C1584=""),"",ROUND($E1584*$C1584/100,2))</f>
        <v/>
      </c>
      <c r="G1584" s="8" t="n"/>
      <c r="H1584" s="25" t="n"/>
      <c r="I1584" s="8" t="n"/>
      <c r="J1584" s="25">
        <f>IF($H1584&lt;&gt;"",IF($F1584="","",ROUND($H1584-$F1584,2)),IF(AND($F1584&lt;&gt;"",ISNUMBER($G1584)),IF($G1584&lt;TODAY(),-$F1584,""),""))</f>
        <v/>
      </c>
    </row>
    <row r="1585">
      <c r="A1585" s="7" t="n"/>
      <c r="B1585" s="10" t="n"/>
      <c r="C1585">
        <f>IF($A1585="","",IFERROR(IF(INDEX('Apólices'!$Q$2:$Q$5001,MATCH($A1585,'Apólices'!$A$2:$A$5001,0))="","",INDEX('Apólices'!$Q$2:$Q$5001,MATCH($A1585,'Apólices'!$A$2:$A$5001,0))),""))</f>
        <v/>
      </c>
      <c r="D1585" s="8" t="n"/>
      <c r="E1585" s="25" t="n"/>
      <c r="F1585" s="25">
        <f>IF(OR($E1585="",$C1585=""),"",ROUND($E1585*$C1585/100,2))</f>
        <v/>
      </c>
      <c r="G1585" s="8" t="n"/>
      <c r="H1585" s="25" t="n"/>
      <c r="I1585" s="8" t="n"/>
      <c r="J1585" s="25">
        <f>IF($H1585&lt;&gt;"",IF($F1585="","",ROUND($H1585-$F1585,2)),IF(AND($F1585&lt;&gt;"",ISNUMBER($G1585)),IF($G1585&lt;TODAY(),-$F1585,""),""))</f>
        <v/>
      </c>
    </row>
    <row r="1586">
      <c r="A1586" s="7" t="n"/>
      <c r="B1586" s="10" t="n"/>
      <c r="C1586">
        <f>IF($A1586="","",IFERROR(IF(INDEX('Apólices'!$Q$2:$Q$5001,MATCH($A1586,'Apólices'!$A$2:$A$5001,0))="","",INDEX('Apólices'!$Q$2:$Q$5001,MATCH($A1586,'Apólices'!$A$2:$A$5001,0))),""))</f>
        <v/>
      </c>
      <c r="D1586" s="8" t="n"/>
      <c r="E1586" s="25" t="n"/>
      <c r="F1586" s="25">
        <f>IF(OR($E1586="",$C1586=""),"",ROUND($E1586*$C1586/100,2))</f>
        <v/>
      </c>
      <c r="G1586" s="8" t="n"/>
      <c r="H1586" s="25" t="n"/>
      <c r="I1586" s="8" t="n"/>
      <c r="J1586" s="25">
        <f>IF($H1586&lt;&gt;"",IF($F1586="","",ROUND($H1586-$F1586,2)),IF(AND($F1586&lt;&gt;"",ISNUMBER($G1586)),IF($G1586&lt;TODAY(),-$F1586,""),""))</f>
        <v/>
      </c>
    </row>
    <row r="1587">
      <c r="A1587" s="7" t="n"/>
      <c r="B1587" s="10" t="n"/>
      <c r="C1587">
        <f>IF($A1587="","",IFERROR(IF(INDEX('Apólices'!$Q$2:$Q$5001,MATCH($A1587,'Apólices'!$A$2:$A$5001,0))="","",INDEX('Apólices'!$Q$2:$Q$5001,MATCH($A1587,'Apólices'!$A$2:$A$5001,0))),""))</f>
        <v/>
      </c>
      <c r="D1587" s="8" t="n"/>
      <c r="E1587" s="25" t="n"/>
      <c r="F1587" s="25">
        <f>IF(OR($E1587="",$C1587=""),"",ROUND($E1587*$C1587/100,2))</f>
        <v/>
      </c>
      <c r="G1587" s="8" t="n"/>
      <c r="H1587" s="25" t="n"/>
      <c r="I1587" s="8" t="n"/>
      <c r="J1587" s="25">
        <f>IF($H1587&lt;&gt;"",IF($F1587="","",ROUND($H1587-$F1587,2)),IF(AND($F1587&lt;&gt;"",ISNUMBER($G1587)),IF($G1587&lt;TODAY(),-$F1587,""),""))</f>
        <v/>
      </c>
    </row>
    <row r="1588">
      <c r="A1588" s="7" t="n"/>
      <c r="B1588" s="10" t="n"/>
      <c r="C1588">
        <f>IF($A1588="","",IFERROR(IF(INDEX('Apólices'!$Q$2:$Q$5001,MATCH($A1588,'Apólices'!$A$2:$A$5001,0))="","",INDEX('Apólices'!$Q$2:$Q$5001,MATCH($A1588,'Apólices'!$A$2:$A$5001,0))),""))</f>
        <v/>
      </c>
      <c r="D1588" s="8" t="n"/>
      <c r="E1588" s="25" t="n"/>
      <c r="F1588" s="25">
        <f>IF(OR($E1588="",$C1588=""),"",ROUND($E1588*$C1588/100,2))</f>
        <v/>
      </c>
      <c r="G1588" s="8" t="n"/>
      <c r="H1588" s="25" t="n"/>
      <c r="I1588" s="8" t="n"/>
      <c r="J1588" s="25">
        <f>IF($H1588&lt;&gt;"",IF($F1588="","",ROUND($H1588-$F1588,2)),IF(AND($F1588&lt;&gt;"",ISNUMBER($G1588)),IF($G1588&lt;TODAY(),-$F1588,""),""))</f>
        <v/>
      </c>
    </row>
    <row r="1589">
      <c r="A1589" s="7" t="n"/>
      <c r="B1589" s="10" t="n"/>
      <c r="C1589">
        <f>IF($A1589="","",IFERROR(IF(INDEX('Apólices'!$Q$2:$Q$5001,MATCH($A1589,'Apólices'!$A$2:$A$5001,0))="","",INDEX('Apólices'!$Q$2:$Q$5001,MATCH($A1589,'Apólices'!$A$2:$A$5001,0))),""))</f>
        <v/>
      </c>
      <c r="D1589" s="8" t="n"/>
      <c r="E1589" s="25" t="n"/>
      <c r="F1589" s="25">
        <f>IF(OR($E1589="",$C1589=""),"",ROUND($E1589*$C1589/100,2))</f>
        <v/>
      </c>
      <c r="G1589" s="8" t="n"/>
      <c r="H1589" s="25" t="n"/>
      <c r="I1589" s="8" t="n"/>
      <c r="J1589" s="25">
        <f>IF($H1589&lt;&gt;"",IF($F1589="","",ROUND($H1589-$F1589,2)),IF(AND($F1589&lt;&gt;"",ISNUMBER($G1589)),IF($G1589&lt;TODAY(),-$F1589,""),""))</f>
        <v/>
      </c>
    </row>
    <row r="1590">
      <c r="A1590" s="7" t="n"/>
      <c r="B1590" s="10" t="n"/>
      <c r="C1590">
        <f>IF($A1590="","",IFERROR(IF(INDEX('Apólices'!$Q$2:$Q$5001,MATCH($A1590,'Apólices'!$A$2:$A$5001,0))="","",INDEX('Apólices'!$Q$2:$Q$5001,MATCH($A1590,'Apólices'!$A$2:$A$5001,0))),""))</f>
        <v/>
      </c>
      <c r="D1590" s="8" t="n"/>
      <c r="E1590" s="25" t="n"/>
      <c r="F1590" s="25">
        <f>IF(OR($E1590="",$C1590=""),"",ROUND($E1590*$C1590/100,2))</f>
        <v/>
      </c>
      <c r="G1590" s="8" t="n"/>
      <c r="H1590" s="25" t="n"/>
      <c r="I1590" s="8" t="n"/>
      <c r="J1590" s="25">
        <f>IF($H1590&lt;&gt;"",IF($F1590="","",ROUND($H1590-$F1590,2)),IF(AND($F1590&lt;&gt;"",ISNUMBER($G1590)),IF($G1590&lt;TODAY(),-$F1590,""),""))</f>
        <v/>
      </c>
    </row>
    <row r="1591">
      <c r="A1591" s="7" t="n"/>
      <c r="B1591" s="10" t="n"/>
      <c r="C1591">
        <f>IF($A1591="","",IFERROR(IF(INDEX('Apólices'!$Q$2:$Q$5001,MATCH($A1591,'Apólices'!$A$2:$A$5001,0))="","",INDEX('Apólices'!$Q$2:$Q$5001,MATCH($A1591,'Apólices'!$A$2:$A$5001,0))),""))</f>
        <v/>
      </c>
      <c r="D1591" s="8" t="n"/>
      <c r="E1591" s="25" t="n"/>
      <c r="F1591" s="25">
        <f>IF(OR($E1591="",$C1591=""),"",ROUND($E1591*$C1591/100,2))</f>
        <v/>
      </c>
      <c r="G1591" s="8" t="n"/>
      <c r="H1591" s="25" t="n"/>
      <c r="I1591" s="8" t="n"/>
      <c r="J1591" s="25">
        <f>IF($H1591&lt;&gt;"",IF($F1591="","",ROUND($H1591-$F1591,2)),IF(AND($F1591&lt;&gt;"",ISNUMBER($G1591)),IF($G1591&lt;TODAY(),-$F1591,""),""))</f>
        <v/>
      </c>
    </row>
    <row r="1592">
      <c r="A1592" s="7" t="n"/>
      <c r="B1592" s="10" t="n"/>
      <c r="C1592">
        <f>IF($A1592="","",IFERROR(IF(INDEX('Apólices'!$Q$2:$Q$5001,MATCH($A1592,'Apólices'!$A$2:$A$5001,0))="","",INDEX('Apólices'!$Q$2:$Q$5001,MATCH($A1592,'Apólices'!$A$2:$A$5001,0))),""))</f>
        <v/>
      </c>
      <c r="D1592" s="8" t="n"/>
      <c r="E1592" s="25" t="n"/>
      <c r="F1592" s="25">
        <f>IF(OR($E1592="",$C1592=""),"",ROUND($E1592*$C1592/100,2))</f>
        <v/>
      </c>
      <c r="G1592" s="8" t="n"/>
      <c r="H1592" s="25" t="n"/>
      <c r="I1592" s="8" t="n"/>
      <c r="J1592" s="25">
        <f>IF($H1592&lt;&gt;"",IF($F1592="","",ROUND($H1592-$F1592,2)),IF(AND($F1592&lt;&gt;"",ISNUMBER($G1592)),IF($G1592&lt;TODAY(),-$F1592,""),""))</f>
        <v/>
      </c>
    </row>
    <row r="1593">
      <c r="A1593" s="7" t="n"/>
      <c r="B1593" s="10" t="n"/>
      <c r="C1593">
        <f>IF($A1593="","",IFERROR(IF(INDEX('Apólices'!$Q$2:$Q$5001,MATCH($A1593,'Apólices'!$A$2:$A$5001,0))="","",INDEX('Apólices'!$Q$2:$Q$5001,MATCH($A1593,'Apólices'!$A$2:$A$5001,0))),""))</f>
        <v/>
      </c>
      <c r="D1593" s="8" t="n"/>
      <c r="E1593" s="25" t="n"/>
      <c r="F1593" s="25">
        <f>IF(OR($E1593="",$C1593=""),"",ROUND($E1593*$C1593/100,2))</f>
        <v/>
      </c>
      <c r="G1593" s="8" t="n"/>
      <c r="H1593" s="25" t="n"/>
      <c r="I1593" s="8" t="n"/>
      <c r="J1593" s="25">
        <f>IF($H1593&lt;&gt;"",IF($F1593="","",ROUND($H1593-$F1593,2)),IF(AND($F1593&lt;&gt;"",ISNUMBER($G1593)),IF($G1593&lt;TODAY(),-$F1593,""),""))</f>
        <v/>
      </c>
    </row>
    <row r="1594">
      <c r="A1594" s="7" t="n"/>
      <c r="B1594" s="10" t="n"/>
      <c r="C1594">
        <f>IF($A1594="","",IFERROR(IF(INDEX('Apólices'!$Q$2:$Q$5001,MATCH($A1594,'Apólices'!$A$2:$A$5001,0))="","",INDEX('Apólices'!$Q$2:$Q$5001,MATCH($A1594,'Apólices'!$A$2:$A$5001,0))),""))</f>
        <v/>
      </c>
      <c r="D1594" s="8" t="n"/>
      <c r="E1594" s="25" t="n"/>
      <c r="F1594" s="25">
        <f>IF(OR($E1594="",$C1594=""),"",ROUND($E1594*$C1594/100,2))</f>
        <v/>
      </c>
      <c r="G1594" s="8" t="n"/>
      <c r="H1594" s="25" t="n"/>
      <c r="I1594" s="8" t="n"/>
      <c r="J1594" s="25">
        <f>IF($H1594&lt;&gt;"",IF($F1594="","",ROUND($H1594-$F1594,2)),IF(AND($F1594&lt;&gt;"",ISNUMBER($G1594)),IF($G1594&lt;TODAY(),-$F1594,""),""))</f>
        <v/>
      </c>
    </row>
    <row r="1595">
      <c r="A1595" s="7" t="n"/>
      <c r="B1595" s="10" t="n"/>
      <c r="C1595">
        <f>IF($A1595="","",IFERROR(IF(INDEX('Apólices'!$Q$2:$Q$5001,MATCH($A1595,'Apólices'!$A$2:$A$5001,0))="","",INDEX('Apólices'!$Q$2:$Q$5001,MATCH($A1595,'Apólices'!$A$2:$A$5001,0))),""))</f>
        <v/>
      </c>
      <c r="D1595" s="8" t="n"/>
      <c r="E1595" s="25" t="n"/>
      <c r="F1595" s="25">
        <f>IF(OR($E1595="",$C1595=""),"",ROUND($E1595*$C1595/100,2))</f>
        <v/>
      </c>
      <c r="G1595" s="8" t="n"/>
      <c r="H1595" s="25" t="n"/>
      <c r="I1595" s="8" t="n"/>
      <c r="J1595" s="25">
        <f>IF($H1595&lt;&gt;"",IF($F1595="","",ROUND($H1595-$F1595,2)),IF(AND($F1595&lt;&gt;"",ISNUMBER($G1595)),IF($G1595&lt;TODAY(),-$F1595,""),""))</f>
        <v/>
      </c>
    </row>
    <row r="1596">
      <c r="A1596" s="7" t="n"/>
      <c r="B1596" s="10" t="n"/>
      <c r="C1596">
        <f>IF($A1596="","",IFERROR(IF(INDEX('Apólices'!$Q$2:$Q$5001,MATCH($A1596,'Apólices'!$A$2:$A$5001,0))="","",INDEX('Apólices'!$Q$2:$Q$5001,MATCH($A1596,'Apólices'!$A$2:$A$5001,0))),""))</f>
        <v/>
      </c>
      <c r="D1596" s="8" t="n"/>
      <c r="E1596" s="25" t="n"/>
      <c r="F1596" s="25">
        <f>IF(OR($E1596="",$C1596=""),"",ROUND($E1596*$C1596/100,2))</f>
        <v/>
      </c>
      <c r="G1596" s="8" t="n"/>
      <c r="H1596" s="25" t="n"/>
      <c r="I1596" s="8" t="n"/>
      <c r="J1596" s="25">
        <f>IF($H1596&lt;&gt;"",IF($F1596="","",ROUND($H1596-$F1596,2)),IF(AND($F1596&lt;&gt;"",ISNUMBER($G1596)),IF($G1596&lt;TODAY(),-$F1596,""),""))</f>
        <v/>
      </c>
    </row>
    <row r="1597">
      <c r="A1597" s="7" t="n"/>
      <c r="B1597" s="10" t="n"/>
      <c r="C1597">
        <f>IF($A1597="","",IFERROR(IF(INDEX('Apólices'!$Q$2:$Q$5001,MATCH($A1597,'Apólices'!$A$2:$A$5001,0))="","",INDEX('Apólices'!$Q$2:$Q$5001,MATCH($A1597,'Apólices'!$A$2:$A$5001,0))),""))</f>
        <v/>
      </c>
      <c r="D1597" s="8" t="n"/>
      <c r="E1597" s="25" t="n"/>
      <c r="F1597" s="25">
        <f>IF(OR($E1597="",$C1597=""),"",ROUND($E1597*$C1597/100,2))</f>
        <v/>
      </c>
      <c r="G1597" s="8" t="n"/>
      <c r="H1597" s="25" t="n"/>
      <c r="I1597" s="8" t="n"/>
      <c r="J1597" s="25">
        <f>IF($H1597&lt;&gt;"",IF($F1597="","",ROUND($H1597-$F1597,2)),IF(AND($F1597&lt;&gt;"",ISNUMBER($G1597)),IF($G1597&lt;TODAY(),-$F1597,""),""))</f>
        <v/>
      </c>
    </row>
    <row r="1598">
      <c r="A1598" s="7" t="n"/>
      <c r="B1598" s="10" t="n"/>
      <c r="C1598">
        <f>IF($A1598="","",IFERROR(IF(INDEX('Apólices'!$Q$2:$Q$5001,MATCH($A1598,'Apólices'!$A$2:$A$5001,0))="","",INDEX('Apólices'!$Q$2:$Q$5001,MATCH($A1598,'Apólices'!$A$2:$A$5001,0))),""))</f>
        <v/>
      </c>
      <c r="D1598" s="8" t="n"/>
      <c r="E1598" s="25" t="n"/>
      <c r="F1598" s="25">
        <f>IF(OR($E1598="",$C1598=""),"",ROUND($E1598*$C1598/100,2))</f>
        <v/>
      </c>
      <c r="G1598" s="8" t="n"/>
      <c r="H1598" s="25" t="n"/>
      <c r="I1598" s="8" t="n"/>
      <c r="J1598" s="25">
        <f>IF($H1598&lt;&gt;"",IF($F1598="","",ROUND($H1598-$F1598,2)),IF(AND($F1598&lt;&gt;"",ISNUMBER($G1598)),IF($G1598&lt;TODAY(),-$F1598,""),""))</f>
        <v/>
      </c>
    </row>
    <row r="1599">
      <c r="A1599" s="7" t="n"/>
      <c r="B1599" s="10" t="n"/>
      <c r="C1599">
        <f>IF($A1599="","",IFERROR(IF(INDEX('Apólices'!$Q$2:$Q$5001,MATCH($A1599,'Apólices'!$A$2:$A$5001,0))="","",INDEX('Apólices'!$Q$2:$Q$5001,MATCH($A1599,'Apólices'!$A$2:$A$5001,0))),""))</f>
        <v/>
      </c>
      <c r="D1599" s="8" t="n"/>
      <c r="E1599" s="25" t="n"/>
      <c r="F1599" s="25">
        <f>IF(OR($E1599="",$C1599=""),"",ROUND($E1599*$C1599/100,2))</f>
        <v/>
      </c>
      <c r="G1599" s="8" t="n"/>
      <c r="H1599" s="25" t="n"/>
      <c r="I1599" s="8" t="n"/>
      <c r="J1599" s="25">
        <f>IF($H1599&lt;&gt;"",IF($F1599="","",ROUND($H1599-$F1599,2)),IF(AND($F1599&lt;&gt;"",ISNUMBER($G1599)),IF($G1599&lt;TODAY(),-$F1599,""),""))</f>
        <v/>
      </c>
    </row>
    <row r="1600">
      <c r="A1600" s="7" t="n"/>
      <c r="B1600" s="10" t="n"/>
      <c r="C1600">
        <f>IF($A1600="","",IFERROR(IF(INDEX('Apólices'!$Q$2:$Q$5001,MATCH($A1600,'Apólices'!$A$2:$A$5001,0))="","",INDEX('Apólices'!$Q$2:$Q$5001,MATCH($A1600,'Apólices'!$A$2:$A$5001,0))),""))</f>
        <v/>
      </c>
      <c r="D1600" s="8" t="n"/>
      <c r="E1600" s="25" t="n"/>
      <c r="F1600" s="25">
        <f>IF(OR($E1600="",$C1600=""),"",ROUND($E1600*$C1600/100,2))</f>
        <v/>
      </c>
      <c r="G1600" s="8" t="n"/>
      <c r="H1600" s="25" t="n"/>
      <c r="I1600" s="8" t="n"/>
      <c r="J1600" s="25">
        <f>IF($H1600&lt;&gt;"",IF($F1600="","",ROUND($H1600-$F1600,2)),IF(AND($F1600&lt;&gt;"",ISNUMBER($G1600)),IF($G1600&lt;TODAY(),-$F1600,""),""))</f>
        <v/>
      </c>
    </row>
    <row r="1601">
      <c r="A1601" s="7" t="n"/>
      <c r="B1601" s="10" t="n"/>
      <c r="C1601">
        <f>IF($A1601="","",IFERROR(IF(INDEX('Apólices'!$Q$2:$Q$5001,MATCH($A1601,'Apólices'!$A$2:$A$5001,0))="","",INDEX('Apólices'!$Q$2:$Q$5001,MATCH($A1601,'Apólices'!$A$2:$A$5001,0))),""))</f>
        <v/>
      </c>
      <c r="D1601" s="8" t="n"/>
      <c r="E1601" s="25" t="n"/>
      <c r="F1601" s="25">
        <f>IF(OR($E1601="",$C1601=""),"",ROUND($E1601*$C1601/100,2))</f>
        <v/>
      </c>
      <c r="G1601" s="8" t="n"/>
      <c r="H1601" s="25" t="n"/>
      <c r="I1601" s="8" t="n"/>
      <c r="J1601" s="25">
        <f>IF($H1601&lt;&gt;"",IF($F1601="","",ROUND($H1601-$F1601,2)),IF(AND($F1601&lt;&gt;"",ISNUMBER($G1601)),IF($G1601&lt;TODAY(),-$F1601,""),""))</f>
        <v/>
      </c>
    </row>
    <row r="1602">
      <c r="A1602" s="7" t="n"/>
      <c r="B1602" s="10" t="n"/>
      <c r="C1602">
        <f>IF($A1602="","",IFERROR(IF(INDEX('Apólices'!$Q$2:$Q$5001,MATCH($A1602,'Apólices'!$A$2:$A$5001,0))="","",INDEX('Apólices'!$Q$2:$Q$5001,MATCH($A1602,'Apólices'!$A$2:$A$5001,0))),""))</f>
        <v/>
      </c>
      <c r="D1602" s="8" t="n"/>
      <c r="E1602" s="25" t="n"/>
      <c r="F1602" s="25">
        <f>IF(OR($E1602="",$C1602=""),"",ROUND($E1602*$C1602/100,2))</f>
        <v/>
      </c>
      <c r="G1602" s="8" t="n"/>
      <c r="H1602" s="25" t="n"/>
      <c r="I1602" s="8" t="n"/>
      <c r="J1602" s="25">
        <f>IF($H1602&lt;&gt;"",IF($F1602="","",ROUND($H1602-$F1602,2)),IF(AND($F1602&lt;&gt;"",ISNUMBER($G1602)),IF($G1602&lt;TODAY(),-$F1602,""),""))</f>
        <v/>
      </c>
    </row>
    <row r="1603">
      <c r="A1603" s="7" t="n"/>
      <c r="B1603" s="10" t="n"/>
      <c r="C1603">
        <f>IF($A1603="","",IFERROR(IF(INDEX('Apólices'!$Q$2:$Q$5001,MATCH($A1603,'Apólices'!$A$2:$A$5001,0))="","",INDEX('Apólices'!$Q$2:$Q$5001,MATCH($A1603,'Apólices'!$A$2:$A$5001,0))),""))</f>
        <v/>
      </c>
      <c r="D1603" s="8" t="n"/>
      <c r="E1603" s="25" t="n"/>
      <c r="F1603" s="25">
        <f>IF(OR($E1603="",$C1603=""),"",ROUND($E1603*$C1603/100,2))</f>
        <v/>
      </c>
      <c r="G1603" s="8" t="n"/>
      <c r="H1603" s="25" t="n"/>
      <c r="I1603" s="8" t="n"/>
      <c r="J1603" s="25">
        <f>IF($H1603&lt;&gt;"",IF($F1603="","",ROUND($H1603-$F1603,2)),IF(AND($F1603&lt;&gt;"",ISNUMBER($G1603)),IF($G1603&lt;TODAY(),-$F1603,""),""))</f>
        <v/>
      </c>
    </row>
    <row r="1604">
      <c r="A1604" s="7" t="n"/>
      <c r="B1604" s="10" t="n"/>
      <c r="C1604">
        <f>IF($A1604="","",IFERROR(IF(INDEX('Apólices'!$Q$2:$Q$5001,MATCH($A1604,'Apólices'!$A$2:$A$5001,0))="","",INDEX('Apólices'!$Q$2:$Q$5001,MATCH($A1604,'Apólices'!$A$2:$A$5001,0))),""))</f>
        <v/>
      </c>
      <c r="D1604" s="8" t="n"/>
      <c r="E1604" s="25" t="n"/>
      <c r="F1604" s="25">
        <f>IF(OR($E1604="",$C1604=""),"",ROUND($E1604*$C1604/100,2))</f>
        <v/>
      </c>
      <c r="G1604" s="8" t="n"/>
      <c r="H1604" s="25" t="n"/>
      <c r="I1604" s="8" t="n"/>
      <c r="J1604" s="25">
        <f>IF($H1604&lt;&gt;"",IF($F1604="","",ROUND($H1604-$F1604,2)),IF(AND($F1604&lt;&gt;"",ISNUMBER($G1604)),IF($G1604&lt;TODAY(),-$F1604,""),""))</f>
        <v/>
      </c>
    </row>
    <row r="1605">
      <c r="A1605" s="7" t="n"/>
      <c r="B1605" s="10" t="n"/>
      <c r="C1605">
        <f>IF($A1605="","",IFERROR(IF(INDEX('Apólices'!$Q$2:$Q$5001,MATCH($A1605,'Apólices'!$A$2:$A$5001,0))="","",INDEX('Apólices'!$Q$2:$Q$5001,MATCH($A1605,'Apólices'!$A$2:$A$5001,0))),""))</f>
        <v/>
      </c>
      <c r="D1605" s="8" t="n"/>
      <c r="E1605" s="25" t="n"/>
      <c r="F1605" s="25">
        <f>IF(OR($E1605="",$C1605=""),"",ROUND($E1605*$C1605/100,2))</f>
        <v/>
      </c>
      <c r="G1605" s="8" t="n"/>
      <c r="H1605" s="25" t="n"/>
      <c r="I1605" s="8" t="n"/>
      <c r="J1605" s="25">
        <f>IF($H1605&lt;&gt;"",IF($F1605="","",ROUND($H1605-$F1605,2)),IF(AND($F1605&lt;&gt;"",ISNUMBER($G1605)),IF($G1605&lt;TODAY(),-$F1605,""),""))</f>
        <v/>
      </c>
    </row>
    <row r="1606">
      <c r="A1606" s="7" t="n"/>
      <c r="B1606" s="10" t="n"/>
      <c r="C1606">
        <f>IF($A1606="","",IFERROR(IF(INDEX('Apólices'!$Q$2:$Q$5001,MATCH($A1606,'Apólices'!$A$2:$A$5001,0))="","",INDEX('Apólices'!$Q$2:$Q$5001,MATCH($A1606,'Apólices'!$A$2:$A$5001,0))),""))</f>
        <v/>
      </c>
      <c r="D1606" s="8" t="n"/>
      <c r="E1606" s="25" t="n"/>
      <c r="F1606" s="25">
        <f>IF(OR($E1606="",$C1606=""),"",ROUND($E1606*$C1606/100,2))</f>
        <v/>
      </c>
      <c r="G1606" s="8" t="n"/>
      <c r="H1606" s="25" t="n"/>
      <c r="I1606" s="8" t="n"/>
      <c r="J1606" s="25">
        <f>IF($H1606&lt;&gt;"",IF($F1606="","",ROUND($H1606-$F1606,2)),IF(AND($F1606&lt;&gt;"",ISNUMBER($G1606)),IF($G1606&lt;TODAY(),-$F1606,""),""))</f>
        <v/>
      </c>
    </row>
    <row r="1607">
      <c r="A1607" s="7" t="n"/>
      <c r="B1607" s="10" t="n"/>
      <c r="C1607">
        <f>IF($A1607="","",IFERROR(IF(INDEX('Apólices'!$Q$2:$Q$5001,MATCH($A1607,'Apólices'!$A$2:$A$5001,0))="","",INDEX('Apólices'!$Q$2:$Q$5001,MATCH($A1607,'Apólices'!$A$2:$A$5001,0))),""))</f>
        <v/>
      </c>
      <c r="D1607" s="8" t="n"/>
      <c r="E1607" s="25" t="n"/>
      <c r="F1607" s="25">
        <f>IF(OR($E1607="",$C1607=""),"",ROUND($E1607*$C1607/100,2))</f>
        <v/>
      </c>
      <c r="G1607" s="8" t="n"/>
      <c r="H1607" s="25" t="n"/>
      <c r="I1607" s="8" t="n"/>
      <c r="J1607" s="25">
        <f>IF($H1607&lt;&gt;"",IF($F1607="","",ROUND($H1607-$F1607,2)),IF(AND($F1607&lt;&gt;"",ISNUMBER($G1607)),IF($G1607&lt;TODAY(),-$F1607,""),""))</f>
        <v/>
      </c>
    </row>
    <row r="1608">
      <c r="A1608" s="7" t="n"/>
      <c r="B1608" s="10" t="n"/>
      <c r="C1608">
        <f>IF($A1608="","",IFERROR(IF(INDEX('Apólices'!$Q$2:$Q$5001,MATCH($A1608,'Apólices'!$A$2:$A$5001,0))="","",INDEX('Apólices'!$Q$2:$Q$5001,MATCH($A1608,'Apólices'!$A$2:$A$5001,0))),""))</f>
        <v/>
      </c>
      <c r="D1608" s="8" t="n"/>
      <c r="E1608" s="25" t="n"/>
      <c r="F1608" s="25">
        <f>IF(OR($E1608="",$C1608=""),"",ROUND($E1608*$C1608/100,2))</f>
        <v/>
      </c>
      <c r="G1608" s="8" t="n"/>
      <c r="H1608" s="25" t="n"/>
      <c r="I1608" s="8" t="n"/>
      <c r="J1608" s="25">
        <f>IF($H1608&lt;&gt;"",IF($F1608="","",ROUND($H1608-$F1608,2)),IF(AND($F1608&lt;&gt;"",ISNUMBER($G1608)),IF($G1608&lt;TODAY(),-$F1608,""),""))</f>
        <v/>
      </c>
    </row>
    <row r="1609">
      <c r="A1609" s="7" t="n"/>
      <c r="B1609" s="10" t="n"/>
      <c r="C1609">
        <f>IF($A1609="","",IFERROR(IF(INDEX('Apólices'!$Q$2:$Q$5001,MATCH($A1609,'Apólices'!$A$2:$A$5001,0))="","",INDEX('Apólices'!$Q$2:$Q$5001,MATCH($A1609,'Apólices'!$A$2:$A$5001,0))),""))</f>
        <v/>
      </c>
      <c r="D1609" s="8" t="n"/>
      <c r="E1609" s="25" t="n"/>
      <c r="F1609" s="25">
        <f>IF(OR($E1609="",$C1609=""),"",ROUND($E1609*$C1609/100,2))</f>
        <v/>
      </c>
      <c r="G1609" s="8" t="n"/>
      <c r="H1609" s="25" t="n"/>
      <c r="I1609" s="8" t="n"/>
      <c r="J1609" s="25">
        <f>IF($H1609&lt;&gt;"",IF($F1609="","",ROUND($H1609-$F1609,2)),IF(AND($F1609&lt;&gt;"",ISNUMBER($G1609)),IF($G1609&lt;TODAY(),-$F1609,""),""))</f>
        <v/>
      </c>
    </row>
    <row r="1610">
      <c r="A1610" s="7" t="n"/>
      <c r="B1610" s="10" t="n"/>
      <c r="C1610">
        <f>IF($A1610="","",IFERROR(IF(INDEX('Apólices'!$Q$2:$Q$5001,MATCH($A1610,'Apólices'!$A$2:$A$5001,0))="","",INDEX('Apólices'!$Q$2:$Q$5001,MATCH($A1610,'Apólices'!$A$2:$A$5001,0))),""))</f>
        <v/>
      </c>
      <c r="D1610" s="8" t="n"/>
      <c r="E1610" s="25" t="n"/>
      <c r="F1610" s="25">
        <f>IF(OR($E1610="",$C1610=""),"",ROUND($E1610*$C1610/100,2))</f>
        <v/>
      </c>
      <c r="G1610" s="8" t="n"/>
      <c r="H1610" s="25" t="n"/>
      <c r="I1610" s="8" t="n"/>
      <c r="J1610" s="25">
        <f>IF($H1610&lt;&gt;"",IF($F1610="","",ROUND($H1610-$F1610,2)),IF(AND($F1610&lt;&gt;"",ISNUMBER($G1610)),IF($G1610&lt;TODAY(),-$F1610,""),""))</f>
        <v/>
      </c>
    </row>
    <row r="1611">
      <c r="A1611" s="7" t="n"/>
      <c r="B1611" s="10" t="n"/>
      <c r="C1611">
        <f>IF($A1611="","",IFERROR(IF(INDEX('Apólices'!$Q$2:$Q$5001,MATCH($A1611,'Apólices'!$A$2:$A$5001,0))="","",INDEX('Apólices'!$Q$2:$Q$5001,MATCH($A1611,'Apólices'!$A$2:$A$5001,0))),""))</f>
        <v/>
      </c>
      <c r="D1611" s="8" t="n"/>
      <c r="E1611" s="25" t="n"/>
      <c r="F1611" s="25">
        <f>IF(OR($E1611="",$C1611=""),"",ROUND($E1611*$C1611/100,2))</f>
        <v/>
      </c>
      <c r="G1611" s="8" t="n"/>
      <c r="H1611" s="25" t="n"/>
      <c r="I1611" s="8" t="n"/>
      <c r="J1611" s="25">
        <f>IF($H1611&lt;&gt;"",IF($F1611="","",ROUND($H1611-$F1611,2)),IF(AND($F1611&lt;&gt;"",ISNUMBER($G1611)),IF($G1611&lt;TODAY(),-$F1611,""),""))</f>
        <v/>
      </c>
    </row>
    <row r="1612">
      <c r="A1612" s="7" t="n"/>
      <c r="B1612" s="10" t="n"/>
      <c r="C1612">
        <f>IF($A1612="","",IFERROR(IF(INDEX('Apólices'!$Q$2:$Q$5001,MATCH($A1612,'Apólices'!$A$2:$A$5001,0))="","",INDEX('Apólices'!$Q$2:$Q$5001,MATCH($A1612,'Apólices'!$A$2:$A$5001,0))),""))</f>
        <v/>
      </c>
      <c r="D1612" s="8" t="n"/>
      <c r="E1612" s="25" t="n"/>
      <c r="F1612" s="25">
        <f>IF(OR($E1612="",$C1612=""),"",ROUND($E1612*$C1612/100,2))</f>
        <v/>
      </c>
      <c r="G1612" s="8" t="n"/>
      <c r="H1612" s="25" t="n"/>
      <c r="I1612" s="8" t="n"/>
      <c r="J1612" s="25">
        <f>IF($H1612&lt;&gt;"",IF($F1612="","",ROUND($H1612-$F1612,2)),IF(AND($F1612&lt;&gt;"",ISNUMBER($G1612)),IF($G1612&lt;TODAY(),-$F1612,""),""))</f>
        <v/>
      </c>
    </row>
    <row r="1613">
      <c r="A1613" s="7" t="n"/>
      <c r="B1613" s="10" t="n"/>
      <c r="C1613">
        <f>IF($A1613="","",IFERROR(IF(INDEX('Apólices'!$Q$2:$Q$5001,MATCH($A1613,'Apólices'!$A$2:$A$5001,0))="","",INDEX('Apólices'!$Q$2:$Q$5001,MATCH($A1613,'Apólices'!$A$2:$A$5001,0))),""))</f>
        <v/>
      </c>
      <c r="D1613" s="8" t="n"/>
      <c r="E1613" s="25" t="n"/>
      <c r="F1613" s="25">
        <f>IF(OR($E1613="",$C1613=""),"",ROUND($E1613*$C1613/100,2))</f>
        <v/>
      </c>
      <c r="G1613" s="8" t="n"/>
      <c r="H1613" s="25" t="n"/>
      <c r="I1613" s="8" t="n"/>
      <c r="J1613" s="25">
        <f>IF($H1613&lt;&gt;"",IF($F1613="","",ROUND($H1613-$F1613,2)),IF(AND($F1613&lt;&gt;"",ISNUMBER($G1613)),IF($G1613&lt;TODAY(),-$F1613,""),""))</f>
        <v/>
      </c>
    </row>
    <row r="1614">
      <c r="A1614" s="7" t="n"/>
      <c r="B1614" s="10" t="n"/>
      <c r="C1614">
        <f>IF($A1614="","",IFERROR(IF(INDEX('Apólices'!$Q$2:$Q$5001,MATCH($A1614,'Apólices'!$A$2:$A$5001,0))="","",INDEX('Apólices'!$Q$2:$Q$5001,MATCH($A1614,'Apólices'!$A$2:$A$5001,0))),""))</f>
        <v/>
      </c>
      <c r="D1614" s="8" t="n"/>
      <c r="E1614" s="25" t="n"/>
      <c r="F1614" s="25">
        <f>IF(OR($E1614="",$C1614=""),"",ROUND($E1614*$C1614/100,2))</f>
        <v/>
      </c>
      <c r="G1614" s="8" t="n"/>
      <c r="H1614" s="25" t="n"/>
      <c r="I1614" s="8" t="n"/>
      <c r="J1614" s="25">
        <f>IF($H1614&lt;&gt;"",IF($F1614="","",ROUND($H1614-$F1614,2)),IF(AND($F1614&lt;&gt;"",ISNUMBER($G1614)),IF($G1614&lt;TODAY(),-$F1614,""),""))</f>
        <v/>
      </c>
    </row>
    <row r="1615">
      <c r="A1615" s="7" t="n"/>
      <c r="B1615" s="10" t="n"/>
      <c r="C1615">
        <f>IF($A1615="","",IFERROR(IF(INDEX('Apólices'!$Q$2:$Q$5001,MATCH($A1615,'Apólices'!$A$2:$A$5001,0))="","",INDEX('Apólices'!$Q$2:$Q$5001,MATCH($A1615,'Apólices'!$A$2:$A$5001,0))),""))</f>
        <v/>
      </c>
      <c r="D1615" s="8" t="n"/>
      <c r="E1615" s="25" t="n"/>
      <c r="F1615" s="25">
        <f>IF(OR($E1615="",$C1615=""),"",ROUND($E1615*$C1615/100,2))</f>
        <v/>
      </c>
      <c r="G1615" s="8" t="n"/>
      <c r="H1615" s="25" t="n"/>
      <c r="I1615" s="8" t="n"/>
      <c r="J1615" s="25">
        <f>IF($H1615&lt;&gt;"",IF($F1615="","",ROUND($H1615-$F1615,2)),IF(AND($F1615&lt;&gt;"",ISNUMBER($G1615)),IF($G1615&lt;TODAY(),-$F1615,""),""))</f>
        <v/>
      </c>
    </row>
    <row r="1616">
      <c r="A1616" s="7" t="n"/>
      <c r="B1616" s="10" t="n"/>
      <c r="C1616">
        <f>IF($A1616="","",IFERROR(IF(INDEX('Apólices'!$Q$2:$Q$5001,MATCH($A1616,'Apólices'!$A$2:$A$5001,0))="","",INDEX('Apólices'!$Q$2:$Q$5001,MATCH($A1616,'Apólices'!$A$2:$A$5001,0))),""))</f>
        <v/>
      </c>
      <c r="D1616" s="8" t="n"/>
      <c r="E1616" s="25" t="n"/>
      <c r="F1616" s="25">
        <f>IF(OR($E1616="",$C1616=""),"",ROUND($E1616*$C1616/100,2))</f>
        <v/>
      </c>
      <c r="G1616" s="8" t="n"/>
      <c r="H1616" s="25" t="n"/>
      <c r="I1616" s="8" t="n"/>
      <c r="J1616" s="25">
        <f>IF($H1616&lt;&gt;"",IF($F1616="","",ROUND($H1616-$F1616,2)),IF(AND($F1616&lt;&gt;"",ISNUMBER($G1616)),IF($G1616&lt;TODAY(),-$F1616,""),""))</f>
        <v/>
      </c>
    </row>
    <row r="1617">
      <c r="A1617" s="7" t="n"/>
      <c r="B1617" s="10" t="n"/>
      <c r="C1617">
        <f>IF($A1617="","",IFERROR(IF(INDEX('Apólices'!$Q$2:$Q$5001,MATCH($A1617,'Apólices'!$A$2:$A$5001,0))="","",INDEX('Apólices'!$Q$2:$Q$5001,MATCH($A1617,'Apólices'!$A$2:$A$5001,0))),""))</f>
        <v/>
      </c>
      <c r="D1617" s="8" t="n"/>
      <c r="E1617" s="25" t="n"/>
      <c r="F1617" s="25">
        <f>IF(OR($E1617="",$C1617=""),"",ROUND($E1617*$C1617/100,2))</f>
        <v/>
      </c>
      <c r="G1617" s="8" t="n"/>
      <c r="H1617" s="25" t="n"/>
      <c r="I1617" s="8" t="n"/>
      <c r="J1617" s="25">
        <f>IF($H1617&lt;&gt;"",IF($F1617="","",ROUND($H1617-$F1617,2)),IF(AND($F1617&lt;&gt;"",ISNUMBER($G1617)),IF($G1617&lt;TODAY(),-$F1617,""),""))</f>
        <v/>
      </c>
    </row>
    <row r="1618">
      <c r="A1618" s="7" t="n"/>
      <c r="B1618" s="10" t="n"/>
      <c r="C1618">
        <f>IF($A1618="","",IFERROR(IF(INDEX('Apólices'!$Q$2:$Q$5001,MATCH($A1618,'Apólices'!$A$2:$A$5001,0))="","",INDEX('Apólices'!$Q$2:$Q$5001,MATCH($A1618,'Apólices'!$A$2:$A$5001,0))),""))</f>
        <v/>
      </c>
      <c r="D1618" s="8" t="n"/>
      <c r="E1618" s="25" t="n"/>
      <c r="F1618" s="25">
        <f>IF(OR($E1618="",$C1618=""),"",ROUND($E1618*$C1618/100,2))</f>
        <v/>
      </c>
      <c r="G1618" s="8" t="n"/>
      <c r="H1618" s="25" t="n"/>
      <c r="I1618" s="8" t="n"/>
      <c r="J1618" s="25">
        <f>IF($H1618&lt;&gt;"",IF($F1618="","",ROUND($H1618-$F1618,2)),IF(AND($F1618&lt;&gt;"",ISNUMBER($G1618)),IF($G1618&lt;TODAY(),-$F1618,""),""))</f>
        <v/>
      </c>
    </row>
    <row r="1619">
      <c r="A1619" s="7" t="n"/>
      <c r="B1619" s="10" t="n"/>
      <c r="C1619">
        <f>IF($A1619="","",IFERROR(IF(INDEX('Apólices'!$Q$2:$Q$5001,MATCH($A1619,'Apólices'!$A$2:$A$5001,0))="","",INDEX('Apólices'!$Q$2:$Q$5001,MATCH($A1619,'Apólices'!$A$2:$A$5001,0))),""))</f>
        <v/>
      </c>
      <c r="D1619" s="8" t="n"/>
      <c r="E1619" s="25" t="n"/>
      <c r="F1619" s="25">
        <f>IF(OR($E1619="",$C1619=""),"",ROUND($E1619*$C1619/100,2))</f>
        <v/>
      </c>
      <c r="G1619" s="8" t="n"/>
      <c r="H1619" s="25" t="n"/>
      <c r="I1619" s="8" t="n"/>
      <c r="J1619" s="25">
        <f>IF($H1619&lt;&gt;"",IF($F1619="","",ROUND($H1619-$F1619,2)),IF(AND($F1619&lt;&gt;"",ISNUMBER($G1619)),IF($G1619&lt;TODAY(),-$F1619,""),""))</f>
        <v/>
      </c>
    </row>
    <row r="1620">
      <c r="A1620" s="7" t="n"/>
      <c r="B1620" s="10" t="n"/>
      <c r="C1620">
        <f>IF($A1620="","",IFERROR(IF(INDEX('Apólices'!$Q$2:$Q$5001,MATCH($A1620,'Apólices'!$A$2:$A$5001,0))="","",INDEX('Apólices'!$Q$2:$Q$5001,MATCH($A1620,'Apólices'!$A$2:$A$5001,0))),""))</f>
        <v/>
      </c>
      <c r="D1620" s="8" t="n"/>
      <c r="E1620" s="25" t="n"/>
      <c r="F1620" s="25">
        <f>IF(OR($E1620="",$C1620=""),"",ROUND($E1620*$C1620/100,2))</f>
        <v/>
      </c>
      <c r="G1620" s="8" t="n"/>
      <c r="H1620" s="25" t="n"/>
      <c r="I1620" s="8" t="n"/>
      <c r="J1620" s="25">
        <f>IF($H1620&lt;&gt;"",IF($F1620="","",ROUND($H1620-$F1620,2)),IF(AND($F1620&lt;&gt;"",ISNUMBER($G1620)),IF($G1620&lt;TODAY(),-$F1620,""),""))</f>
        <v/>
      </c>
    </row>
    <row r="1621">
      <c r="A1621" s="7" t="n"/>
      <c r="B1621" s="10" t="n"/>
      <c r="C1621">
        <f>IF($A1621="","",IFERROR(IF(INDEX('Apólices'!$Q$2:$Q$5001,MATCH($A1621,'Apólices'!$A$2:$A$5001,0))="","",INDEX('Apólices'!$Q$2:$Q$5001,MATCH($A1621,'Apólices'!$A$2:$A$5001,0))),""))</f>
        <v/>
      </c>
      <c r="D1621" s="8" t="n"/>
      <c r="E1621" s="25" t="n"/>
      <c r="F1621" s="25">
        <f>IF(OR($E1621="",$C1621=""),"",ROUND($E1621*$C1621/100,2))</f>
        <v/>
      </c>
      <c r="G1621" s="8" t="n"/>
      <c r="H1621" s="25" t="n"/>
      <c r="I1621" s="8" t="n"/>
      <c r="J1621" s="25">
        <f>IF($H1621&lt;&gt;"",IF($F1621="","",ROUND($H1621-$F1621,2)),IF(AND($F1621&lt;&gt;"",ISNUMBER($G1621)),IF($G1621&lt;TODAY(),-$F1621,""),""))</f>
        <v/>
      </c>
    </row>
    <row r="1622">
      <c r="A1622" s="7" t="n"/>
      <c r="B1622" s="10" t="n"/>
      <c r="C1622">
        <f>IF($A1622="","",IFERROR(IF(INDEX('Apólices'!$Q$2:$Q$5001,MATCH($A1622,'Apólices'!$A$2:$A$5001,0))="","",INDEX('Apólices'!$Q$2:$Q$5001,MATCH($A1622,'Apólices'!$A$2:$A$5001,0))),""))</f>
        <v/>
      </c>
      <c r="D1622" s="8" t="n"/>
      <c r="E1622" s="25" t="n"/>
      <c r="F1622" s="25">
        <f>IF(OR($E1622="",$C1622=""),"",ROUND($E1622*$C1622/100,2))</f>
        <v/>
      </c>
      <c r="G1622" s="8" t="n"/>
      <c r="H1622" s="25" t="n"/>
      <c r="I1622" s="8" t="n"/>
      <c r="J1622" s="25">
        <f>IF($H1622&lt;&gt;"",IF($F1622="","",ROUND($H1622-$F1622,2)),IF(AND($F1622&lt;&gt;"",ISNUMBER($G1622)),IF($G1622&lt;TODAY(),-$F1622,""),""))</f>
        <v/>
      </c>
    </row>
    <row r="1623">
      <c r="A1623" s="7" t="n"/>
      <c r="B1623" s="10" t="n"/>
      <c r="C1623">
        <f>IF($A1623="","",IFERROR(IF(INDEX('Apólices'!$Q$2:$Q$5001,MATCH($A1623,'Apólices'!$A$2:$A$5001,0))="","",INDEX('Apólices'!$Q$2:$Q$5001,MATCH($A1623,'Apólices'!$A$2:$A$5001,0))),""))</f>
        <v/>
      </c>
      <c r="D1623" s="8" t="n"/>
      <c r="E1623" s="25" t="n"/>
      <c r="F1623" s="25">
        <f>IF(OR($E1623="",$C1623=""),"",ROUND($E1623*$C1623/100,2))</f>
        <v/>
      </c>
      <c r="G1623" s="8" t="n"/>
      <c r="H1623" s="25" t="n"/>
      <c r="I1623" s="8" t="n"/>
      <c r="J1623" s="25">
        <f>IF($H1623&lt;&gt;"",IF($F1623="","",ROUND($H1623-$F1623,2)),IF(AND($F1623&lt;&gt;"",ISNUMBER($G1623)),IF($G1623&lt;TODAY(),-$F1623,""),""))</f>
        <v/>
      </c>
    </row>
    <row r="1624">
      <c r="A1624" s="7" t="n"/>
      <c r="B1624" s="10" t="n"/>
      <c r="C1624">
        <f>IF($A1624="","",IFERROR(IF(INDEX('Apólices'!$Q$2:$Q$5001,MATCH($A1624,'Apólices'!$A$2:$A$5001,0))="","",INDEX('Apólices'!$Q$2:$Q$5001,MATCH($A1624,'Apólices'!$A$2:$A$5001,0))),""))</f>
        <v/>
      </c>
      <c r="D1624" s="8" t="n"/>
      <c r="E1624" s="25" t="n"/>
      <c r="F1624" s="25">
        <f>IF(OR($E1624="",$C1624=""),"",ROUND($E1624*$C1624/100,2))</f>
        <v/>
      </c>
      <c r="G1624" s="8" t="n"/>
      <c r="H1624" s="25" t="n"/>
      <c r="I1624" s="8" t="n"/>
      <c r="J1624" s="25">
        <f>IF($H1624&lt;&gt;"",IF($F1624="","",ROUND($H1624-$F1624,2)),IF(AND($F1624&lt;&gt;"",ISNUMBER($G1624)),IF($G1624&lt;TODAY(),-$F1624,""),""))</f>
        <v/>
      </c>
    </row>
    <row r="1625">
      <c r="A1625" s="7" t="n"/>
      <c r="B1625" s="10" t="n"/>
      <c r="C1625">
        <f>IF($A1625="","",IFERROR(IF(INDEX('Apólices'!$Q$2:$Q$5001,MATCH($A1625,'Apólices'!$A$2:$A$5001,0))="","",INDEX('Apólices'!$Q$2:$Q$5001,MATCH($A1625,'Apólices'!$A$2:$A$5001,0))),""))</f>
        <v/>
      </c>
      <c r="D1625" s="8" t="n"/>
      <c r="E1625" s="25" t="n"/>
      <c r="F1625" s="25">
        <f>IF(OR($E1625="",$C1625=""),"",ROUND($E1625*$C1625/100,2))</f>
        <v/>
      </c>
      <c r="G1625" s="8" t="n"/>
      <c r="H1625" s="25" t="n"/>
      <c r="I1625" s="8" t="n"/>
      <c r="J1625" s="25">
        <f>IF($H1625&lt;&gt;"",IF($F1625="","",ROUND($H1625-$F1625,2)),IF(AND($F1625&lt;&gt;"",ISNUMBER($G1625)),IF($G1625&lt;TODAY(),-$F1625,""),""))</f>
        <v/>
      </c>
    </row>
    <row r="1626">
      <c r="A1626" s="7" t="n"/>
      <c r="B1626" s="10" t="n"/>
      <c r="C1626">
        <f>IF($A1626="","",IFERROR(IF(INDEX('Apólices'!$Q$2:$Q$5001,MATCH($A1626,'Apólices'!$A$2:$A$5001,0))="","",INDEX('Apólices'!$Q$2:$Q$5001,MATCH($A1626,'Apólices'!$A$2:$A$5001,0))),""))</f>
        <v/>
      </c>
      <c r="D1626" s="8" t="n"/>
      <c r="E1626" s="25" t="n"/>
      <c r="F1626" s="25">
        <f>IF(OR($E1626="",$C1626=""),"",ROUND($E1626*$C1626/100,2))</f>
        <v/>
      </c>
      <c r="G1626" s="8" t="n"/>
      <c r="H1626" s="25" t="n"/>
      <c r="I1626" s="8" t="n"/>
      <c r="J1626" s="25">
        <f>IF($H1626&lt;&gt;"",IF($F1626="","",ROUND($H1626-$F1626,2)),IF(AND($F1626&lt;&gt;"",ISNUMBER($G1626)),IF($G1626&lt;TODAY(),-$F1626,""),""))</f>
        <v/>
      </c>
    </row>
    <row r="1627">
      <c r="A1627" s="7" t="n"/>
      <c r="B1627" s="10" t="n"/>
      <c r="C1627">
        <f>IF($A1627="","",IFERROR(IF(INDEX('Apólices'!$Q$2:$Q$5001,MATCH($A1627,'Apólices'!$A$2:$A$5001,0))="","",INDEX('Apólices'!$Q$2:$Q$5001,MATCH($A1627,'Apólices'!$A$2:$A$5001,0))),""))</f>
        <v/>
      </c>
      <c r="D1627" s="8" t="n"/>
      <c r="E1627" s="25" t="n"/>
      <c r="F1627" s="25">
        <f>IF(OR($E1627="",$C1627=""),"",ROUND($E1627*$C1627/100,2))</f>
        <v/>
      </c>
      <c r="G1627" s="8" t="n"/>
      <c r="H1627" s="25" t="n"/>
      <c r="I1627" s="8" t="n"/>
      <c r="J1627" s="25">
        <f>IF($H1627&lt;&gt;"",IF($F1627="","",ROUND($H1627-$F1627,2)),IF(AND($F1627&lt;&gt;"",ISNUMBER($G1627)),IF($G1627&lt;TODAY(),-$F1627,""),""))</f>
        <v/>
      </c>
    </row>
    <row r="1628">
      <c r="A1628" s="7" t="n"/>
      <c r="B1628" s="10" t="n"/>
      <c r="C1628">
        <f>IF($A1628="","",IFERROR(IF(INDEX('Apólices'!$Q$2:$Q$5001,MATCH($A1628,'Apólices'!$A$2:$A$5001,0))="","",INDEX('Apólices'!$Q$2:$Q$5001,MATCH($A1628,'Apólices'!$A$2:$A$5001,0))),""))</f>
        <v/>
      </c>
      <c r="D1628" s="8" t="n"/>
      <c r="E1628" s="25" t="n"/>
      <c r="F1628" s="25">
        <f>IF(OR($E1628="",$C1628=""),"",ROUND($E1628*$C1628/100,2))</f>
        <v/>
      </c>
      <c r="G1628" s="8" t="n"/>
      <c r="H1628" s="25" t="n"/>
      <c r="I1628" s="8" t="n"/>
      <c r="J1628" s="25">
        <f>IF($H1628&lt;&gt;"",IF($F1628="","",ROUND($H1628-$F1628,2)),IF(AND($F1628&lt;&gt;"",ISNUMBER($G1628)),IF($G1628&lt;TODAY(),-$F1628,""),""))</f>
        <v/>
      </c>
    </row>
    <row r="1629">
      <c r="A1629" s="7" t="n"/>
      <c r="B1629" s="10" t="n"/>
      <c r="C1629">
        <f>IF($A1629="","",IFERROR(IF(INDEX('Apólices'!$Q$2:$Q$5001,MATCH($A1629,'Apólices'!$A$2:$A$5001,0))="","",INDEX('Apólices'!$Q$2:$Q$5001,MATCH($A1629,'Apólices'!$A$2:$A$5001,0))),""))</f>
        <v/>
      </c>
      <c r="D1629" s="8" t="n"/>
      <c r="E1629" s="25" t="n"/>
      <c r="F1629" s="25">
        <f>IF(OR($E1629="",$C1629=""),"",ROUND($E1629*$C1629/100,2))</f>
        <v/>
      </c>
      <c r="G1629" s="8" t="n"/>
      <c r="H1629" s="25" t="n"/>
      <c r="I1629" s="8" t="n"/>
      <c r="J1629" s="25">
        <f>IF($H1629&lt;&gt;"",IF($F1629="","",ROUND($H1629-$F1629,2)),IF(AND($F1629&lt;&gt;"",ISNUMBER($G1629)),IF($G1629&lt;TODAY(),-$F1629,""),""))</f>
        <v/>
      </c>
    </row>
    <row r="1630">
      <c r="A1630" s="7" t="n"/>
      <c r="B1630" s="10" t="n"/>
      <c r="C1630">
        <f>IF($A1630="","",IFERROR(IF(INDEX('Apólices'!$Q$2:$Q$5001,MATCH($A1630,'Apólices'!$A$2:$A$5001,0))="","",INDEX('Apólices'!$Q$2:$Q$5001,MATCH($A1630,'Apólices'!$A$2:$A$5001,0))),""))</f>
        <v/>
      </c>
      <c r="D1630" s="8" t="n"/>
      <c r="E1630" s="25" t="n"/>
      <c r="F1630" s="25">
        <f>IF(OR($E1630="",$C1630=""),"",ROUND($E1630*$C1630/100,2))</f>
        <v/>
      </c>
      <c r="G1630" s="8" t="n"/>
      <c r="H1630" s="25" t="n"/>
      <c r="I1630" s="8" t="n"/>
      <c r="J1630" s="25">
        <f>IF($H1630&lt;&gt;"",IF($F1630="","",ROUND($H1630-$F1630,2)),IF(AND($F1630&lt;&gt;"",ISNUMBER($G1630)),IF($G1630&lt;TODAY(),-$F1630,""),""))</f>
        <v/>
      </c>
    </row>
    <row r="1631">
      <c r="A1631" s="7" t="n"/>
      <c r="B1631" s="10" t="n"/>
      <c r="C1631">
        <f>IF($A1631="","",IFERROR(IF(INDEX('Apólices'!$Q$2:$Q$5001,MATCH($A1631,'Apólices'!$A$2:$A$5001,0))="","",INDEX('Apólices'!$Q$2:$Q$5001,MATCH($A1631,'Apólices'!$A$2:$A$5001,0))),""))</f>
        <v/>
      </c>
      <c r="D1631" s="8" t="n"/>
      <c r="E1631" s="25" t="n"/>
      <c r="F1631" s="25">
        <f>IF(OR($E1631="",$C1631=""),"",ROUND($E1631*$C1631/100,2))</f>
        <v/>
      </c>
      <c r="G1631" s="8" t="n"/>
      <c r="H1631" s="25" t="n"/>
      <c r="I1631" s="8" t="n"/>
      <c r="J1631" s="25">
        <f>IF($H1631&lt;&gt;"",IF($F1631="","",ROUND($H1631-$F1631,2)),IF(AND($F1631&lt;&gt;"",ISNUMBER($G1631)),IF($G1631&lt;TODAY(),-$F1631,""),""))</f>
        <v/>
      </c>
    </row>
    <row r="1632">
      <c r="A1632" s="7" t="n"/>
      <c r="B1632" s="10" t="n"/>
      <c r="C1632">
        <f>IF($A1632="","",IFERROR(IF(INDEX('Apólices'!$Q$2:$Q$5001,MATCH($A1632,'Apólices'!$A$2:$A$5001,0))="","",INDEX('Apólices'!$Q$2:$Q$5001,MATCH($A1632,'Apólices'!$A$2:$A$5001,0))),""))</f>
        <v/>
      </c>
      <c r="D1632" s="8" t="n"/>
      <c r="E1632" s="25" t="n"/>
      <c r="F1632" s="25">
        <f>IF(OR($E1632="",$C1632=""),"",ROUND($E1632*$C1632/100,2))</f>
        <v/>
      </c>
      <c r="G1632" s="8" t="n"/>
      <c r="H1632" s="25" t="n"/>
      <c r="I1632" s="8" t="n"/>
      <c r="J1632" s="25">
        <f>IF($H1632&lt;&gt;"",IF($F1632="","",ROUND($H1632-$F1632,2)),IF(AND($F1632&lt;&gt;"",ISNUMBER($G1632)),IF($G1632&lt;TODAY(),-$F1632,""),""))</f>
        <v/>
      </c>
    </row>
    <row r="1633">
      <c r="A1633" s="7" t="n"/>
      <c r="B1633" s="10" t="n"/>
      <c r="C1633">
        <f>IF($A1633="","",IFERROR(IF(INDEX('Apólices'!$Q$2:$Q$5001,MATCH($A1633,'Apólices'!$A$2:$A$5001,0))="","",INDEX('Apólices'!$Q$2:$Q$5001,MATCH($A1633,'Apólices'!$A$2:$A$5001,0))),""))</f>
        <v/>
      </c>
      <c r="D1633" s="8" t="n"/>
      <c r="E1633" s="25" t="n"/>
      <c r="F1633" s="25">
        <f>IF(OR($E1633="",$C1633=""),"",ROUND($E1633*$C1633/100,2))</f>
        <v/>
      </c>
      <c r="G1633" s="8" t="n"/>
      <c r="H1633" s="25" t="n"/>
      <c r="I1633" s="8" t="n"/>
      <c r="J1633" s="25">
        <f>IF($H1633&lt;&gt;"",IF($F1633="","",ROUND($H1633-$F1633,2)),IF(AND($F1633&lt;&gt;"",ISNUMBER($G1633)),IF($G1633&lt;TODAY(),-$F1633,""),""))</f>
        <v/>
      </c>
    </row>
    <row r="1634">
      <c r="A1634" s="7" t="n"/>
      <c r="B1634" s="10" t="n"/>
      <c r="C1634">
        <f>IF($A1634="","",IFERROR(IF(INDEX('Apólices'!$Q$2:$Q$5001,MATCH($A1634,'Apólices'!$A$2:$A$5001,0))="","",INDEX('Apólices'!$Q$2:$Q$5001,MATCH($A1634,'Apólices'!$A$2:$A$5001,0))),""))</f>
        <v/>
      </c>
      <c r="D1634" s="8" t="n"/>
      <c r="E1634" s="25" t="n"/>
      <c r="F1634" s="25">
        <f>IF(OR($E1634="",$C1634=""),"",ROUND($E1634*$C1634/100,2))</f>
        <v/>
      </c>
      <c r="G1634" s="8" t="n"/>
      <c r="H1634" s="25" t="n"/>
      <c r="I1634" s="8" t="n"/>
      <c r="J1634" s="25">
        <f>IF($H1634&lt;&gt;"",IF($F1634="","",ROUND($H1634-$F1634,2)),IF(AND($F1634&lt;&gt;"",ISNUMBER($G1634)),IF($G1634&lt;TODAY(),-$F1634,""),""))</f>
        <v/>
      </c>
    </row>
    <row r="1635">
      <c r="A1635" s="7" t="n"/>
      <c r="B1635" s="10" t="n"/>
      <c r="C1635">
        <f>IF($A1635="","",IFERROR(IF(INDEX('Apólices'!$Q$2:$Q$5001,MATCH($A1635,'Apólices'!$A$2:$A$5001,0))="","",INDEX('Apólices'!$Q$2:$Q$5001,MATCH($A1635,'Apólices'!$A$2:$A$5001,0))),""))</f>
        <v/>
      </c>
      <c r="D1635" s="8" t="n"/>
      <c r="E1635" s="25" t="n"/>
      <c r="F1635" s="25">
        <f>IF(OR($E1635="",$C1635=""),"",ROUND($E1635*$C1635/100,2))</f>
        <v/>
      </c>
      <c r="G1635" s="8" t="n"/>
      <c r="H1635" s="25" t="n"/>
      <c r="I1635" s="8" t="n"/>
      <c r="J1635" s="25">
        <f>IF($H1635&lt;&gt;"",IF($F1635="","",ROUND($H1635-$F1635,2)),IF(AND($F1635&lt;&gt;"",ISNUMBER($G1635)),IF($G1635&lt;TODAY(),-$F1635,""),""))</f>
        <v/>
      </c>
    </row>
    <row r="1636">
      <c r="A1636" s="7" t="n"/>
      <c r="B1636" s="10" t="n"/>
      <c r="C1636">
        <f>IF($A1636="","",IFERROR(IF(INDEX('Apólices'!$Q$2:$Q$5001,MATCH($A1636,'Apólices'!$A$2:$A$5001,0))="","",INDEX('Apólices'!$Q$2:$Q$5001,MATCH($A1636,'Apólices'!$A$2:$A$5001,0))),""))</f>
        <v/>
      </c>
      <c r="D1636" s="8" t="n"/>
      <c r="E1636" s="25" t="n"/>
      <c r="F1636" s="25">
        <f>IF(OR($E1636="",$C1636=""),"",ROUND($E1636*$C1636/100,2))</f>
        <v/>
      </c>
      <c r="G1636" s="8" t="n"/>
      <c r="H1636" s="25" t="n"/>
      <c r="I1636" s="8" t="n"/>
      <c r="J1636" s="25">
        <f>IF($H1636&lt;&gt;"",IF($F1636="","",ROUND($H1636-$F1636,2)),IF(AND($F1636&lt;&gt;"",ISNUMBER($G1636)),IF($G1636&lt;TODAY(),-$F1636,""),""))</f>
        <v/>
      </c>
    </row>
    <row r="1637">
      <c r="A1637" s="7" t="n"/>
      <c r="B1637" s="10" t="n"/>
      <c r="C1637">
        <f>IF($A1637="","",IFERROR(IF(INDEX('Apólices'!$Q$2:$Q$5001,MATCH($A1637,'Apólices'!$A$2:$A$5001,0))="","",INDEX('Apólices'!$Q$2:$Q$5001,MATCH($A1637,'Apólices'!$A$2:$A$5001,0))),""))</f>
        <v/>
      </c>
      <c r="D1637" s="8" t="n"/>
      <c r="E1637" s="25" t="n"/>
      <c r="F1637" s="25">
        <f>IF(OR($E1637="",$C1637=""),"",ROUND($E1637*$C1637/100,2))</f>
        <v/>
      </c>
      <c r="G1637" s="8" t="n"/>
      <c r="H1637" s="25" t="n"/>
      <c r="I1637" s="8" t="n"/>
      <c r="J1637" s="25">
        <f>IF($H1637&lt;&gt;"",IF($F1637="","",ROUND($H1637-$F1637,2)),IF(AND($F1637&lt;&gt;"",ISNUMBER($G1637)),IF($G1637&lt;TODAY(),-$F1637,""),""))</f>
        <v/>
      </c>
    </row>
    <row r="1638">
      <c r="A1638" s="7" t="n"/>
      <c r="B1638" s="10" t="n"/>
      <c r="C1638">
        <f>IF($A1638="","",IFERROR(IF(INDEX('Apólices'!$Q$2:$Q$5001,MATCH($A1638,'Apólices'!$A$2:$A$5001,0))="","",INDEX('Apólices'!$Q$2:$Q$5001,MATCH($A1638,'Apólices'!$A$2:$A$5001,0))),""))</f>
        <v/>
      </c>
      <c r="D1638" s="8" t="n"/>
      <c r="E1638" s="25" t="n"/>
      <c r="F1638" s="25">
        <f>IF(OR($E1638="",$C1638=""),"",ROUND($E1638*$C1638/100,2))</f>
        <v/>
      </c>
      <c r="G1638" s="8" t="n"/>
      <c r="H1638" s="25" t="n"/>
      <c r="I1638" s="8" t="n"/>
      <c r="J1638" s="25">
        <f>IF($H1638&lt;&gt;"",IF($F1638="","",ROUND($H1638-$F1638,2)),IF(AND($F1638&lt;&gt;"",ISNUMBER($G1638)),IF($G1638&lt;TODAY(),-$F1638,""),""))</f>
        <v/>
      </c>
    </row>
    <row r="1639">
      <c r="A1639" s="7" t="n"/>
      <c r="B1639" s="10" t="n"/>
      <c r="C1639">
        <f>IF($A1639="","",IFERROR(IF(INDEX('Apólices'!$Q$2:$Q$5001,MATCH($A1639,'Apólices'!$A$2:$A$5001,0))="","",INDEX('Apólices'!$Q$2:$Q$5001,MATCH($A1639,'Apólices'!$A$2:$A$5001,0))),""))</f>
        <v/>
      </c>
      <c r="D1639" s="8" t="n"/>
      <c r="E1639" s="25" t="n"/>
      <c r="F1639" s="25">
        <f>IF(OR($E1639="",$C1639=""),"",ROUND($E1639*$C1639/100,2))</f>
        <v/>
      </c>
      <c r="G1639" s="8" t="n"/>
      <c r="H1639" s="25" t="n"/>
      <c r="I1639" s="8" t="n"/>
      <c r="J1639" s="25">
        <f>IF($H1639&lt;&gt;"",IF($F1639="","",ROUND($H1639-$F1639,2)),IF(AND($F1639&lt;&gt;"",ISNUMBER($G1639)),IF($G1639&lt;TODAY(),-$F1639,""),""))</f>
        <v/>
      </c>
    </row>
    <row r="1640">
      <c r="A1640" s="7" t="n"/>
      <c r="B1640" s="10" t="n"/>
      <c r="C1640">
        <f>IF($A1640="","",IFERROR(IF(INDEX('Apólices'!$Q$2:$Q$5001,MATCH($A1640,'Apólices'!$A$2:$A$5001,0))="","",INDEX('Apólices'!$Q$2:$Q$5001,MATCH($A1640,'Apólices'!$A$2:$A$5001,0))),""))</f>
        <v/>
      </c>
      <c r="D1640" s="8" t="n"/>
      <c r="E1640" s="25" t="n"/>
      <c r="F1640" s="25">
        <f>IF(OR($E1640="",$C1640=""),"",ROUND($E1640*$C1640/100,2))</f>
        <v/>
      </c>
      <c r="G1640" s="8" t="n"/>
      <c r="H1640" s="25" t="n"/>
      <c r="I1640" s="8" t="n"/>
      <c r="J1640" s="25">
        <f>IF($H1640&lt;&gt;"",IF($F1640="","",ROUND($H1640-$F1640,2)),IF(AND($F1640&lt;&gt;"",ISNUMBER($G1640)),IF($G1640&lt;TODAY(),-$F1640,""),""))</f>
        <v/>
      </c>
    </row>
    <row r="1641">
      <c r="A1641" s="7" t="n"/>
      <c r="B1641" s="10" t="n"/>
      <c r="C1641">
        <f>IF($A1641="","",IFERROR(IF(INDEX('Apólices'!$Q$2:$Q$5001,MATCH($A1641,'Apólices'!$A$2:$A$5001,0))="","",INDEX('Apólices'!$Q$2:$Q$5001,MATCH($A1641,'Apólices'!$A$2:$A$5001,0))),""))</f>
        <v/>
      </c>
      <c r="D1641" s="8" t="n"/>
      <c r="E1641" s="25" t="n"/>
      <c r="F1641" s="25">
        <f>IF(OR($E1641="",$C1641=""),"",ROUND($E1641*$C1641/100,2))</f>
        <v/>
      </c>
      <c r="G1641" s="8" t="n"/>
      <c r="H1641" s="25" t="n"/>
      <c r="I1641" s="8" t="n"/>
      <c r="J1641" s="25">
        <f>IF($H1641&lt;&gt;"",IF($F1641="","",ROUND($H1641-$F1641,2)),IF(AND($F1641&lt;&gt;"",ISNUMBER($G1641)),IF($G1641&lt;TODAY(),-$F1641,""),""))</f>
        <v/>
      </c>
    </row>
    <row r="1642">
      <c r="A1642" s="7" t="n"/>
      <c r="B1642" s="10" t="n"/>
      <c r="C1642">
        <f>IF($A1642="","",IFERROR(IF(INDEX('Apólices'!$Q$2:$Q$5001,MATCH($A1642,'Apólices'!$A$2:$A$5001,0))="","",INDEX('Apólices'!$Q$2:$Q$5001,MATCH($A1642,'Apólices'!$A$2:$A$5001,0))),""))</f>
        <v/>
      </c>
      <c r="D1642" s="8" t="n"/>
      <c r="E1642" s="25" t="n"/>
      <c r="F1642" s="25">
        <f>IF(OR($E1642="",$C1642=""),"",ROUND($E1642*$C1642/100,2))</f>
        <v/>
      </c>
      <c r="G1642" s="8" t="n"/>
      <c r="H1642" s="25" t="n"/>
      <c r="I1642" s="8" t="n"/>
      <c r="J1642" s="25">
        <f>IF($H1642&lt;&gt;"",IF($F1642="","",ROUND($H1642-$F1642,2)),IF(AND($F1642&lt;&gt;"",ISNUMBER($G1642)),IF($G1642&lt;TODAY(),-$F1642,""),""))</f>
        <v/>
      </c>
    </row>
    <row r="1643">
      <c r="A1643" s="7" t="n"/>
      <c r="B1643" s="10" t="n"/>
      <c r="C1643">
        <f>IF($A1643="","",IFERROR(IF(INDEX('Apólices'!$Q$2:$Q$5001,MATCH($A1643,'Apólices'!$A$2:$A$5001,0))="","",INDEX('Apólices'!$Q$2:$Q$5001,MATCH($A1643,'Apólices'!$A$2:$A$5001,0))),""))</f>
        <v/>
      </c>
      <c r="D1643" s="8" t="n"/>
      <c r="E1643" s="25" t="n"/>
      <c r="F1643" s="25">
        <f>IF(OR($E1643="",$C1643=""),"",ROUND($E1643*$C1643/100,2))</f>
        <v/>
      </c>
      <c r="G1643" s="8" t="n"/>
      <c r="H1643" s="25" t="n"/>
      <c r="I1643" s="8" t="n"/>
      <c r="J1643" s="25">
        <f>IF($H1643&lt;&gt;"",IF($F1643="","",ROUND($H1643-$F1643,2)),IF(AND($F1643&lt;&gt;"",ISNUMBER($G1643)),IF($G1643&lt;TODAY(),-$F1643,""),""))</f>
        <v/>
      </c>
    </row>
    <row r="1644">
      <c r="A1644" s="7" t="n"/>
      <c r="B1644" s="10" t="n"/>
      <c r="C1644">
        <f>IF($A1644="","",IFERROR(IF(INDEX('Apólices'!$Q$2:$Q$5001,MATCH($A1644,'Apólices'!$A$2:$A$5001,0))="","",INDEX('Apólices'!$Q$2:$Q$5001,MATCH($A1644,'Apólices'!$A$2:$A$5001,0))),""))</f>
        <v/>
      </c>
      <c r="D1644" s="8" t="n"/>
      <c r="E1644" s="25" t="n"/>
      <c r="F1644" s="25">
        <f>IF(OR($E1644="",$C1644=""),"",ROUND($E1644*$C1644/100,2))</f>
        <v/>
      </c>
      <c r="G1644" s="8" t="n"/>
      <c r="H1644" s="25" t="n"/>
      <c r="I1644" s="8" t="n"/>
      <c r="J1644" s="25">
        <f>IF($H1644&lt;&gt;"",IF($F1644="","",ROUND($H1644-$F1644,2)),IF(AND($F1644&lt;&gt;"",ISNUMBER($G1644)),IF($G1644&lt;TODAY(),-$F1644,""),""))</f>
        <v/>
      </c>
    </row>
    <row r="1645">
      <c r="A1645" s="7" t="n"/>
      <c r="B1645" s="10" t="n"/>
      <c r="C1645">
        <f>IF($A1645="","",IFERROR(IF(INDEX('Apólices'!$Q$2:$Q$5001,MATCH($A1645,'Apólices'!$A$2:$A$5001,0))="","",INDEX('Apólices'!$Q$2:$Q$5001,MATCH($A1645,'Apólices'!$A$2:$A$5001,0))),""))</f>
        <v/>
      </c>
      <c r="D1645" s="8" t="n"/>
      <c r="E1645" s="25" t="n"/>
      <c r="F1645" s="25">
        <f>IF(OR($E1645="",$C1645=""),"",ROUND($E1645*$C1645/100,2))</f>
        <v/>
      </c>
      <c r="G1645" s="8" t="n"/>
      <c r="H1645" s="25" t="n"/>
      <c r="I1645" s="8" t="n"/>
      <c r="J1645" s="25">
        <f>IF($H1645&lt;&gt;"",IF($F1645="","",ROUND($H1645-$F1645,2)),IF(AND($F1645&lt;&gt;"",ISNUMBER($G1645)),IF($G1645&lt;TODAY(),-$F1645,""),""))</f>
        <v/>
      </c>
    </row>
    <row r="1646">
      <c r="A1646" s="7" t="n"/>
      <c r="B1646" s="10" t="n"/>
      <c r="C1646">
        <f>IF($A1646="","",IFERROR(IF(INDEX('Apólices'!$Q$2:$Q$5001,MATCH($A1646,'Apólices'!$A$2:$A$5001,0))="","",INDEX('Apólices'!$Q$2:$Q$5001,MATCH($A1646,'Apólices'!$A$2:$A$5001,0))),""))</f>
        <v/>
      </c>
      <c r="D1646" s="8" t="n"/>
      <c r="E1646" s="25" t="n"/>
      <c r="F1646" s="25">
        <f>IF(OR($E1646="",$C1646=""),"",ROUND($E1646*$C1646/100,2))</f>
        <v/>
      </c>
      <c r="G1646" s="8" t="n"/>
      <c r="H1646" s="25" t="n"/>
      <c r="I1646" s="8" t="n"/>
      <c r="J1646" s="25">
        <f>IF($H1646&lt;&gt;"",IF($F1646="","",ROUND($H1646-$F1646,2)),IF(AND($F1646&lt;&gt;"",ISNUMBER($G1646)),IF($G1646&lt;TODAY(),-$F1646,""),""))</f>
        <v/>
      </c>
    </row>
    <row r="1647">
      <c r="A1647" s="7" t="n"/>
      <c r="B1647" s="10" t="n"/>
      <c r="C1647">
        <f>IF($A1647="","",IFERROR(IF(INDEX('Apólices'!$Q$2:$Q$5001,MATCH($A1647,'Apólices'!$A$2:$A$5001,0))="","",INDEX('Apólices'!$Q$2:$Q$5001,MATCH($A1647,'Apólices'!$A$2:$A$5001,0))),""))</f>
        <v/>
      </c>
      <c r="D1647" s="8" t="n"/>
      <c r="E1647" s="25" t="n"/>
      <c r="F1647" s="25">
        <f>IF(OR($E1647="",$C1647=""),"",ROUND($E1647*$C1647/100,2))</f>
        <v/>
      </c>
      <c r="G1647" s="8" t="n"/>
      <c r="H1647" s="25" t="n"/>
      <c r="I1647" s="8" t="n"/>
      <c r="J1647" s="25">
        <f>IF($H1647&lt;&gt;"",IF($F1647="","",ROUND($H1647-$F1647,2)),IF(AND($F1647&lt;&gt;"",ISNUMBER($G1647)),IF($G1647&lt;TODAY(),-$F1647,""),""))</f>
        <v/>
      </c>
    </row>
    <row r="1648">
      <c r="A1648" s="7" t="n"/>
      <c r="B1648" s="10" t="n"/>
      <c r="C1648">
        <f>IF($A1648="","",IFERROR(IF(INDEX('Apólices'!$Q$2:$Q$5001,MATCH($A1648,'Apólices'!$A$2:$A$5001,0))="","",INDEX('Apólices'!$Q$2:$Q$5001,MATCH($A1648,'Apólices'!$A$2:$A$5001,0))),""))</f>
        <v/>
      </c>
      <c r="D1648" s="8" t="n"/>
      <c r="E1648" s="25" t="n"/>
      <c r="F1648" s="25">
        <f>IF(OR($E1648="",$C1648=""),"",ROUND($E1648*$C1648/100,2))</f>
        <v/>
      </c>
      <c r="G1648" s="8" t="n"/>
      <c r="H1648" s="25" t="n"/>
      <c r="I1648" s="8" t="n"/>
      <c r="J1648" s="25">
        <f>IF($H1648&lt;&gt;"",IF($F1648="","",ROUND($H1648-$F1648,2)),IF(AND($F1648&lt;&gt;"",ISNUMBER($G1648)),IF($G1648&lt;TODAY(),-$F1648,""),""))</f>
        <v/>
      </c>
    </row>
    <row r="1649">
      <c r="A1649" s="7" t="n"/>
      <c r="B1649" s="10" t="n"/>
      <c r="C1649">
        <f>IF($A1649="","",IFERROR(IF(INDEX('Apólices'!$Q$2:$Q$5001,MATCH($A1649,'Apólices'!$A$2:$A$5001,0))="","",INDEX('Apólices'!$Q$2:$Q$5001,MATCH($A1649,'Apólices'!$A$2:$A$5001,0))),""))</f>
        <v/>
      </c>
      <c r="D1649" s="8" t="n"/>
      <c r="E1649" s="25" t="n"/>
      <c r="F1649" s="25">
        <f>IF(OR($E1649="",$C1649=""),"",ROUND($E1649*$C1649/100,2))</f>
        <v/>
      </c>
      <c r="G1649" s="8" t="n"/>
      <c r="H1649" s="25" t="n"/>
      <c r="I1649" s="8" t="n"/>
      <c r="J1649" s="25">
        <f>IF($H1649&lt;&gt;"",IF($F1649="","",ROUND($H1649-$F1649,2)),IF(AND($F1649&lt;&gt;"",ISNUMBER($G1649)),IF($G1649&lt;TODAY(),-$F1649,""),""))</f>
        <v/>
      </c>
    </row>
    <row r="1650">
      <c r="A1650" s="7" t="n"/>
      <c r="B1650" s="10" t="n"/>
      <c r="C1650">
        <f>IF($A1650="","",IFERROR(IF(INDEX('Apólices'!$Q$2:$Q$5001,MATCH($A1650,'Apólices'!$A$2:$A$5001,0))="","",INDEX('Apólices'!$Q$2:$Q$5001,MATCH($A1650,'Apólices'!$A$2:$A$5001,0))),""))</f>
        <v/>
      </c>
      <c r="D1650" s="8" t="n"/>
      <c r="E1650" s="25" t="n"/>
      <c r="F1650" s="25">
        <f>IF(OR($E1650="",$C1650=""),"",ROUND($E1650*$C1650/100,2))</f>
        <v/>
      </c>
      <c r="G1650" s="8" t="n"/>
      <c r="H1650" s="25" t="n"/>
      <c r="I1650" s="8" t="n"/>
      <c r="J1650" s="25">
        <f>IF($H1650&lt;&gt;"",IF($F1650="","",ROUND($H1650-$F1650,2)),IF(AND($F1650&lt;&gt;"",ISNUMBER($G1650)),IF($G1650&lt;TODAY(),-$F1650,""),""))</f>
        <v/>
      </c>
    </row>
    <row r="1651">
      <c r="A1651" s="7" t="n"/>
      <c r="B1651" s="10" t="n"/>
      <c r="C1651">
        <f>IF($A1651="","",IFERROR(IF(INDEX('Apólices'!$Q$2:$Q$5001,MATCH($A1651,'Apólices'!$A$2:$A$5001,0))="","",INDEX('Apólices'!$Q$2:$Q$5001,MATCH($A1651,'Apólices'!$A$2:$A$5001,0))),""))</f>
        <v/>
      </c>
      <c r="D1651" s="8" t="n"/>
      <c r="E1651" s="25" t="n"/>
      <c r="F1651" s="25">
        <f>IF(OR($E1651="",$C1651=""),"",ROUND($E1651*$C1651/100,2))</f>
        <v/>
      </c>
      <c r="G1651" s="8" t="n"/>
      <c r="H1651" s="25" t="n"/>
      <c r="I1651" s="8" t="n"/>
      <c r="J1651" s="25">
        <f>IF($H1651&lt;&gt;"",IF($F1651="","",ROUND($H1651-$F1651,2)),IF(AND($F1651&lt;&gt;"",ISNUMBER($G1651)),IF($G1651&lt;TODAY(),-$F1651,""),""))</f>
        <v/>
      </c>
    </row>
    <row r="1652">
      <c r="A1652" s="7" t="n"/>
      <c r="B1652" s="10" t="n"/>
      <c r="C1652">
        <f>IF($A1652="","",IFERROR(IF(INDEX('Apólices'!$Q$2:$Q$5001,MATCH($A1652,'Apólices'!$A$2:$A$5001,0))="","",INDEX('Apólices'!$Q$2:$Q$5001,MATCH($A1652,'Apólices'!$A$2:$A$5001,0))),""))</f>
        <v/>
      </c>
      <c r="D1652" s="8" t="n"/>
      <c r="E1652" s="25" t="n"/>
      <c r="F1652" s="25">
        <f>IF(OR($E1652="",$C1652=""),"",ROUND($E1652*$C1652/100,2))</f>
        <v/>
      </c>
      <c r="G1652" s="8" t="n"/>
      <c r="H1652" s="25" t="n"/>
      <c r="I1652" s="8" t="n"/>
      <c r="J1652" s="25">
        <f>IF($H1652&lt;&gt;"",IF($F1652="","",ROUND($H1652-$F1652,2)),IF(AND($F1652&lt;&gt;"",ISNUMBER($G1652)),IF($G1652&lt;TODAY(),-$F1652,""),""))</f>
        <v/>
      </c>
    </row>
    <row r="1653">
      <c r="A1653" s="7" t="n"/>
      <c r="B1653" s="10" t="n"/>
      <c r="C1653">
        <f>IF($A1653="","",IFERROR(IF(INDEX('Apólices'!$Q$2:$Q$5001,MATCH($A1653,'Apólices'!$A$2:$A$5001,0))="","",INDEX('Apólices'!$Q$2:$Q$5001,MATCH($A1653,'Apólices'!$A$2:$A$5001,0))),""))</f>
        <v/>
      </c>
      <c r="D1653" s="8" t="n"/>
      <c r="E1653" s="25" t="n"/>
      <c r="F1653" s="25">
        <f>IF(OR($E1653="",$C1653=""),"",ROUND($E1653*$C1653/100,2))</f>
        <v/>
      </c>
      <c r="G1653" s="8" t="n"/>
      <c r="H1653" s="25" t="n"/>
      <c r="I1653" s="8" t="n"/>
      <c r="J1653" s="25">
        <f>IF($H1653&lt;&gt;"",IF($F1653="","",ROUND($H1653-$F1653,2)),IF(AND($F1653&lt;&gt;"",ISNUMBER($G1653)),IF($G1653&lt;TODAY(),-$F1653,""),""))</f>
        <v/>
      </c>
    </row>
    <row r="1654">
      <c r="A1654" s="7" t="n"/>
      <c r="B1654" s="10" t="n"/>
      <c r="C1654">
        <f>IF($A1654="","",IFERROR(IF(INDEX('Apólices'!$Q$2:$Q$5001,MATCH($A1654,'Apólices'!$A$2:$A$5001,0))="","",INDEX('Apólices'!$Q$2:$Q$5001,MATCH($A1654,'Apólices'!$A$2:$A$5001,0))),""))</f>
        <v/>
      </c>
      <c r="D1654" s="8" t="n"/>
      <c r="E1654" s="25" t="n"/>
      <c r="F1654" s="25">
        <f>IF(OR($E1654="",$C1654=""),"",ROUND($E1654*$C1654/100,2))</f>
        <v/>
      </c>
      <c r="G1654" s="8" t="n"/>
      <c r="H1654" s="25" t="n"/>
      <c r="I1654" s="8" t="n"/>
      <c r="J1654" s="25">
        <f>IF($H1654&lt;&gt;"",IF($F1654="","",ROUND($H1654-$F1654,2)),IF(AND($F1654&lt;&gt;"",ISNUMBER($G1654)),IF($G1654&lt;TODAY(),-$F1654,""),""))</f>
        <v/>
      </c>
    </row>
    <row r="1655">
      <c r="A1655" s="7" t="n"/>
      <c r="B1655" s="10" t="n"/>
      <c r="C1655">
        <f>IF($A1655="","",IFERROR(IF(INDEX('Apólices'!$Q$2:$Q$5001,MATCH($A1655,'Apólices'!$A$2:$A$5001,0))="","",INDEX('Apólices'!$Q$2:$Q$5001,MATCH($A1655,'Apólices'!$A$2:$A$5001,0))),""))</f>
        <v/>
      </c>
      <c r="D1655" s="8" t="n"/>
      <c r="E1655" s="25" t="n"/>
      <c r="F1655" s="25">
        <f>IF(OR($E1655="",$C1655=""),"",ROUND($E1655*$C1655/100,2))</f>
        <v/>
      </c>
      <c r="G1655" s="8" t="n"/>
      <c r="H1655" s="25" t="n"/>
      <c r="I1655" s="8" t="n"/>
      <c r="J1655" s="25">
        <f>IF($H1655&lt;&gt;"",IF($F1655="","",ROUND($H1655-$F1655,2)),IF(AND($F1655&lt;&gt;"",ISNUMBER($G1655)),IF($G1655&lt;TODAY(),-$F1655,""),""))</f>
        <v/>
      </c>
    </row>
    <row r="1656">
      <c r="A1656" s="7" t="n"/>
      <c r="B1656" s="10" t="n"/>
      <c r="C1656">
        <f>IF($A1656="","",IFERROR(IF(INDEX('Apólices'!$Q$2:$Q$5001,MATCH($A1656,'Apólices'!$A$2:$A$5001,0))="","",INDEX('Apólices'!$Q$2:$Q$5001,MATCH($A1656,'Apólices'!$A$2:$A$5001,0))),""))</f>
        <v/>
      </c>
      <c r="D1656" s="8" t="n"/>
      <c r="E1656" s="25" t="n"/>
      <c r="F1656" s="25">
        <f>IF(OR($E1656="",$C1656=""),"",ROUND($E1656*$C1656/100,2))</f>
        <v/>
      </c>
      <c r="G1656" s="8" t="n"/>
      <c r="H1656" s="25" t="n"/>
      <c r="I1656" s="8" t="n"/>
      <c r="J1656" s="25">
        <f>IF($H1656&lt;&gt;"",IF($F1656="","",ROUND($H1656-$F1656,2)),IF(AND($F1656&lt;&gt;"",ISNUMBER($G1656)),IF($G1656&lt;TODAY(),-$F1656,""),""))</f>
        <v/>
      </c>
    </row>
    <row r="1657">
      <c r="A1657" s="7" t="n"/>
      <c r="B1657" s="10" t="n"/>
      <c r="C1657">
        <f>IF($A1657="","",IFERROR(IF(INDEX('Apólices'!$Q$2:$Q$5001,MATCH($A1657,'Apólices'!$A$2:$A$5001,0))="","",INDEX('Apólices'!$Q$2:$Q$5001,MATCH($A1657,'Apólices'!$A$2:$A$5001,0))),""))</f>
        <v/>
      </c>
      <c r="D1657" s="8" t="n"/>
      <c r="E1657" s="25" t="n"/>
      <c r="F1657" s="25">
        <f>IF(OR($E1657="",$C1657=""),"",ROUND($E1657*$C1657/100,2))</f>
        <v/>
      </c>
      <c r="G1657" s="8" t="n"/>
      <c r="H1657" s="25" t="n"/>
      <c r="I1657" s="8" t="n"/>
      <c r="J1657" s="25">
        <f>IF($H1657&lt;&gt;"",IF($F1657="","",ROUND($H1657-$F1657,2)),IF(AND($F1657&lt;&gt;"",ISNUMBER($G1657)),IF($G1657&lt;TODAY(),-$F1657,""),""))</f>
        <v/>
      </c>
    </row>
    <row r="1658">
      <c r="A1658" s="7" t="n"/>
      <c r="B1658" s="10" t="n"/>
      <c r="C1658">
        <f>IF($A1658="","",IFERROR(IF(INDEX('Apólices'!$Q$2:$Q$5001,MATCH($A1658,'Apólices'!$A$2:$A$5001,0))="","",INDEX('Apólices'!$Q$2:$Q$5001,MATCH($A1658,'Apólices'!$A$2:$A$5001,0))),""))</f>
        <v/>
      </c>
      <c r="D1658" s="8" t="n"/>
      <c r="E1658" s="25" t="n"/>
      <c r="F1658" s="25">
        <f>IF(OR($E1658="",$C1658=""),"",ROUND($E1658*$C1658/100,2))</f>
        <v/>
      </c>
      <c r="G1658" s="8" t="n"/>
      <c r="H1658" s="25" t="n"/>
      <c r="I1658" s="8" t="n"/>
      <c r="J1658" s="25">
        <f>IF($H1658&lt;&gt;"",IF($F1658="","",ROUND($H1658-$F1658,2)),IF(AND($F1658&lt;&gt;"",ISNUMBER($G1658)),IF($G1658&lt;TODAY(),-$F1658,""),""))</f>
        <v/>
      </c>
    </row>
    <row r="1659">
      <c r="A1659" s="7" t="n"/>
      <c r="B1659" s="10" t="n"/>
      <c r="C1659">
        <f>IF($A1659="","",IFERROR(IF(INDEX('Apólices'!$Q$2:$Q$5001,MATCH($A1659,'Apólices'!$A$2:$A$5001,0))="","",INDEX('Apólices'!$Q$2:$Q$5001,MATCH($A1659,'Apólices'!$A$2:$A$5001,0))),""))</f>
        <v/>
      </c>
      <c r="D1659" s="8" t="n"/>
      <c r="E1659" s="25" t="n"/>
      <c r="F1659" s="25">
        <f>IF(OR($E1659="",$C1659=""),"",ROUND($E1659*$C1659/100,2))</f>
        <v/>
      </c>
      <c r="G1659" s="8" t="n"/>
      <c r="H1659" s="25" t="n"/>
      <c r="I1659" s="8" t="n"/>
      <c r="J1659" s="25">
        <f>IF($H1659&lt;&gt;"",IF($F1659="","",ROUND($H1659-$F1659,2)),IF(AND($F1659&lt;&gt;"",ISNUMBER($G1659)),IF($G1659&lt;TODAY(),-$F1659,""),""))</f>
        <v/>
      </c>
    </row>
    <row r="1660">
      <c r="A1660" s="7" t="n"/>
      <c r="B1660" s="10" t="n"/>
      <c r="C1660">
        <f>IF($A1660="","",IFERROR(IF(INDEX('Apólices'!$Q$2:$Q$5001,MATCH($A1660,'Apólices'!$A$2:$A$5001,0))="","",INDEX('Apólices'!$Q$2:$Q$5001,MATCH($A1660,'Apólices'!$A$2:$A$5001,0))),""))</f>
        <v/>
      </c>
      <c r="D1660" s="8" t="n"/>
      <c r="E1660" s="25" t="n"/>
      <c r="F1660" s="25">
        <f>IF(OR($E1660="",$C1660=""),"",ROUND($E1660*$C1660/100,2))</f>
        <v/>
      </c>
      <c r="G1660" s="8" t="n"/>
      <c r="H1660" s="25" t="n"/>
      <c r="I1660" s="8" t="n"/>
      <c r="J1660" s="25">
        <f>IF($H1660&lt;&gt;"",IF($F1660="","",ROUND($H1660-$F1660,2)),IF(AND($F1660&lt;&gt;"",ISNUMBER($G1660)),IF($G1660&lt;TODAY(),-$F1660,""),""))</f>
        <v/>
      </c>
    </row>
    <row r="1661">
      <c r="A1661" s="7" t="n"/>
      <c r="B1661" s="10" t="n"/>
      <c r="C1661">
        <f>IF($A1661="","",IFERROR(IF(INDEX('Apólices'!$Q$2:$Q$5001,MATCH($A1661,'Apólices'!$A$2:$A$5001,0))="","",INDEX('Apólices'!$Q$2:$Q$5001,MATCH($A1661,'Apólices'!$A$2:$A$5001,0))),""))</f>
        <v/>
      </c>
      <c r="D1661" s="8" t="n"/>
      <c r="E1661" s="25" t="n"/>
      <c r="F1661" s="25">
        <f>IF(OR($E1661="",$C1661=""),"",ROUND($E1661*$C1661/100,2))</f>
        <v/>
      </c>
      <c r="G1661" s="8" t="n"/>
      <c r="H1661" s="25" t="n"/>
      <c r="I1661" s="8" t="n"/>
      <c r="J1661" s="25">
        <f>IF($H1661&lt;&gt;"",IF($F1661="","",ROUND($H1661-$F1661,2)),IF(AND($F1661&lt;&gt;"",ISNUMBER($G1661)),IF($G1661&lt;TODAY(),-$F1661,""),""))</f>
        <v/>
      </c>
    </row>
    <row r="1662">
      <c r="A1662" s="7" t="n"/>
      <c r="B1662" s="10" t="n"/>
      <c r="C1662">
        <f>IF($A1662="","",IFERROR(IF(INDEX('Apólices'!$Q$2:$Q$5001,MATCH($A1662,'Apólices'!$A$2:$A$5001,0))="","",INDEX('Apólices'!$Q$2:$Q$5001,MATCH($A1662,'Apólices'!$A$2:$A$5001,0))),""))</f>
        <v/>
      </c>
      <c r="D1662" s="8" t="n"/>
      <c r="E1662" s="25" t="n"/>
      <c r="F1662" s="25">
        <f>IF(OR($E1662="",$C1662=""),"",ROUND($E1662*$C1662/100,2))</f>
        <v/>
      </c>
      <c r="G1662" s="8" t="n"/>
      <c r="H1662" s="25" t="n"/>
      <c r="I1662" s="8" t="n"/>
      <c r="J1662" s="25">
        <f>IF($H1662&lt;&gt;"",IF($F1662="","",ROUND($H1662-$F1662,2)),IF(AND($F1662&lt;&gt;"",ISNUMBER($G1662)),IF($G1662&lt;TODAY(),-$F1662,""),""))</f>
        <v/>
      </c>
    </row>
    <row r="1663">
      <c r="A1663" s="7" t="n"/>
      <c r="B1663" s="10" t="n"/>
      <c r="C1663">
        <f>IF($A1663="","",IFERROR(IF(INDEX('Apólices'!$Q$2:$Q$5001,MATCH($A1663,'Apólices'!$A$2:$A$5001,0))="","",INDEX('Apólices'!$Q$2:$Q$5001,MATCH($A1663,'Apólices'!$A$2:$A$5001,0))),""))</f>
        <v/>
      </c>
      <c r="D1663" s="8" t="n"/>
      <c r="E1663" s="25" t="n"/>
      <c r="F1663" s="25">
        <f>IF(OR($E1663="",$C1663=""),"",ROUND($E1663*$C1663/100,2))</f>
        <v/>
      </c>
      <c r="G1663" s="8" t="n"/>
      <c r="H1663" s="25" t="n"/>
      <c r="I1663" s="8" t="n"/>
      <c r="J1663" s="25">
        <f>IF($H1663&lt;&gt;"",IF($F1663="","",ROUND($H1663-$F1663,2)),IF(AND($F1663&lt;&gt;"",ISNUMBER($G1663)),IF($G1663&lt;TODAY(),-$F1663,""),""))</f>
        <v/>
      </c>
    </row>
    <row r="1664">
      <c r="A1664" s="7" t="n"/>
      <c r="B1664" s="10" t="n"/>
      <c r="C1664">
        <f>IF($A1664="","",IFERROR(IF(INDEX('Apólices'!$Q$2:$Q$5001,MATCH($A1664,'Apólices'!$A$2:$A$5001,0))="","",INDEX('Apólices'!$Q$2:$Q$5001,MATCH($A1664,'Apólices'!$A$2:$A$5001,0))),""))</f>
        <v/>
      </c>
      <c r="D1664" s="8" t="n"/>
      <c r="E1664" s="25" t="n"/>
      <c r="F1664" s="25">
        <f>IF(OR($E1664="",$C1664=""),"",ROUND($E1664*$C1664/100,2))</f>
        <v/>
      </c>
      <c r="G1664" s="8" t="n"/>
      <c r="H1664" s="25" t="n"/>
      <c r="I1664" s="8" t="n"/>
      <c r="J1664" s="25">
        <f>IF($H1664&lt;&gt;"",IF($F1664="","",ROUND($H1664-$F1664,2)),IF(AND($F1664&lt;&gt;"",ISNUMBER($G1664)),IF($G1664&lt;TODAY(),-$F1664,""),""))</f>
        <v/>
      </c>
    </row>
    <row r="1665">
      <c r="A1665" s="7" t="n"/>
      <c r="B1665" s="10" t="n"/>
      <c r="C1665">
        <f>IF($A1665="","",IFERROR(IF(INDEX('Apólices'!$Q$2:$Q$5001,MATCH($A1665,'Apólices'!$A$2:$A$5001,0))="","",INDEX('Apólices'!$Q$2:$Q$5001,MATCH($A1665,'Apólices'!$A$2:$A$5001,0))),""))</f>
        <v/>
      </c>
      <c r="D1665" s="8" t="n"/>
      <c r="E1665" s="25" t="n"/>
      <c r="F1665" s="25">
        <f>IF(OR($E1665="",$C1665=""),"",ROUND($E1665*$C1665/100,2))</f>
        <v/>
      </c>
      <c r="G1665" s="8" t="n"/>
      <c r="H1665" s="25" t="n"/>
      <c r="I1665" s="8" t="n"/>
      <c r="J1665" s="25">
        <f>IF($H1665&lt;&gt;"",IF($F1665="","",ROUND($H1665-$F1665,2)),IF(AND($F1665&lt;&gt;"",ISNUMBER($G1665)),IF($G1665&lt;TODAY(),-$F1665,""),""))</f>
        <v/>
      </c>
    </row>
    <row r="1666">
      <c r="A1666" s="7" t="n"/>
      <c r="B1666" s="10" t="n"/>
      <c r="C1666">
        <f>IF($A1666="","",IFERROR(IF(INDEX('Apólices'!$Q$2:$Q$5001,MATCH($A1666,'Apólices'!$A$2:$A$5001,0))="","",INDEX('Apólices'!$Q$2:$Q$5001,MATCH($A1666,'Apólices'!$A$2:$A$5001,0))),""))</f>
        <v/>
      </c>
      <c r="D1666" s="8" t="n"/>
      <c r="E1666" s="25" t="n"/>
      <c r="F1666" s="25">
        <f>IF(OR($E1666="",$C1666=""),"",ROUND($E1666*$C1666/100,2))</f>
        <v/>
      </c>
      <c r="G1666" s="8" t="n"/>
      <c r="H1666" s="25" t="n"/>
      <c r="I1666" s="8" t="n"/>
      <c r="J1666" s="25">
        <f>IF($H1666&lt;&gt;"",IF($F1666="","",ROUND($H1666-$F1666,2)),IF(AND($F1666&lt;&gt;"",ISNUMBER($G1666)),IF($G1666&lt;TODAY(),-$F1666,""),""))</f>
        <v/>
      </c>
    </row>
    <row r="1667">
      <c r="A1667" s="7" t="n"/>
      <c r="B1667" s="10" t="n"/>
      <c r="C1667">
        <f>IF($A1667="","",IFERROR(IF(INDEX('Apólices'!$Q$2:$Q$5001,MATCH($A1667,'Apólices'!$A$2:$A$5001,0))="","",INDEX('Apólices'!$Q$2:$Q$5001,MATCH($A1667,'Apólices'!$A$2:$A$5001,0))),""))</f>
        <v/>
      </c>
      <c r="D1667" s="8" t="n"/>
      <c r="E1667" s="25" t="n"/>
      <c r="F1667" s="25">
        <f>IF(OR($E1667="",$C1667=""),"",ROUND($E1667*$C1667/100,2))</f>
        <v/>
      </c>
      <c r="G1667" s="8" t="n"/>
      <c r="H1667" s="25" t="n"/>
      <c r="I1667" s="8" t="n"/>
      <c r="J1667" s="25">
        <f>IF($H1667&lt;&gt;"",IF($F1667="","",ROUND($H1667-$F1667,2)),IF(AND($F1667&lt;&gt;"",ISNUMBER($G1667)),IF($G1667&lt;TODAY(),-$F1667,""),""))</f>
        <v/>
      </c>
    </row>
    <row r="1668">
      <c r="A1668" s="7" t="n"/>
      <c r="B1668" s="10" t="n"/>
      <c r="C1668">
        <f>IF($A1668="","",IFERROR(IF(INDEX('Apólices'!$Q$2:$Q$5001,MATCH($A1668,'Apólices'!$A$2:$A$5001,0))="","",INDEX('Apólices'!$Q$2:$Q$5001,MATCH($A1668,'Apólices'!$A$2:$A$5001,0))),""))</f>
        <v/>
      </c>
      <c r="D1668" s="8" t="n"/>
      <c r="E1668" s="25" t="n"/>
      <c r="F1668" s="25">
        <f>IF(OR($E1668="",$C1668=""),"",ROUND($E1668*$C1668/100,2))</f>
        <v/>
      </c>
      <c r="G1668" s="8" t="n"/>
      <c r="H1668" s="25" t="n"/>
      <c r="I1668" s="8" t="n"/>
      <c r="J1668" s="25">
        <f>IF($H1668&lt;&gt;"",IF($F1668="","",ROUND($H1668-$F1668,2)),IF(AND($F1668&lt;&gt;"",ISNUMBER($G1668)),IF($G1668&lt;TODAY(),-$F1668,""),""))</f>
        <v/>
      </c>
    </row>
    <row r="1669">
      <c r="A1669" s="7" t="n"/>
      <c r="B1669" s="10" t="n"/>
      <c r="C1669">
        <f>IF($A1669="","",IFERROR(IF(INDEX('Apólices'!$Q$2:$Q$5001,MATCH($A1669,'Apólices'!$A$2:$A$5001,0))="","",INDEX('Apólices'!$Q$2:$Q$5001,MATCH($A1669,'Apólices'!$A$2:$A$5001,0))),""))</f>
        <v/>
      </c>
      <c r="D1669" s="8" t="n"/>
      <c r="E1669" s="25" t="n"/>
      <c r="F1669" s="25">
        <f>IF(OR($E1669="",$C1669=""),"",ROUND($E1669*$C1669/100,2))</f>
        <v/>
      </c>
      <c r="G1669" s="8" t="n"/>
      <c r="H1669" s="25" t="n"/>
      <c r="I1669" s="8" t="n"/>
      <c r="J1669" s="25">
        <f>IF($H1669&lt;&gt;"",IF($F1669="","",ROUND($H1669-$F1669,2)),IF(AND($F1669&lt;&gt;"",ISNUMBER($G1669)),IF($G1669&lt;TODAY(),-$F1669,""),""))</f>
        <v/>
      </c>
    </row>
    <row r="1670">
      <c r="A1670" s="7" t="n"/>
      <c r="B1670" s="10" t="n"/>
      <c r="C1670">
        <f>IF($A1670="","",IFERROR(IF(INDEX('Apólices'!$Q$2:$Q$5001,MATCH($A1670,'Apólices'!$A$2:$A$5001,0))="","",INDEX('Apólices'!$Q$2:$Q$5001,MATCH($A1670,'Apólices'!$A$2:$A$5001,0))),""))</f>
        <v/>
      </c>
      <c r="D1670" s="8" t="n"/>
      <c r="E1670" s="25" t="n"/>
      <c r="F1670" s="25">
        <f>IF(OR($E1670="",$C1670=""),"",ROUND($E1670*$C1670/100,2))</f>
        <v/>
      </c>
      <c r="G1670" s="8" t="n"/>
      <c r="H1670" s="25" t="n"/>
      <c r="I1670" s="8" t="n"/>
      <c r="J1670" s="25">
        <f>IF($H1670&lt;&gt;"",IF($F1670="","",ROUND($H1670-$F1670,2)),IF(AND($F1670&lt;&gt;"",ISNUMBER($G1670)),IF($G1670&lt;TODAY(),-$F1670,""),""))</f>
        <v/>
      </c>
    </row>
    <row r="1671">
      <c r="A1671" s="7" t="n"/>
      <c r="B1671" s="10" t="n"/>
      <c r="C1671">
        <f>IF($A1671="","",IFERROR(IF(INDEX('Apólices'!$Q$2:$Q$5001,MATCH($A1671,'Apólices'!$A$2:$A$5001,0))="","",INDEX('Apólices'!$Q$2:$Q$5001,MATCH($A1671,'Apólices'!$A$2:$A$5001,0))),""))</f>
        <v/>
      </c>
      <c r="D1671" s="8" t="n"/>
      <c r="E1671" s="25" t="n"/>
      <c r="F1671" s="25">
        <f>IF(OR($E1671="",$C1671=""),"",ROUND($E1671*$C1671/100,2))</f>
        <v/>
      </c>
      <c r="G1671" s="8" t="n"/>
      <c r="H1671" s="25" t="n"/>
      <c r="I1671" s="8" t="n"/>
      <c r="J1671" s="25">
        <f>IF($H1671&lt;&gt;"",IF($F1671="","",ROUND($H1671-$F1671,2)),IF(AND($F1671&lt;&gt;"",ISNUMBER($G1671)),IF($G1671&lt;TODAY(),-$F1671,""),""))</f>
        <v/>
      </c>
    </row>
    <row r="1672">
      <c r="A1672" s="7" t="n"/>
      <c r="B1672" s="10" t="n"/>
      <c r="C1672">
        <f>IF($A1672="","",IFERROR(IF(INDEX('Apólices'!$Q$2:$Q$5001,MATCH($A1672,'Apólices'!$A$2:$A$5001,0))="","",INDEX('Apólices'!$Q$2:$Q$5001,MATCH($A1672,'Apólices'!$A$2:$A$5001,0))),""))</f>
        <v/>
      </c>
      <c r="D1672" s="8" t="n"/>
      <c r="E1672" s="25" t="n"/>
      <c r="F1672" s="25">
        <f>IF(OR($E1672="",$C1672=""),"",ROUND($E1672*$C1672/100,2))</f>
        <v/>
      </c>
      <c r="G1672" s="8" t="n"/>
      <c r="H1672" s="25" t="n"/>
      <c r="I1672" s="8" t="n"/>
      <c r="J1672" s="25">
        <f>IF($H1672&lt;&gt;"",IF($F1672="","",ROUND($H1672-$F1672,2)),IF(AND($F1672&lt;&gt;"",ISNUMBER($G1672)),IF($G1672&lt;TODAY(),-$F1672,""),""))</f>
        <v/>
      </c>
    </row>
    <row r="1673">
      <c r="A1673" s="7" t="n"/>
      <c r="B1673" s="10" t="n"/>
      <c r="C1673">
        <f>IF($A1673="","",IFERROR(IF(INDEX('Apólices'!$Q$2:$Q$5001,MATCH($A1673,'Apólices'!$A$2:$A$5001,0))="","",INDEX('Apólices'!$Q$2:$Q$5001,MATCH($A1673,'Apólices'!$A$2:$A$5001,0))),""))</f>
        <v/>
      </c>
      <c r="D1673" s="8" t="n"/>
      <c r="E1673" s="25" t="n"/>
      <c r="F1673" s="25">
        <f>IF(OR($E1673="",$C1673=""),"",ROUND($E1673*$C1673/100,2))</f>
        <v/>
      </c>
      <c r="G1673" s="8" t="n"/>
      <c r="H1673" s="25" t="n"/>
      <c r="I1673" s="8" t="n"/>
      <c r="J1673" s="25">
        <f>IF($H1673&lt;&gt;"",IF($F1673="","",ROUND($H1673-$F1673,2)),IF(AND($F1673&lt;&gt;"",ISNUMBER($G1673)),IF($G1673&lt;TODAY(),-$F1673,""),""))</f>
        <v/>
      </c>
    </row>
    <row r="1674">
      <c r="A1674" s="7" t="n"/>
      <c r="B1674" s="10" t="n"/>
      <c r="C1674">
        <f>IF($A1674="","",IFERROR(IF(INDEX('Apólices'!$Q$2:$Q$5001,MATCH($A1674,'Apólices'!$A$2:$A$5001,0))="","",INDEX('Apólices'!$Q$2:$Q$5001,MATCH($A1674,'Apólices'!$A$2:$A$5001,0))),""))</f>
        <v/>
      </c>
      <c r="D1674" s="8" t="n"/>
      <c r="E1674" s="25" t="n"/>
      <c r="F1674" s="25">
        <f>IF(OR($E1674="",$C1674=""),"",ROUND($E1674*$C1674/100,2))</f>
        <v/>
      </c>
      <c r="G1674" s="8" t="n"/>
      <c r="H1674" s="25" t="n"/>
      <c r="I1674" s="8" t="n"/>
      <c r="J1674" s="25">
        <f>IF($H1674&lt;&gt;"",IF($F1674="","",ROUND($H1674-$F1674,2)),IF(AND($F1674&lt;&gt;"",ISNUMBER($G1674)),IF($G1674&lt;TODAY(),-$F1674,""),""))</f>
        <v/>
      </c>
    </row>
    <row r="1675">
      <c r="A1675" s="7" t="n"/>
      <c r="B1675" s="10" t="n"/>
      <c r="C1675">
        <f>IF($A1675="","",IFERROR(IF(INDEX('Apólices'!$Q$2:$Q$5001,MATCH($A1675,'Apólices'!$A$2:$A$5001,0))="","",INDEX('Apólices'!$Q$2:$Q$5001,MATCH($A1675,'Apólices'!$A$2:$A$5001,0))),""))</f>
        <v/>
      </c>
      <c r="D1675" s="8" t="n"/>
      <c r="E1675" s="25" t="n"/>
      <c r="F1675" s="25">
        <f>IF(OR($E1675="",$C1675=""),"",ROUND($E1675*$C1675/100,2))</f>
        <v/>
      </c>
      <c r="G1675" s="8" t="n"/>
      <c r="H1675" s="25" t="n"/>
      <c r="I1675" s="8" t="n"/>
      <c r="J1675" s="25">
        <f>IF($H1675&lt;&gt;"",IF($F1675="","",ROUND($H1675-$F1675,2)),IF(AND($F1675&lt;&gt;"",ISNUMBER($G1675)),IF($G1675&lt;TODAY(),-$F1675,""),""))</f>
        <v/>
      </c>
    </row>
    <row r="1676">
      <c r="A1676" s="7" t="n"/>
      <c r="B1676" s="10" t="n"/>
      <c r="C1676">
        <f>IF($A1676="","",IFERROR(IF(INDEX('Apólices'!$Q$2:$Q$5001,MATCH($A1676,'Apólices'!$A$2:$A$5001,0))="","",INDEX('Apólices'!$Q$2:$Q$5001,MATCH($A1676,'Apólices'!$A$2:$A$5001,0))),""))</f>
        <v/>
      </c>
      <c r="D1676" s="8" t="n"/>
      <c r="E1676" s="25" t="n"/>
      <c r="F1676" s="25">
        <f>IF(OR($E1676="",$C1676=""),"",ROUND($E1676*$C1676/100,2))</f>
        <v/>
      </c>
      <c r="G1676" s="8" t="n"/>
      <c r="H1676" s="25" t="n"/>
      <c r="I1676" s="8" t="n"/>
      <c r="J1676" s="25">
        <f>IF($H1676&lt;&gt;"",IF($F1676="","",ROUND($H1676-$F1676,2)),IF(AND($F1676&lt;&gt;"",ISNUMBER($G1676)),IF($G1676&lt;TODAY(),-$F1676,""),""))</f>
        <v/>
      </c>
    </row>
    <row r="1677">
      <c r="A1677" s="7" t="n"/>
      <c r="B1677" s="10" t="n"/>
      <c r="C1677">
        <f>IF($A1677="","",IFERROR(IF(INDEX('Apólices'!$Q$2:$Q$5001,MATCH($A1677,'Apólices'!$A$2:$A$5001,0))="","",INDEX('Apólices'!$Q$2:$Q$5001,MATCH($A1677,'Apólices'!$A$2:$A$5001,0))),""))</f>
        <v/>
      </c>
      <c r="D1677" s="8" t="n"/>
      <c r="E1677" s="25" t="n"/>
      <c r="F1677" s="25">
        <f>IF(OR($E1677="",$C1677=""),"",ROUND($E1677*$C1677/100,2))</f>
        <v/>
      </c>
      <c r="G1677" s="8" t="n"/>
      <c r="H1677" s="25" t="n"/>
      <c r="I1677" s="8" t="n"/>
      <c r="J1677" s="25">
        <f>IF($H1677&lt;&gt;"",IF($F1677="","",ROUND($H1677-$F1677,2)),IF(AND($F1677&lt;&gt;"",ISNUMBER($G1677)),IF($G1677&lt;TODAY(),-$F1677,""),""))</f>
        <v/>
      </c>
    </row>
    <row r="1678">
      <c r="A1678" s="7" t="n"/>
      <c r="B1678" s="10" t="n"/>
      <c r="C1678">
        <f>IF($A1678="","",IFERROR(IF(INDEX('Apólices'!$Q$2:$Q$5001,MATCH($A1678,'Apólices'!$A$2:$A$5001,0))="","",INDEX('Apólices'!$Q$2:$Q$5001,MATCH($A1678,'Apólices'!$A$2:$A$5001,0))),""))</f>
        <v/>
      </c>
      <c r="D1678" s="8" t="n"/>
      <c r="E1678" s="25" t="n"/>
      <c r="F1678" s="25">
        <f>IF(OR($E1678="",$C1678=""),"",ROUND($E1678*$C1678/100,2))</f>
        <v/>
      </c>
      <c r="G1678" s="8" t="n"/>
      <c r="H1678" s="25" t="n"/>
      <c r="I1678" s="8" t="n"/>
      <c r="J1678" s="25">
        <f>IF($H1678&lt;&gt;"",IF($F1678="","",ROUND($H1678-$F1678,2)),IF(AND($F1678&lt;&gt;"",ISNUMBER($G1678)),IF($G1678&lt;TODAY(),-$F1678,""),""))</f>
        <v/>
      </c>
    </row>
    <row r="1679">
      <c r="A1679" s="7" t="n"/>
      <c r="B1679" s="10" t="n"/>
      <c r="C1679">
        <f>IF($A1679="","",IFERROR(IF(INDEX('Apólices'!$Q$2:$Q$5001,MATCH($A1679,'Apólices'!$A$2:$A$5001,0))="","",INDEX('Apólices'!$Q$2:$Q$5001,MATCH($A1679,'Apólices'!$A$2:$A$5001,0))),""))</f>
        <v/>
      </c>
      <c r="D1679" s="8" t="n"/>
      <c r="E1679" s="25" t="n"/>
      <c r="F1679" s="25">
        <f>IF(OR($E1679="",$C1679=""),"",ROUND($E1679*$C1679/100,2))</f>
        <v/>
      </c>
      <c r="G1679" s="8" t="n"/>
      <c r="H1679" s="25" t="n"/>
      <c r="I1679" s="8" t="n"/>
      <c r="J1679" s="25">
        <f>IF($H1679&lt;&gt;"",IF($F1679="","",ROUND($H1679-$F1679,2)),IF(AND($F1679&lt;&gt;"",ISNUMBER($G1679)),IF($G1679&lt;TODAY(),-$F1679,""),""))</f>
        <v/>
      </c>
    </row>
    <row r="1680">
      <c r="A1680" s="7" t="n"/>
      <c r="B1680" s="10" t="n"/>
      <c r="C1680">
        <f>IF($A1680="","",IFERROR(IF(INDEX('Apólices'!$Q$2:$Q$5001,MATCH($A1680,'Apólices'!$A$2:$A$5001,0))="","",INDEX('Apólices'!$Q$2:$Q$5001,MATCH($A1680,'Apólices'!$A$2:$A$5001,0))),""))</f>
        <v/>
      </c>
      <c r="D1680" s="8" t="n"/>
      <c r="E1680" s="25" t="n"/>
      <c r="F1680" s="25">
        <f>IF(OR($E1680="",$C1680=""),"",ROUND($E1680*$C1680/100,2))</f>
        <v/>
      </c>
      <c r="G1680" s="8" t="n"/>
      <c r="H1680" s="25" t="n"/>
      <c r="I1680" s="8" t="n"/>
      <c r="J1680" s="25">
        <f>IF($H1680&lt;&gt;"",IF($F1680="","",ROUND($H1680-$F1680,2)),IF(AND($F1680&lt;&gt;"",ISNUMBER($G1680)),IF($G1680&lt;TODAY(),-$F1680,""),""))</f>
        <v/>
      </c>
    </row>
    <row r="1681">
      <c r="A1681" s="7" t="n"/>
      <c r="B1681" s="10" t="n"/>
      <c r="C1681">
        <f>IF($A1681="","",IFERROR(IF(INDEX('Apólices'!$Q$2:$Q$5001,MATCH($A1681,'Apólices'!$A$2:$A$5001,0))="","",INDEX('Apólices'!$Q$2:$Q$5001,MATCH($A1681,'Apólices'!$A$2:$A$5001,0))),""))</f>
        <v/>
      </c>
      <c r="D1681" s="8" t="n"/>
      <c r="E1681" s="25" t="n"/>
      <c r="F1681" s="25">
        <f>IF(OR($E1681="",$C1681=""),"",ROUND($E1681*$C1681/100,2))</f>
        <v/>
      </c>
      <c r="G1681" s="8" t="n"/>
      <c r="H1681" s="25" t="n"/>
      <c r="I1681" s="8" t="n"/>
      <c r="J1681" s="25">
        <f>IF($H1681&lt;&gt;"",IF($F1681="","",ROUND($H1681-$F1681,2)),IF(AND($F1681&lt;&gt;"",ISNUMBER($G1681)),IF($G1681&lt;TODAY(),-$F1681,""),""))</f>
        <v/>
      </c>
    </row>
    <row r="1682">
      <c r="A1682" s="7" t="n"/>
      <c r="B1682" s="10" t="n"/>
      <c r="C1682">
        <f>IF($A1682="","",IFERROR(IF(INDEX('Apólices'!$Q$2:$Q$5001,MATCH($A1682,'Apólices'!$A$2:$A$5001,0))="","",INDEX('Apólices'!$Q$2:$Q$5001,MATCH($A1682,'Apólices'!$A$2:$A$5001,0))),""))</f>
        <v/>
      </c>
      <c r="D1682" s="8" t="n"/>
      <c r="E1682" s="25" t="n"/>
      <c r="F1682" s="25">
        <f>IF(OR($E1682="",$C1682=""),"",ROUND($E1682*$C1682/100,2))</f>
        <v/>
      </c>
      <c r="G1682" s="8" t="n"/>
      <c r="H1682" s="25" t="n"/>
      <c r="I1682" s="8" t="n"/>
      <c r="J1682" s="25">
        <f>IF($H1682&lt;&gt;"",IF($F1682="","",ROUND($H1682-$F1682,2)),IF(AND($F1682&lt;&gt;"",ISNUMBER($G1682)),IF($G1682&lt;TODAY(),-$F1682,""),""))</f>
        <v/>
      </c>
    </row>
    <row r="1683">
      <c r="A1683" s="7" t="n"/>
      <c r="B1683" s="10" t="n"/>
      <c r="C1683">
        <f>IF($A1683="","",IFERROR(IF(INDEX('Apólices'!$Q$2:$Q$5001,MATCH($A1683,'Apólices'!$A$2:$A$5001,0))="","",INDEX('Apólices'!$Q$2:$Q$5001,MATCH($A1683,'Apólices'!$A$2:$A$5001,0))),""))</f>
        <v/>
      </c>
      <c r="D1683" s="8" t="n"/>
      <c r="E1683" s="25" t="n"/>
      <c r="F1683" s="25">
        <f>IF(OR($E1683="",$C1683=""),"",ROUND($E1683*$C1683/100,2))</f>
        <v/>
      </c>
      <c r="G1683" s="8" t="n"/>
      <c r="H1683" s="25" t="n"/>
      <c r="I1683" s="8" t="n"/>
      <c r="J1683" s="25">
        <f>IF($H1683&lt;&gt;"",IF($F1683="","",ROUND($H1683-$F1683,2)),IF(AND($F1683&lt;&gt;"",ISNUMBER($G1683)),IF($G1683&lt;TODAY(),-$F1683,""),""))</f>
        <v/>
      </c>
    </row>
    <row r="1684">
      <c r="A1684" s="7" t="n"/>
      <c r="B1684" s="10" t="n"/>
      <c r="C1684">
        <f>IF($A1684="","",IFERROR(IF(INDEX('Apólices'!$Q$2:$Q$5001,MATCH($A1684,'Apólices'!$A$2:$A$5001,0))="","",INDEX('Apólices'!$Q$2:$Q$5001,MATCH($A1684,'Apólices'!$A$2:$A$5001,0))),""))</f>
        <v/>
      </c>
      <c r="D1684" s="8" t="n"/>
      <c r="E1684" s="25" t="n"/>
      <c r="F1684" s="25">
        <f>IF(OR($E1684="",$C1684=""),"",ROUND($E1684*$C1684/100,2))</f>
        <v/>
      </c>
      <c r="G1684" s="8" t="n"/>
      <c r="H1684" s="25" t="n"/>
      <c r="I1684" s="8" t="n"/>
      <c r="J1684" s="25">
        <f>IF($H1684&lt;&gt;"",IF($F1684="","",ROUND($H1684-$F1684,2)),IF(AND($F1684&lt;&gt;"",ISNUMBER($G1684)),IF($G1684&lt;TODAY(),-$F1684,""),""))</f>
        <v/>
      </c>
    </row>
    <row r="1685">
      <c r="A1685" s="7" t="n"/>
      <c r="B1685" s="10" t="n"/>
      <c r="C1685">
        <f>IF($A1685="","",IFERROR(IF(INDEX('Apólices'!$Q$2:$Q$5001,MATCH($A1685,'Apólices'!$A$2:$A$5001,0))="","",INDEX('Apólices'!$Q$2:$Q$5001,MATCH($A1685,'Apólices'!$A$2:$A$5001,0))),""))</f>
        <v/>
      </c>
      <c r="D1685" s="8" t="n"/>
      <c r="E1685" s="25" t="n"/>
      <c r="F1685" s="25">
        <f>IF(OR($E1685="",$C1685=""),"",ROUND($E1685*$C1685/100,2))</f>
        <v/>
      </c>
      <c r="G1685" s="8" t="n"/>
      <c r="H1685" s="25" t="n"/>
      <c r="I1685" s="8" t="n"/>
      <c r="J1685" s="25">
        <f>IF($H1685&lt;&gt;"",IF($F1685="","",ROUND($H1685-$F1685,2)),IF(AND($F1685&lt;&gt;"",ISNUMBER($G1685)),IF($G1685&lt;TODAY(),-$F1685,""),""))</f>
        <v/>
      </c>
    </row>
    <row r="1686">
      <c r="A1686" s="7" t="n"/>
      <c r="B1686" s="10" t="n"/>
      <c r="C1686">
        <f>IF($A1686="","",IFERROR(IF(INDEX('Apólices'!$Q$2:$Q$5001,MATCH($A1686,'Apólices'!$A$2:$A$5001,0))="","",INDEX('Apólices'!$Q$2:$Q$5001,MATCH($A1686,'Apólices'!$A$2:$A$5001,0))),""))</f>
        <v/>
      </c>
      <c r="D1686" s="8" t="n"/>
      <c r="E1686" s="25" t="n"/>
      <c r="F1686" s="25">
        <f>IF(OR($E1686="",$C1686=""),"",ROUND($E1686*$C1686/100,2))</f>
        <v/>
      </c>
      <c r="G1686" s="8" t="n"/>
      <c r="H1686" s="25" t="n"/>
      <c r="I1686" s="8" t="n"/>
      <c r="J1686" s="25">
        <f>IF($H1686&lt;&gt;"",IF($F1686="","",ROUND($H1686-$F1686,2)),IF(AND($F1686&lt;&gt;"",ISNUMBER($G1686)),IF($G1686&lt;TODAY(),-$F1686,""),""))</f>
        <v/>
      </c>
    </row>
    <row r="1687">
      <c r="A1687" s="7" t="n"/>
      <c r="B1687" s="10" t="n"/>
      <c r="C1687">
        <f>IF($A1687="","",IFERROR(IF(INDEX('Apólices'!$Q$2:$Q$5001,MATCH($A1687,'Apólices'!$A$2:$A$5001,0))="","",INDEX('Apólices'!$Q$2:$Q$5001,MATCH($A1687,'Apólices'!$A$2:$A$5001,0))),""))</f>
        <v/>
      </c>
      <c r="D1687" s="8" t="n"/>
      <c r="E1687" s="25" t="n"/>
      <c r="F1687" s="25">
        <f>IF(OR($E1687="",$C1687=""),"",ROUND($E1687*$C1687/100,2))</f>
        <v/>
      </c>
      <c r="G1687" s="8" t="n"/>
      <c r="H1687" s="25" t="n"/>
      <c r="I1687" s="8" t="n"/>
      <c r="J1687" s="25">
        <f>IF($H1687&lt;&gt;"",IF($F1687="","",ROUND($H1687-$F1687,2)),IF(AND($F1687&lt;&gt;"",ISNUMBER($G1687)),IF($G1687&lt;TODAY(),-$F1687,""),""))</f>
        <v/>
      </c>
    </row>
    <row r="1688">
      <c r="A1688" s="7" t="n"/>
      <c r="B1688" s="10" t="n"/>
      <c r="C1688">
        <f>IF($A1688="","",IFERROR(IF(INDEX('Apólices'!$Q$2:$Q$5001,MATCH($A1688,'Apólices'!$A$2:$A$5001,0))="","",INDEX('Apólices'!$Q$2:$Q$5001,MATCH($A1688,'Apólices'!$A$2:$A$5001,0))),""))</f>
        <v/>
      </c>
      <c r="D1688" s="8" t="n"/>
      <c r="E1688" s="25" t="n"/>
      <c r="F1688" s="25">
        <f>IF(OR($E1688="",$C1688=""),"",ROUND($E1688*$C1688/100,2))</f>
        <v/>
      </c>
      <c r="G1688" s="8" t="n"/>
      <c r="H1688" s="25" t="n"/>
      <c r="I1688" s="8" t="n"/>
      <c r="J1688" s="25">
        <f>IF($H1688&lt;&gt;"",IF($F1688="","",ROUND($H1688-$F1688,2)),IF(AND($F1688&lt;&gt;"",ISNUMBER($G1688)),IF($G1688&lt;TODAY(),-$F1688,""),""))</f>
        <v/>
      </c>
    </row>
    <row r="1689">
      <c r="A1689" s="7" t="n"/>
      <c r="B1689" s="10" t="n"/>
      <c r="C1689">
        <f>IF($A1689="","",IFERROR(IF(INDEX('Apólices'!$Q$2:$Q$5001,MATCH($A1689,'Apólices'!$A$2:$A$5001,0))="","",INDEX('Apólices'!$Q$2:$Q$5001,MATCH($A1689,'Apólices'!$A$2:$A$5001,0))),""))</f>
        <v/>
      </c>
      <c r="D1689" s="8" t="n"/>
      <c r="E1689" s="25" t="n"/>
      <c r="F1689" s="25">
        <f>IF(OR($E1689="",$C1689=""),"",ROUND($E1689*$C1689/100,2))</f>
        <v/>
      </c>
      <c r="G1689" s="8" t="n"/>
      <c r="H1689" s="25" t="n"/>
      <c r="I1689" s="8" t="n"/>
      <c r="J1689" s="25">
        <f>IF($H1689&lt;&gt;"",IF($F1689="","",ROUND($H1689-$F1689,2)),IF(AND($F1689&lt;&gt;"",ISNUMBER($G1689)),IF($G1689&lt;TODAY(),-$F1689,""),""))</f>
        <v/>
      </c>
    </row>
    <row r="1690">
      <c r="A1690" s="7" t="n"/>
      <c r="B1690" s="10" t="n"/>
      <c r="C1690">
        <f>IF($A1690="","",IFERROR(IF(INDEX('Apólices'!$Q$2:$Q$5001,MATCH($A1690,'Apólices'!$A$2:$A$5001,0))="","",INDEX('Apólices'!$Q$2:$Q$5001,MATCH($A1690,'Apólices'!$A$2:$A$5001,0))),""))</f>
        <v/>
      </c>
      <c r="D1690" s="8" t="n"/>
      <c r="E1690" s="25" t="n"/>
      <c r="F1690" s="25">
        <f>IF(OR($E1690="",$C1690=""),"",ROUND($E1690*$C1690/100,2))</f>
        <v/>
      </c>
      <c r="G1690" s="8" t="n"/>
      <c r="H1690" s="25" t="n"/>
      <c r="I1690" s="8" t="n"/>
      <c r="J1690" s="25">
        <f>IF($H1690&lt;&gt;"",IF($F1690="","",ROUND($H1690-$F1690,2)),IF(AND($F1690&lt;&gt;"",ISNUMBER($G1690)),IF($G1690&lt;TODAY(),-$F1690,""),""))</f>
        <v/>
      </c>
    </row>
    <row r="1691">
      <c r="A1691" s="7" t="n"/>
      <c r="B1691" s="10" t="n"/>
      <c r="C1691">
        <f>IF($A1691="","",IFERROR(IF(INDEX('Apólices'!$Q$2:$Q$5001,MATCH($A1691,'Apólices'!$A$2:$A$5001,0))="","",INDEX('Apólices'!$Q$2:$Q$5001,MATCH($A1691,'Apólices'!$A$2:$A$5001,0))),""))</f>
        <v/>
      </c>
      <c r="D1691" s="8" t="n"/>
      <c r="E1691" s="25" t="n"/>
      <c r="F1691" s="25">
        <f>IF(OR($E1691="",$C1691=""),"",ROUND($E1691*$C1691/100,2))</f>
        <v/>
      </c>
      <c r="G1691" s="8" t="n"/>
      <c r="H1691" s="25" t="n"/>
      <c r="I1691" s="8" t="n"/>
      <c r="J1691" s="25">
        <f>IF($H1691&lt;&gt;"",IF($F1691="","",ROUND($H1691-$F1691,2)),IF(AND($F1691&lt;&gt;"",ISNUMBER($G1691)),IF($G1691&lt;TODAY(),-$F1691,""),""))</f>
        <v/>
      </c>
    </row>
    <row r="1692">
      <c r="A1692" s="7" t="n"/>
      <c r="B1692" s="10" t="n"/>
      <c r="C1692">
        <f>IF($A1692="","",IFERROR(IF(INDEX('Apólices'!$Q$2:$Q$5001,MATCH($A1692,'Apólices'!$A$2:$A$5001,0))="","",INDEX('Apólices'!$Q$2:$Q$5001,MATCH($A1692,'Apólices'!$A$2:$A$5001,0))),""))</f>
        <v/>
      </c>
      <c r="D1692" s="8" t="n"/>
      <c r="E1692" s="25" t="n"/>
      <c r="F1692" s="25">
        <f>IF(OR($E1692="",$C1692=""),"",ROUND($E1692*$C1692/100,2))</f>
        <v/>
      </c>
      <c r="G1692" s="8" t="n"/>
      <c r="H1692" s="25" t="n"/>
      <c r="I1692" s="8" t="n"/>
      <c r="J1692" s="25">
        <f>IF($H1692&lt;&gt;"",IF($F1692="","",ROUND($H1692-$F1692,2)),IF(AND($F1692&lt;&gt;"",ISNUMBER($G1692)),IF($G1692&lt;TODAY(),-$F1692,""),""))</f>
        <v/>
      </c>
    </row>
    <row r="1693">
      <c r="A1693" s="7" t="n"/>
      <c r="B1693" s="10" t="n"/>
      <c r="C1693">
        <f>IF($A1693="","",IFERROR(IF(INDEX('Apólices'!$Q$2:$Q$5001,MATCH($A1693,'Apólices'!$A$2:$A$5001,0))="","",INDEX('Apólices'!$Q$2:$Q$5001,MATCH($A1693,'Apólices'!$A$2:$A$5001,0))),""))</f>
        <v/>
      </c>
      <c r="D1693" s="8" t="n"/>
      <c r="E1693" s="25" t="n"/>
      <c r="F1693" s="25">
        <f>IF(OR($E1693="",$C1693=""),"",ROUND($E1693*$C1693/100,2))</f>
        <v/>
      </c>
      <c r="G1693" s="8" t="n"/>
      <c r="H1693" s="25" t="n"/>
      <c r="I1693" s="8" t="n"/>
      <c r="J1693" s="25">
        <f>IF($H1693&lt;&gt;"",IF($F1693="","",ROUND($H1693-$F1693,2)),IF(AND($F1693&lt;&gt;"",ISNUMBER($G1693)),IF($G1693&lt;TODAY(),-$F1693,""),""))</f>
        <v/>
      </c>
    </row>
    <row r="1694">
      <c r="A1694" s="7" t="n"/>
      <c r="B1694" s="10" t="n"/>
      <c r="C1694">
        <f>IF($A1694="","",IFERROR(IF(INDEX('Apólices'!$Q$2:$Q$5001,MATCH($A1694,'Apólices'!$A$2:$A$5001,0))="","",INDEX('Apólices'!$Q$2:$Q$5001,MATCH($A1694,'Apólices'!$A$2:$A$5001,0))),""))</f>
        <v/>
      </c>
      <c r="D1694" s="8" t="n"/>
      <c r="E1694" s="25" t="n"/>
      <c r="F1694" s="25">
        <f>IF(OR($E1694="",$C1694=""),"",ROUND($E1694*$C1694/100,2))</f>
        <v/>
      </c>
      <c r="G1694" s="8" t="n"/>
      <c r="H1694" s="25" t="n"/>
      <c r="I1694" s="8" t="n"/>
      <c r="J1694" s="25">
        <f>IF($H1694&lt;&gt;"",IF($F1694="","",ROUND($H1694-$F1694,2)),IF(AND($F1694&lt;&gt;"",ISNUMBER($G1694)),IF($G1694&lt;TODAY(),-$F1694,""),""))</f>
        <v/>
      </c>
    </row>
    <row r="1695">
      <c r="A1695" s="7" t="n"/>
      <c r="B1695" s="10" t="n"/>
      <c r="C1695">
        <f>IF($A1695="","",IFERROR(IF(INDEX('Apólices'!$Q$2:$Q$5001,MATCH($A1695,'Apólices'!$A$2:$A$5001,0))="","",INDEX('Apólices'!$Q$2:$Q$5001,MATCH($A1695,'Apólices'!$A$2:$A$5001,0))),""))</f>
        <v/>
      </c>
      <c r="D1695" s="8" t="n"/>
      <c r="E1695" s="25" t="n"/>
      <c r="F1695" s="25">
        <f>IF(OR($E1695="",$C1695=""),"",ROUND($E1695*$C1695/100,2))</f>
        <v/>
      </c>
      <c r="G1695" s="8" t="n"/>
      <c r="H1695" s="25" t="n"/>
      <c r="I1695" s="8" t="n"/>
      <c r="J1695" s="25">
        <f>IF($H1695&lt;&gt;"",IF($F1695="","",ROUND($H1695-$F1695,2)),IF(AND($F1695&lt;&gt;"",ISNUMBER($G1695)),IF($G1695&lt;TODAY(),-$F1695,""),""))</f>
        <v/>
      </c>
    </row>
    <row r="1696">
      <c r="A1696" s="7" t="n"/>
      <c r="B1696" s="10" t="n"/>
      <c r="C1696">
        <f>IF($A1696="","",IFERROR(IF(INDEX('Apólices'!$Q$2:$Q$5001,MATCH($A1696,'Apólices'!$A$2:$A$5001,0))="","",INDEX('Apólices'!$Q$2:$Q$5001,MATCH($A1696,'Apólices'!$A$2:$A$5001,0))),""))</f>
        <v/>
      </c>
      <c r="D1696" s="8" t="n"/>
      <c r="E1696" s="25" t="n"/>
      <c r="F1696" s="25">
        <f>IF(OR($E1696="",$C1696=""),"",ROUND($E1696*$C1696/100,2))</f>
        <v/>
      </c>
      <c r="G1696" s="8" t="n"/>
      <c r="H1696" s="25" t="n"/>
      <c r="I1696" s="8" t="n"/>
      <c r="J1696" s="25">
        <f>IF($H1696&lt;&gt;"",IF($F1696="","",ROUND($H1696-$F1696,2)),IF(AND($F1696&lt;&gt;"",ISNUMBER($G1696)),IF($G1696&lt;TODAY(),-$F1696,""),""))</f>
        <v/>
      </c>
    </row>
    <row r="1697">
      <c r="A1697" s="7" t="n"/>
      <c r="B1697" s="10" t="n"/>
      <c r="C1697">
        <f>IF($A1697="","",IFERROR(IF(INDEX('Apólices'!$Q$2:$Q$5001,MATCH($A1697,'Apólices'!$A$2:$A$5001,0))="","",INDEX('Apólices'!$Q$2:$Q$5001,MATCH($A1697,'Apólices'!$A$2:$A$5001,0))),""))</f>
        <v/>
      </c>
      <c r="D1697" s="8" t="n"/>
      <c r="E1697" s="25" t="n"/>
      <c r="F1697" s="25">
        <f>IF(OR($E1697="",$C1697=""),"",ROUND($E1697*$C1697/100,2))</f>
        <v/>
      </c>
      <c r="G1697" s="8" t="n"/>
      <c r="H1697" s="25" t="n"/>
      <c r="I1697" s="8" t="n"/>
      <c r="J1697" s="25">
        <f>IF($H1697&lt;&gt;"",IF($F1697="","",ROUND($H1697-$F1697,2)),IF(AND($F1697&lt;&gt;"",ISNUMBER($G1697)),IF($G1697&lt;TODAY(),-$F1697,""),""))</f>
        <v/>
      </c>
    </row>
    <row r="1698">
      <c r="A1698" s="7" t="n"/>
      <c r="B1698" s="10" t="n"/>
      <c r="C1698">
        <f>IF($A1698="","",IFERROR(IF(INDEX('Apólices'!$Q$2:$Q$5001,MATCH($A1698,'Apólices'!$A$2:$A$5001,0))="","",INDEX('Apólices'!$Q$2:$Q$5001,MATCH($A1698,'Apólices'!$A$2:$A$5001,0))),""))</f>
        <v/>
      </c>
      <c r="D1698" s="8" t="n"/>
      <c r="E1698" s="25" t="n"/>
      <c r="F1698" s="25">
        <f>IF(OR($E1698="",$C1698=""),"",ROUND($E1698*$C1698/100,2))</f>
        <v/>
      </c>
      <c r="G1698" s="8" t="n"/>
      <c r="H1698" s="25" t="n"/>
      <c r="I1698" s="8" t="n"/>
      <c r="J1698" s="25">
        <f>IF($H1698&lt;&gt;"",IF($F1698="","",ROUND($H1698-$F1698,2)),IF(AND($F1698&lt;&gt;"",ISNUMBER($G1698)),IF($G1698&lt;TODAY(),-$F1698,""),""))</f>
        <v/>
      </c>
    </row>
    <row r="1699">
      <c r="A1699" s="7" t="n"/>
      <c r="B1699" s="10" t="n"/>
      <c r="C1699">
        <f>IF($A1699="","",IFERROR(IF(INDEX('Apólices'!$Q$2:$Q$5001,MATCH($A1699,'Apólices'!$A$2:$A$5001,0))="","",INDEX('Apólices'!$Q$2:$Q$5001,MATCH($A1699,'Apólices'!$A$2:$A$5001,0))),""))</f>
        <v/>
      </c>
      <c r="D1699" s="8" t="n"/>
      <c r="E1699" s="25" t="n"/>
      <c r="F1699" s="25">
        <f>IF(OR($E1699="",$C1699=""),"",ROUND($E1699*$C1699/100,2))</f>
        <v/>
      </c>
      <c r="G1699" s="8" t="n"/>
      <c r="H1699" s="25" t="n"/>
      <c r="I1699" s="8" t="n"/>
      <c r="J1699" s="25">
        <f>IF($H1699&lt;&gt;"",IF($F1699="","",ROUND($H1699-$F1699,2)),IF(AND($F1699&lt;&gt;"",ISNUMBER($G1699)),IF($G1699&lt;TODAY(),-$F1699,""),""))</f>
        <v/>
      </c>
    </row>
    <row r="1700">
      <c r="A1700" s="7" t="n"/>
      <c r="B1700" s="10" t="n"/>
      <c r="C1700">
        <f>IF($A1700="","",IFERROR(IF(INDEX('Apólices'!$Q$2:$Q$5001,MATCH($A1700,'Apólices'!$A$2:$A$5001,0))="","",INDEX('Apólices'!$Q$2:$Q$5001,MATCH($A1700,'Apólices'!$A$2:$A$5001,0))),""))</f>
        <v/>
      </c>
      <c r="D1700" s="8" t="n"/>
      <c r="E1700" s="25" t="n"/>
      <c r="F1700" s="25">
        <f>IF(OR($E1700="",$C1700=""),"",ROUND($E1700*$C1700/100,2))</f>
        <v/>
      </c>
      <c r="G1700" s="8" t="n"/>
      <c r="H1700" s="25" t="n"/>
      <c r="I1700" s="8" t="n"/>
      <c r="J1700" s="25">
        <f>IF($H1700&lt;&gt;"",IF($F1700="","",ROUND($H1700-$F1700,2)),IF(AND($F1700&lt;&gt;"",ISNUMBER($G1700)),IF($G1700&lt;TODAY(),-$F1700,""),""))</f>
        <v/>
      </c>
    </row>
    <row r="1701">
      <c r="A1701" s="7" t="n"/>
      <c r="B1701" s="10" t="n"/>
      <c r="C1701">
        <f>IF($A1701="","",IFERROR(IF(INDEX('Apólices'!$Q$2:$Q$5001,MATCH($A1701,'Apólices'!$A$2:$A$5001,0))="","",INDEX('Apólices'!$Q$2:$Q$5001,MATCH($A1701,'Apólices'!$A$2:$A$5001,0))),""))</f>
        <v/>
      </c>
      <c r="D1701" s="8" t="n"/>
      <c r="E1701" s="25" t="n"/>
      <c r="F1701" s="25">
        <f>IF(OR($E1701="",$C1701=""),"",ROUND($E1701*$C1701/100,2))</f>
        <v/>
      </c>
      <c r="G1701" s="8" t="n"/>
      <c r="H1701" s="25" t="n"/>
      <c r="I1701" s="8" t="n"/>
      <c r="J1701" s="25">
        <f>IF($H1701&lt;&gt;"",IF($F1701="","",ROUND($H1701-$F1701,2)),IF(AND($F1701&lt;&gt;"",ISNUMBER($G1701)),IF($G1701&lt;TODAY(),-$F1701,""),""))</f>
        <v/>
      </c>
    </row>
    <row r="1702">
      <c r="A1702" s="7" t="n"/>
      <c r="B1702" s="10" t="n"/>
      <c r="C1702">
        <f>IF($A1702="","",IFERROR(IF(INDEX('Apólices'!$Q$2:$Q$5001,MATCH($A1702,'Apólices'!$A$2:$A$5001,0))="","",INDEX('Apólices'!$Q$2:$Q$5001,MATCH($A1702,'Apólices'!$A$2:$A$5001,0))),""))</f>
        <v/>
      </c>
      <c r="D1702" s="8" t="n"/>
      <c r="E1702" s="25" t="n"/>
      <c r="F1702" s="25">
        <f>IF(OR($E1702="",$C1702=""),"",ROUND($E1702*$C1702/100,2))</f>
        <v/>
      </c>
      <c r="G1702" s="8" t="n"/>
      <c r="H1702" s="25" t="n"/>
      <c r="I1702" s="8" t="n"/>
      <c r="J1702" s="25">
        <f>IF($H1702&lt;&gt;"",IF($F1702="","",ROUND($H1702-$F1702,2)),IF(AND($F1702&lt;&gt;"",ISNUMBER($G1702)),IF($G1702&lt;TODAY(),-$F1702,""),""))</f>
        <v/>
      </c>
    </row>
    <row r="1703">
      <c r="A1703" s="7" t="n"/>
      <c r="B1703" s="10" t="n"/>
      <c r="C1703">
        <f>IF($A1703="","",IFERROR(IF(INDEX('Apólices'!$Q$2:$Q$5001,MATCH($A1703,'Apólices'!$A$2:$A$5001,0))="","",INDEX('Apólices'!$Q$2:$Q$5001,MATCH($A1703,'Apólices'!$A$2:$A$5001,0))),""))</f>
        <v/>
      </c>
      <c r="D1703" s="8" t="n"/>
      <c r="E1703" s="25" t="n"/>
      <c r="F1703" s="25">
        <f>IF(OR($E1703="",$C1703=""),"",ROUND($E1703*$C1703/100,2))</f>
        <v/>
      </c>
      <c r="G1703" s="8" t="n"/>
      <c r="H1703" s="25" t="n"/>
      <c r="I1703" s="8" t="n"/>
      <c r="J1703" s="25">
        <f>IF($H1703&lt;&gt;"",IF($F1703="","",ROUND($H1703-$F1703,2)),IF(AND($F1703&lt;&gt;"",ISNUMBER($G1703)),IF($G1703&lt;TODAY(),-$F1703,""),""))</f>
        <v/>
      </c>
    </row>
    <row r="1704">
      <c r="A1704" s="7" t="n"/>
      <c r="B1704" s="10" t="n"/>
      <c r="C1704">
        <f>IF($A1704="","",IFERROR(IF(INDEX('Apólices'!$Q$2:$Q$5001,MATCH($A1704,'Apólices'!$A$2:$A$5001,0))="","",INDEX('Apólices'!$Q$2:$Q$5001,MATCH($A1704,'Apólices'!$A$2:$A$5001,0))),""))</f>
        <v/>
      </c>
      <c r="D1704" s="8" t="n"/>
      <c r="E1704" s="25" t="n"/>
      <c r="F1704" s="25">
        <f>IF(OR($E1704="",$C1704=""),"",ROUND($E1704*$C1704/100,2))</f>
        <v/>
      </c>
      <c r="G1704" s="8" t="n"/>
      <c r="H1704" s="25" t="n"/>
      <c r="I1704" s="8" t="n"/>
      <c r="J1704" s="25">
        <f>IF($H1704&lt;&gt;"",IF($F1704="","",ROUND($H1704-$F1704,2)),IF(AND($F1704&lt;&gt;"",ISNUMBER($G1704)),IF($G1704&lt;TODAY(),-$F1704,""),""))</f>
        <v/>
      </c>
    </row>
    <row r="1705">
      <c r="A1705" s="7" t="n"/>
      <c r="B1705" s="10" t="n"/>
      <c r="C1705">
        <f>IF($A1705="","",IFERROR(IF(INDEX('Apólices'!$Q$2:$Q$5001,MATCH($A1705,'Apólices'!$A$2:$A$5001,0))="","",INDEX('Apólices'!$Q$2:$Q$5001,MATCH($A1705,'Apólices'!$A$2:$A$5001,0))),""))</f>
        <v/>
      </c>
      <c r="D1705" s="8" t="n"/>
      <c r="E1705" s="25" t="n"/>
      <c r="F1705" s="25">
        <f>IF(OR($E1705="",$C1705=""),"",ROUND($E1705*$C1705/100,2))</f>
        <v/>
      </c>
      <c r="G1705" s="8" t="n"/>
      <c r="H1705" s="25" t="n"/>
      <c r="I1705" s="8" t="n"/>
      <c r="J1705" s="25">
        <f>IF($H1705&lt;&gt;"",IF($F1705="","",ROUND($H1705-$F1705,2)),IF(AND($F1705&lt;&gt;"",ISNUMBER($G1705)),IF($G1705&lt;TODAY(),-$F1705,""),""))</f>
        <v/>
      </c>
    </row>
    <row r="1706">
      <c r="A1706" s="7" t="n"/>
      <c r="B1706" s="10" t="n"/>
      <c r="C1706">
        <f>IF($A1706="","",IFERROR(IF(INDEX('Apólices'!$Q$2:$Q$5001,MATCH($A1706,'Apólices'!$A$2:$A$5001,0))="","",INDEX('Apólices'!$Q$2:$Q$5001,MATCH($A1706,'Apólices'!$A$2:$A$5001,0))),""))</f>
        <v/>
      </c>
      <c r="D1706" s="8" t="n"/>
      <c r="E1706" s="25" t="n"/>
      <c r="F1706" s="25">
        <f>IF(OR($E1706="",$C1706=""),"",ROUND($E1706*$C1706/100,2))</f>
        <v/>
      </c>
      <c r="G1706" s="8" t="n"/>
      <c r="H1706" s="25" t="n"/>
      <c r="I1706" s="8" t="n"/>
      <c r="J1706" s="25">
        <f>IF($H1706&lt;&gt;"",IF($F1706="","",ROUND($H1706-$F1706,2)),IF(AND($F1706&lt;&gt;"",ISNUMBER($G1706)),IF($G1706&lt;TODAY(),-$F1706,""),""))</f>
        <v/>
      </c>
    </row>
    <row r="1707">
      <c r="A1707" s="7" t="n"/>
      <c r="B1707" s="10" t="n"/>
      <c r="C1707">
        <f>IF($A1707="","",IFERROR(IF(INDEX('Apólices'!$Q$2:$Q$5001,MATCH($A1707,'Apólices'!$A$2:$A$5001,0))="","",INDEX('Apólices'!$Q$2:$Q$5001,MATCH($A1707,'Apólices'!$A$2:$A$5001,0))),""))</f>
        <v/>
      </c>
      <c r="D1707" s="8" t="n"/>
      <c r="E1707" s="25" t="n"/>
      <c r="F1707" s="25">
        <f>IF(OR($E1707="",$C1707=""),"",ROUND($E1707*$C1707/100,2))</f>
        <v/>
      </c>
      <c r="G1707" s="8" t="n"/>
      <c r="H1707" s="25" t="n"/>
      <c r="I1707" s="8" t="n"/>
      <c r="J1707" s="25">
        <f>IF($H1707&lt;&gt;"",IF($F1707="","",ROUND($H1707-$F1707,2)),IF(AND($F1707&lt;&gt;"",ISNUMBER($G1707)),IF($G1707&lt;TODAY(),-$F1707,""),""))</f>
        <v/>
      </c>
    </row>
    <row r="1708">
      <c r="A1708" s="7" t="n"/>
      <c r="B1708" s="10" t="n"/>
      <c r="C1708">
        <f>IF($A1708="","",IFERROR(IF(INDEX('Apólices'!$Q$2:$Q$5001,MATCH($A1708,'Apólices'!$A$2:$A$5001,0))="","",INDEX('Apólices'!$Q$2:$Q$5001,MATCH($A1708,'Apólices'!$A$2:$A$5001,0))),""))</f>
        <v/>
      </c>
      <c r="D1708" s="8" t="n"/>
      <c r="E1708" s="25" t="n"/>
      <c r="F1708" s="25">
        <f>IF(OR($E1708="",$C1708=""),"",ROUND($E1708*$C1708/100,2))</f>
        <v/>
      </c>
      <c r="G1708" s="8" t="n"/>
      <c r="H1708" s="25" t="n"/>
      <c r="I1708" s="8" t="n"/>
      <c r="J1708" s="25">
        <f>IF($H1708&lt;&gt;"",IF($F1708="","",ROUND($H1708-$F1708,2)),IF(AND($F1708&lt;&gt;"",ISNUMBER($G1708)),IF($G1708&lt;TODAY(),-$F1708,""),""))</f>
        <v/>
      </c>
    </row>
    <row r="1709">
      <c r="A1709" s="7" t="n"/>
      <c r="B1709" s="10" t="n"/>
      <c r="C1709">
        <f>IF($A1709="","",IFERROR(IF(INDEX('Apólices'!$Q$2:$Q$5001,MATCH($A1709,'Apólices'!$A$2:$A$5001,0))="","",INDEX('Apólices'!$Q$2:$Q$5001,MATCH($A1709,'Apólices'!$A$2:$A$5001,0))),""))</f>
        <v/>
      </c>
      <c r="D1709" s="8" t="n"/>
      <c r="E1709" s="25" t="n"/>
      <c r="F1709" s="25">
        <f>IF(OR($E1709="",$C1709=""),"",ROUND($E1709*$C1709/100,2))</f>
        <v/>
      </c>
      <c r="G1709" s="8" t="n"/>
      <c r="H1709" s="25" t="n"/>
      <c r="I1709" s="8" t="n"/>
      <c r="J1709" s="25">
        <f>IF($H1709&lt;&gt;"",IF($F1709="","",ROUND($H1709-$F1709,2)),IF(AND($F1709&lt;&gt;"",ISNUMBER($G1709)),IF($G1709&lt;TODAY(),-$F1709,""),""))</f>
        <v/>
      </c>
    </row>
    <row r="1710">
      <c r="A1710" s="7" t="n"/>
      <c r="B1710" s="10" t="n"/>
      <c r="C1710">
        <f>IF($A1710="","",IFERROR(IF(INDEX('Apólices'!$Q$2:$Q$5001,MATCH($A1710,'Apólices'!$A$2:$A$5001,0))="","",INDEX('Apólices'!$Q$2:$Q$5001,MATCH($A1710,'Apólices'!$A$2:$A$5001,0))),""))</f>
        <v/>
      </c>
      <c r="D1710" s="8" t="n"/>
      <c r="E1710" s="25" t="n"/>
      <c r="F1710" s="25">
        <f>IF(OR($E1710="",$C1710=""),"",ROUND($E1710*$C1710/100,2))</f>
        <v/>
      </c>
      <c r="G1710" s="8" t="n"/>
      <c r="H1710" s="25" t="n"/>
      <c r="I1710" s="8" t="n"/>
      <c r="J1710" s="25">
        <f>IF($H1710&lt;&gt;"",IF($F1710="","",ROUND($H1710-$F1710,2)),IF(AND($F1710&lt;&gt;"",ISNUMBER($G1710)),IF($G1710&lt;TODAY(),-$F1710,""),""))</f>
        <v/>
      </c>
    </row>
    <row r="1711">
      <c r="A1711" s="7" t="n"/>
      <c r="B1711" s="10" t="n"/>
      <c r="C1711">
        <f>IF($A1711="","",IFERROR(IF(INDEX('Apólices'!$Q$2:$Q$5001,MATCH($A1711,'Apólices'!$A$2:$A$5001,0))="","",INDEX('Apólices'!$Q$2:$Q$5001,MATCH($A1711,'Apólices'!$A$2:$A$5001,0))),""))</f>
        <v/>
      </c>
      <c r="D1711" s="8" t="n"/>
      <c r="E1711" s="25" t="n"/>
      <c r="F1711" s="25">
        <f>IF(OR($E1711="",$C1711=""),"",ROUND($E1711*$C1711/100,2))</f>
        <v/>
      </c>
      <c r="G1711" s="8" t="n"/>
      <c r="H1711" s="25" t="n"/>
      <c r="I1711" s="8" t="n"/>
      <c r="J1711" s="25">
        <f>IF($H1711&lt;&gt;"",IF($F1711="","",ROUND($H1711-$F1711,2)),IF(AND($F1711&lt;&gt;"",ISNUMBER($G1711)),IF($G1711&lt;TODAY(),-$F1711,""),""))</f>
        <v/>
      </c>
    </row>
    <row r="1712">
      <c r="A1712" s="7" t="n"/>
      <c r="B1712" s="10" t="n"/>
      <c r="C1712">
        <f>IF($A1712="","",IFERROR(IF(INDEX('Apólices'!$Q$2:$Q$5001,MATCH($A1712,'Apólices'!$A$2:$A$5001,0))="","",INDEX('Apólices'!$Q$2:$Q$5001,MATCH($A1712,'Apólices'!$A$2:$A$5001,0))),""))</f>
        <v/>
      </c>
      <c r="D1712" s="8" t="n"/>
      <c r="E1712" s="25" t="n"/>
      <c r="F1712" s="25">
        <f>IF(OR($E1712="",$C1712=""),"",ROUND($E1712*$C1712/100,2))</f>
        <v/>
      </c>
      <c r="G1712" s="8" t="n"/>
      <c r="H1712" s="25" t="n"/>
      <c r="I1712" s="8" t="n"/>
      <c r="J1712" s="25">
        <f>IF($H1712&lt;&gt;"",IF($F1712="","",ROUND($H1712-$F1712,2)),IF(AND($F1712&lt;&gt;"",ISNUMBER($G1712)),IF($G1712&lt;TODAY(),-$F1712,""),""))</f>
        <v/>
      </c>
    </row>
    <row r="1713">
      <c r="A1713" s="7" t="n"/>
      <c r="B1713" s="10" t="n"/>
      <c r="C1713">
        <f>IF($A1713="","",IFERROR(IF(INDEX('Apólices'!$Q$2:$Q$5001,MATCH($A1713,'Apólices'!$A$2:$A$5001,0))="","",INDEX('Apólices'!$Q$2:$Q$5001,MATCH($A1713,'Apólices'!$A$2:$A$5001,0))),""))</f>
        <v/>
      </c>
      <c r="D1713" s="8" t="n"/>
      <c r="E1713" s="25" t="n"/>
      <c r="F1713" s="25">
        <f>IF(OR($E1713="",$C1713=""),"",ROUND($E1713*$C1713/100,2))</f>
        <v/>
      </c>
      <c r="G1713" s="8" t="n"/>
      <c r="H1713" s="25" t="n"/>
      <c r="I1713" s="8" t="n"/>
      <c r="J1713" s="25">
        <f>IF($H1713&lt;&gt;"",IF($F1713="","",ROUND($H1713-$F1713,2)),IF(AND($F1713&lt;&gt;"",ISNUMBER($G1713)),IF($G1713&lt;TODAY(),-$F1713,""),""))</f>
        <v/>
      </c>
    </row>
    <row r="1714">
      <c r="A1714" s="7" t="n"/>
      <c r="B1714" s="10" t="n"/>
      <c r="C1714">
        <f>IF($A1714="","",IFERROR(IF(INDEX('Apólices'!$Q$2:$Q$5001,MATCH($A1714,'Apólices'!$A$2:$A$5001,0))="","",INDEX('Apólices'!$Q$2:$Q$5001,MATCH($A1714,'Apólices'!$A$2:$A$5001,0))),""))</f>
        <v/>
      </c>
      <c r="D1714" s="8" t="n"/>
      <c r="E1714" s="25" t="n"/>
      <c r="F1714" s="25">
        <f>IF(OR($E1714="",$C1714=""),"",ROUND($E1714*$C1714/100,2))</f>
        <v/>
      </c>
      <c r="G1714" s="8" t="n"/>
      <c r="H1714" s="25" t="n"/>
      <c r="I1714" s="8" t="n"/>
      <c r="J1714" s="25">
        <f>IF($H1714&lt;&gt;"",IF($F1714="","",ROUND($H1714-$F1714,2)),IF(AND($F1714&lt;&gt;"",ISNUMBER($G1714)),IF($G1714&lt;TODAY(),-$F1714,""),""))</f>
        <v/>
      </c>
    </row>
    <row r="1715">
      <c r="A1715" s="7" t="n"/>
      <c r="B1715" s="10" t="n"/>
      <c r="C1715">
        <f>IF($A1715="","",IFERROR(IF(INDEX('Apólices'!$Q$2:$Q$5001,MATCH($A1715,'Apólices'!$A$2:$A$5001,0))="","",INDEX('Apólices'!$Q$2:$Q$5001,MATCH($A1715,'Apólices'!$A$2:$A$5001,0))),""))</f>
        <v/>
      </c>
      <c r="D1715" s="8" t="n"/>
      <c r="E1715" s="25" t="n"/>
      <c r="F1715" s="25">
        <f>IF(OR($E1715="",$C1715=""),"",ROUND($E1715*$C1715/100,2))</f>
        <v/>
      </c>
      <c r="G1715" s="8" t="n"/>
      <c r="H1715" s="25" t="n"/>
      <c r="I1715" s="8" t="n"/>
      <c r="J1715" s="25">
        <f>IF($H1715&lt;&gt;"",IF($F1715="","",ROUND($H1715-$F1715,2)),IF(AND($F1715&lt;&gt;"",ISNUMBER($G1715)),IF($G1715&lt;TODAY(),-$F1715,""),""))</f>
        <v/>
      </c>
    </row>
    <row r="1716">
      <c r="A1716" s="7" t="n"/>
      <c r="B1716" s="10" t="n"/>
      <c r="C1716">
        <f>IF($A1716="","",IFERROR(IF(INDEX('Apólices'!$Q$2:$Q$5001,MATCH($A1716,'Apólices'!$A$2:$A$5001,0))="","",INDEX('Apólices'!$Q$2:$Q$5001,MATCH($A1716,'Apólices'!$A$2:$A$5001,0))),""))</f>
        <v/>
      </c>
      <c r="D1716" s="8" t="n"/>
      <c r="E1716" s="25" t="n"/>
      <c r="F1716" s="25">
        <f>IF(OR($E1716="",$C1716=""),"",ROUND($E1716*$C1716/100,2))</f>
        <v/>
      </c>
      <c r="G1716" s="8" t="n"/>
      <c r="H1716" s="25" t="n"/>
      <c r="I1716" s="8" t="n"/>
      <c r="J1716" s="25">
        <f>IF($H1716&lt;&gt;"",IF($F1716="","",ROUND($H1716-$F1716,2)),IF(AND($F1716&lt;&gt;"",ISNUMBER($G1716)),IF($G1716&lt;TODAY(),-$F1716,""),""))</f>
        <v/>
      </c>
    </row>
    <row r="1717">
      <c r="A1717" s="7" t="n"/>
      <c r="B1717" s="10" t="n"/>
      <c r="C1717">
        <f>IF($A1717="","",IFERROR(IF(INDEX('Apólices'!$Q$2:$Q$5001,MATCH($A1717,'Apólices'!$A$2:$A$5001,0))="","",INDEX('Apólices'!$Q$2:$Q$5001,MATCH($A1717,'Apólices'!$A$2:$A$5001,0))),""))</f>
        <v/>
      </c>
      <c r="D1717" s="8" t="n"/>
      <c r="E1717" s="25" t="n"/>
      <c r="F1717" s="25">
        <f>IF(OR($E1717="",$C1717=""),"",ROUND($E1717*$C1717/100,2))</f>
        <v/>
      </c>
      <c r="G1717" s="8" t="n"/>
      <c r="H1717" s="25" t="n"/>
      <c r="I1717" s="8" t="n"/>
      <c r="J1717" s="25">
        <f>IF($H1717&lt;&gt;"",IF($F1717="","",ROUND($H1717-$F1717,2)),IF(AND($F1717&lt;&gt;"",ISNUMBER($G1717)),IF($G1717&lt;TODAY(),-$F1717,""),""))</f>
        <v/>
      </c>
    </row>
    <row r="1718">
      <c r="A1718" s="7" t="n"/>
      <c r="B1718" s="10" t="n"/>
      <c r="C1718">
        <f>IF($A1718="","",IFERROR(IF(INDEX('Apólices'!$Q$2:$Q$5001,MATCH($A1718,'Apólices'!$A$2:$A$5001,0))="","",INDEX('Apólices'!$Q$2:$Q$5001,MATCH($A1718,'Apólices'!$A$2:$A$5001,0))),""))</f>
        <v/>
      </c>
      <c r="D1718" s="8" t="n"/>
      <c r="E1718" s="25" t="n"/>
      <c r="F1718" s="25">
        <f>IF(OR($E1718="",$C1718=""),"",ROUND($E1718*$C1718/100,2))</f>
        <v/>
      </c>
      <c r="G1718" s="8" t="n"/>
      <c r="H1718" s="25" t="n"/>
      <c r="I1718" s="8" t="n"/>
      <c r="J1718" s="25">
        <f>IF($H1718&lt;&gt;"",IF($F1718="","",ROUND($H1718-$F1718,2)),IF(AND($F1718&lt;&gt;"",ISNUMBER($G1718)),IF($G1718&lt;TODAY(),-$F1718,""),""))</f>
        <v/>
      </c>
    </row>
    <row r="1719">
      <c r="A1719" s="7" t="n"/>
      <c r="B1719" s="10" t="n"/>
      <c r="C1719">
        <f>IF($A1719="","",IFERROR(IF(INDEX('Apólices'!$Q$2:$Q$5001,MATCH($A1719,'Apólices'!$A$2:$A$5001,0))="","",INDEX('Apólices'!$Q$2:$Q$5001,MATCH($A1719,'Apólices'!$A$2:$A$5001,0))),""))</f>
        <v/>
      </c>
      <c r="D1719" s="8" t="n"/>
      <c r="E1719" s="25" t="n"/>
      <c r="F1719" s="25">
        <f>IF(OR($E1719="",$C1719=""),"",ROUND($E1719*$C1719/100,2))</f>
        <v/>
      </c>
      <c r="G1719" s="8" t="n"/>
      <c r="H1719" s="25" t="n"/>
      <c r="I1719" s="8" t="n"/>
      <c r="J1719" s="25">
        <f>IF($H1719&lt;&gt;"",IF($F1719="","",ROUND($H1719-$F1719,2)),IF(AND($F1719&lt;&gt;"",ISNUMBER($G1719)),IF($G1719&lt;TODAY(),-$F1719,""),""))</f>
        <v/>
      </c>
    </row>
    <row r="1720">
      <c r="A1720" s="7" t="n"/>
      <c r="B1720" s="10" t="n"/>
      <c r="C1720">
        <f>IF($A1720="","",IFERROR(IF(INDEX('Apólices'!$Q$2:$Q$5001,MATCH($A1720,'Apólices'!$A$2:$A$5001,0))="","",INDEX('Apólices'!$Q$2:$Q$5001,MATCH($A1720,'Apólices'!$A$2:$A$5001,0))),""))</f>
        <v/>
      </c>
      <c r="D1720" s="8" t="n"/>
      <c r="E1720" s="25" t="n"/>
      <c r="F1720" s="25">
        <f>IF(OR($E1720="",$C1720=""),"",ROUND($E1720*$C1720/100,2))</f>
        <v/>
      </c>
      <c r="G1720" s="8" t="n"/>
      <c r="H1720" s="25" t="n"/>
      <c r="I1720" s="8" t="n"/>
      <c r="J1720" s="25">
        <f>IF($H1720&lt;&gt;"",IF($F1720="","",ROUND($H1720-$F1720,2)),IF(AND($F1720&lt;&gt;"",ISNUMBER($G1720)),IF($G1720&lt;TODAY(),-$F1720,""),""))</f>
        <v/>
      </c>
    </row>
    <row r="1721">
      <c r="A1721" s="7" t="n"/>
      <c r="B1721" s="10" t="n"/>
      <c r="C1721">
        <f>IF($A1721="","",IFERROR(IF(INDEX('Apólices'!$Q$2:$Q$5001,MATCH($A1721,'Apólices'!$A$2:$A$5001,0))="","",INDEX('Apólices'!$Q$2:$Q$5001,MATCH($A1721,'Apólices'!$A$2:$A$5001,0))),""))</f>
        <v/>
      </c>
      <c r="D1721" s="8" t="n"/>
      <c r="E1721" s="25" t="n"/>
      <c r="F1721" s="25">
        <f>IF(OR($E1721="",$C1721=""),"",ROUND($E1721*$C1721/100,2))</f>
        <v/>
      </c>
      <c r="G1721" s="8" t="n"/>
      <c r="H1721" s="25" t="n"/>
      <c r="I1721" s="8" t="n"/>
      <c r="J1721" s="25">
        <f>IF($H1721&lt;&gt;"",IF($F1721="","",ROUND($H1721-$F1721,2)),IF(AND($F1721&lt;&gt;"",ISNUMBER($G1721)),IF($G1721&lt;TODAY(),-$F1721,""),""))</f>
        <v/>
      </c>
    </row>
    <row r="1722">
      <c r="A1722" s="7" t="n"/>
      <c r="B1722" s="10" t="n"/>
      <c r="C1722">
        <f>IF($A1722="","",IFERROR(IF(INDEX('Apólices'!$Q$2:$Q$5001,MATCH($A1722,'Apólices'!$A$2:$A$5001,0))="","",INDEX('Apólices'!$Q$2:$Q$5001,MATCH($A1722,'Apólices'!$A$2:$A$5001,0))),""))</f>
        <v/>
      </c>
      <c r="D1722" s="8" t="n"/>
      <c r="E1722" s="25" t="n"/>
      <c r="F1722" s="25">
        <f>IF(OR($E1722="",$C1722=""),"",ROUND($E1722*$C1722/100,2))</f>
        <v/>
      </c>
      <c r="G1722" s="8" t="n"/>
      <c r="H1722" s="25" t="n"/>
      <c r="I1722" s="8" t="n"/>
      <c r="J1722" s="25">
        <f>IF($H1722&lt;&gt;"",IF($F1722="","",ROUND($H1722-$F1722,2)),IF(AND($F1722&lt;&gt;"",ISNUMBER($G1722)),IF($G1722&lt;TODAY(),-$F1722,""),""))</f>
        <v/>
      </c>
    </row>
    <row r="1723">
      <c r="A1723" s="7" t="n"/>
      <c r="B1723" s="10" t="n"/>
      <c r="C1723">
        <f>IF($A1723="","",IFERROR(IF(INDEX('Apólices'!$Q$2:$Q$5001,MATCH($A1723,'Apólices'!$A$2:$A$5001,0))="","",INDEX('Apólices'!$Q$2:$Q$5001,MATCH($A1723,'Apólices'!$A$2:$A$5001,0))),""))</f>
        <v/>
      </c>
      <c r="D1723" s="8" t="n"/>
      <c r="E1723" s="25" t="n"/>
      <c r="F1723" s="25">
        <f>IF(OR($E1723="",$C1723=""),"",ROUND($E1723*$C1723/100,2))</f>
        <v/>
      </c>
      <c r="G1723" s="8" t="n"/>
      <c r="H1723" s="25" t="n"/>
      <c r="I1723" s="8" t="n"/>
      <c r="J1723" s="25">
        <f>IF($H1723&lt;&gt;"",IF($F1723="","",ROUND($H1723-$F1723,2)),IF(AND($F1723&lt;&gt;"",ISNUMBER($G1723)),IF($G1723&lt;TODAY(),-$F1723,""),""))</f>
        <v/>
      </c>
    </row>
    <row r="1724">
      <c r="A1724" s="7" t="n"/>
      <c r="B1724" s="10" t="n"/>
      <c r="C1724">
        <f>IF($A1724="","",IFERROR(IF(INDEX('Apólices'!$Q$2:$Q$5001,MATCH($A1724,'Apólices'!$A$2:$A$5001,0))="","",INDEX('Apólices'!$Q$2:$Q$5001,MATCH($A1724,'Apólices'!$A$2:$A$5001,0))),""))</f>
        <v/>
      </c>
      <c r="D1724" s="8" t="n"/>
      <c r="E1724" s="25" t="n"/>
      <c r="F1724" s="25">
        <f>IF(OR($E1724="",$C1724=""),"",ROUND($E1724*$C1724/100,2))</f>
        <v/>
      </c>
      <c r="G1724" s="8" t="n"/>
      <c r="H1724" s="25" t="n"/>
      <c r="I1724" s="8" t="n"/>
      <c r="J1724" s="25">
        <f>IF($H1724&lt;&gt;"",IF($F1724="","",ROUND($H1724-$F1724,2)),IF(AND($F1724&lt;&gt;"",ISNUMBER($G1724)),IF($G1724&lt;TODAY(),-$F1724,""),""))</f>
        <v/>
      </c>
    </row>
    <row r="1725">
      <c r="A1725" s="7" t="n"/>
      <c r="B1725" s="10" t="n"/>
      <c r="C1725">
        <f>IF($A1725="","",IFERROR(IF(INDEX('Apólices'!$Q$2:$Q$5001,MATCH($A1725,'Apólices'!$A$2:$A$5001,0))="","",INDEX('Apólices'!$Q$2:$Q$5001,MATCH($A1725,'Apólices'!$A$2:$A$5001,0))),""))</f>
        <v/>
      </c>
      <c r="D1725" s="8" t="n"/>
      <c r="E1725" s="25" t="n"/>
      <c r="F1725" s="25">
        <f>IF(OR($E1725="",$C1725=""),"",ROUND($E1725*$C1725/100,2))</f>
        <v/>
      </c>
      <c r="G1725" s="8" t="n"/>
      <c r="H1725" s="25" t="n"/>
      <c r="I1725" s="8" t="n"/>
      <c r="J1725" s="25">
        <f>IF($H1725&lt;&gt;"",IF($F1725="","",ROUND($H1725-$F1725,2)),IF(AND($F1725&lt;&gt;"",ISNUMBER($G1725)),IF($G1725&lt;TODAY(),-$F1725,""),""))</f>
        <v/>
      </c>
    </row>
    <row r="1726">
      <c r="A1726" s="7" t="n"/>
      <c r="B1726" s="10" t="n"/>
      <c r="C1726">
        <f>IF($A1726="","",IFERROR(IF(INDEX('Apólices'!$Q$2:$Q$5001,MATCH($A1726,'Apólices'!$A$2:$A$5001,0))="","",INDEX('Apólices'!$Q$2:$Q$5001,MATCH($A1726,'Apólices'!$A$2:$A$5001,0))),""))</f>
        <v/>
      </c>
      <c r="D1726" s="8" t="n"/>
      <c r="E1726" s="25" t="n"/>
      <c r="F1726" s="25">
        <f>IF(OR($E1726="",$C1726=""),"",ROUND($E1726*$C1726/100,2))</f>
        <v/>
      </c>
      <c r="G1726" s="8" t="n"/>
      <c r="H1726" s="25" t="n"/>
      <c r="I1726" s="8" t="n"/>
      <c r="J1726" s="25">
        <f>IF($H1726&lt;&gt;"",IF($F1726="","",ROUND($H1726-$F1726,2)),IF(AND($F1726&lt;&gt;"",ISNUMBER($G1726)),IF($G1726&lt;TODAY(),-$F1726,""),""))</f>
        <v/>
      </c>
    </row>
    <row r="1727">
      <c r="A1727" s="7" t="n"/>
      <c r="B1727" s="10" t="n"/>
      <c r="C1727">
        <f>IF($A1727="","",IFERROR(IF(INDEX('Apólices'!$Q$2:$Q$5001,MATCH($A1727,'Apólices'!$A$2:$A$5001,0))="","",INDEX('Apólices'!$Q$2:$Q$5001,MATCH($A1727,'Apólices'!$A$2:$A$5001,0))),""))</f>
        <v/>
      </c>
      <c r="D1727" s="8" t="n"/>
      <c r="E1727" s="25" t="n"/>
      <c r="F1727" s="25">
        <f>IF(OR($E1727="",$C1727=""),"",ROUND($E1727*$C1727/100,2))</f>
        <v/>
      </c>
      <c r="G1727" s="8" t="n"/>
      <c r="H1727" s="25" t="n"/>
      <c r="I1727" s="8" t="n"/>
      <c r="J1727" s="25">
        <f>IF($H1727&lt;&gt;"",IF($F1727="","",ROUND($H1727-$F1727,2)),IF(AND($F1727&lt;&gt;"",ISNUMBER($G1727)),IF($G1727&lt;TODAY(),-$F1727,""),""))</f>
        <v/>
      </c>
    </row>
    <row r="1728">
      <c r="A1728" s="7" t="n"/>
      <c r="B1728" s="10" t="n"/>
      <c r="C1728">
        <f>IF($A1728="","",IFERROR(IF(INDEX('Apólices'!$Q$2:$Q$5001,MATCH($A1728,'Apólices'!$A$2:$A$5001,0))="","",INDEX('Apólices'!$Q$2:$Q$5001,MATCH($A1728,'Apólices'!$A$2:$A$5001,0))),""))</f>
        <v/>
      </c>
      <c r="D1728" s="8" t="n"/>
      <c r="E1728" s="25" t="n"/>
      <c r="F1728" s="25">
        <f>IF(OR($E1728="",$C1728=""),"",ROUND($E1728*$C1728/100,2))</f>
        <v/>
      </c>
      <c r="G1728" s="8" t="n"/>
      <c r="H1728" s="25" t="n"/>
      <c r="I1728" s="8" t="n"/>
      <c r="J1728" s="25">
        <f>IF($H1728&lt;&gt;"",IF($F1728="","",ROUND($H1728-$F1728,2)),IF(AND($F1728&lt;&gt;"",ISNUMBER($G1728)),IF($G1728&lt;TODAY(),-$F1728,""),""))</f>
        <v/>
      </c>
    </row>
    <row r="1729">
      <c r="A1729" s="7" t="n"/>
      <c r="B1729" s="10" t="n"/>
      <c r="C1729">
        <f>IF($A1729="","",IFERROR(IF(INDEX('Apólices'!$Q$2:$Q$5001,MATCH($A1729,'Apólices'!$A$2:$A$5001,0))="","",INDEX('Apólices'!$Q$2:$Q$5001,MATCH($A1729,'Apólices'!$A$2:$A$5001,0))),""))</f>
        <v/>
      </c>
      <c r="D1729" s="8" t="n"/>
      <c r="E1729" s="25" t="n"/>
      <c r="F1729" s="25">
        <f>IF(OR($E1729="",$C1729=""),"",ROUND($E1729*$C1729/100,2))</f>
        <v/>
      </c>
      <c r="G1729" s="8" t="n"/>
      <c r="H1729" s="25" t="n"/>
      <c r="I1729" s="8" t="n"/>
      <c r="J1729" s="25">
        <f>IF($H1729&lt;&gt;"",IF($F1729="","",ROUND($H1729-$F1729,2)),IF(AND($F1729&lt;&gt;"",ISNUMBER($G1729)),IF($G1729&lt;TODAY(),-$F1729,""),""))</f>
        <v/>
      </c>
    </row>
    <row r="1730">
      <c r="A1730" s="7" t="n"/>
      <c r="B1730" s="10" t="n"/>
      <c r="C1730">
        <f>IF($A1730="","",IFERROR(IF(INDEX('Apólices'!$Q$2:$Q$5001,MATCH($A1730,'Apólices'!$A$2:$A$5001,0))="","",INDEX('Apólices'!$Q$2:$Q$5001,MATCH($A1730,'Apólices'!$A$2:$A$5001,0))),""))</f>
        <v/>
      </c>
      <c r="D1730" s="8" t="n"/>
      <c r="E1730" s="25" t="n"/>
      <c r="F1730" s="25">
        <f>IF(OR($E1730="",$C1730=""),"",ROUND($E1730*$C1730/100,2))</f>
        <v/>
      </c>
      <c r="G1730" s="8" t="n"/>
      <c r="H1730" s="25" t="n"/>
      <c r="I1730" s="8" t="n"/>
      <c r="J1730" s="25">
        <f>IF($H1730&lt;&gt;"",IF($F1730="","",ROUND($H1730-$F1730,2)),IF(AND($F1730&lt;&gt;"",ISNUMBER($G1730)),IF($G1730&lt;TODAY(),-$F1730,""),""))</f>
        <v/>
      </c>
    </row>
    <row r="1731">
      <c r="A1731" s="7" t="n"/>
      <c r="B1731" s="10" t="n"/>
      <c r="C1731">
        <f>IF($A1731="","",IFERROR(IF(INDEX('Apólices'!$Q$2:$Q$5001,MATCH($A1731,'Apólices'!$A$2:$A$5001,0))="","",INDEX('Apólices'!$Q$2:$Q$5001,MATCH($A1731,'Apólices'!$A$2:$A$5001,0))),""))</f>
        <v/>
      </c>
      <c r="D1731" s="8" t="n"/>
      <c r="E1731" s="25" t="n"/>
      <c r="F1731" s="25">
        <f>IF(OR($E1731="",$C1731=""),"",ROUND($E1731*$C1731/100,2))</f>
        <v/>
      </c>
      <c r="G1731" s="8" t="n"/>
      <c r="H1731" s="25" t="n"/>
      <c r="I1731" s="8" t="n"/>
      <c r="J1731" s="25">
        <f>IF($H1731&lt;&gt;"",IF($F1731="","",ROUND($H1731-$F1731,2)),IF(AND($F1731&lt;&gt;"",ISNUMBER($G1731)),IF($G1731&lt;TODAY(),-$F1731,""),""))</f>
        <v/>
      </c>
    </row>
    <row r="1732">
      <c r="A1732" s="7" t="n"/>
      <c r="B1732" s="10" t="n"/>
      <c r="C1732">
        <f>IF($A1732="","",IFERROR(IF(INDEX('Apólices'!$Q$2:$Q$5001,MATCH($A1732,'Apólices'!$A$2:$A$5001,0))="","",INDEX('Apólices'!$Q$2:$Q$5001,MATCH($A1732,'Apólices'!$A$2:$A$5001,0))),""))</f>
        <v/>
      </c>
      <c r="D1732" s="8" t="n"/>
      <c r="E1732" s="25" t="n"/>
      <c r="F1732" s="25">
        <f>IF(OR($E1732="",$C1732=""),"",ROUND($E1732*$C1732/100,2))</f>
        <v/>
      </c>
      <c r="G1732" s="8" t="n"/>
      <c r="H1732" s="25" t="n"/>
      <c r="I1732" s="8" t="n"/>
      <c r="J1732" s="25">
        <f>IF($H1732&lt;&gt;"",IF($F1732="","",ROUND($H1732-$F1732,2)),IF(AND($F1732&lt;&gt;"",ISNUMBER($G1732)),IF($G1732&lt;TODAY(),-$F1732,""),""))</f>
        <v/>
      </c>
    </row>
    <row r="1733">
      <c r="A1733" s="7" t="n"/>
      <c r="B1733" s="10" t="n"/>
      <c r="C1733">
        <f>IF($A1733="","",IFERROR(IF(INDEX('Apólices'!$Q$2:$Q$5001,MATCH($A1733,'Apólices'!$A$2:$A$5001,0))="","",INDEX('Apólices'!$Q$2:$Q$5001,MATCH($A1733,'Apólices'!$A$2:$A$5001,0))),""))</f>
        <v/>
      </c>
      <c r="D1733" s="8" t="n"/>
      <c r="E1733" s="25" t="n"/>
      <c r="F1733" s="25">
        <f>IF(OR($E1733="",$C1733=""),"",ROUND($E1733*$C1733/100,2))</f>
        <v/>
      </c>
      <c r="G1733" s="8" t="n"/>
      <c r="H1733" s="25" t="n"/>
      <c r="I1733" s="8" t="n"/>
      <c r="J1733" s="25">
        <f>IF($H1733&lt;&gt;"",IF($F1733="","",ROUND($H1733-$F1733,2)),IF(AND($F1733&lt;&gt;"",ISNUMBER($G1733)),IF($G1733&lt;TODAY(),-$F1733,""),""))</f>
        <v/>
      </c>
    </row>
    <row r="1734">
      <c r="A1734" s="7" t="n"/>
      <c r="B1734" s="10" t="n"/>
      <c r="C1734">
        <f>IF($A1734="","",IFERROR(IF(INDEX('Apólices'!$Q$2:$Q$5001,MATCH($A1734,'Apólices'!$A$2:$A$5001,0))="","",INDEX('Apólices'!$Q$2:$Q$5001,MATCH($A1734,'Apólices'!$A$2:$A$5001,0))),""))</f>
        <v/>
      </c>
      <c r="D1734" s="8" t="n"/>
      <c r="E1734" s="25" t="n"/>
      <c r="F1734" s="25">
        <f>IF(OR($E1734="",$C1734=""),"",ROUND($E1734*$C1734/100,2))</f>
        <v/>
      </c>
      <c r="G1734" s="8" t="n"/>
      <c r="H1734" s="25" t="n"/>
      <c r="I1734" s="8" t="n"/>
      <c r="J1734" s="25">
        <f>IF($H1734&lt;&gt;"",IF($F1734="","",ROUND($H1734-$F1734,2)),IF(AND($F1734&lt;&gt;"",ISNUMBER($G1734)),IF($G1734&lt;TODAY(),-$F1734,""),""))</f>
        <v/>
      </c>
    </row>
    <row r="1735">
      <c r="A1735" s="7" t="n"/>
      <c r="B1735" s="10" t="n"/>
      <c r="C1735">
        <f>IF($A1735="","",IFERROR(IF(INDEX('Apólices'!$Q$2:$Q$5001,MATCH($A1735,'Apólices'!$A$2:$A$5001,0))="","",INDEX('Apólices'!$Q$2:$Q$5001,MATCH($A1735,'Apólices'!$A$2:$A$5001,0))),""))</f>
        <v/>
      </c>
      <c r="D1735" s="8" t="n"/>
      <c r="E1735" s="25" t="n"/>
      <c r="F1735" s="25">
        <f>IF(OR($E1735="",$C1735=""),"",ROUND($E1735*$C1735/100,2))</f>
        <v/>
      </c>
      <c r="G1735" s="8" t="n"/>
      <c r="H1735" s="25" t="n"/>
      <c r="I1735" s="8" t="n"/>
      <c r="J1735" s="25">
        <f>IF($H1735&lt;&gt;"",IF($F1735="","",ROUND($H1735-$F1735,2)),IF(AND($F1735&lt;&gt;"",ISNUMBER($G1735)),IF($G1735&lt;TODAY(),-$F1735,""),""))</f>
        <v/>
      </c>
    </row>
    <row r="1736">
      <c r="A1736" s="7" t="n"/>
      <c r="B1736" s="10" t="n"/>
      <c r="C1736">
        <f>IF($A1736="","",IFERROR(IF(INDEX('Apólices'!$Q$2:$Q$5001,MATCH($A1736,'Apólices'!$A$2:$A$5001,0))="","",INDEX('Apólices'!$Q$2:$Q$5001,MATCH($A1736,'Apólices'!$A$2:$A$5001,0))),""))</f>
        <v/>
      </c>
      <c r="D1736" s="8" t="n"/>
      <c r="E1736" s="25" t="n"/>
      <c r="F1736" s="25">
        <f>IF(OR($E1736="",$C1736=""),"",ROUND($E1736*$C1736/100,2))</f>
        <v/>
      </c>
      <c r="G1736" s="8" t="n"/>
      <c r="H1736" s="25" t="n"/>
      <c r="I1736" s="8" t="n"/>
      <c r="J1736" s="25">
        <f>IF($H1736&lt;&gt;"",IF($F1736="","",ROUND($H1736-$F1736,2)),IF(AND($F1736&lt;&gt;"",ISNUMBER($G1736)),IF($G1736&lt;TODAY(),-$F1736,""),""))</f>
        <v/>
      </c>
    </row>
    <row r="1737">
      <c r="A1737" s="7" t="n"/>
      <c r="B1737" s="10" t="n"/>
      <c r="C1737">
        <f>IF($A1737="","",IFERROR(IF(INDEX('Apólices'!$Q$2:$Q$5001,MATCH($A1737,'Apólices'!$A$2:$A$5001,0))="","",INDEX('Apólices'!$Q$2:$Q$5001,MATCH($A1737,'Apólices'!$A$2:$A$5001,0))),""))</f>
        <v/>
      </c>
      <c r="D1737" s="8" t="n"/>
      <c r="E1737" s="25" t="n"/>
      <c r="F1737" s="25">
        <f>IF(OR($E1737="",$C1737=""),"",ROUND($E1737*$C1737/100,2))</f>
        <v/>
      </c>
      <c r="G1737" s="8" t="n"/>
      <c r="H1737" s="25" t="n"/>
      <c r="I1737" s="8" t="n"/>
      <c r="J1737" s="25">
        <f>IF($H1737&lt;&gt;"",IF($F1737="","",ROUND($H1737-$F1737,2)),IF(AND($F1737&lt;&gt;"",ISNUMBER($G1737)),IF($G1737&lt;TODAY(),-$F1737,""),""))</f>
        <v/>
      </c>
    </row>
    <row r="1738">
      <c r="A1738" s="7" t="n"/>
      <c r="B1738" s="10" t="n"/>
      <c r="C1738">
        <f>IF($A1738="","",IFERROR(IF(INDEX('Apólices'!$Q$2:$Q$5001,MATCH($A1738,'Apólices'!$A$2:$A$5001,0))="","",INDEX('Apólices'!$Q$2:$Q$5001,MATCH($A1738,'Apólices'!$A$2:$A$5001,0))),""))</f>
        <v/>
      </c>
      <c r="D1738" s="8" t="n"/>
      <c r="E1738" s="25" t="n"/>
      <c r="F1738" s="25">
        <f>IF(OR($E1738="",$C1738=""),"",ROUND($E1738*$C1738/100,2))</f>
        <v/>
      </c>
      <c r="G1738" s="8" t="n"/>
      <c r="H1738" s="25" t="n"/>
      <c r="I1738" s="8" t="n"/>
      <c r="J1738" s="25">
        <f>IF($H1738&lt;&gt;"",IF($F1738="","",ROUND($H1738-$F1738,2)),IF(AND($F1738&lt;&gt;"",ISNUMBER($G1738)),IF($G1738&lt;TODAY(),-$F1738,""),""))</f>
        <v/>
      </c>
    </row>
    <row r="1739">
      <c r="A1739" s="7" t="n"/>
      <c r="B1739" s="10" t="n"/>
      <c r="C1739">
        <f>IF($A1739="","",IFERROR(IF(INDEX('Apólices'!$Q$2:$Q$5001,MATCH($A1739,'Apólices'!$A$2:$A$5001,0))="","",INDEX('Apólices'!$Q$2:$Q$5001,MATCH($A1739,'Apólices'!$A$2:$A$5001,0))),""))</f>
        <v/>
      </c>
      <c r="D1739" s="8" t="n"/>
      <c r="E1739" s="25" t="n"/>
      <c r="F1739" s="25">
        <f>IF(OR($E1739="",$C1739=""),"",ROUND($E1739*$C1739/100,2))</f>
        <v/>
      </c>
      <c r="G1739" s="8" t="n"/>
      <c r="H1739" s="25" t="n"/>
      <c r="I1739" s="8" t="n"/>
      <c r="J1739" s="25">
        <f>IF($H1739&lt;&gt;"",IF($F1739="","",ROUND($H1739-$F1739,2)),IF(AND($F1739&lt;&gt;"",ISNUMBER($G1739)),IF($G1739&lt;TODAY(),-$F1739,""),""))</f>
        <v/>
      </c>
    </row>
    <row r="1740">
      <c r="A1740" s="7" t="n"/>
      <c r="B1740" s="10" t="n"/>
      <c r="C1740">
        <f>IF($A1740="","",IFERROR(IF(INDEX('Apólices'!$Q$2:$Q$5001,MATCH($A1740,'Apólices'!$A$2:$A$5001,0))="","",INDEX('Apólices'!$Q$2:$Q$5001,MATCH($A1740,'Apólices'!$A$2:$A$5001,0))),""))</f>
        <v/>
      </c>
      <c r="D1740" s="8" t="n"/>
      <c r="E1740" s="25" t="n"/>
      <c r="F1740" s="25">
        <f>IF(OR($E1740="",$C1740=""),"",ROUND($E1740*$C1740/100,2))</f>
        <v/>
      </c>
      <c r="G1740" s="8" t="n"/>
      <c r="H1740" s="25" t="n"/>
      <c r="I1740" s="8" t="n"/>
      <c r="J1740" s="25">
        <f>IF($H1740&lt;&gt;"",IF($F1740="","",ROUND($H1740-$F1740,2)),IF(AND($F1740&lt;&gt;"",ISNUMBER($G1740)),IF($G1740&lt;TODAY(),-$F1740,""),""))</f>
        <v/>
      </c>
    </row>
    <row r="1741">
      <c r="A1741" s="7" t="n"/>
      <c r="B1741" s="10" t="n"/>
      <c r="C1741">
        <f>IF($A1741="","",IFERROR(IF(INDEX('Apólices'!$Q$2:$Q$5001,MATCH($A1741,'Apólices'!$A$2:$A$5001,0))="","",INDEX('Apólices'!$Q$2:$Q$5001,MATCH($A1741,'Apólices'!$A$2:$A$5001,0))),""))</f>
        <v/>
      </c>
      <c r="D1741" s="8" t="n"/>
      <c r="E1741" s="25" t="n"/>
      <c r="F1741" s="25">
        <f>IF(OR($E1741="",$C1741=""),"",ROUND($E1741*$C1741/100,2))</f>
        <v/>
      </c>
      <c r="G1741" s="8" t="n"/>
      <c r="H1741" s="25" t="n"/>
      <c r="I1741" s="8" t="n"/>
      <c r="J1741" s="25">
        <f>IF($H1741&lt;&gt;"",IF($F1741="","",ROUND($H1741-$F1741,2)),IF(AND($F1741&lt;&gt;"",ISNUMBER($G1741)),IF($G1741&lt;TODAY(),-$F1741,""),""))</f>
        <v/>
      </c>
    </row>
    <row r="1742">
      <c r="A1742" s="7" t="n"/>
      <c r="B1742" s="10" t="n"/>
      <c r="C1742">
        <f>IF($A1742="","",IFERROR(IF(INDEX('Apólices'!$Q$2:$Q$5001,MATCH($A1742,'Apólices'!$A$2:$A$5001,0))="","",INDEX('Apólices'!$Q$2:$Q$5001,MATCH($A1742,'Apólices'!$A$2:$A$5001,0))),""))</f>
        <v/>
      </c>
      <c r="D1742" s="8" t="n"/>
      <c r="E1742" s="25" t="n"/>
      <c r="F1742" s="25">
        <f>IF(OR($E1742="",$C1742=""),"",ROUND($E1742*$C1742/100,2))</f>
        <v/>
      </c>
      <c r="G1742" s="8" t="n"/>
      <c r="H1742" s="25" t="n"/>
      <c r="I1742" s="8" t="n"/>
      <c r="J1742" s="25">
        <f>IF($H1742&lt;&gt;"",IF($F1742="","",ROUND($H1742-$F1742,2)),IF(AND($F1742&lt;&gt;"",ISNUMBER($G1742)),IF($G1742&lt;TODAY(),-$F1742,""),""))</f>
        <v/>
      </c>
    </row>
    <row r="1743">
      <c r="A1743" s="7" t="n"/>
      <c r="B1743" s="10" t="n"/>
      <c r="C1743">
        <f>IF($A1743="","",IFERROR(IF(INDEX('Apólices'!$Q$2:$Q$5001,MATCH($A1743,'Apólices'!$A$2:$A$5001,0))="","",INDEX('Apólices'!$Q$2:$Q$5001,MATCH($A1743,'Apólices'!$A$2:$A$5001,0))),""))</f>
        <v/>
      </c>
      <c r="D1743" s="8" t="n"/>
      <c r="E1743" s="25" t="n"/>
      <c r="F1743" s="25">
        <f>IF(OR($E1743="",$C1743=""),"",ROUND($E1743*$C1743/100,2))</f>
        <v/>
      </c>
      <c r="G1743" s="8" t="n"/>
      <c r="H1743" s="25" t="n"/>
      <c r="I1743" s="8" t="n"/>
      <c r="J1743" s="25">
        <f>IF($H1743&lt;&gt;"",IF($F1743="","",ROUND($H1743-$F1743,2)),IF(AND($F1743&lt;&gt;"",ISNUMBER($G1743)),IF($G1743&lt;TODAY(),-$F1743,""),""))</f>
        <v/>
      </c>
    </row>
    <row r="1744">
      <c r="A1744" s="7" t="n"/>
      <c r="B1744" s="10" t="n"/>
      <c r="C1744">
        <f>IF($A1744="","",IFERROR(IF(INDEX('Apólices'!$Q$2:$Q$5001,MATCH($A1744,'Apólices'!$A$2:$A$5001,0))="","",INDEX('Apólices'!$Q$2:$Q$5001,MATCH($A1744,'Apólices'!$A$2:$A$5001,0))),""))</f>
        <v/>
      </c>
      <c r="D1744" s="8" t="n"/>
      <c r="E1744" s="25" t="n"/>
      <c r="F1744" s="25">
        <f>IF(OR($E1744="",$C1744=""),"",ROUND($E1744*$C1744/100,2))</f>
        <v/>
      </c>
      <c r="G1744" s="8" t="n"/>
      <c r="H1744" s="25" t="n"/>
      <c r="I1744" s="8" t="n"/>
      <c r="J1744" s="25">
        <f>IF($H1744&lt;&gt;"",IF($F1744="","",ROUND($H1744-$F1744,2)),IF(AND($F1744&lt;&gt;"",ISNUMBER($G1744)),IF($G1744&lt;TODAY(),-$F1744,""),""))</f>
        <v/>
      </c>
    </row>
    <row r="1745">
      <c r="A1745" s="7" t="n"/>
      <c r="B1745" s="10" t="n"/>
      <c r="C1745">
        <f>IF($A1745="","",IFERROR(IF(INDEX('Apólices'!$Q$2:$Q$5001,MATCH($A1745,'Apólices'!$A$2:$A$5001,0))="","",INDEX('Apólices'!$Q$2:$Q$5001,MATCH($A1745,'Apólices'!$A$2:$A$5001,0))),""))</f>
        <v/>
      </c>
      <c r="D1745" s="8" t="n"/>
      <c r="E1745" s="25" t="n"/>
      <c r="F1745" s="25">
        <f>IF(OR($E1745="",$C1745=""),"",ROUND($E1745*$C1745/100,2))</f>
        <v/>
      </c>
      <c r="G1745" s="8" t="n"/>
      <c r="H1745" s="25" t="n"/>
      <c r="I1745" s="8" t="n"/>
      <c r="J1745" s="25">
        <f>IF($H1745&lt;&gt;"",IF($F1745="","",ROUND($H1745-$F1745,2)),IF(AND($F1745&lt;&gt;"",ISNUMBER($G1745)),IF($G1745&lt;TODAY(),-$F1745,""),""))</f>
        <v/>
      </c>
    </row>
    <row r="1746">
      <c r="A1746" s="7" t="n"/>
      <c r="B1746" s="10" t="n"/>
      <c r="C1746">
        <f>IF($A1746="","",IFERROR(IF(INDEX('Apólices'!$Q$2:$Q$5001,MATCH($A1746,'Apólices'!$A$2:$A$5001,0))="","",INDEX('Apólices'!$Q$2:$Q$5001,MATCH($A1746,'Apólices'!$A$2:$A$5001,0))),""))</f>
        <v/>
      </c>
      <c r="D1746" s="8" t="n"/>
      <c r="E1746" s="25" t="n"/>
      <c r="F1746" s="25">
        <f>IF(OR($E1746="",$C1746=""),"",ROUND($E1746*$C1746/100,2))</f>
        <v/>
      </c>
      <c r="G1746" s="8" t="n"/>
      <c r="H1746" s="25" t="n"/>
      <c r="I1746" s="8" t="n"/>
      <c r="J1746" s="25">
        <f>IF($H1746&lt;&gt;"",IF($F1746="","",ROUND($H1746-$F1746,2)),IF(AND($F1746&lt;&gt;"",ISNUMBER($G1746)),IF($G1746&lt;TODAY(),-$F1746,""),""))</f>
        <v/>
      </c>
    </row>
    <row r="1747">
      <c r="A1747" s="7" t="n"/>
      <c r="B1747" s="10" t="n"/>
      <c r="C1747">
        <f>IF($A1747="","",IFERROR(IF(INDEX('Apólices'!$Q$2:$Q$5001,MATCH($A1747,'Apólices'!$A$2:$A$5001,0))="","",INDEX('Apólices'!$Q$2:$Q$5001,MATCH($A1747,'Apólices'!$A$2:$A$5001,0))),""))</f>
        <v/>
      </c>
      <c r="D1747" s="8" t="n"/>
      <c r="E1747" s="25" t="n"/>
      <c r="F1747" s="25">
        <f>IF(OR($E1747="",$C1747=""),"",ROUND($E1747*$C1747/100,2))</f>
        <v/>
      </c>
      <c r="G1747" s="8" t="n"/>
      <c r="H1747" s="25" t="n"/>
      <c r="I1747" s="8" t="n"/>
      <c r="J1747" s="25">
        <f>IF($H1747&lt;&gt;"",IF($F1747="","",ROUND($H1747-$F1747,2)),IF(AND($F1747&lt;&gt;"",ISNUMBER($G1747)),IF($G1747&lt;TODAY(),-$F1747,""),""))</f>
        <v/>
      </c>
    </row>
    <row r="1748">
      <c r="A1748" s="7" t="n"/>
      <c r="B1748" s="10" t="n"/>
      <c r="C1748">
        <f>IF($A1748="","",IFERROR(IF(INDEX('Apólices'!$Q$2:$Q$5001,MATCH($A1748,'Apólices'!$A$2:$A$5001,0))="","",INDEX('Apólices'!$Q$2:$Q$5001,MATCH($A1748,'Apólices'!$A$2:$A$5001,0))),""))</f>
        <v/>
      </c>
      <c r="D1748" s="8" t="n"/>
      <c r="E1748" s="25" t="n"/>
      <c r="F1748" s="25">
        <f>IF(OR($E1748="",$C1748=""),"",ROUND($E1748*$C1748/100,2))</f>
        <v/>
      </c>
      <c r="G1748" s="8" t="n"/>
      <c r="H1748" s="25" t="n"/>
      <c r="I1748" s="8" t="n"/>
      <c r="J1748" s="25">
        <f>IF($H1748&lt;&gt;"",IF($F1748="","",ROUND($H1748-$F1748,2)),IF(AND($F1748&lt;&gt;"",ISNUMBER($G1748)),IF($G1748&lt;TODAY(),-$F1748,""),""))</f>
        <v/>
      </c>
    </row>
    <row r="1749">
      <c r="A1749" s="7" t="n"/>
      <c r="B1749" s="10" t="n"/>
      <c r="C1749">
        <f>IF($A1749="","",IFERROR(IF(INDEX('Apólices'!$Q$2:$Q$5001,MATCH($A1749,'Apólices'!$A$2:$A$5001,0))="","",INDEX('Apólices'!$Q$2:$Q$5001,MATCH($A1749,'Apólices'!$A$2:$A$5001,0))),""))</f>
        <v/>
      </c>
      <c r="D1749" s="8" t="n"/>
      <c r="E1749" s="25" t="n"/>
      <c r="F1749" s="25">
        <f>IF(OR($E1749="",$C1749=""),"",ROUND($E1749*$C1749/100,2))</f>
        <v/>
      </c>
      <c r="G1749" s="8" t="n"/>
      <c r="H1749" s="25" t="n"/>
      <c r="I1749" s="8" t="n"/>
      <c r="J1749" s="25">
        <f>IF($H1749&lt;&gt;"",IF($F1749="","",ROUND($H1749-$F1749,2)),IF(AND($F1749&lt;&gt;"",ISNUMBER($G1749)),IF($G1749&lt;TODAY(),-$F1749,""),""))</f>
        <v/>
      </c>
    </row>
    <row r="1750">
      <c r="A1750" s="7" t="n"/>
      <c r="B1750" s="10" t="n"/>
      <c r="C1750">
        <f>IF($A1750="","",IFERROR(IF(INDEX('Apólices'!$Q$2:$Q$5001,MATCH($A1750,'Apólices'!$A$2:$A$5001,0))="","",INDEX('Apólices'!$Q$2:$Q$5001,MATCH($A1750,'Apólices'!$A$2:$A$5001,0))),""))</f>
        <v/>
      </c>
      <c r="D1750" s="8" t="n"/>
      <c r="E1750" s="25" t="n"/>
      <c r="F1750" s="25">
        <f>IF(OR($E1750="",$C1750=""),"",ROUND($E1750*$C1750/100,2))</f>
        <v/>
      </c>
      <c r="G1750" s="8" t="n"/>
      <c r="H1750" s="25" t="n"/>
      <c r="I1750" s="8" t="n"/>
      <c r="J1750" s="25">
        <f>IF($H1750&lt;&gt;"",IF($F1750="","",ROUND($H1750-$F1750,2)),IF(AND($F1750&lt;&gt;"",ISNUMBER($G1750)),IF($G1750&lt;TODAY(),-$F1750,""),""))</f>
        <v/>
      </c>
    </row>
    <row r="1751">
      <c r="A1751" s="7" t="n"/>
      <c r="B1751" s="10" t="n"/>
      <c r="C1751">
        <f>IF($A1751="","",IFERROR(IF(INDEX('Apólices'!$Q$2:$Q$5001,MATCH($A1751,'Apólices'!$A$2:$A$5001,0))="","",INDEX('Apólices'!$Q$2:$Q$5001,MATCH($A1751,'Apólices'!$A$2:$A$5001,0))),""))</f>
        <v/>
      </c>
      <c r="D1751" s="8" t="n"/>
      <c r="E1751" s="25" t="n"/>
      <c r="F1751" s="25">
        <f>IF(OR($E1751="",$C1751=""),"",ROUND($E1751*$C1751/100,2))</f>
        <v/>
      </c>
      <c r="G1751" s="8" t="n"/>
      <c r="H1751" s="25" t="n"/>
      <c r="I1751" s="8" t="n"/>
      <c r="J1751" s="25">
        <f>IF($H1751&lt;&gt;"",IF($F1751="","",ROUND($H1751-$F1751,2)),IF(AND($F1751&lt;&gt;"",ISNUMBER($G1751)),IF($G1751&lt;TODAY(),-$F1751,""),""))</f>
        <v/>
      </c>
    </row>
    <row r="1752">
      <c r="A1752" s="7" t="n"/>
      <c r="B1752" s="10" t="n"/>
      <c r="C1752">
        <f>IF($A1752="","",IFERROR(IF(INDEX('Apólices'!$Q$2:$Q$5001,MATCH($A1752,'Apólices'!$A$2:$A$5001,0))="","",INDEX('Apólices'!$Q$2:$Q$5001,MATCH($A1752,'Apólices'!$A$2:$A$5001,0))),""))</f>
        <v/>
      </c>
      <c r="D1752" s="8" t="n"/>
      <c r="E1752" s="25" t="n"/>
      <c r="F1752" s="25">
        <f>IF(OR($E1752="",$C1752=""),"",ROUND($E1752*$C1752/100,2))</f>
        <v/>
      </c>
      <c r="G1752" s="8" t="n"/>
      <c r="H1752" s="25" t="n"/>
      <c r="I1752" s="8" t="n"/>
      <c r="J1752" s="25">
        <f>IF($H1752&lt;&gt;"",IF($F1752="","",ROUND($H1752-$F1752,2)),IF(AND($F1752&lt;&gt;"",ISNUMBER($G1752)),IF($G1752&lt;TODAY(),-$F1752,""),""))</f>
        <v/>
      </c>
    </row>
    <row r="1753">
      <c r="A1753" s="7" t="n"/>
      <c r="B1753" s="10" t="n"/>
      <c r="C1753">
        <f>IF($A1753="","",IFERROR(IF(INDEX('Apólices'!$Q$2:$Q$5001,MATCH($A1753,'Apólices'!$A$2:$A$5001,0))="","",INDEX('Apólices'!$Q$2:$Q$5001,MATCH($A1753,'Apólices'!$A$2:$A$5001,0))),""))</f>
        <v/>
      </c>
      <c r="D1753" s="8" t="n"/>
      <c r="E1753" s="25" t="n"/>
      <c r="F1753" s="25">
        <f>IF(OR($E1753="",$C1753=""),"",ROUND($E1753*$C1753/100,2))</f>
        <v/>
      </c>
      <c r="G1753" s="8" t="n"/>
      <c r="H1753" s="25" t="n"/>
      <c r="I1753" s="8" t="n"/>
      <c r="J1753" s="25">
        <f>IF($H1753&lt;&gt;"",IF($F1753="","",ROUND($H1753-$F1753,2)),IF(AND($F1753&lt;&gt;"",ISNUMBER($G1753)),IF($G1753&lt;TODAY(),-$F1753,""),""))</f>
        <v/>
      </c>
    </row>
    <row r="1754">
      <c r="A1754" s="7" t="n"/>
      <c r="B1754" s="10" t="n"/>
      <c r="C1754">
        <f>IF($A1754="","",IFERROR(IF(INDEX('Apólices'!$Q$2:$Q$5001,MATCH($A1754,'Apólices'!$A$2:$A$5001,0))="","",INDEX('Apólices'!$Q$2:$Q$5001,MATCH($A1754,'Apólices'!$A$2:$A$5001,0))),""))</f>
        <v/>
      </c>
      <c r="D1754" s="8" t="n"/>
      <c r="E1754" s="25" t="n"/>
      <c r="F1754" s="25">
        <f>IF(OR($E1754="",$C1754=""),"",ROUND($E1754*$C1754/100,2))</f>
        <v/>
      </c>
      <c r="G1754" s="8" t="n"/>
      <c r="H1754" s="25" t="n"/>
      <c r="I1754" s="8" t="n"/>
      <c r="J1754" s="25">
        <f>IF($H1754&lt;&gt;"",IF($F1754="","",ROUND($H1754-$F1754,2)),IF(AND($F1754&lt;&gt;"",ISNUMBER($G1754)),IF($G1754&lt;TODAY(),-$F1754,""),""))</f>
        <v/>
      </c>
    </row>
    <row r="1755">
      <c r="A1755" s="7" t="n"/>
      <c r="B1755" s="10" t="n"/>
      <c r="C1755">
        <f>IF($A1755="","",IFERROR(IF(INDEX('Apólices'!$Q$2:$Q$5001,MATCH($A1755,'Apólices'!$A$2:$A$5001,0))="","",INDEX('Apólices'!$Q$2:$Q$5001,MATCH($A1755,'Apólices'!$A$2:$A$5001,0))),""))</f>
        <v/>
      </c>
      <c r="D1755" s="8" t="n"/>
      <c r="E1755" s="25" t="n"/>
      <c r="F1755" s="25">
        <f>IF(OR($E1755="",$C1755=""),"",ROUND($E1755*$C1755/100,2))</f>
        <v/>
      </c>
      <c r="G1755" s="8" t="n"/>
      <c r="H1755" s="25" t="n"/>
      <c r="I1755" s="8" t="n"/>
      <c r="J1755" s="25">
        <f>IF($H1755&lt;&gt;"",IF($F1755="","",ROUND($H1755-$F1755,2)),IF(AND($F1755&lt;&gt;"",ISNUMBER($G1755)),IF($G1755&lt;TODAY(),-$F1755,""),""))</f>
        <v/>
      </c>
    </row>
    <row r="1756">
      <c r="A1756" s="7" t="n"/>
      <c r="B1756" s="10" t="n"/>
      <c r="C1756">
        <f>IF($A1756="","",IFERROR(IF(INDEX('Apólices'!$Q$2:$Q$5001,MATCH($A1756,'Apólices'!$A$2:$A$5001,0))="","",INDEX('Apólices'!$Q$2:$Q$5001,MATCH($A1756,'Apólices'!$A$2:$A$5001,0))),""))</f>
        <v/>
      </c>
      <c r="D1756" s="8" t="n"/>
      <c r="E1756" s="25" t="n"/>
      <c r="F1756" s="25">
        <f>IF(OR($E1756="",$C1756=""),"",ROUND($E1756*$C1756/100,2))</f>
        <v/>
      </c>
      <c r="G1756" s="8" t="n"/>
      <c r="H1756" s="25" t="n"/>
      <c r="I1756" s="8" t="n"/>
      <c r="J1756" s="25">
        <f>IF($H1756&lt;&gt;"",IF($F1756="","",ROUND($H1756-$F1756,2)),IF(AND($F1756&lt;&gt;"",ISNUMBER($G1756)),IF($G1756&lt;TODAY(),-$F1756,""),""))</f>
        <v/>
      </c>
    </row>
    <row r="1757">
      <c r="A1757" s="7" t="n"/>
      <c r="B1757" s="10" t="n"/>
      <c r="C1757">
        <f>IF($A1757="","",IFERROR(IF(INDEX('Apólices'!$Q$2:$Q$5001,MATCH($A1757,'Apólices'!$A$2:$A$5001,0))="","",INDEX('Apólices'!$Q$2:$Q$5001,MATCH($A1757,'Apólices'!$A$2:$A$5001,0))),""))</f>
        <v/>
      </c>
      <c r="D1757" s="8" t="n"/>
      <c r="E1757" s="25" t="n"/>
      <c r="F1757" s="25">
        <f>IF(OR($E1757="",$C1757=""),"",ROUND($E1757*$C1757/100,2))</f>
        <v/>
      </c>
      <c r="G1757" s="8" t="n"/>
      <c r="H1757" s="25" t="n"/>
      <c r="I1757" s="8" t="n"/>
      <c r="J1757" s="25">
        <f>IF($H1757&lt;&gt;"",IF($F1757="","",ROUND($H1757-$F1757,2)),IF(AND($F1757&lt;&gt;"",ISNUMBER($G1757)),IF($G1757&lt;TODAY(),-$F1757,""),""))</f>
        <v/>
      </c>
    </row>
    <row r="1758">
      <c r="A1758" s="7" t="n"/>
      <c r="B1758" s="10" t="n"/>
      <c r="C1758">
        <f>IF($A1758="","",IFERROR(IF(INDEX('Apólices'!$Q$2:$Q$5001,MATCH($A1758,'Apólices'!$A$2:$A$5001,0))="","",INDEX('Apólices'!$Q$2:$Q$5001,MATCH($A1758,'Apólices'!$A$2:$A$5001,0))),""))</f>
        <v/>
      </c>
      <c r="D1758" s="8" t="n"/>
      <c r="E1758" s="25" t="n"/>
      <c r="F1758" s="25">
        <f>IF(OR($E1758="",$C1758=""),"",ROUND($E1758*$C1758/100,2))</f>
        <v/>
      </c>
      <c r="G1758" s="8" t="n"/>
      <c r="H1758" s="25" t="n"/>
      <c r="I1758" s="8" t="n"/>
      <c r="J1758" s="25">
        <f>IF($H1758&lt;&gt;"",IF($F1758="","",ROUND($H1758-$F1758,2)),IF(AND($F1758&lt;&gt;"",ISNUMBER($G1758)),IF($G1758&lt;TODAY(),-$F1758,""),""))</f>
        <v/>
      </c>
    </row>
    <row r="1759">
      <c r="A1759" s="7" t="n"/>
      <c r="B1759" s="10" t="n"/>
      <c r="C1759">
        <f>IF($A1759="","",IFERROR(IF(INDEX('Apólices'!$Q$2:$Q$5001,MATCH($A1759,'Apólices'!$A$2:$A$5001,0))="","",INDEX('Apólices'!$Q$2:$Q$5001,MATCH($A1759,'Apólices'!$A$2:$A$5001,0))),""))</f>
        <v/>
      </c>
      <c r="D1759" s="8" t="n"/>
      <c r="E1759" s="25" t="n"/>
      <c r="F1759" s="25">
        <f>IF(OR($E1759="",$C1759=""),"",ROUND($E1759*$C1759/100,2))</f>
        <v/>
      </c>
      <c r="G1759" s="8" t="n"/>
      <c r="H1759" s="25" t="n"/>
      <c r="I1759" s="8" t="n"/>
      <c r="J1759" s="25">
        <f>IF($H1759&lt;&gt;"",IF($F1759="","",ROUND($H1759-$F1759,2)),IF(AND($F1759&lt;&gt;"",ISNUMBER($G1759)),IF($G1759&lt;TODAY(),-$F1759,""),""))</f>
        <v/>
      </c>
    </row>
    <row r="1760">
      <c r="A1760" s="7" t="n"/>
      <c r="B1760" s="10" t="n"/>
      <c r="C1760">
        <f>IF($A1760="","",IFERROR(IF(INDEX('Apólices'!$Q$2:$Q$5001,MATCH($A1760,'Apólices'!$A$2:$A$5001,0))="","",INDEX('Apólices'!$Q$2:$Q$5001,MATCH($A1760,'Apólices'!$A$2:$A$5001,0))),""))</f>
        <v/>
      </c>
      <c r="D1760" s="8" t="n"/>
      <c r="E1760" s="25" t="n"/>
      <c r="F1760" s="25">
        <f>IF(OR($E1760="",$C1760=""),"",ROUND($E1760*$C1760/100,2))</f>
        <v/>
      </c>
      <c r="G1760" s="8" t="n"/>
      <c r="H1760" s="25" t="n"/>
      <c r="I1760" s="8" t="n"/>
      <c r="J1760" s="25">
        <f>IF($H1760&lt;&gt;"",IF($F1760="","",ROUND($H1760-$F1760,2)),IF(AND($F1760&lt;&gt;"",ISNUMBER($G1760)),IF($G1760&lt;TODAY(),-$F1760,""),""))</f>
        <v/>
      </c>
    </row>
    <row r="1761">
      <c r="A1761" s="7" t="n"/>
      <c r="B1761" s="10" t="n"/>
      <c r="C1761">
        <f>IF($A1761="","",IFERROR(IF(INDEX('Apólices'!$Q$2:$Q$5001,MATCH($A1761,'Apólices'!$A$2:$A$5001,0))="","",INDEX('Apólices'!$Q$2:$Q$5001,MATCH($A1761,'Apólices'!$A$2:$A$5001,0))),""))</f>
        <v/>
      </c>
      <c r="D1761" s="8" t="n"/>
      <c r="E1761" s="25" t="n"/>
      <c r="F1761" s="25">
        <f>IF(OR($E1761="",$C1761=""),"",ROUND($E1761*$C1761/100,2))</f>
        <v/>
      </c>
      <c r="G1761" s="8" t="n"/>
      <c r="H1761" s="25" t="n"/>
      <c r="I1761" s="8" t="n"/>
      <c r="J1761" s="25">
        <f>IF($H1761&lt;&gt;"",IF($F1761="","",ROUND($H1761-$F1761,2)),IF(AND($F1761&lt;&gt;"",ISNUMBER($G1761)),IF($G1761&lt;TODAY(),-$F1761,""),""))</f>
        <v/>
      </c>
    </row>
    <row r="1762">
      <c r="A1762" s="7" t="n"/>
      <c r="B1762" s="10" t="n"/>
      <c r="C1762">
        <f>IF($A1762="","",IFERROR(IF(INDEX('Apólices'!$Q$2:$Q$5001,MATCH($A1762,'Apólices'!$A$2:$A$5001,0))="","",INDEX('Apólices'!$Q$2:$Q$5001,MATCH($A1762,'Apólices'!$A$2:$A$5001,0))),""))</f>
        <v/>
      </c>
      <c r="D1762" s="8" t="n"/>
      <c r="E1762" s="25" t="n"/>
      <c r="F1762" s="25">
        <f>IF(OR($E1762="",$C1762=""),"",ROUND($E1762*$C1762/100,2))</f>
        <v/>
      </c>
      <c r="G1762" s="8" t="n"/>
      <c r="H1762" s="25" t="n"/>
      <c r="I1762" s="8" t="n"/>
      <c r="J1762" s="25">
        <f>IF($H1762&lt;&gt;"",IF($F1762="","",ROUND($H1762-$F1762,2)),IF(AND($F1762&lt;&gt;"",ISNUMBER($G1762)),IF($G1762&lt;TODAY(),-$F1762,""),""))</f>
        <v/>
      </c>
    </row>
    <row r="1763">
      <c r="A1763" s="7" t="n"/>
      <c r="B1763" s="10" t="n"/>
      <c r="C1763">
        <f>IF($A1763="","",IFERROR(IF(INDEX('Apólices'!$Q$2:$Q$5001,MATCH($A1763,'Apólices'!$A$2:$A$5001,0))="","",INDEX('Apólices'!$Q$2:$Q$5001,MATCH($A1763,'Apólices'!$A$2:$A$5001,0))),""))</f>
        <v/>
      </c>
      <c r="D1763" s="8" t="n"/>
      <c r="E1763" s="25" t="n"/>
      <c r="F1763" s="25">
        <f>IF(OR($E1763="",$C1763=""),"",ROUND($E1763*$C1763/100,2))</f>
        <v/>
      </c>
      <c r="G1763" s="8" t="n"/>
      <c r="H1763" s="25" t="n"/>
      <c r="I1763" s="8" t="n"/>
      <c r="J1763" s="25">
        <f>IF($H1763&lt;&gt;"",IF($F1763="","",ROUND($H1763-$F1763,2)),IF(AND($F1763&lt;&gt;"",ISNUMBER($G1763)),IF($G1763&lt;TODAY(),-$F1763,""),""))</f>
        <v/>
      </c>
    </row>
    <row r="1764">
      <c r="A1764" s="7" t="n"/>
      <c r="B1764" s="10" t="n"/>
      <c r="C1764">
        <f>IF($A1764="","",IFERROR(IF(INDEX('Apólices'!$Q$2:$Q$5001,MATCH($A1764,'Apólices'!$A$2:$A$5001,0))="","",INDEX('Apólices'!$Q$2:$Q$5001,MATCH($A1764,'Apólices'!$A$2:$A$5001,0))),""))</f>
        <v/>
      </c>
      <c r="D1764" s="8" t="n"/>
      <c r="E1764" s="25" t="n"/>
      <c r="F1764" s="25">
        <f>IF(OR($E1764="",$C1764=""),"",ROUND($E1764*$C1764/100,2))</f>
        <v/>
      </c>
      <c r="G1764" s="8" t="n"/>
      <c r="H1764" s="25" t="n"/>
      <c r="I1764" s="8" t="n"/>
      <c r="J1764" s="25">
        <f>IF($H1764&lt;&gt;"",IF($F1764="","",ROUND($H1764-$F1764,2)),IF(AND($F1764&lt;&gt;"",ISNUMBER($G1764)),IF($G1764&lt;TODAY(),-$F1764,""),""))</f>
        <v/>
      </c>
    </row>
    <row r="1765">
      <c r="A1765" s="7" t="n"/>
      <c r="B1765" s="10" t="n"/>
      <c r="C1765">
        <f>IF($A1765="","",IFERROR(IF(INDEX('Apólices'!$Q$2:$Q$5001,MATCH($A1765,'Apólices'!$A$2:$A$5001,0))="","",INDEX('Apólices'!$Q$2:$Q$5001,MATCH($A1765,'Apólices'!$A$2:$A$5001,0))),""))</f>
        <v/>
      </c>
      <c r="D1765" s="8" t="n"/>
      <c r="E1765" s="25" t="n"/>
      <c r="F1765" s="25">
        <f>IF(OR($E1765="",$C1765=""),"",ROUND($E1765*$C1765/100,2))</f>
        <v/>
      </c>
      <c r="G1765" s="8" t="n"/>
      <c r="H1765" s="25" t="n"/>
      <c r="I1765" s="8" t="n"/>
      <c r="J1765" s="25">
        <f>IF($H1765&lt;&gt;"",IF($F1765="","",ROUND($H1765-$F1765,2)),IF(AND($F1765&lt;&gt;"",ISNUMBER($G1765)),IF($G1765&lt;TODAY(),-$F1765,""),""))</f>
        <v/>
      </c>
    </row>
    <row r="1766">
      <c r="A1766" s="7" t="n"/>
      <c r="B1766" s="10" t="n"/>
      <c r="C1766">
        <f>IF($A1766="","",IFERROR(IF(INDEX('Apólices'!$Q$2:$Q$5001,MATCH($A1766,'Apólices'!$A$2:$A$5001,0))="","",INDEX('Apólices'!$Q$2:$Q$5001,MATCH($A1766,'Apólices'!$A$2:$A$5001,0))),""))</f>
        <v/>
      </c>
      <c r="D1766" s="8" t="n"/>
      <c r="E1766" s="25" t="n"/>
      <c r="F1766" s="25">
        <f>IF(OR($E1766="",$C1766=""),"",ROUND($E1766*$C1766/100,2))</f>
        <v/>
      </c>
      <c r="G1766" s="8" t="n"/>
      <c r="H1766" s="25" t="n"/>
      <c r="I1766" s="8" t="n"/>
      <c r="J1766" s="25">
        <f>IF($H1766&lt;&gt;"",IF($F1766="","",ROUND($H1766-$F1766,2)),IF(AND($F1766&lt;&gt;"",ISNUMBER($G1766)),IF($G1766&lt;TODAY(),-$F1766,""),""))</f>
        <v/>
      </c>
    </row>
    <row r="1767">
      <c r="A1767" s="7" t="n"/>
      <c r="B1767" s="10" t="n"/>
      <c r="C1767">
        <f>IF($A1767="","",IFERROR(IF(INDEX('Apólices'!$Q$2:$Q$5001,MATCH($A1767,'Apólices'!$A$2:$A$5001,0))="","",INDEX('Apólices'!$Q$2:$Q$5001,MATCH($A1767,'Apólices'!$A$2:$A$5001,0))),""))</f>
        <v/>
      </c>
      <c r="D1767" s="8" t="n"/>
      <c r="E1767" s="25" t="n"/>
      <c r="F1767" s="25">
        <f>IF(OR($E1767="",$C1767=""),"",ROUND($E1767*$C1767/100,2))</f>
        <v/>
      </c>
      <c r="G1767" s="8" t="n"/>
      <c r="H1767" s="25" t="n"/>
      <c r="I1767" s="8" t="n"/>
      <c r="J1767" s="25">
        <f>IF($H1767&lt;&gt;"",IF($F1767="","",ROUND($H1767-$F1767,2)),IF(AND($F1767&lt;&gt;"",ISNUMBER($G1767)),IF($G1767&lt;TODAY(),-$F1767,""),""))</f>
        <v/>
      </c>
    </row>
    <row r="1768">
      <c r="A1768" s="7" t="n"/>
      <c r="B1768" s="10" t="n"/>
      <c r="C1768">
        <f>IF($A1768="","",IFERROR(IF(INDEX('Apólices'!$Q$2:$Q$5001,MATCH($A1768,'Apólices'!$A$2:$A$5001,0))="","",INDEX('Apólices'!$Q$2:$Q$5001,MATCH($A1768,'Apólices'!$A$2:$A$5001,0))),""))</f>
        <v/>
      </c>
      <c r="D1768" s="8" t="n"/>
      <c r="E1768" s="25" t="n"/>
      <c r="F1768" s="25">
        <f>IF(OR($E1768="",$C1768=""),"",ROUND($E1768*$C1768/100,2))</f>
        <v/>
      </c>
      <c r="G1768" s="8" t="n"/>
      <c r="H1768" s="25" t="n"/>
      <c r="I1768" s="8" t="n"/>
      <c r="J1768" s="25">
        <f>IF($H1768&lt;&gt;"",IF($F1768="","",ROUND($H1768-$F1768,2)),IF(AND($F1768&lt;&gt;"",ISNUMBER($G1768)),IF($G1768&lt;TODAY(),-$F1768,""),""))</f>
        <v/>
      </c>
    </row>
    <row r="1769">
      <c r="A1769" s="7" t="n"/>
      <c r="B1769" s="10" t="n"/>
      <c r="C1769">
        <f>IF($A1769="","",IFERROR(IF(INDEX('Apólices'!$Q$2:$Q$5001,MATCH($A1769,'Apólices'!$A$2:$A$5001,0))="","",INDEX('Apólices'!$Q$2:$Q$5001,MATCH($A1769,'Apólices'!$A$2:$A$5001,0))),""))</f>
        <v/>
      </c>
      <c r="D1769" s="8" t="n"/>
      <c r="E1769" s="25" t="n"/>
      <c r="F1769" s="25">
        <f>IF(OR($E1769="",$C1769=""),"",ROUND($E1769*$C1769/100,2))</f>
        <v/>
      </c>
      <c r="G1769" s="8" t="n"/>
      <c r="H1769" s="25" t="n"/>
      <c r="I1769" s="8" t="n"/>
      <c r="J1769" s="25">
        <f>IF($H1769&lt;&gt;"",IF($F1769="","",ROUND($H1769-$F1769,2)),IF(AND($F1769&lt;&gt;"",ISNUMBER($G1769)),IF($G1769&lt;TODAY(),-$F1769,""),""))</f>
        <v/>
      </c>
    </row>
    <row r="1770">
      <c r="A1770" s="7" t="n"/>
      <c r="B1770" s="10" t="n"/>
      <c r="C1770">
        <f>IF($A1770="","",IFERROR(IF(INDEX('Apólices'!$Q$2:$Q$5001,MATCH($A1770,'Apólices'!$A$2:$A$5001,0))="","",INDEX('Apólices'!$Q$2:$Q$5001,MATCH($A1770,'Apólices'!$A$2:$A$5001,0))),""))</f>
        <v/>
      </c>
      <c r="D1770" s="8" t="n"/>
      <c r="E1770" s="25" t="n"/>
      <c r="F1770" s="25">
        <f>IF(OR($E1770="",$C1770=""),"",ROUND($E1770*$C1770/100,2))</f>
        <v/>
      </c>
      <c r="G1770" s="8" t="n"/>
      <c r="H1770" s="25" t="n"/>
      <c r="I1770" s="8" t="n"/>
      <c r="J1770" s="25">
        <f>IF($H1770&lt;&gt;"",IF($F1770="","",ROUND($H1770-$F1770,2)),IF(AND($F1770&lt;&gt;"",ISNUMBER($G1770)),IF($G1770&lt;TODAY(),-$F1770,""),""))</f>
        <v/>
      </c>
    </row>
    <row r="1771">
      <c r="A1771" s="7" t="n"/>
      <c r="B1771" s="10" t="n"/>
      <c r="C1771">
        <f>IF($A1771="","",IFERROR(IF(INDEX('Apólices'!$Q$2:$Q$5001,MATCH($A1771,'Apólices'!$A$2:$A$5001,0))="","",INDEX('Apólices'!$Q$2:$Q$5001,MATCH($A1771,'Apólices'!$A$2:$A$5001,0))),""))</f>
        <v/>
      </c>
      <c r="D1771" s="8" t="n"/>
      <c r="E1771" s="25" t="n"/>
      <c r="F1771" s="25">
        <f>IF(OR($E1771="",$C1771=""),"",ROUND($E1771*$C1771/100,2))</f>
        <v/>
      </c>
      <c r="G1771" s="8" t="n"/>
      <c r="H1771" s="25" t="n"/>
      <c r="I1771" s="8" t="n"/>
      <c r="J1771" s="25">
        <f>IF($H1771&lt;&gt;"",IF($F1771="","",ROUND($H1771-$F1771,2)),IF(AND($F1771&lt;&gt;"",ISNUMBER($G1771)),IF($G1771&lt;TODAY(),-$F1771,""),""))</f>
        <v/>
      </c>
    </row>
    <row r="1772">
      <c r="A1772" s="7" t="n"/>
      <c r="B1772" s="10" t="n"/>
      <c r="C1772">
        <f>IF($A1772="","",IFERROR(IF(INDEX('Apólices'!$Q$2:$Q$5001,MATCH($A1772,'Apólices'!$A$2:$A$5001,0))="","",INDEX('Apólices'!$Q$2:$Q$5001,MATCH($A1772,'Apólices'!$A$2:$A$5001,0))),""))</f>
        <v/>
      </c>
      <c r="D1772" s="8" t="n"/>
      <c r="E1772" s="25" t="n"/>
      <c r="F1772" s="25">
        <f>IF(OR($E1772="",$C1772=""),"",ROUND($E1772*$C1772/100,2))</f>
        <v/>
      </c>
      <c r="G1772" s="8" t="n"/>
      <c r="H1772" s="25" t="n"/>
      <c r="I1772" s="8" t="n"/>
      <c r="J1772" s="25">
        <f>IF($H1772&lt;&gt;"",IF($F1772="","",ROUND($H1772-$F1772,2)),IF(AND($F1772&lt;&gt;"",ISNUMBER($G1772)),IF($G1772&lt;TODAY(),-$F1772,""),""))</f>
        <v/>
      </c>
    </row>
    <row r="1773">
      <c r="A1773" s="7" t="n"/>
      <c r="B1773" s="10" t="n"/>
      <c r="C1773">
        <f>IF($A1773="","",IFERROR(IF(INDEX('Apólices'!$Q$2:$Q$5001,MATCH($A1773,'Apólices'!$A$2:$A$5001,0))="","",INDEX('Apólices'!$Q$2:$Q$5001,MATCH($A1773,'Apólices'!$A$2:$A$5001,0))),""))</f>
        <v/>
      </c>
      <c r="D1773" s="8" t="n"/>
      <c r="E1773" s="25" t="n"/>
      <c r="F1773" s="25">
        <f>IF(OR($E1773="",$C1773=""),"",ROUND($E1773*$C1773/100,2))</f>
        <v/>
      </c>
      <c r="G1773" s="8" t="n"/>
      <c r="H1773" s="25" t="n"/>
      <c r="I1773" s="8" t="n"/>
      <c r="J1773" s="25">
        <f>IF($H1773&lt;&gt;"",IF($F1773="","",ROUND($H1773-$F1773,2)),IF(AND($F1773&lt;&gt;"",ISNUMBER($G1773)),IF($G1773&lt;TODAY(),-$F1773,""),""))</f>
        <v/>
      </c>
    </row>
    <row r="1774">
      <c r="A1774" s="7" t="n"/>
      <c r="B1774" s="10" t="n"/>
      <c r="C1774">
        <f>IF($A1774="","",IFERROR(IF(INDEX('Apólices'!$Q$2:$Q$5001,MATCH($A1774,'Apólices'!$A$2:$A$5001,0))="","",INDEX('Apólices'!$Q$2:$Q$5001,MATCH($A1774,'Apólices'!$A$2:$A$5001,0))),""))</f>
        <v/>
      </c>
      <c r="D1774" s="8" t="n"/>
      <c r="E1774" s="25" t="n"/>
      <c r="F1774" s="25">
        <f>IF(OR($E1774="",$C1774=""),"",ROUND($E1774*$C1774/100,2))</f>
        <v/>
      </c>
      <c r="G1774" s="8" t="n"/>
      <c r="H1774" s="25" t="n"/>
      <c r="I1774" s="8" t="n"/>
      <c r="J1774" s="25">
        <f>IF($H1774&lt;&gt;"",IF($F1774="","",ROUND($H1774-$F1774,2)),IF(AND($F1774&lt;&gt;"",ISNUMBER($G1774)),IF($G1774&lt;TODAY(),-$F1774,""),""))</f>
        <v/>
      </c>
    </row>
    <row r="1775">
      <c r="A1775" s="7" t="n"/>
      <c r="B1775" s="10" t="n"/>
      <c r="C1775">
        <f>IF($A1775="","",IFERROR(IF(INDEX('Apólices'!$Q$2:$Q$5001,MATCH($A1775,'Apólices'!$A$2:$A$5001,0))="","",INDEX('Apólices'!$Q$2:$Q$5001,MATCH($A1775,'Apólices'!$A$2:$A$5001,0))),""))</f>
        <v/>
      </c>
      <c r="D1775" s="8" t="n"/>
      <c r="E1775" s="25" t="n"/>
      <c r="F1775" s="25">
        <f>IF(OR($E1775="",$C1775=""),"",ROUND($E1775*$C1775/100,2))</f>
        <v/>
      </c>
      <c r="G1775" s="8" t="n"/>
      <c r="H1775" s="25" t="n"/>
      <c r="I1775" s="8" t="n"/>
      <c r="J1775" s="25">
        <f>IF($H1775&lt;&gt;"",IF($F1775="","",ROUND($H1775-$F1775,2)),IF(AND($F1775&lt;&gt;"",ISNUMBER($G1775)),IF($G1775&lt;TODAY(),-$F1775,""),""))</f>
        <v/>
      </c>
    </row>
    <row r="1776">
      <c r="A1776" s="7" t="n"/>
      <c r="B1776" s="10" t="n"/>
      <c r="C1776">
        <f>IF($A1776="","",IFERROR(IF(INDEX('Apólices'!$Q$2:$Q$5001,MATCH($A1776,'Apólices'!$A$2:$A$5001,0))="","",INDEX('Apólices'!$Q$2:$Q$5001,MATCH($A1776,'Apólices'!$A$2:$A$5001,0))),""))</f>
        <v/>
      </c>
      <c r="D1776" s="8" t="n"/>
      <c r="E1776" s="25" t="n"/>
      <c r="F1776" s="25">
        <f>IF(OR($E1776="",$C1776=""),"",ROUND($E1776*$C1776/100,2))</f>
        <v/>
      </c>
      <c r="G1776" s="8" t="n"/>
      <c r="H1776" s="25" t="n"/>
      <c r="I1776" s="8" t="n"/>
      <c r="J1776" s="25">
        <f>IF($H1776&lt;&gt;"",IF($F1776="","",ROUND($H1776-$F1776,2)),IF(AND($F1776&lt;&gt;"",ISNUMBER($G1776)),IF($G1776&lt;TODAY(),-$F1776,""),""))</f>
        <v/>
      </c>
    </row>
    <row r="1777">
      <c r="A1777" s="7" t="n"/>
      <c r="B1777" s="10" t="n"/>
      <c r="C1777">
        <f>IF($A1777="","",IFERROR(IF(INDEX('Apólices'!$Q$2:$Q$5001,MATCH($A1777,'Apólices'!$A$2:$A$5001,0))="","",INDEX('Apólices'!$Q$2:$Q$5001,MATCH($A1777,'Apólices'!$A$2:$A$5001,0))),""))</f>
        <v/>
      </c>
      <c r="D1777" s="8" t="n"/>
      <c r="E1777" s="25" t="n"/>
      <c r="F1777" s="25">
        <f>IF(OR($E1777="",$C1777=""),"",ROUND($E1777*$C1777/100,2))</f>
        <v/>
      </c>
      <c r="G1777" s="8" t="n"/>
      <c r="H1777" s="25" t="n"/>
      <c r="I1777" s="8" t="n"/>
      <c r="J1777" s="25">
        <f>IF($H1777&lt;&gt;"",IF($F1777="","",ROUND($H1777-$F1777,2)),IF(AND($F1777&lt;&gt;"",ISNUMBER($G1777)),IF($G1777&lt;TODAY(),-$F1777,""),""))</f>
        <v/>
      </c>
    </row>
    <row r="1778">
      <c r="A1778" s="7" t="n"/>
      <c r="B1778" s="10" t="n"/>
      <c r="C1778">
        <f>IF($A1778="","",IFERROR(IF(INDEX('Apólices'!$Q$2:$Q$5001,MATCH($A1778,'Apólices'!$A$2:$A$5001,0))="","",INDEX('Apólices'!$Q$2:$Q$5001,MATCH($A1778,'Apólices'!$A$2:$A$5001,0))),""))</f>
        <v/>
      </c>
      <c r="D1778" s="8" t="n"/>
      <c r="E1778" s="25" t="n"/>
      <c r="F1778" s="25">
        <f>IF(OR($E1778="",$C1778=""),"",ROUND($E1778*$C1778/100,2))</f>
        <v/>
      </c>
      <c r="G1778" s="8" t="n"/>
      <c r="H1778" s="25" t="n"/>
      <c r="I1778" s="8" t="n"/>
      <c r="J1778" s="25">
        <f>IF($H1778&lt;&gt;"",IF($F1778="","",ROUND($H1778-$F1778,2)),IF(AND($F1778&lt;&gt;"",ISNUMBER($G1778)),IF($G1778&lt;TODAY(),-$F1778,""),""))</f>
        <v/>
      </c>
    </row>
    <row r="1779">
      <c r="A1779" s="7" t="n"/>
      <c r="B1779" s="10" t="n"/>
      <c r="C1779">
        <f>IF($A1779="","",IFERROR(IF(INDEX('Apólices'!$Q$2:$Q$5001,MATCH($A1779,'Apólices'!$A$2:$A$5001,0))="","",INDEX('Apólices'!$Q$2:$Q$5001,MATCH($A1779,'Apólices'!$A$2:$A$5001,0))),""))</f>
        <v/>
      </c>
      <c r="D1779" s="8" t="n"/>
      <c r="E1779" s="25" t="n"/>
      <c r="F1779" s="25">
        <f>IF(OR($E1779="",$C1779=""),"",ROUND($E1779*$C1779/100,2))</f>
        <v/>
      </c>
      <c r="G1779" s="8" t="n"/>
      <c r="H1779" s="25" t="n"/>
      <c r="I1779" s="8" t="n"/>
      <c r="J1779" s="25">
        <f>IF($H1779&lt;&gt;"",IF($F1779="","",ROUND($H1779-$F1779,2)),IF(AND($F1779&lt;&gt;"",ISNUMBER($G1779)),IF($G1779&lt;TODAY(),-$F1779,""),""))</f>
        <v/>
      </c>
    </row>
    <row r="1780">
      <c r="A1780" s="7" t="n"/>
      <c r="B1780" s="10" t="n"/>
      <c r="C1780">
        <f>IF($A1780="","",IFERROR(IF(INDEX('Apólices'!$Q$2:$Q$5001,MATCH($A1780,'Apólices'!$A$2:$A$5001,0))="","",INDEX('Apólices'!$Q$2:$Q$5001,MATCH($A1780,'Apólices'!$A$2:$A$5001,0))),""))</f>
        <v/>
      </c>
      <c r="D1780" s="8" t="n"/>
      <c r="E1780" s="25" t="n"/>
      <c r="F1780" s="25">
        <f>IF(OR($E1780="",$C1780=""),"",ROUND($E1780*$C1780/100,2))</f>
        <v/>
      </c>
      <c r="G1780" s="8" t="n"/>
      <c r="H1780" s="25" t="n"/>
      <c r="I1780" s="8" t="n"/>
      <c r="J1780" s="25">
        <f>IF($H1780&lt;&gt;"",IF($F1780="","",ROUND($H1780-$F1780,2)),IF(AND($F1780&lt;&gt;"",ISNUMBER($G1780)),IF($G1780&lt;TODAY(),-$F1780,""),""))</f>
        <v/>
      </c>
    </row>
    <row r="1781">
      <c r="A1781" s="7" t="n"/>
      <c r="B1781" s="10" t="n"/>
      <c r="C1781">
        <f>IF($A1781="","",IFERROR(IF(INDEX('Apólices'!$Q$2:$Q$5001,MATCH($A1781,'Apólices'!$A$2:$A$5001,0))="","",INDEX('Apólices'!$Q$2:$Q$5001,MATCH($A1781,'Apólices'!$A$2:$A$5001,0))),""))</f>
        <v/>
      </c>
      <c r="D1781" s="8" t="n"/>
      <c r="E1781" s="25" t="n"/>
      <c r="F1781" s="25">
        <f>IF(OR($E1781="",$C1781=""),"",ROUND($E1781*$C1781/100,2))</f>
        <v/>
      </c>
      <c r="G1781" s="8" t="n"/>
      <c r="H1781" s="25" t="n"/>
      <c r="I1781" s="8" t="n"/>
      <c r="J1781" s="25">
        <f>IF($H1781&lt;&gt;"",IF($F1781="","",ROUND($H1781-$F1781,2)),IF(AND($F1781&lt;&gt;"",ISNUMBER($G1781)),IF($G1781&lt;TODAY(),-$F1781,""),""))</f>
        <v/>
      </c>
    </row>
    <row r="1782">
      <c r="A1782" s="7" t="n"/>
      <c r="B1782" s="10" t="n"/>
      <c r="C1782">
        <f>IF($A1782="","",IFERROR(IF(INDEX('Apólices'!$Q$2:$Q$5001,MATCH($A1782,'Apólices'!$A$2:$A$5001,0))="","",INDEX('Apólices'!$Q$2:$Q$5001,MATCH($A1782,'Apólices'!$A$2:$A$5001,0))),""))</f>
        <v/>
      </c>
      <c r="D1782" s="8" t="n"/>
      <c r="E1782" s="25" t="n"/>
      <c r="F1782" s="25">
        <f>IF(OR($E1782="",$C1782=""),"",ROUND($E1782*$C1782/100,2))</f>
        <v/>
      </c>
      <c r="G1782" s="8" t="n"/>
      <c r="H1782" s="25" t="n"/>
      <c r="I1782" s="8" t="n"/>
      <c r="J1782" s="25">
        <f>IF($H1782&lt;&gt;"",IF($F1782="","",ROUND($H1782-$F1782,2)),IF(AND($F1782&lt;&gt;"",ISNUMBER($G1782)),IF($G1782&lt;TODAY(),-$F1782,""),""))</f>
        <v/>
      </c>
    </row>
    <row r="1783">
      <c r="A1783" s="7" t="n"/>
      <c r="B1783" s="10" t="n"/>
      <c r="C1783">
        <f>IF($A1783="","",IFERROR(IF(INDEX('Apólices'!$Q$2:$Q$5001,MATCH($A1783,'Apólices'!$A$2:$A$5001,0))="","",INDEX('Apólices'!$Q$2:$Q$5001,MATCH($A1783,'Apólices'!$A$2:$A$5001,0))),""))</f>
        <v/>
      </c>
      <c r="D1783" s="8" t="n"/>
      <c r="E1783" s="25" t="n"/>
      <c r="F1783" s="25">
        <f>IF(OR($E1783="",$C1783=""),"",ROUND($E1783*$C1783/100,2))</f>
        <v/>
      </c>
      <c r="G1783" s="8" t="n"/>
      <c r="H1783" s="25" t="n"/>
      <c r="I1783" s="8" t="n"/>
      <c r="J1783" s="25">
        <f>IF($H1783&lt;&gt;"",IF($F1783="","",ROUND($H1783-$F1783,2)),IF(AND($F1783&lt;&gt;"",ISNUMBER($G1783)),IF($G1783&lt;TODAY(),-$F1783,""),""))</f>
        <v/>
      </c>
    </row>
    <row r="1784">
      <c r="A1784" s="7" t="n"/>
      <c r="B1784" s="10" t="n"/>
      <c r="C1784">
        <f>IF($A1784="","",IFERROR(IF(INDEX('Apólices'!$Q$2:$Q$5001,MATCH($A1784,'Apólices'!$A$2:$A$5001,0))="","",INDEX('Apólices'!$Q$2:$Q$5001,MATCH($A1784,'Apólices'!$A$2:$A$5001,0))),""))</f>
        <v/>
      </c>
      <c r="D1784" s="8" t="n"/>
      <c r="E1784" s="25" t="n"/>
      <c r="F1784" s="25">
        <f>IF(OR($E1784="",$C1784=""),"",ROUND($E1784*$C1784/100,2))</f>
        <v/>
      </c>
      <c r="G1784" s="8" t="n"/>
      <c r="H1784" s="25" t="n"/>
      <c r="I1784" s="8" t="n"/>
      <c r="J1784" s="25">
        <f>IF($H1784&lt;&gt;"",IF($F1784="","",ROUND($H1784-$F1784,2)),IF(AND($F1784&lt;&gt;"",ISNUMBER($G1784)),IF($G1784&lt;TODAY(),-$F1784,""),""))</f>
        <v/>
      </c>
    </row>
    <row r="1785">
      <c r="A1785" s="7" t="n"/>
      <c r="B1785" s="10" t="n"/>
      <c r="C1785">
        <f>IF($A1785="","",IFERROR(IF(INDEX('Apólices'!$Q$2:$Q$5001,MATCH($A1785,'Apólices'!$A$2:$A$5001,0))="","",INDEX('Apólices'!$Q$2:$Q$5001,MATCH($A1785,'Apólices'!$A$2:$A$5001,0))),""))</f>
        <v/>
      </c>
      <c r="D1785" s="8" t="n"/>
      <c r="E1785" s="25" t="n"/>
      <c r="F1785" s="25">
        <f>IF(OR($E1785="",$C1785=""),"",ROUND($E1785*$C1785/100,2))</f>
        <v/>
      </c>
      <c r="G1785" s="8" t="n"/>
      <c r="H1785" s="25" t="n"/>
      <c r="I1785" s="8" t="n"/>
      <c r="J1785" s="25">
        <f>IF($H1785&lt;&gt;"",IF($F1785="","",ROUND($H1785-$F1785,2)),IF(AND($F1785&lt;&gt;"",ISNUMBER($G1785)),IF($G1785&lt;TODAY(),-$F1785,""),""))</f>
        <v/>
      </c>
    </row>
    <row r="1786">
      <c r="A1786" s="7" t="n"/>
      <c r="B1786" s="10" t="n"/>
      <c r="C1786">
        <f>IF($A1786="","",IFERROR(IF(INDEX('Apólices'!$Q$2:$Q$5001,MATCH($A1786,'Apólices'!$A$2:$A$5001,0))="","",INDEX('Apólices'!$Q$2:$Q$5001,MATCH($A1786,'Apólices'!$A$2:$A$5001,0))),""))</f>
        <v/>
      </c>
      <c r="D1786" s="8" t="n"/>
      <c r="E1786" s="25" t="n"/>
      <c r="F1786" s="25">
        <f>IF(OR($E1786="",$C1786=""),"",ROUND($E1786*$C1786/100,2))</f>
        <v/>
      </c>
      <c r="G1786" s="8" t="n"/>
      <c r="H1786" s="25" t="n"/>
      <c r="I1786" s="8" t="n"/>
      <c r="J1786" s="25">
        <f>IF($H1786&lt;&gt;"",IF($F1786="","",ROUND($H1786-$F1786,2)),IF(AND($F1786&lt;&gt;"",ISNUMBER($G1786)),IF($G1786&lt;TODAY(),-$F1786,""),""))</f>
        <v/>
      </c>
    </row>
    <row r="1787">
      <c r="A1787" s="7" t="n"/>
      <c r="B1787" s="10" t="n"/>
      <c r="C1787">
        <f>IF($A1787="","",IFERROR(IF(INDEX('Apólices'!$Q$2:$Q$5001,MATCH($A1787,'Apólices'!$A$2:$A$5001,0))="","",INDEX('Apólices'!$Q$2:$Q$5001,MATCH($A1787,'Apólices'!$A$2:$A$5001,0))),""))</f>
        <v/>
      </c>
      <c r="D1787" s="8" t="n"/>
      <c r="E1787" s="25" t="n"/>
      <c r="F1787" s="25">
        <f>IF(OR($E1787="",$C1787=""),"",ROUND($E1787*$C1787/100,2))</f>
        <v/>
      </c>
      <c r="G1787" s="8" t="n"/>
      <c r="H1787" s="25" t="n"/>
      <c r="I1787" s="8" t="n"/>
      <c r="J1787" s="25">
        <f>IF($H1787&lt;&gt;"",IF($F1787="","",ROUND($H1787-$F1787,2)),IF(AND($F1787&lt;&gt;"",ISNUMBER($G1787)),IF($G1787&lt;TODAY(),-$F1787,""),""))</f>
        <v/>
      </c>
    </row>
    <row r="1788">
      <c r="A1788" s="7" t="n"/>
      <c r="B1788" s="10" t="n"/>
      <c r="C1788">
        <f>IF($A1788="","",IFERROR(IF(INDEX('Apólices'!$Q$2:$Q$5001,MATCH($A1788,'Apólices'!$A$2:$A$5001,0))="","",INDEX('Apólices'!$Q$2:$Q$5001,MATCH($A1788,'Apólices'!$A$2:$A$5001,0))),""))</f>
        <v/>
      </c>
      <c r="D1788" s="8" t="n"/>
      <c r="E1788" s="25" t="n"/>
      <c r="F1788" s="25">
        <f>IF(OR($E1788="",$C1788=""),"",ROUND($E1788*$C1788/100,2))</f>
        <v/>
      </c>
      <c r="G1788" s="8" t="n"/>
      <c r="H1788" s="25" t="n"/>
      <c r="I1788" s="8" t="n"/>
      <c r="J1788" s="25">
        <f>IF($H1788&lt;&gt;"",IF($F1788="","",ROUND($H1788-$F1788,2)),IF(AND($F1788&lt;&gt;"",ISNUMBER($G1788)),IF($G1788&lt;TODAY(),-$F1788,""),""))</f>
        <v/>
      </c>
    </row>
    <row r="1789">
      <c r="A1789" s="7" t="n"/>
      <c r="B1789" s="10" t="n"/>
      <c r="C1789">
        <f>IF($A1789="","",IFERROR(IF(INDEX('Apólices'!$Q$2:$Q$5001,MATCH($A1789,'Apólices'!$A$2:$A$5001,0))="","",INDEX('Apólices'!$Q$2:$Q$5001,MATCH($A1789,'Apólices'!$A$2:$A$5001,0))),""))</f>
        <v/>
      </c>
      <c r="D1789" s="8" t="n"/>
      <c r="E1789" s="25" t="n"/>
      <c r="F1789" s="25">
        <f>IF(OR($E1789="",$C1789=""),"",ROUND($E1789*$C1789/100,2))</f>
        <v/>
      </c>
      <c r="G1789" s="8" t="n"/>
      <c r="H1789" s="25" t="n"/>
      <c r="I1789" s="8" t="n"/>
      <c r="J1789" s="25">
        <f>IF($H1789&lt;&gt;"",IF($F1789="","",ROUND($H1789-$F1789,2)),IF(AND($F1789&lt;&gt;"",ISNUMBER($G1789)),IF($G1789&lt;TODAY(),-$F1789,""),""))</f>
        <v/>
      </c>
    </row>
    <row r="1790">
      <c r="A1790" s="7" t="n"/>
      <c r="B1790" s="10" t="n"/>
      <c r="C1790">
        <f>IF($A1790="","",IFERROR(IF(INDEX('Apólices'!$Q$2:$Q$5001,MATCH($A1790,'Apólices'!$A$2:$A$5001,0))="","",INDEX('Apólices'!$Q$2:$Q$5001,MATCH($A1790,'Apólices'!$A$2:$A$5001,0))),""))</f>
        <v/>
      </c>
      <c r="D1790" s="8" t="n"/>
      <c r="E1790" s="25" t="n"/>
      <c r="F1790" s="25">
        <f>IF(OR($E1790="",$C1790=""),"",ROUND($E1790*$C1790/100,2))</f>
        <v/>
      </c>
      <c r="G1790" s="8" t="n"/>
      <c r="H1790" s="25" t="n"/>
      <c r="I1790" s="8" t="n"/>
      <c r="J1790" s="25">
        <f>IF($H1790&lt;&gt;"",IF($F1790="","",ROUND($H1790-$F1790,2)),IF(AND($F1790&lt;&gt;"",ISNUMBER($G1790)),IF($G1790&lt;TODAY(),-$F1790,""),""))</f>
        <v/>
      </c>
    </row>
    <row r="1791">
      <c r="A1791" s="7" t="n"/>
      <c r="B1791" s="10" t="n"/>
      <c r="C1791">
        <f>IF($A1791="","",IFERROR(IF(INDEX('Apólices'!$Q$2:$Q$5001,MATCH($A1791,'Apólices'!$A$2:$A$5001,0))="","",INDEX('Apólices'!$Q$2:$Q$5001,MATCH($A1791,'Apólices'!$A$2:$A$5001,0))),""))</f>
        <v/>
      </c>
      <c r="D1791" s="8" t="n"/>
      <c r="E1791" s="25" t="n"/>
      <c r="F1791" s="25">
        <f>IF(OR($E1791="",$C1791=""),"",ROUND($E1791*$C1791/100,2))</f>
        <v/>
      </c>
      <c r="G1791" s="8" t="n"/>
      <c r="H1791" s="25" t="n"/>
      <c r="I1791" s="8" t="n"/>
      <c r="J1791" s="25">
        <f>IF($H1791&lt;&gt;"",IF($F1791="","",ROUND($H1791-$F1791,2)),IF(AND($F1791&lt;&gt;"",ISNUMBER($G1791)),IF($G1791&lt;TODAY(),-$F1791,""),""))</f>
        <v/>
      </c>
    </row>
    <row r="1792">
      <c r="A1792" s="7" t="n"/>
      <c r="B1792" s="10" t="n"/>
      <c r="C1792">
        <f>IF($A1792="","",IFERROR(IF(INDEX('Apólices'!$Q$2:$Q$5001,MATCH($A1792,'Apólices'!$A$2:$A$5001,0))="","",INDEX('Apólices'!$Q$2:$Q$5001,MATCH($A1792,'Apólices'!$A$2:$A$5001,0))),""))</f>
        <v/>
      </c>
      <c r="D1792" s="8" t="n"/>
      <c r="E1792" s="25" t="n"/>
      <c r="F1792" s="25">
        <f>IF(OR($E1792="",$C1792=""),"",ROUND($E1792*$C1792/100,2))</f>
        <v/>
      </c>
      <c r="G1792" s="8" t="n"/>
      <c r="H1792" s="25" t="n"/>
      <c r="I1792" s="8" t="n"/>
      <c r="J1792" s="25">
        <f>IF($H1792&lt;&gt;"",IF($F1792="","",ROUND($H1792-$F1792,2)),IF(AND($F1792&lt;&gt;"",ISNUMBER($G1792)),IF($G1792&lt;TODAY(),-$F1792,""),""))</f>
        <v/>
      </c>
    </row>
    <row r="1793">
      <c r="A1793" s="7" t="n"/>
      <c r="B1793" s="10" t="n"/>
      <c r="C1793">
        <f>IF($A1793="","",IFERROR(IF(INDEX('Apólices'!$Q$2:$Q$5001,MATCH($A1793,'Apólices'!$A$2:$A$5001,0))="","",INDEX('Apólices'!$Q$2:$Q$5001,MATCH($A1793,'Apólices'!$A$2:$A$5001,0))),""))</f>
        <v/>
      </c>
      <c r="D1793" s="8" t="n"/>
      <c r="E1793" s="25" t="n"/>
      <c r="F1793" s="25">
        <f>IF(OR($E1793="",$C1793=""),"",ROUND($E1793*$C1793/100,2))</f>
        <v/>
      </c>
      <c r="G1793" s="8" t="n"/>
      <c r="H1793" s="25" t="n"/>
      <c r="I1793" s="8" t="n"/>
      <c r="J1793" s="25">
        <f>IF($H1793&lt;&gt;"",IF($F1793="","",ROUND($H1793-$F1793,2)),IF(AND($F1793&lt;&gt;"",ISNUMBER($G1793)),IF($G1793&lt;TODAY(),-$F1793,""),""))</f>
        <v/>
      </c>
    </row>
    <row r="1794">
      <c r="A1794" s="7" t="n"/>
      <c r="B1794" s="10" t="n"/>
      <c r="C1794">
        <f>IF($A1794="","",IFERROR(IF(INDEX('Apólices'!$Q$2:$Q$5001,MATCH($A1794,'Apólices'!$A$2:$A$5001,0))="","",INDEX('Apólices'!$Q$2:$Q$5001,MATCH($A1794,'Apólices'!$A$2:$A$5001,0))),""))</f>
        <v/>
      </c>
      <c r="D1794" s="8" t="n"/>
      <c r="E1794" s="25" t="n"/>
      <c r="F1794" s="25">
        <f>IF(OR($E1794="",$C1794=""),"",ROUND($E1794*$C1794/100,2))</f>
        <v/>
      </c>
      <c r="G1794" s="8" t="n"/>
      <c r="H1794" s="25" t="n"/>
      <c r="I1794" s="8" t="n"/>
      <c r="J1794" s="25">
        <f>IF($H1794&lt;&gt;"",IF($F1794="","",ROUND($H1794-$F1794,2)),IF(AND($F1794&lt;&gt;"",ISNUMBER($G1794)),IF($G1794&lt;TODAY(),-$F1794,""),""))</f>
        <v/>
      </c>
    </row>
    <row r="1795">
      <c r="A1795" s="7" t="n"/>
      <c r="B1795" s="10" t="n"/>
      <c r="C1795">
        <f>IF($A1795="","",IFERROR(IF(INDEX('Apólices'!$Q$2:$Q$5001,MATCH($A1795,'Apólices'!$A$2:$A$5001,0))="","",INDEX('Apólices'!$Q$2:$Q$5001,MATCH($A1795,'Apólices'!$A$2:$A$5001,0))),""))</f>
        <v/>
      </c>
      <c r="D1795" s="8" t="n"/>
      <c r="E1795" s="25" t="n"/>
      <c r="F1795" s="25">
        <f>IF(OR($E1795="",$C1795=""),"",ROUND($E1795*$C1795/100,2))</f>
        <v/>
      </c>
      <c r="G1795" s="8" t="n"/>
      <c r="H1795" s="25" t="n"/>
      <c r="I1795" s="8" t="n"/>
      <c r="J1795" s="25">
        <f>IF($H1795&lt;&gt;"",IF($F1795="","",ROUND($H1795-$F1795,2)),IF(AND($F1795&lt;&gt;"",ISNUMBER($G1795)),IF($G1795&lt;TODAY(),-$F1795,""),""))</f>
        <v/>
      </c>
    </row>
    <row r="1796">
      <c r="A1796" s="7" t="n"/>
      <c r="B1796" s="10" t="n"/>
      <c r="C1796">
        <f>IF($A1796="","",IFERROR(IF(INDEX('Apólices'!$Q$2:$Q$5001,MATCH($A1796,'Apólices'!$A$2:$A$5001,0))="","",INDEX('Apólices'!$Q$2:$Q$5001,MATCH($A1796,'Apólices'!$A$2:$A$5001,0))),""))</f>
        <v/>
      </c>
      <c r="D1796" s="8" t="n"/>
      <c r="E1796" s="25" t="n"/>
      <c r="F1796" s="25">
        <f>IF(OR($E1796="",$C1796=""),"",ROUND($E1796*$C1796/100,2))</f>
        <v/>
      </c>
      <c r="G1796" s="8" t="n"/>
      <c r="H1796" s="25" t="n"/>
      <c r="I1796" s="8" t="n"/>
      <c r="J1796" s="25">
        <f>IF($H1796&lt;&gt;"",IF($F1796="","",ROUND($H1796-$F1796,2)),IF(AND($F1796&lt;&gt;"",ISNUMBER($G1796)),IF($G1796&lt;TODAY(),-$F1796,""),""))</f>
        <v/>
      </c>
    </row>
    <row r="1797">
      <c r="A1797" s="7" t="n"/>
      <c r="B1797" s="10" t="n"/>
      <c r="C1797">
        <f>IF($A1797="","",IFERROR(IF(INDEX('Apólices'!$Q$2:$Q$5001,MATCH($A1797,'Apólices'!$A$2:$A$5001,0))="","",INDEX('Apólices'!$Q$2:$Q$5001,MATCH($A1797,'Apólices'!$A$2:$A$5001,0))),""))</f>
        <v/>
      </c>
      <c r="D1797" s="8" t="n"/>
      <c r="E1797" s="25" t="n"/>
      <c r="F1797" s="25">
        <f>IF(OR($E1797="",$C1797=""),"",ROUND($E1797*$C1797/100,2))</f>
        <v/>
      </c>
      <c r="G1797" s="8" t="n"/>
      <c r="H1797" s="25" t="n"/>
      <c r="I1797" s="8" t="n"/>
      <c r="J1797" s="25">
        <f>IF($H1797&lt;&gt;"",IF($F1797="","",ROUND($H1797-$F1797,2)),IF(AND($F1797&lt;&gt;"",ISNUMBER($G1797)),IF($G1797&lt;TODAY(),-$F1797,""),""))</f>
        <v/>
      </c>
    </row>
    <row r="1798">
      <c r="A1798" s="7" t="n"/>
      <c r="B1798" s="10" t="n"/>
      <c r="C1798">
        <f>IF($A1798="","",IFERROR(IF(INDEX('Apólices'!$Q$2:$Q$5001,MATCH($A1798,'Apólices'!$A$2:$A$5001,0))="","",INDEX('Apólices'!$Q$2:$Q$5001,MATCH($A1798,'Apólices'!$A$2:$A$5001,0))),""))</f>
        <v/>
      </c>
      <c r="D1798" s="8" t="n"/>
      <c r="E1798" s="25" t="n"/>
      <c r="F1798" s="25">
        <f>IF(OR($E1798="",$C1798=""),"",ROUND($E1798*$C1798/100,2))</f>
        <v/>
      </c>
      <c r="G1798" s="8" t="n"/>
      <c r="H1798" s="25" t="n"/>
      <c r="I1798" s="8" t="n"/>
      <c r="J1798" s="25">
        <f>IF($H1798&lt;&gt;"",IF($F1798="","",ROUND($H1798-$F1798,2)),IF(AND($F1798&lt;&gt;"",ISNUMBER($G1798)),IF($G1798&lt;TODAY(),-$F1798,""),""))</f>
        <v/>
      </c>
    </row>
    <row r="1799">
      <c r="A1799" s="7" t="n"/>
      <c r="B1799" s="10" t="n"/>
      <c r="C1799">
        <f>IF($A1799="","",IFERROR(IF(INDEX('Apólices'!$Q$2:$Q$5001,MATCH($A1799,'Apólices'!$A$2:$A$5001,0))="","",INDEX('Apólices'!$Q$2:$Q$5001,MATCH($A1799,'Apólices'!$A$2:$A$5001,0))),""))</f>
        <v/>
      </c>
      <c r="D1799" s="8" t="n"/>
      <c r="E1799" s="25" t="n"/>
      <c r="F1799" s="25">
        <f>IF(OR($E1799="",$C1799=""),"",ROUND($E1799*$C1799/100,2))</f>
        <v/>
      </c>
      <c r="G1799" s="8" t="n"/>
      <c r="H1799" s="25" t="n"/>
      <c r="I1799" s="8" t="n"/>
      <c r="J1799" s="25">
        <f>IF($H1799&lt;&gt;"",IF($F1799="","",ROUND($H1799-$F1799,2)),IF(AND($F1799&lt;&gt;"",ISNUMBER($G1799)),IF($G1799&lt;TODAY(),-$F1799,""),""))</f>
        <v/>
      </c>
    </row>
    <row r="1800">
      <c r="A1800" s="7" t="n"/>
      <c r="B1800" s="10" t="n"/>
      <c r="C1800">
        <f>IF($A1800="","",IFERROR(IF(INDEX('Apólices'!$Q$2:$Q$5001,MATCH($A1800,'Apólices'!$A$2:$A$5001,0))="","",INDEX('Apólices'!$Q$2:$Q$5001,MATCH($A1800,'Apólices'!$A$2:$A$5001,0))),""))</f>
        <v/>
      </c>
      <c r="D1800" s="8" t="n"/>
      <c r="E1800" s="25" t="n"/>
      <c r="F1800" s="25">
        <f>IF(OR($E1800="",$C1800=""),"",ROUND($E1800*$C1800/100,2))</f>
        <v/>
      </c>
      <c r="G1800" s="8" t="n"/>
      <c r="H1800" s="25" t="n"/>
      <c r="I1800" s="8" t="n"/>
      <c r="J1800" s="25">
        <f>IF($H1800&lt;&gt;"",IF($F1800="","",ROUND($H1800-$F1800,2)),IF(AND($F1800&lt;&gt;"",ISNUMBER($G1800)),IF($G1800&lt;TODAY(),-$F1800,""),""))</f>
        <v/>
      </c>
    </row>
    <row r="1801">
      <c r="A1801" s="7" t="n"/>
      <c r="B1801" s="10" t="n"/>
      <c r="C1801">
        <f>IF($A1801="","",IFERROR(IF(INDEX('Apólices'!$Q$2:$Q$5001,MATCH($A1801,'Apólices'!$A$2:$A$5001,0))="","",INDEX('Apólices'!$Q$2:$Q$5001,MATCH($A1801,'Apólices'!$A$2:$A$5001,0))),""))</f>
        <v/>
      </c>
      <c r="D1801" s="8" t="n"/>
      <c r="E1801" s="25" t="n"/>
      <c r="F1801" s="25">
        <f>IF(OR($E1801="",$C1801=""),"",ROUND($E1801*$C1801/100,2))</f>
        <v/>
      </c>
      <c r="G1801" s="8" t="n"/>
      <c r="H1801" s="25" t="n"/>
      <c r="I1801" s="8" t="n"/>
      <c r="J1801" s="25">
        <f>IF($H1801&lt;&gt;"",IF($F1801="","",ROUND($H1801-$F1801,2)),IF(AND($F1801&lt;&gt;"",ISNUMBER($G1801)),IF($G1801&lt;TODAY(),-$F1801,""),""))</f>
        <v/>
      </c>
    </row>
    <row r="1802">
      <c r="A1802" s="7" t="n"/>
      <c r="B1802" s="10" t="n"/>
      <c r="C1802">
        <f>IF($A1802="","",IFERROR(IF(INDEX('Apólices'!$Q$2:$Q$5001,MATCH($A1802,'Apólices'!$A$2:$A$5001,0))="","",INDEX('Apólices'!$Q$2:$Q$5001,MATCH($A1802,'Apólices'!$A$2:$A$5001,0))),""))</f>
        <v/>
      </c>
      <c r="D1802" s="8" t="n"/>
      <c r="E1802" s="25" t="n"/>
      <c r="F1802" s="25">
        <f>IF(OR($E1802="",$C1802=""),"",ROUND($E1802*$C1802/100,2))</f>
        <v/>
      </c>
      <c r="G1802" s="8" t="n"/>
      <c r="H1802" s="25" t="n"/>
      <c r="I1802" s="8" t="n"/>
      <c r="J1802" s="25">
        <f>IF($H1802&lt;&gt;"",IF($F1802="","",ROUND($H1802-$F1802,2)),IF(AND($F1802&lt;&gt;"",ISNUMBER($G1802)),IF($G1802&lt;TODAY(),-$F1802,""),""))</f>
        <v/>
      </c>
    </row>
    <row r="1803">
      <c r="A1803" s="7" t="n"/>
      <c r="B1803" s="10" t="n"/>
      <c r="C1803">
        <f>IF($A1803="","",IFERROR(IF(INDEX('Apólices'!$Q$2:$Q$5001,MATCH($A1803,'Apólices'!$A$2:$A$5001,0))="","",INDEX('Apólices'!$Q$2:$Q$5001,MATCH($A1803,'Apólices'!$A$2:$A$5001,0))),""))</f>
        <v/>
      </c>
      <c r="D1803" s="8" t="n"/>
      <c r="E1803" s="25" t="n"/>
      <c r="F1803" s="25">
        <f>IF(OR($E1803="",$C1803=""),"",ROUND($E1803*$C1803/100,2))</f>
        <v/>
      </c>
      <c r="G1803" s="8" t="n"/>
      <c r="H1803" s="25" t="n"/>
      <c r="I1803" s="8" t="n"/>
      <c r="J1803" s="25">
        <f>IF($H1803&lt;&gt;"",IF($F1803="","",ROUND($H1803-$F1803,2)),IF(AND($F1803&lt;&gt;"",ISNUMBER($G1803)),IF($G1803&lt;TODAY(),-$F1803,""),""))</f>
        <v/>
      </c>
    </row>
    <row r="1804">
      <c r="A1804" s="7" t="n"/>
      <c r="B1804" s="10" t="n"/>
      <c r="C1804">
        <f>IF($A1804="","",IFERROR(IF(INDEX('Apólices'!$Q$2:$Q$5001,MATCH($A1804,'Apólices'!$A$2:$A$5001,0))="","",INDEX('Apólices'!$Q$2:$Q$5001,MATCH($A1804,'Apólices'!$A$2:$A$5001,0))),""))</f>
        <v/>
      </c>
      <c r="D1804" s="8" t="n"/>
      <c r="E1804" s="25" t="n"/>
      <c r="F1804" s="25">
        <f>IF(OR($E1804="",$C1804=""),"",ROUND($E1804*$C1804/100,2))</f>
        <v/>
      </c>
      <c r="G1804" s="8" t="n"/>
      <c r="H1804" s="25" t="n"/>
      <c r="I1804" s="8" t="n"/>
      <c r="J1804" s="25">
        <f>IF($H1804&lt;&gt;"",IF($F1804="","",ROUND($H1804-$F1804,2)),IF(AND($F1804&lt;&gt;"",ISNUMBER($G1804)),IF($G1804&lt;TODAY(),-$F1804,""),""))</f>
        <v/>
      </c>
    </row>
    <row r="1805">
      <c r="A1805" s="7" t="n"/>
      <c r="B1805" s="10" t="n"/>
      <c r="C1805">
        <f>IF($A1805="","",IFERROR(IF(INDEX('Apólices'!$Q$2:$Q$5001,MATCH($A1805,'Apólices'!$A$2:$A$5001,0))="","",INDEX('Apólices'!$Q$2:$Q$5001,MATCH($A1805,'Apólices'!$A$2:$A$5001,0))),""))</f>
        <v/>
      </c>
      <c r="D1805" s="8" t="n"/>
      <c r="E1805" s="25" t="n"/>
      <c r="F1805" s="25">
        <f>IF(OR($E1805="",$C1805=""),"",ROUND($E1805*$C1805/100,2))</f>
        <v/>
      </c>
      <c r="G1805" s="8" t="n"/>
      <c r="H1805" s="25" t="n"/>
      <c r="I1805" s="8" t="n"/>
      <c r="J1805" s="25">
        <f>IF($H1805&lt;&gt;"",IF($F1805="","",ROUND($H1805-$F1805,2)),IF(AND($F1805&lt;&gt;"",ISNUMBER($G1805)),IF($G1805&lt;TODAY(),-$F1805,""),""))</f>
        <v/>
      </c>
    </row>
    <row r="1806">
      <c r="A1806" s="7" t="n"/>
      <c r="B1806" s="10" t="n"/>
      <c r="C1806">
        <f>IF($A1806="","",IFERROR(IF(INDEX('Apólices'!$Q$2:$Q$5001,MATCH($A1806,'Apólices'!$A$2:$A$5001,0))="","",INDEX('Apólices'!$Q$2:$Q$5001,MATCH($A1806,'Apólices'!$A$2:$A$5001,0))),""))</f>
        <v/>
      </c>
      <c r="D1806" s="8" t="n"/>
      <c r="E1806" s="25" t="n"/>
      <c r="F1806" s="25">
        <f>IF(OR($E1806="",$C1806=""),"",ROUND($E1806*$C1806/100,2))</f>
        <v/>
      </c>
      <c r="G1806" s="8" t="n"/>
      <c r="H1806" s="25" t="n"/>
      <c r="I1806" s="8" t="n"/>
      <c r="J1806" s="25">
        <f>IF($H1806&lt;&gt;"",IF($F1806="","",ROUND($H1806-$F1806,2)),IF(AND($F1806&lt;&gt;"",ISNUMBER($G1806)),IF($G1806&lt;TODAY(),-$F1806,""),""))</f>
        <v/>
      </c>
    </row>
    <row r="1807">
      <c r="A1807" s="7" t="n"/>
      <c r="B1807" s="10" t="n"/>
      <c r="C1807">
        <f>IF($A1807="","",IFERROR(IF(INDEX('Apólices'!$Q$2:$Q$5001,MATCH($A1807,'Apólices'!$A$2:$A$5001,0))="","",INDEX('Apólices'!$Q$2:$Q$5001,MATCH($A1807,'Apólices'!$A$2:$A$5001,0))),""))</f>
        <v/>
      </c>
      <c r="D1807" s="8" t="n"/>
      <c r="E1807" s="25" t="n"/>
      <c r="F1807" s="25">
        <f>IF(OR($E1807="",$C1807=""),"",ROUND($E1807*$C1807/100,2))</f>
        <v/>
      </c>
      <c r="G1807" s="8" t="n"/>
      <c r="H1807" s="25" t="n"/>
      <c r="I1807" s="8" t="n"/>
      <c r="J1807" s="25">
        <f>IF($H1807&lt;&gt;"",IF($F1807="","",ROUND($H1807-$F1807,2)),IF(AND($F1807&lt;&gt;"",ISNUMBER($G1807)),IF($G1807&lt;TODAY(),-$F1807,""),""))</f>
        <v/>
      </c>
    </row>
    <row r="1808">
      <c r="A1808" s="7" t="n"/>
      <c r="B1808" s="10" t="n"/>
      <c r="C1808">
        <f>IF($A1808="","",IFERROR(IF(INDEX('Apólices'!$Q$2:$Q$5001,MATCH($A1808,'Apólices'!$A$2:$A$5001,0))="","",INDEX('Apólices'!$Q$2:$Q$5001,MATCH($A1808,'Apólices'!$A$2:$A$5001,0))),""))</f>
        <v/>
      </c>
      <c r="D1808" s="8" t="n"/>
      <c r="E1808" s="25" t="n"/>
      <c r="F1808" s="25">
        <f>IF(OR($E1808="",$C1808=""),"",ROUND($E1808*$C1808/100,2))</f>
        <v/>
      </c>
      <c r="G1808" s="8" t="n"/>
      <c r="H1808" s="25" t="n"/>
      <c r="I1808" s="8" t="n"/>
      <c r="J1808" s="25">
        <f>IF($H1808&lt;&gt;"",IF($F1808="","",ROUND($H1808-$F1808,2)),IF(AND($F1808&lt;&gt;"",ISNUMBER($G1808)),IF($G1808&lt;TODAY(),-$F1808,""),""))</f>
        <v/>
      </c>
    </row>
    <row r="1809">
      <c r="A1809" s="7" t="n"/>
      <c r="B1809" s="10" t="n"/>
      <c r="C1809">
        <f>IF($A1809="","",IFERROR(IF(INDEX('Apólices'!$Q$2:$Q$5001,MATCH($A1809,'Apólices'!$A$2:$A$5001,0))="","",INDEX('Apólices'!$Q$2:$Q$5001,MATCH($A1809,'Apólices'!$A$2:$A$5001,0))),""))</f>
        <v/>
      </c>
      <c r="D1809" s="8" t="n"/>
      <c r="E1809" s="25" t="n"/>
      <c r="F1809" s="25">
        <f>IF(OR($E1809="",$C1809=""),"",ROUND($E1809*$C1809/100,2))</f>
        <v/>
      </c>
      <c r="G1809" s="8" t="n"/>
      <c r="H1809" s="25" t="n"/>
      <c r="I1809" s="8" t="n"/>
      <c r="J1809" s="25">
        <f>IF($H1809&lt;&gt;"",IF($F1809="","",ROUND($H1809-$F1809,2)),IF(AND($F1809&lt;&gt;"",ISNUMBER($G1809)),IF($G1809&lt;TODAY(),-$F1809,""),""))</f>
        <v/>
      </c>
    </row>
    <row r="1810">
      <c r="A1810" s="7" t="n"/>
      <c r="B1810" s="10" t="n"/>
      <c r="C1810">
        <f>IF($A1810="","",IFERROR(IF(INDEX('Apólices'!$Q$2:$Q$5001,MATCH($A1810,'Apólices'!$A$2:$A$5001,0))="","",INDEX('Apólices'!$Q$2:$Q$5001,MATCH($A1810,'Apólices'!$A$2:$A$5001,0))),""))</f>
        <v/>
      </c>
      <c r="D1810" s="8" t="n"/>
      <c r="E1810" s="25" t="n"/>
      <c r="F1810" s="25">
        <f>IF(OR($E1810="",$C1810=""),"",ROUND($E1810*$C1810/100,2))</f>
        <v/>
      </c>
      <c r="G1810" s="8" t="n"/>
      <c r="H1810" s="25" t="n"/>
      <c r="I1810" s="8" t="n"/>
      <c r="J1810" s="25">
        <f>IF($H1810&lt;&gt;"",IF($F1810="","",ROUND($H1810-$F1810,2)),IF(AND($F1810&lt;&gt;"",ISNUMBER($G1810)),IF($G1810&lt;TODAY(),-$F1810,""),""))</f>
        <v/>
      </c>
    </row>
    <row r="1811">
      <c r="A1811" s="7" t="n"/>
      <c r="B1811" s="10" t="n"/>
      <c r="C1811">
        <f>IF($A1811="","",IFERROR(IF(INDEX('Apólices'!$Q$2:$Q$5001,MATCH($A1811,'Apólices'!$A$2:$A$5001,0))="","",INDEX('Apólices'!$Q$2:$Q$5001,MATCH($A1811,'Apólices'!$A$2:$A$5001,0))),""))</f>
        <v/>
      </c>
      <c r="D1811" s="8" t="n"/>
      <c r="E1811" s="25" t="n"/>
      <c r="F1811" s="25">
        <f>IF(OR($E1811="",$C1811=""),"",ROUND($E1811*$C1811/100,2))</f>
        <v/>
      </c>
      <c r="G1811" s="8" t="n"/>
      <c r="H1811" s="25" t="n"/>
      <c r="I1811" s="8" t="n"/>
      <c r="J1811" s="25">
        <f>IF($H1811&lt;&gt;"",IF($F1811="","",ROUND($H1811-$F1811,2)),IF(AND($F1811&lt;&gt;"",ISNUMBER($G1811)),IF($G1811&lt;TODAY(),-$F1811,""),""))</f>
        <v/>
      </c>
    </row>
    <row r="1812">
      <c r="A1812" s="7" t="n"/>
      <c r="B1812" s="10" t="n"/>
      <c r="C1812">
        <f>IF($A1812="","",IFERROR(IF(INDEX('Apólices'!$Q$2:$Q$5001,MATCH($A1812,'Apólices'!$A$2:$A$5001,0))="","",INDEX('Apólices'!$Q$2:$Q$5001,MATCH($A1812,'Apólices'!$A$2:$A$5001,0))),""))</f>
        <v/>
      </c>
      <c r="D1812" s="8" t="n"/>
      <c r="E1812" s="25" t="n"/>
      <c r="F1812" s="25">
        <f>IF(OR($E1812="",$C1812=""),"",ROUND($E1812*$C1812/100,2))</f>
        <v/>
      </c>
      <c r="G1812" s="8" t="n"/>
      <c r="H1812" s="25" t="n"/>
      <c r="I1812" s="8" t="n"/>
      <c r="J1812" s="25">
        <f>IF($H1812&lt;&gt;"",IF($F1812="","",ROUND($H1812-$F1812,2)),IF(AND($F1812&lt;&gt;"",ISNUMBER($G1812)),IF($G1812&lt;TODAY(),-$F1812,""),""))</f>
        <v/>
      </c>
    </row>
    <row r="1813">
      <c r="A1813" s="7" t="n"/>
      <c r="B1813" s="10" t="n"/>
      <c r="C1813">
        <f>IF($A1813="","",IFERROR(IF(INDEX('Apólices'!$Q$2:$Q$5001,MATCH($A1813,'Apólices'!$A$2:$A$5001,0))="","",INDEX('Apólices'!$Q$2:$Q$5001,MATCH($A1813,'Apólices'!$A$2:$A$5001,0))),""))</f>
        <v/>
      </c>
      <c r="D1813" s="8" t="n"/>
      <c r="E1813" s="25" t="n"/>
      <c r="F1813" s="25">
        <f>IF(OR($E1813="",$C1813=""),"",ROUND($E1813*$C1813/100,2))</f>
        <v/>
      </c>
      <c r="G1813" s="8" t="n"/>
      <c r="H1813" s="25" t="n"/>
      <c r="I1813" s="8" t="n"/>
      <c r="J1813" s="25">
        <f>IF($H1813&lt;&gt;"",IF($F1813="","",ROUND($H1813-$F1813,2)),IF(AND($F1813&lt;&gt;"",ISNUMBER($G1813)),IF($G1813&lt;TODAY(),-$F1813,""),""))</f>
        <v/>
      </c>
    </row>
    <row r="1814">
      <c r="A1814" s="7" t="n"/>
      <c r="B1814" s="10" t="n"/>
      <c r="C1814">
        <f>IF($A1814="","",IFERROR(IF(INDEX('Apólices'!$Q$2:$Q$5001,MATCH($A1814,'Apólices'!$A$2:$A$5001,0))="","",INDEX('Apólices'!$Q$2:$Q$5001,MATCH($A1814,'Apólices'!$A$2:$A$5001,0))),""))</f>
        <v/>
      </c>
      <c r="D1814" s="8" t="n"/>
      <c r="E1814" s="25" t="n"/>
      <c r="F1814" s="25">
        <f>IF(OR($E1814="",$C1814=""),"",ROUND($E1814*$C1814/100,2))</f>
        <v/>
      </c>
      <c r="G1814" s="8" t="n"/>
      <c r="H1814" s="25" t="n"/>
      <c r="I1814" s="8" t="n"/>
      <c r="J1814" s="25">
        <f>IF($H1814&lt;&gt;"",IF($F1814="","",ROUND($H1814-$F1814,2)),IF(AND($F1814&lt;&gt;"",ISNUMBER($G1814)),IF($G1814&lt;TODAY(),-$F1814,""),""))</f>
        <v/>
      </c>
    </row>
    <row r="1815">
      <c r="A1815" s="7" t="n"/>
      <c r="B1815" s="10" t="n"/>
      <c r="C1815">
        <f>IF($A1815="","",IFERROR(IF(INDEX('Apólices'!$Q$2:$Q$5001,MATCH($A1815,'Apólices'!$A$2:$A$5001,0))="","",INDEX('Apólices'!$Q$2:$Q$5001,MATCH($A1815,'Apólices'!$A$2:$A$5001,0))),""))</f>
        <v/>
      </c>
      <c r="D1815" s="8" t="n"/>
      <c r="E1815" s="25" t="n"/>
      <c r="F1815" s="25">
        <f>IF(OR($E1815="",$C1815=""),"",ROUND($E1815*$C1815/100,2))</f>
        <v/>
      </c>
      <c r="G1815" s="8" t="n"/>
      <c r="H1815" s="25" t="n"/>
      <c r="I1815" s="8" t="n"/>
      <c r="J1815" s="25">
        <f>IF($H1815&lt;&gt;"",IF($F1815="","",ROUND($H1815-$F1815,2)),IF(AND($F1815&lt;&gt;"",ISNUMBER($G1815)),IF($G1815&lt;TODAY(),-$F1815,""),""))</f>
        <v/>
      </c>
    </row>
    <row r="1816">
      <c r="A1816" s="7" t="n"/>
      <c r="B1816" s="10" t="n"/>
      <c r="C1816">
        <f>IF($A1816="","",IFERROR(IF(INDEX('Apólices'!$Q$2:$Q$5001,MATCH($A1816,'Apólices'!$A$2:$A$5001,0))="","",INDEX('Apólices'!$Q$2:$Q$5001,MATCH($A1816,'Apólices'!$A$2:$A$5001,0))),""))</f>
        <v/>
      </c>
      <c r="D1816" s="8" t="n"/>
      <c r="E1816" s="25" t="n"/>
      <c r="F1816" s="25">
        <f>IF(OR($E1816="",$C1816=""),"",ROUND($E1816*$C1816/100,2))</f>
        <v/>
      </c>
      <c r="G1816" s="8" t="n"/>
      <c r="H1816" s="25" t="n"/>
      <c r="I1816" s="8" t="n"/>
      <c r="J1816" s="25">
        <f>IF($H1816&lt;&gt;"",IF($F1816="","",ROUND($H1816-$F1816,2)),IF(AND($F1816&lt;&gt;"",ISNUMBER($G1816)),IF($G1816&lt;TODAY(),-$F1816,""),""))</f>
        <v/>
      </c>
    </row>
    <row r="1817">
      <c r="A1817" s="7" t="n"/>
      <c r="B1817" s="10" t="n"/>
      <c r="C1817">
        <f>IF($A1817="","",IFERROR(IF(INDEX('Apólices'!$Q$2:$Q$5001,MATCH($A1817,'Apólices'!$A$2:$A$5001,0))="","",INDEX('Apólices'!$Q$2:$Q$5001,MATCH($A1817,'Apólices'!$A$2:$A$5001,0))),""))</f>
        <v/>
      </c>
      <c r="D1817" s="8" t="n"/>
      <c r="E1817" s="25" t="n"/>
      <c r="F1817" s="25">
        <f>IF(OR($E1817="",$C1817=""),"",ROUND($E1817*$C1817/100,2))</f>
        <v/>
      </c>
      <c r="G1817" s="8" t="n"/>
      <c r="H1817" s="25" t="n"/>
      <c r="I1817" s="8" t="n"/>
      <c r="J1817" s="25">
        <f>IF($H1817&lt;&gt;"",IF($F1817="","",ROUND($H1817-$F1817,2)),IF(AND($F1817&lt;&gt;"",ISNUMBER($G1817)),IF($G1817&lt;TODAY(),-$F1817,""),""))</f>
        <v/>
      </c>
    </row>
    <row r="1818">
      <c r="A1818" s="7" t="n"/>
      <c r="B1818" s="10" t="n"/>
      <c r="C1818">
        <f>IF($A1818="","",IFERROR(IF(INDEX('Apólices'!$Q$2:$Q$5001,MATCH($A1818,'Apólices'!$A$2:$A$5001,0))="","",INDEX('Apólices'!$Q$2:$Q$5001,MATCH($A1818,'Apólices'!$A$2:$A$5001,0))),""))</f>
        <v/>
      </c>
      <c r="D1818" s="8" t="n"/>
      <c r="E1818" s="25" t="n"/>
      <c r="F1818" s="25">
        <f>IF(OR($E1818="",$C1818=""),"",ROUND($E1818*$C1818/100,2))</f>
        <v/>
      </c>
      <c r="G1818" s="8" t="n"/>
      <c r="H1818" s="25" t="n"/>
      <c r="I1818" s="8" t="n"/>
      <c r="J1818" s="25">
        <f>IF($H1818&lt;&gt;"",IF($F1818="","",ROUND($H1818-$F1818,2)),IF(AND($F1818&lt;&gt;"",ISNUMBER($G1818)),IF($G1818&lt;TODAY(),-$F1818,""),""))</f>
        <v/>
      </c>
    </row>
    <row r="1819">
      <c r="A1819" s="7" t="n"/>
      <c r="B1819" s="10" t="n"/>
      <c r="C1819">
        <f>IF($A1819="","",IFERROR(IF(INDEX('Apólices'!$Q$2:$Q$5001,MATCH($A1819,'Apólices'!$A$2:$A$5001,0))="","",INDEX('Apólices'!$Q$2:$Q$5001,MATCH($A1819,'Apólices'!$A$2:$A$5001,0))),""))</f>
        <v/>
      </c>
      <c r="D1819" s="8" t="n"/>
      <c r="E1819" s="25" t="n"/>
      <c r="F1819" s="25">
        <f>IF(OR($E1819="",$C1819=""),"",ROUND($E1819*$C1819/100,2))</f>
        <v/>
      </c>
      <c r="G1819" s="8" t="n"/>
      <c r="H1819" s="25" t="n"/>
      <c r="I1819" s="8" t="n"/>
      <c r="J1819" s="25">
        <f>IF($H1819&lt;&gt;"",IF($F1819="","",ROUND($H1819-$F1819,2)),IF(AND($F1819&lt;&gt;"",ISNUMBER($G1819)),IF($G1819&lt;TODAY(),-$F1819,""),""))</f>
        <v/>
      </c>
    </row>
    <row r="1820">
      <c r="A1820" s="7" t="n"/>
      <c r="B1820" s="10" t="n"/>
      <c r="C1820">
        <f>IF($A1820="","",IFERROR(IF(INDEX('Apólices'!$Q$2:$Q$5001,MATCH($A1820,'Apólices'!$A$2:$A$5001,0))="","",INDEX('Apólices'!$Q$2:$Q$5001,MATCH($A1820,'Apólices'!$A$2:$A$5001,0))),""))</f>
        <v/>
      </c>
      <c r="D1820" s="8" t="n"/>
      <c r="E1820" s="25" t="n"/>
      <c r="F1820" s="25">
        <f>IF(OR($E1820="",$C1820=""),"",ROUND($E1820*$C1820/100,2))</f>
        <v/>
      </c>
      <c r="G1820" s="8" t="n"/>
      <c r="H1820" s="25" t="n"/>
      <c r="I1820" s="8" t="n"/>
      <c r="J1820" s="25">
        <f>IF($H1820&lt;&gt;"",IF($F1820="","",ROUND($H1820-$F1820,2)),IF(AND($F1820&lt;&gt;"",ISNUMBER($G1820)),IF($G1820&lt;TODAY(),-$F1820,""),""))</f>
        <v/>
      </c>
    </row>
    <row r="1821">
      <c r="A1821" s="7" t="n"/>
      <c r="B1821" s="10" t="n"/>
      <c r="C1821">
        <f>IF($A1821="","",IFERROR(IF(INDEX('Apólices'!$Q$2:$Q$5001,MATCH($A1821,'Apólices'!$A$2:$A$5001,0))="","",INDEX('Apólices'!$Q$2:$Q$5001,MATCH($A1821,'Apólices'!$A$2:$A$5001,0))),""))</f>
        <v/>
      </c>
      <c r="D1821" s="8" t="n"/>
      <c r="E1821" s="25" t="n"/>
      <c r="F1821" s="25">
        <f>IF(OR($E1821="",$C1821=""),"",ROUND($E1821*$C1821/100,2))</f>
        <v/>
      </c>
      <c r="G1821" s="8" t="n"/>
      <c r="H1821" s="25" t="n"/>
      <c r="I1821" s="8" t="n"/>
      <c r="J1821" s="25">
        <f>IF($H1821&lt;&gt;"",IF($F1821="","",ROUND($H1821-$F1821,2)),IF(AND($F1821&lt;&gt;"",ISNUMBER($G1821)),IF($G1821&lt;TODAY(),-$F1821,""),""))</f>
        <v/>
      </c>
    </row>
    <row r="1822">
      <c r="A1822" s="7" t="n"/>
      <c r="B1822" s="10" t="n"/>
      <c r="C1822">
        <f>IF($A1822="","",IFERROR(IF(INDEX('Apólices'!$Q$2:$Q$5001,MATCH($A1822,'Apólices'!$A$2:$A$5001,0))="","",INDEX('Apólices'!$Q$2:$Q$5001,MATCH($A1822,'Apólices'!$A$2:$A$5001,0))),""))</f>
        <v/>
      </c>
      <c r="D1822" s="8" t="n"/>
      <c r="E1822" s="25" t="n"/>
      <c r="F1822" s="25">
        <f>IF(OR($E1822="",$C1822=""),"",ROUND($E1822*$C1822/100,2))</f>
        <v/>
      </c>
      <c r="G1822" s="8" t="n"/>
      <c r="H1822" s="25" t="n"/>
      <c r="I1822" s="8" t="n"/>
      <c r="J1822" s="25">
        <f>IF($H1822&lt;&gt;"",IF($F1822="","",ROUND($H1822-$F1822,2)),IF(AND($F1822&lt;&gt;"",ISNUMBER($G1822)),IF($G1822&lt;TODAY(),-$F1822,""),""))</f>
        <v/>
      </c>
    </row>
    <row r="1823">
      <c r="A1823" s="7" t="n"/>
      <c r="B1823" s="10" t="n"/>
      <c r="C1823">
        <f>IF($A1823="","",IFERROR(IF(INDEX('Apólices'!$Q$2:$Q$5001,MATCH($A1823,'Apólices'!$A$2:$A$5001,0))="","",INDEX('Apólices'!$Q$2:$Q$5001,MATCH($A1823,'Apólices'!$A$2:$A$5001,0))),""))</f>
        <v/>
      </c>
      <c r="D1823" s="8" t="n"/>
      <c r="E1823" s="25" t="n"/>
      <c r="F1823" s="25">
        <f>IF(OR($E1823="",$C1823=""),"",ROUND($E1823*$C1823/100,2))</f>
        <v/>
      </c>
      <c r="G1823" s="8" t="n"/>
      <c r="H1823" s="25" t="n"/>
      <c r="I1823" s="8" t="n"/>
      <c r="J1823" s="25">
        <f>IF($H1823&lt;&gt;"",IF($F1823="","",ROUND($H1823-$F1823,2)),IF(AND($F1823&lt;&gt;"",ISNUMBER($G1823)),IF($G1823&lt;TODAY(),-$F1823,""),""))</f>
        <v/>
      </c>
    </row>
    <row r="1824">
      <c r="A1824" s="7" t="n"/>
      <c r="B1824" s="10" t="n"/>
      <c r="C1824">
        <f>IF($A1824="","",IFERROR(IF(INDEX('Apólices'!$Q$2:$Q$5001,MATCH($A1824,'Apólices'!$A$2:$A$5001,0))="","",INDEX('Apólices'!$Q$2:$Q$5001,MATCH($A1824,'Apólices'!$A$2:$A$5001,0))),""))</f>
        <v/>
      </c>
      <c r="D1824" s="8" t="n"/>
      <c r="E1824" s="25" t="n"/>
      <c r="F1824" s="25">
        <f>IF(OR($E1824="",$C1824=""),"",ROUND($E1824*$C1824/100,2))</f>
        <v/>
      </c>
      <c r="G1824" s="8" t="n"/>
      <c r="H1824" s="25" t="n"/>
      <c r="I1824" s="8" t="n"/>
      <c r="J1824" s="25">
        <f>IF($H1824&lt;&gt;"",IF($F1824="","",ROUND($H1824-$F1824,2)),IF(AND($F1824&lt;&gt;"",ISNUMBER($G1824)),IF($G1824&lt;TODAY(),-$F1824,""),""))</f>
        <v/>
      </c>
    </row>
    <row r="1825">
      <c r="A1825" s="7" t="n"/>
      <c r="B1825" s="10" t="n"/>
      <c r="C1825">
        <f>IF($A1825="","",IFERROR(IF(INDEX('Apólices'!$Q$2:$Q$5001,MATCH($A1825,'Apólices'!$A$2:$A$5001,0))="","",INDEX('Apólices'!$Q$2:$Q$5001,MATCH($A1825,'Apólices'!$A$2:$A$5001,0))),""))</f>
        <v/>
      </c>
      <c r="D1825" s="8" t="n"/>
      <c r="E1825" s="25" t="n"/>
      <c r="F1825" s="25">
        <f>IF(OR($E1825="",$C1825=""),"",ROUND($E1825*$C1825/100,2))</f>
        <v/>
      </c>
      <c r="G1825" s="8" t="n"/>
      <c r="H1825" s="25" t="n"/>
      <c r="I1825" s="8" t="n"/>
      <c r="J1825" s="25">
        <f>IF($H1825&lt;&gt;"",IF($F1825="","",ROUND($H1825-$F1825,2)),IF(AND($F1825&lt;&gt;"",ISNUMBER($G1825)),IF($G1825&lt;TODAY(),-$F1825,""),""))</f>
        <v/>
      </c>
    </row>
    <row r="1826">
      <c r="A1826" s="7" t="n"/>
      <c r="B1826" s="10" t="n"/>
      <c r="C1826">
        <f>IF($A1826="","",IFERROR(IF(INDEX('Apólices'!$Q$2:$Q$5001,MATCH($A1826,'Apólices'!$A$2:$A$5001,0))="","",INDEX('Apólices'!$Q$2:$Q$5001,MATCH($A1826,'Apólices'!$A$2:$A$5001,0))),""))</f>
        <v/>
      </c>
      <c r="D1826" s="8" t="n"/>
      <c r="E1826" s="25" t="n"/>
      <c r="F1826" s="25">
        <f>IF(OR($E1826="",$C1826=""),"",ROUND($E1826*$C1826/100,2))</f>
        <v/>
      </c>
      <c r="G1826" s="8" t="n"/>
      <c r="H1826" s="25" t="n"/>
      <c r="I1826" s="8" t="n"/>
      <c r="J1826" s="25">
        <f>IF($H1826&lt;&gt;"",IF($F1826="","",ROUND($H1826-$F1826,2)),IF(AND($F1826&lt;&gt;"",ISNUMBER($G1826)),IF($G1826&lt;TODAY(),-$F1826,""),""))</f>
        <v/>
      </c>
    </row>
    <row r="1827">
      <c r="A1827" s="7" t="n"/>
      <c r="B1827" s="10" t="n"/>
      <c r="C1827">
        <f>IF($A1827="","",IFERROR(IF(INDEX('Apólices'!$Q$2:$Q$5001,MATCH($A1827,'Apólices'!$A$2:$A$5001,0))="","",INDEX('Apólices'!$Q$2:$Q$5001,MATCH($A1827,'Apólices'!$A$2:$A$5001,0))),""))</f>
        <v/>
      </c>
      <c r="D1827" s="8" t="n"/>
      <c r="E1827" s="25" t="n"/>
      <c r="F1827" s="25">
        <f>IF(OR($E1827="",$C1827=""),"",ROUND($E1827*$C1827/100,2))</f>
        <v/>
      </c>
      <c r="G1827" s="8" t="n"/>
      <c r="H1827" s="25" t="n"/>
      <c r="I1827" s="8" t="n"/>
      <c r="J1827" s="25">
        <f>IF($H1827&lt;&gt;"",IF($F1827="","",ROUND($H1827-$F1827,2)),IF(AND($F1827&lt;&gt;"",ISNUMBER($G1827)),IF($G1827&lt;TODAY(),-$F1827,""),""))</f>
        <v/>
      </c>
    </row>
    <row r="1828">
      <c r="A1828" s="7" t="n"/>
      <c r="B1828" s="10" t="n"/>
      <c r="C1828">
        <f>IF($A1828="","",IFERROR(IF(INDEX('Apólices'!$Q$2:$Q$5001,MATCH($A1828,'Apólices'!$A$2:$A$5001,0))="","",INDEX('Apólices'!$Q$2:$Q$5001,MATCH($A1828,'Apólices'!$A$2:$A$5001,0))),""))</f>
        <v/>
      </c>
      <c r="D1828" s="8" t="n"/>
      <c r="E1828" s="25" t="n"/>
      <c r="F1828" s="25">
        <f>IF(OR($E1828="",$C1828=""),"",ROUND($E1828*$C1828/100,2))</f>
        <v/>
      </c>
      <c r="G1828" s="8" t="n"/>
      <c r="H1828" s="25" t="n"/>
      <c r="I1828" s="8" t="n"/>
      <c r="J1828" s="25">
        <f>IF($H1828&lt;&gt;"",IF($F1828="","",ROUND($H1828-$F1828,2)),IF(AND($F1828&lt;&gt;"",ISNUMBER($G1828)),IF($G1828&lt;TODAY(),-$F1828,""),""))</f>
        <v/>
      </c>
    </row>
    <row r="1829">
      <c r="A1829" s="7" t="n"/>
      <c r="B1829" s="10" t="n"/>
      <c r="C1829">
        <f>IF($A1829="","",IFERROR(IF(INDEX('Apólices'!$Q$2:$Q$5001,MATCH($A1829,'Apólices'!$A$2:$A$5001,0))="","",INDEX('Apólices'!$Q$2:$Q$5001,MATCH($A1829,'Apólices'!$A$2:$A$5001,0))),""))</f>
        <v/>
      </c>
      <c r="D1829" s="8" t="n"/>
      <c r="E1829" s="25" t="n"/>
      <c r="F1829" s="25">
        <f>IF(OR($E1829="",$C1829=""),"",ROUND($E1829*$C1829/100,2))</f>
        <v/>
      </c>
      <c r="G1829" s="8" t="n"/>
      <c r="H1829" s="25" t="n"/>
      <c r="I1829" s="8" t="n"/>
      <c r="J1829" s="25">
        <f>IF($H1829&lt;&gt;"",IF($F1829="","",ROUND($H1829-$F1829,2)),IF(AND($F1829&lt;&gt;"",ISNUMBER($G1829)),IF($G1829&lt;TODAY(),-$F1829,""),""))</f>
        <v/>
      </c>
    </row>
    <row r="1830">
      <c r="A1830" s="7" t="n"/>
      <c r="B1830" s="10" t="n"/>
      <c r="C1830">
        <f>IF($A1830="","",IFERROR(IF(INDEX('Apólices'!$Q$2:$Q$5001,MATCH($A1830,'Apólices'!$A$2:$A$5001,0))="","",INDEX('Apólices'!$Q$2:$Q$5001,MATCH($A1830,'Apólices'!$A$2:$A$5001,0))),""))</f>
        <v/>
      </c>
      <c r="D1830" s="8" t="n"/>
      <c r="E1830" s="25" t="n"/>
      <c r="F1830" s="25">
        <f>IF(OR($E1830="",$C1830=""),"",ROUND($E1830*$C1830/100,2))</f>
        <v/>
      </c>
      <c r="G1830" s="8" t="n"/>
      <c r="H1830" s="25" t="n"/>
      <c r="I1830" s="8" t="n"/>
      <c r="J1830" s="25">
        <f>IF($H1830&lt;&gt;"",IF($F1830="","",ROUND($H1830-$F1830,2)),IF(AND($F1830&lt;&gt;"",ISNUMBER($G1830)),IF($G1830&lt;TODAY(),-$F1830,""),""))</f>
        <v/>
      </c>
    </row>
    <row r="1831">
      <c r="A1831" s="7" t="n"/>
      <c r="B1831" s="10" t="n"/>
      <c r="C1831">
        <f>IF($A1831="","",IFERROR(IF(INDEX('Apólices'!$Q$2:$Q$5001,MATCH($A1831,'Apólices'!$A$2:$A$5001,0))="","",INDEX('Apólices'!$Q$2:$Q$5001,MATCH($A1831,'Apólices'!$A$2:$A$5001,0))),""))</f>
        <v/>
      </c>
      <c r="D1831" s="8" t="n"/>
      <c r="E1831" s="25" t="n"/>
      <c r="F1831" s="25">
        <f>IF(OR($E1831="",$C1831=""),"",ROUND($E1831*$C1831/100,2))</f>
        <v/>
      </c>
      <c r="G1831" s="8" t="n"/>
      <c r="H1831" s="25" t="n"/>
      <c r="I1831" s="8" t="n"/>
      <c r="J1831" s="25">
        <f>IF($H1831&lt;&gt;"",IF($F1831="","",ROUND($H1831-$F1831,2)),IF(AND($F1831&lt;&gt;"",ISNUMBER($G1831)),IF($G1831&lt;TODAY(),-$F1831,""),""))</f>
        <v/>
      </c>
    </row>
    <row r="1832">
      <c r="A1832" s="7" t="n"/>
      <c r="B1832" s="10" t="n"/>
      <c r="C1832">
        <f>IF($A1832="","",IFERROR(IF(INDEX('Apólices'!$Q$2:$Q$5001,MATCH($A1832,'Apólices'!$A$2:$A$5001,0))="","",INDEX('Apólices'!$Q$2:$Q$5001,MATCH($A1832,'Apólices'!$A$2:$A$5001,0))),""))</f>
        <v/>
      </c>
      <c r="D1832" s="8" t="n"/>
      <c r="E1832" s="25" t="n"/>
      <c r="F1832" s="25">
        <f>IF(OR($E1832="",$C1832=""),"",ROUND($E1832*$C1832/100,2))</f>
        <v/>
      </c>
      <c r="G1832" s="8" t="n"/>
      <c r="H1832" s="25" t="n"/>
      <c r="I1832" s="8" t="n"/>
      <c r="J1832" s="25">
        <f>IF($H1832&lt;&gt;"",IF($F1832="","",ROUND($H1832-$F1832,2)),IF(AND($F1832&lt;&gt;"",ISNUMBER($G1832)),IF($G1832&lt;TODAY(),-$F1832,""),""))</f>
        <v/>
      </c>
    </row>
    <row r="1833">
      <c r="A1833" s="7" t="n"/>
      <c r="B1833" s="10" t="n"/>
      <c r="C1833">
        <f>IF($A1833="","",IFERROR(IF(INDEX('Apólices'!$Q$2:$Q$5001,MATCH($A1833,'Apólices'!$A$2:$A$5001,0))="","",INDEX('Apólices'!$Q$2:$Q$5001,MATCH($A1833,'Apólices'!$A$2:$A$5001,0))),""))</f>
        <v/>
      </c>
      <c r="D1833" s="8" t="n"/>
      <c r="E1833" s="25" t="n"/>
      <c r="F1833" s="25">
        <f>IF(OR($E1833="",$C1833=""),"",ROUND($E1833*$C1833/100,2))</f>
        <v/>
      </c>
      <c r="G1833" s="8" t="n"/>
      <c r="H1833" s="25" t="n"/>
      <c r="I1833" s="8" t="n"/>
      <c r="J1833" s="25">
        <f>IF($H1833&lt;&gt;"",IF($F1833="","",ROUND($H1833-$F1833,2)),IF(AND($F1833&lt;&gt;"",ISNUMBER($G1833)),IF($G1833&lt;TODAY(),-$F1833,""),""))</f>
        <v/>
      </c>
    </row>
    <row r="1834">
      <c r="A1834" s="7" t="n"/>
      <c r="B1834" s="10" t="n"/>
      <c r="C1834">
        <f>IF($A1834="","",IFERROR(IF(INDEX('Apólices'!$Q$2:$Q$5001,MATCH($A1834,'Apólices'!$A$2:$A$5001,0))="","",INDEX('Apólices'!$Q$2:$Q$5001,MATCH($A1834,'Apólices'!$A$2:$A$5001,0))),""))</f>
        <v/>
      </c>
      <c r="D1834" s="8" t="n"/>
      <c r="E1834" s="25" t="n"/>
      <c r="F1834" s="25">
        <f>IF(OR($E1834="",$C1834=""),"",ROUND($E1834*$C1834/100,2))</f>
        <v/>
      </c>
      <c r="G1834" s="8" t="n"/>
      <c r="H1834" s="25" t="n"/>
      <c r="I1834" s="8" t="n"/>
      <c r="J1834" s="25">
        <f>IF($H1834&lt;&gt;"",IF($F1834="","",ROUND($H1834-$F1834,2)),IF(AND($F1834&lt;&gt;"",ISNUMBER($G1834)),IF($G1834&lt;TODAY(),-$F1834,""),""))</f>
        <v/>
      </c>
    </row>
    <row r="1835">
      <c r="A1835" s="7" t="n"/>
      <c r="B1835" s="10" t="n"/>
      <c r="C1835">
        <f>IF($A1835="","",IFERROR(IF(INDEX('Apólices'!$Q$2:$Q$5001,MATCH($A1835,'Apólices'!$A$2:$A$5001,0))="","",INDEX('Apólices'!$Q$2:$Q$5001,MATCH($A1835,'Apólices'!$A$2:$A$5001,0))),""))</f>
        <v/>
      </c>
      <c r="D1835" s="8" t="n"/>
      <c r="E1835" s="25" t="n"/>
      <c r="F1835" s="25">
        <f>IF(OR($E1835="",$C1835=""),"",ROUND($E1835*$C1835/100,2))</f>
        <v/>
      </c>
      <c r="G1835" s="8" t="n"/>
      <c r="H1835" s="25" t="n"/>
      <c r="I1835" s="8" t="n"/>
      <c r="J1835" s="25">
        <f>IF($H1835&lt;&gt;"",IF($F1835="","",ROUND($H1835-$F1835,2)),IF(AND($F1835&lt;&gt;"",ISNUMBER($G1835)),IF($G1835&lt;TODAY(),-$F1835,""),""))</f>
        <v/>
      </c>
    </row>
    <row r="1836">
      <c r="A1836" s="7" t="n"/>
      <c r="B1836" s="10" t="n"/>
      <c r="C1836">
        <f>IF($A1836="","",IFERROR(IF(INDEX('Apólices'!$Q$2:$Q$5001,MATCH($A1836,'Apólices'!$A$2:$A$5001,0))="","",INDEX('Apólices'!$Q$2:$Q$5001,MATCH($A1836,'Apólices'!$A$2:$A$5001,0))),""))</f>
        <v/>
      </c>
      <c r="D1836" s="8" t="n"/>
      <c r="E1836" s="25" t="n"/>
      <c r="F1836" s="25">
        <f>IF(OR($E1836="",$C1836=""),"",ROUND($E1836*$C1836/100,2))</f>
        <v/>
      </c>
      <c r="G1836" s="8" t="n"/>
      <c r="H1836" s="25" t="n"/>
      <c r="I1836" s="8" t="n"/>
      <c r="J1836" s="25">
        <f>IF($H1836&lt;&gt;"",IF($F1836="","",ROUND($H1836-$F1836,2)),IF(AND($F1836&lt;&gt;"",ISNUMBER($G1836)),IF($G1836&lt;TODAY(),-$F1836,""),""))</f>
        <v/>
      </c>
    </row>
    <row r="1837">
      <c r="A1837" s="7" t="n"/>
      <c r="B1837" s="10" t="n"/>
      <c r="C1837">
        <f>IF($A1837="","",IFERROR(IF(INDEX('Apólices'!$Q$2:$Q$5001,MATCH($A1837,'Apólices'!$A$2:$A$5001,0))="","",INDEX('Apólices'!$Q$2:$Q$5001,MATCH($A1837,'Apólices'!$A$2:$A$5001,0))),""))</f>
        <v/>
      </c>
      <c r="D1837" s="8" t="n"/>
      <c r="E1837" s="25" t="n"/>
      <c r="F1837" s="25">
        <f>IF(OR($E1837="",$C1837=""),"",ROUND($E1837*$C1837/100,2))</f>
        <v/>
      </c>
      <c r="G1837" s="8" t="n"/>
      <c r="H1837" s="25" t="n"/>
      <c r="I1837" s="8" t="n"/>
      <c r="J1837" s="25">
        <f>IF($H1837&lt;&gt;"",IF($F1837="","",ROUND($H1837-$F1837,2)),IF(AND($F1837&lt;&gt;"",ISNUMBER($G1837)),IF($G1837&lt;TODAY(),-$F1837,""),""))</f>
        <v/>
      </c>
    </row>
    <row r="1838">
      <c r="A1838" s="7" t="n"/>
      <c r="B1838" s="10" t="n"/>
      <c r="C1838">
        <f>IF($A1838="","",IFERROR(IF(INDEX('Apólices'!$Q$2:$Q$5001,MATCH($A1838,'Apólices'!$A$2:$A$5001,0))="","",INDEX('Apólices'!$Q$2:$Q$5001,MATCH($A1838,'Apólices'!$A$2:$A$5001,0))),""))</f>
        <v/>
      </c>
      <c r="D1838" s="8" t="n"/>
      <c r="E1838" s="25" t="n"/>
      <c r="F1838" s="25">
        <f>IF(OR($E1838="",$C1838=""),"",ROUND($E1838*$C1838/100,2))</f>
        <v/>
      </c>
      <c r="G1838" s="8" t="n"/>
      <c r="H1838" s="25" t="n"/>
      <c r="I1838" s="8" t="n"/>
      <c r="J1838" s="25">
        <f>IF($H1838&lt;&gt;"",IF($F1838="","",ROUND($H1838-$F1838,2)),IF(AND($F1838&lt;&gt;"",ISNUMBER($G1838)),IF($G1838&lt;TODAY(),-$F1838,""),""))</f>
        <v/>
      </c>
    </row>
    <row r="1839">
      <c r="A1839" s="7" t="n"/>
      <c r="B1839" s="10" t="n"/>
      <c r="C1839">
        <f>IF($A1839="","",IFERROR(IF(INDEX('Apólices'!$Q$2:$Q$5001,MATCH($A1839,'Apólices'!$A$2:$A$5001,0))="","",INDEX('Apólices'!$Q$2:$Q$5001,MATCH($A1839,'Apólices'!$A$2:$A$5001,0))),""))</f>
        <v/>
      </c>
      <c r="D1839" s="8" t="n"/>
      <c r="E1839" s="25" t="n"/>
      <c r="F1839" s="25">
        <f>IF(OR($E1839="",$C1839=""),"",ROUND($E1839*$C1839/100,2))</f>
        <v/>
      </c>
      <c r="G1839" s="8" t="n"/>
      <c r="H1839" s="25" t="n"/>
      <c r="I1839" s="8" t="n"/>
      <c r="J1839" s="25">
        <f>IF($H1839&lt;&gt;"",IF($F1839="","",ROUND($H1839-$F1839,2)),IF(AND($F1839&lt;&gt;"",ISNUMBER($G1839)),IF($G1839&lt;TODAY(),-$F1839,""),""))</f>
        <v/>
      </c>
    </row>
    <row r="1840">
      <c r="A1840" s="7" t="n"/>
      <c r="B1840" s="10" t="n"/>
      <c r="C1840">
        <f>IF($A1840="","",IFERROR(IF(INDEX('Apólices'!$Q$2:$Q$5001,MATCH($A1840,'Apólices'!$A$2:$A$5001,0))="","",INDEX('Apólices'!$Q$2:$Q$5001,MATCH($A1840,'Apólices'!$A$2:$A$5001,0))),""))</f>
        <v/>
      </c>
      <c r="D1840" s="8" t="n"/>
      <c r="E1840" s="25" t="n"/>
      <c r="F1840" s="25">
        <f>IF(OR($E1840="",$C1840=""),"",ROUND($E1840*$C1840/100,2))</f>
        <v/>
      </c>
      <c r="G1840" s="8" t="n"/>
      <c r="H1840" s="25" t="n"/>
      <c r="I1840" s="8" t="n"/>
      <c r="J1840" s="25">
        <f>IF($H1840&lt;&gt;"",IF($F1840="","",ROUND($H1840-$F1840,2)),IF(AND($F1840&lt;&gt;"",ISNUMBER($G1840)),IF($G1840&lt;TODAY(),-$F1840,""),""))</f>
        <v/>
      </c>
    </row>
    <row r="1841">
      <c r="A1841" s="7" t="n"/>
      <c r="B1841" s="10" t="n"/>
      <c r="C1841">
        <f>IF($A1841="","",IFERROR(IF(INDEX('Apólices'!$Q$2:$Q$5001,MATCH($A1841,'Apólices'!$A$2:$A$5001,0))="","",INDEX('Apólices'!$Q$2:$Q$5001,MATCH($A1841,'Apólices'!$A$2:$A$5001,0))),""))</f>
        <v/>
      </c>
      <c r="D1841" s="8" t="n"/>
      <c r="E1841" s="25" t="n"/>
      <c r="F1841" s="25">
        <f>IF(OR($E1841="",$C1841=""),"",ROUND($E1841*$C1841/100,2))</f>
        <v/>
      </c>
      <c r="G1841" s="8" t="n"/>
      <c r="H1841" s="25" t="n"/>
      <c r="I1841" s="8" t="n"/>
      <c r="J1841" s="25">
        <f>IF($H1841&lt;&gt;"",IF($F1841="","",ROUND($H1841-$F1841,2)),IF(AND($F1841&lt;&gt;"",ISNUMBER($G1841)),IF($G1841&lt;TODAY(),-$F1841,""),""))</f>
        <v/>
      </c>
    </row>
    <row r="1842">
      <c r="A1842" s="7" t="n"/>
      <c r="B1842" s="10" t="n"/>
      <c r="C1842">
        <f>IF($A1842="","",IFERROR(IF(INDEX('Apólices'!$Q$2:$Q$5001,MATCH($A1842,'Apólices'!$A$2:$A$5001,0))="","",INDEX('Apólices'!$Q$2:$Q$5001,MATCH($A1842,'Apólices'!$A$2:$A$5001,0))),""))</f>
        <v/>
      </c>
      <c r="D1842" s="8" t="n"/>
      <c r="E1842" s="25" t="n"/>
      <c r="F1842" s="25">
        <f>IF(OR($E1842="",$C1842=""),"",ROUND($E1842*$C1842/100,2))</f>
        <v/>
      </c>
      <c r="G1842" s="8" t="n"/>
      <c r="H1842" s="25" t="n"/>
      <c r="I1842" s="8" t="n"/>
      <c r="J1842" s="25">
        <f>IF($H1842&lt;&gt;"",IF($F1842="","",ROUND($H1842-$F1842,2)),IF(AND($F1842&lt;&gt;"",ISNUMBER($G1842)),IF($G1842&lt;TODAY(),-$F1842,""),""))</f>
        <v/>
      </c>
    </row>
    <row r="1843">
      <c r="A1843" s="7" t="n"/>
      <c r="B1843" s="10" t="n"/>
      <c r="C1843">
        <f>IF($A1843="","",IFERROR(IF(INDEX('Apólices'!$Q$2:$Q$5001,MATCH($A1843,'Apólices'!$A$2:$A$5001,0))="","",INDEX('Apólices'!$Q$2:$Q$5001,MATCH($A1843,'Apólices'!$A$2:$A$5001,0))),""))</f>
        <v/>
      </c>
      <c r="D1843" s="8" t="n"/>
      <c r="E1843" s="25" t="n"/>
      <c r="F1843" s="25">
        <f>IF(OR($E1843="",$C1843=""),"",ROUND($E1843*$C1843/100,2))</f>
        <v/>
      </c>
      <c r="G1843" s="8" t="n"/>
      <c r="H1843" s="25" t="n"/>
      <c r="I1843" s="8" t="n"/>
      <c r="J1843" s="25">
        <f>IF($H1843&lt;&gt;"",IF($F1843="","",ROUND($H1843-$F1843,2)),IF(AND($F1843&lt;&gt;"",ISNUMBER($G1843)),IF($G1843&lt;TODAY(),-$F1843,""),""))</f>
        <v/>
      </c>
    </row>
    <row r="1844">
      <c r="A1844" s="7" t="n"/>
      <c r="B1844" s="10" t="n"/>
      <c r="C1844">
        <f>IF($A1844="","",IFERROR(IF(INDEX('Apólices'!$Q$2:$Q$5001,MATCH($A1844,'Apólices'!$A$2:$A$5001,0))="","",INDEX('Apólices'!$Q$2:$Q$5001,MATCH($A1844,'Apólices'!$A$2:$A$5001,0))),""))</f>
        <v/>
      </c>
      <c r="D1844" s="8" t="n"/>
      <c r="E1844" s="25" t="n"/>
      <c r="F1844" s="25">
        <f>IF(OR($E1844="",$C1844=""),"",ROUND($E1844*$C1844/100,2))</f>
        <v/>
      </c>
      <c r="G1844" s="8" t="n"/>
      <c r="H1844" s="25" t="n"/>
      <c r="I1844" s="8" t="n"/>
      <c r="J1844" s="25">
        <f>IF($H1844&lt;&gt;"",IF($F1844="","",ROUND($H1844-$F1844,2)),IF(AND($F1844&lt;&gt;"",ISNUMBER($G1844)),IF($G1844&lt;TODAY(),-$F1844,""),""))</f>
        <v/>
      </c>
    </row>
    <row r="1845">
      <c r="A1845" s="7" t="n"/>
      <c r="B1845" s="10" t="n"/>
      <c r="C1845">
        <f>IF($A1845="","",IFERROR(IF(INDEX('Apólices'!$Q$2:$Q$5001,MATCH($A1845,'Apólices'!$A$2:$A$5001,0))="","",INDEX('Apólices'!$Q$2:$Q$5001,MATCH($A1845,'Apólices'!$A$2:$A$5001,0))),""))</f>
        <v/>
      </c>
      <c r="D1845" s="8" t="n"/>
      <c r="E1845" s="25" t="n"/>
      <c r="F1845" s="25">
        <f>IF(OR($E1845="",$C1845=""),"",ROUND($E1845*$C1845/100,2))</f>
        <v/>
      </c>
      <c r="G1845" s="8" t="n"/>
      <c r="H1845" s="25" t="n"/>
      <c r="I1845" s="8" t="n"/>
      <c r="J1845" s="25">
        <f>IF($H1845&lt;&gt;"",IF($F1845="","",ROUND($H1845-$F1845,2)),IF(AND($F1845&lt;&gt;"",ISNUMBER($G1845)),IF($G1845&lt;TODAY(),-$F1845,""),""))</f>
        <v/>
      </c>
    </row>
    <row r="1846">
      <c r="A1846" s="7" t="n"/>
      <c r="B1846" s="10" t="n"/>
      <c r="C1846">
        <f>IF($A1846="","",IFERROR(IF(INDEX('Apólices'!$Q$2:$Q$5001,MATCH($A1846,'Apólices'!$A$2:$A$5001,0))="","",INDEX('Apólices'!$Q$2:$Q$5001,MATCH($A1846,'Apólices'!$A$2:$A$5001,0))),""))</f>
        <v/>
      </c>
      <c r="D1846" s="8" t="n"/>
      <c r="E1846" s="25" t="n"/>
      <c r="F1846" s="25">
        <f>IF(OR($E1846="",$C1846=""),"",ROUND($E1846*$C1846/100,2))</f>
        <v/>
      </c>
      <c r="G1846" s="8" t="n"/>
      <c r="H1846" s="25" t="n"/>
      <c r="I1846" s="8" t="n"/>
      <c r="J1846" s="25">
        <f>IF($H1846&lt;&gt;"",IF($F1846="","",ROUND($H1846-$F1846,2)),IF(AND($F1846&lt;&gt;"",ISNUMBER($G1846)),IF($G1846&lt;TODAY(),-$F1846,""),""))</f>
        <v/>
      </c>
    </row>
    <row r="1847">
      <c r="A1847" s="7" t="n"/>
      <c r="B1847" s="10" t="n"/>
      <c r="C1847">
        <f>IF($A1847="","",IFERROR(IF(INDEX('Apólices'!$Q$2:$Q$5001,MATCH($A1847,'Apólices'!$A$2:$A$5001,0))="","",INDEX('Apólices'!$Q$2:$Q$5001,MATCH($A1847,'Apólices'!$A$2:$A$5001,0))),""))</f>
        <v/>
      </c>
      <c r="D1847" s="8" t="n"/>
      <c r="E1847" s="25" t="n"/>
      <c r="F1847" s="25">
        <f>IF(OR($E1847="",$C1847=""),"",ROUND($E1847*$C1847/100,2))</f>
        <v/>
      </c>
      <c r="G1847" s="8" t="n"/>
      <c r="H1847" s="25" t="n"/>
      <c r="I1847" s="8" t="n"/>
      <c r="J1847" s="25">
        <f>IF($H1847&lt;&gt;"",IF($F1847="","",ROUND($H1847-$F1847,2)),IF(AND($F1847&lt;&gt;"",ISNUMBER($G1847)),IF($G1847&lt;TODAY(),-$F1847,""),""))</f>
        <v/>
      </c>
    </row>
    <row r="1848">
      <c r="A1848" s="7" t="n"/>
      <c r="B1848" s="10" t="n"/>
      <c r="C1848">
        <f>IF($A1848="","",IFERROR(IF(INDEX('Apólices'!$Q$2:$Q$5001,MATCH($A1848,'Apólices'!$A$2:$A$5001,0))="","",INDEX('Apólices'!$Q$2:$Q$5001,MATCH($A1848,'Apólices'!$A$2:$A$5001,0))),""))</f>
        <v/>
      </c>
      <c r="D1848" s="8" t="n"/>
      <c r="E1848" s="25" t="n"/>
      <c r="F1848" s="25">
        <f>IF(OR($E1848="",$C1848=""),"",ROUND($E1848*$C1848/100,2))</f>
        <v/>
      </c>
      <c r="G1848" s="8" t="n"/>
      <c r="H1848" s="25" t="n"/>
      <c r="I1848" s="8" t="n"/>
      <c r="J1848" s="25">
        <f>IF($H1848&lt;&gt;"",IF($F1848="","",ROUND($H1848-$F1848,2)),IF(AND($F1848&lt;&gt;"",ISNUMBER($G1848)),IF($G1848&lt;TODAY(),-$F1848,""),""))</f>
        <v/>
      </c>
    </row>
    <row r="1849">
      <c r="A1849" s="7" t="n"/>
      <c r="B1849" s="10" t="n"/>
      <c r="C1849">
        <f>IF($A1849="","",IFERROR(IF(INDEX('Apólices'!$Q$2:$Q$5001,MATCH($A1849,'Apólices'!$A$2:$A$5001,0))="","",INDEX('Apólices'!$Q$2:$Q$5001,MATCH($A1849,'Apólices'!$A$2:$A$5001,0))),""))</f>
        <v/>
      </c>
      <c r="D1849" s="8" t="n"/>
      <c r="E1849" s="25" t="n"/>
      <c r="F1849" s="25">
        <f>IF(OR($E1849="",$C1849=""),"",ROUND($E1849*$C1849/100,2))</f>
        <v/>
      </c>
      <c r="G1849" s="8" t="n"/>
      <c r="H1849" s="25" t="n"/>
      <c r="I1849" s="8" t="n"/>
      <c r="J1849" s="25">
        <f>IF($H1849&lt;&gt;"",IF($F1849="","",ROUND($H1849-$F1849,2)),IF(AND($F1849&lt;&gt;"",ISNUMBER($G1849)),IF($G1849&lt;TODAY(),-$F1849,""),""))</f>
        <v/>
      </c>
    </row>
    <row r="1850">
      <c r="A1850" s="7" t="n"/>
      <c r="B1850" s="10" t="n"/>
      <c r="C1850">
        <f>IF($A1850="","",IFERROR(IF(INDEX('Apólices'!$Q$2:$Q$5001,MATCH($A1850,'Apólices'!$A$2:$A$5001,0))="","",INDEX('Apólices'!$Q$2:$Q$5001,MATCH($A1850,'Apólices'!$A$2:$A$5001,0))),""))</f>
        <v/>
      </c>
      <c r="D1850" s="8" t="n"/>
      <c r="E1850" s="25" t="n"/>
      <c r="F1850" s="25">
        <f>IF(OR($E1850="",$C1850=""),"",ROUND($E1850*$C1850/100,2))</f>
        <v/>
      </c>
      <c r="G1850" s="8" t="n"/>
      <c r="H1850" s="25" t="n"/>
      <c r="I1850" s="8" t="n"/>
      <c r="J1850" s="25">
        <f>IF($H1850&lt;&gt;"",IF($F1850="","",ROUND($H1850-$F1850,2)),IF(AND($F1850&lt;&gt;"",ISNUMBER($G1850)),IF($G1850&lt;TODAY(),-$F1850,""),""))</f>
        <v/>
      </c>
    </row>
    <row r="1851">
      <c r="A1851" s="7" t="n"/>
      <c r="B1851" s="10" t="n"/>
      <c r="C1851">
        <f>IF($A1851="","",IFERROR(IF(INDEX('Apólices'!$Q$2:$Q$5001,MATCH($A1851,'Apólices'!$A$2:$A$5001,0))="","",INDEX('Apólices'!$Q$2:$Q$5001,MATCH($A1851,'Apólices'!$A$2:$A$5001,0))),""))</f>
        <v/>
      </c>
      <c r="D1851" s="8" t="n"/>
      <c r="E1851" s="25" t="n"/>
      <c r="F1851" s="25">
        <f>IF(OR($E1851="",$C1851=""),"",ROUND($E1851*$C1851/100,2))</f>
        <v/>
      </c>
      <c r="G1851" s="8" t="n"/>
      <c r="H1851" s="25" t="n"/>
      <c r="I1851" s="8" t="n"/>
      <c r="J1851" s="25">
        <f>IF($H1851&lt;&gt;"",IF($F1851="","",ROUND($H1851-$F1851,2)),IF(AND($F1851&lt;&gt;"",ISNUMBER($G1851)),IF($G1851&lt;TODAY(),-$F1851,""),""))</f>
        <v/>
      </c>
    </row>
    <row r="1852">
      <c r="A1852" s="7" t="n"/>
      <c r="B1852" s="10" t="n"/>
      <c r="C1852">
        <f>IF($A1852="","",IFERROR(IF(INDEX('Apólices'!$Q$2:$Q$5001,MATCH($A1852,'Apólices'!$A$2:$A$5001,0))="","",INDEX('Apólices'!$Q$2:$Q$5001,MATCH($A1852,'Apólices'!$A$2:$A$5001,0))),""))</f>
        <v/>
      </c>
      <c r="D1852" s="8" t="n"/>
      <c r="E1852" s="25" t="n"/>
      <c r="F1852" s="25">
        <f>IF(OR($E1852="",$C1852=""),"",ROUND($E1852*$C1852/100,2))</f>
        <v/>
      </c>
      <c r="G1852" s="8" t="n"/>
      <c r="H1852" s="25" t="n"/>
      <c r="I1852" s="8" t="n"/>
      <c r="J1852" s="25">
        <f>IF($H1852&lt;&gt;"",IF($F1852="","",ROUND($H1852-$F1852,2)),IF(AND($F1852&lt;&gt;"",ISNUMBER($G1852)),IF($G1852&lt;TODAY(),-$F1852,""),""))</f>
        <v/>
      </c>
    </row>
    <row r="1853">
      <c r="A1853" s="7" t="n"/>
      <c r="B1853" s="10" t="n"/>
      <c r="C1853">
        <f>IF($A1853="","",IFERROR(IF(INDEX('Apólices'!$Q$2:$Q$5001,MATCH($A1853,'Apólices'!$A$2:$A$5001,0))="","",INDEX('Apólices'!$Q$2:$Q$5001,MATCH($A1853,'Apólices'!$A$2:$A$5001,0))),""))</f>
        <v/>
      </c>
      <c r="D1853" s="8" t="n"/>
      <c r="E1853" s="25" t="n"/>
      <c r="F1853" s="25">
        <f>IF(OR($E1853="",$C1853=""),"",ROUND($E1853*$C1853/100,2))</f>
        <v/>
      </c>
      <c r="G1853" s="8" t="n"/>
      <c r="H1853" s="25" t="n"/>
      <c r="I1853" s="8" t="n"/>
      <c r="J1853" s="25">
        <f>IF($H1853&lt;&gt;"",IF($F1853="","",ROUND($H1853-$F1853,2)),IF(AND($F1853&lt;&gt;"",ISNUMBER($G1853)),IF($G1853&lt;TODAY(),-$F1853,""),""))</f>
        <v/>
      </c>
    </row>
    <row r="1854">
      <c r="A1854" s="7" t="n"/>
      <c r="B1854" s="10" t="n"/>
      <c r="C1854">
        <f>IF($A1854="","",IFERROR(IF(INDEX('Apólices'!$Q$2:$Q$5001,MATCH($A1854,'Apólices'!$A$2:$A$5001,0))="","",INDEX('Apólices'!$Q$2:$Q$5001,MATCH($A1854,'Apólices'!$A$2:$A$5001,0))),""))</f>
        <v/>
      </c>
      <c r="D1854" s="8" t="n"/>
      <c r="E1854" s="25" t="n"/>
      <c r="F1854" s="25">
        <f>IF(OR($E1854="",$C1854=""),"",ROUND($E1854*$C1854/100,2))</f>
        <v/>
      </c>
      <c r="G1854" s="8" t="n"/>
      <c r="H1854" s="25" t="n"/>
      <c r="I1854" s="8" t="n"/>
      <c r="J1854" s="25">
        <f>IF($H1854&lt;&gt;"",IF($F1854="","",ROUND($H1854-$F1854,2)),IF(AND($F1854&lt;&gt;"",ISNUMBER($G1854)),IF($G1854&lt;TODAY(),-$F1854,""),""))</f>
        <v/>
      </c>
    </row>
    <row r="1855">
      <c r="A1855" s="7" t="n"/>
      <c r="B1855" s="10" t="n"/>
      <c r="C1855">
        <f>IF($A1855="","",IFERROR(IF(INDEX('Apólices'!$Q$2:$Q$5001,MATCH($A1855,'Apólices'!$A$2:$A$5001,0))="","",INDEX('Apólices'!$Q$2:$Q$5001,MATCH($A1855,'Apólices'!$A$2:$A$5001,0))),""))</f>
        <v/>
      </c>
      <c r="D1855" s="8" t="n"/>
      <c r="E1855" s="25" t="n"/>
      <c r="F1855" s="25">
        <f>IF(OR($E1855="",$C1855=""),"",ROUND($E1855*$C1855/100,2))</f>
        <v/>
      </c>
      <c r="G1855" s="8" t="n"/>
      <c r="H1855" s="25" t="n"/>
      <c r="I1855" s="8" t="n"/>
      <c r="J1855" s="25">
        <f>IF($H1855&lt;&gt;"",IF($F1855="","",ROUND($H1855-$F1855,2)),IF(AND($F1855&lt;&gt;"",ISNUMBER($G1855)),IF($G1855&lt;TODAY(),-$F1855,""),""))</f>
        <v/>
      </c>
    </row>
    <row r="1856">
      <c r="A1856" s="7" t="n"/>
      <c r="B1856" s="10" t="n"/>
      <c r="C1856">
        <f>IF($A1856="","",IFERROR(IF(INDEX('Apólices'!$Q$2:$Q$5001,MATCH($A1856,'Apólices'!$A$2:$A$5001,0))="","",INDEX('Apólices'!$Q$2:$Q$5001,MATCH($A1856,'Apólices'!$A$2:$A$5001,0))),""))</f>
        <v/>
      </c>
      <c r="D1856" s="8" t="n"/>
      <c r="E1856" s="25" t="n"/>
      <c r="F1856" s="25">
        <f>IF(OR($E1856="",$C1856=""),"",ROUND($E1856*$C1856/100,2))</f>
        <v/>
      </c>
      <c r="G1856" s="8" t="n"/>
      <c r="H1856" s="25" t="n"/>
      <c r="I1856" s="8" t="n"/>
      <c r="J1856" s="25">
        <f>IF($H1856&lt;&gt;"",IF($F1856="","",ROUND($H1856-$F1856,2)),IF(AND($F1856&lt;&gt;"",ISNUMBER($G1856)),IF($G1856&lt;TODAY(),-$F1856,""),""))</f>
        <v/>
      </c>
    </row>
    <row r="1857">
      <c r="A1857" s="7" t="n"/>
      <c r="B1857" s="10" t="n"/>
      <c r="C1857">
        <f>IF($A1857="","",IFERROR(IF(INDEX('Apólices'!$Q$2:$Q$5001,MATCH($A1857,'Apólices'!$A$2:$A$5001,0))="","",INDEX('Apólices'!$Q$2:$Q$5001,MATCH($A1857,'Apólices'!$A$2:$A$5001,0))),""))</f>
        <v/>
      </c>
      <c r="D1857" s="8" t="n"/>
      <c r="E1857" s="25" t="n"/>
      <c r="F1857" s="25">
        <f>IF(OR($E1857="",$C1857=""),"",ROUND($E1857*$C1857/100,2))</f>
        <v/>
      </c>
      <c r="G1857" s="8" t="n"/>
      <c r="H1857" s="25" t="n"/>
      <c r="I1857" s="8" t="n"/>
      <c r="J1857" s="25">
        <f>IF($H1857&lt;&gt;"",IF($F1857="","",ROUND($H1857-$F1857,2)),IF(AND($F1857&lt;&gt;"",ISNUMBER($G1857)),IF($G1857&lt;TODAY(),-$F1857,""),""))</f>
        <v/>
      </c>
    </row>
    <row r="1858">
      <c r="A1858" s="7" t="n"/>
      <c r="B1858" s="10" t="n"/>
      <c r="C1858">
        <f>IF($A1858="","",IFERROR(IF(INDEX('Apólices'!$Q$2:$Q$5001,MATCH($A1858,'Apólices'!$A$2:$A$5001,0))="","",INDEX('Apólices'!$Q$2:$Q$5001,MATCH($A1858,'Apólices'!$A$2:$A$5001,0))),""))</f>
        <v/>
      </c>
      <c r="D1858" s="8" t="n"/>
      <c r="E1858" s="25" t="n"/>
      <c r="F1858" s="25">
        <f>IF(OR($E1858="",$C1858=""),"",ROUND($E1858*$C1858/100,2))</f>
        <v/>
      </c>
      <c r="G1858" s="8" t="n"/>
      <c r="H1858" s="25" t="n"/>
      <c r="I1858" s="8" t="n"/>
      <c r="J1858" s="25">
        <f>IF($H1858&lt;&gt;"",IF($F1858="","",ROUND($H1858-$F1858,2)),IF(AND($F1858&lt;&gt;"",ISNUMBER($G1858)),IF($G1858&lt;TODAY(),-$F1858,""),""))</f>
        <v/>
      </c>
    </row>
    <row r="1859">
      <c r="A1859" s="7" t="n"/>
      <c r="B1859" s="10" t="n"/>
      <c r="C1859">
        <f>IF($A1859="","",IFERROR(IF(INDEX('Apólices'!$Q$2:$Q$5001,MATCH($A1859,'Apólices'!$A$2:$A$5001,0))="","",INDEX('Apólices'!$Q$2:$Q$5001,MATCH($A1859,'Apólices'!$A$2:$A$5001,0))),""))</f>
        <v/>
      </c>
      <c r="D1859" s="8" t="n"/>
      <c r="E1859" s="25" t="n"/>
      <c r="F1859" s="25">
        <f>IF(OR($E1859="",$C1859=""),"",ROUND($E1859*$C1859/100,2))</f>
        <v/>
      </c>
      <c r="G1859" s="8" t="n"/>
      <c r="H1859" s="25" t="n"/>
      <c r="I1859" s="8" t="n"/>
      <c r="J1859" s="25">
        <f>IF($H1859&lt;&gt;"",IF($F1859="","",ROUND($H1859-$F1859,2)),IF(AND($F1859&lt;&gt;"",ISNUMBER($G1859)),IF($G1859&lt;TODAY(),-$F1859,""),""))</f>
        <v/>
      </c>
    </row>
    <row r="1860">
      <c r="A1860" s="7" t="n"/>
      <c r="B1860" s="10" t="n"/>
      <c r="C1860">
        <f>IF($A1860="","",IFERROR(IF(INDEX('Apólices'!$Q$2:$Q$5001,MATCH($A1860,'Apólices'!$A$2:$A$5001,0))="","",INDEX('Apólices'!$Q$2:$Q$5001,MATCH($A1860,'Apólices'!$A$2:$A$5001,0))),""))</f>
        <v/>
      </c>
      <c r="D1860" s="8" t="n"/>
      <c r="E1860" s="25" t="n"/>
      <c r="F1860" s="25">
        <f>IF(OR($E1860="",$C1860=""),"",ROUND($E1860*$C1860/100,2))</f>
        <v/>
      </c>
      <c r="G1860" s="8" t="n"/>
      <c r="H1860" s="25" t="n"/>
      <c r="I1860" s="8" t="n"/>
      <c r="J1860" s="25">
        <f>IF($H1860&lt;&gt;"",IF($F1860="","",ROUND($H1860-$F1860,2)),IF(AND($F1860&lt;&gt;"",ISNUMBER($G1860)),IF($G1860&lt;TODAY(),-$F1860,""),""))</f>
        <v/>
      </c>
    </row>
    <row r="1861">
      <c r="A1861" s="7" t="n"/>
      <c r="B1861" s="10" t="n"/>
      <c r="C1861">
        <f>IF($A1861="","",IFERROR(IF(INDEX('Apólices'!$Q$2:$Q$5001,MATCH($A1861,'Apólices'!$A$2:$A$5001,0))="","",INDEX('Apólices'!$Q$2:$Q$5001,MATCH($A1861,'Apólices'!$A$2:$A$5001,0))),""))</f>
        <v/>
      </c>
      <c r="D1861" s="8" t="n"/>
      <c r="E1861" s="25" t="n"/>
      <c r="F1861" s="25">
        <f>IF(OR($E1861="",$C1861=""),"",ROUND($E1861*$C1861/100,2))</f>
        <v/>
      </c>
      <c r="G1861" s="8" t="n"/>
      <c r="H1861" s="25" t="n"/>
      <c r="I1861" s="8" t="n"/>
      <c r="J1861" s="25">
        <f>IF($H1861&lt;&gt;"",IF($F1861="","",ROUND($H1861-$F1861,2)),IF(AND($F1861&lt;&gt;"",ISNUMBER($G1861)),IF($G1861&lt;TODAY(),-$F1861,""),""))</f>
        <v/>
      </c>
    </row>
    <row r="1862">
      <c r="A1862" s="7" t="n"/>
      <c r="B1862" s="10" t="n"/>
      <c r="C1862">
        <f>IF($A1862="","",IFERROR(IF(INDEX('Apólices'!$Q$2:$Q$5001,MATCH($A1862,'Apólices'!$A$2:$A$5001,0))="","",INDEX('Apólices'!$Q$2:$Q$5001,MATCH($A1862,'Apólices'!$A$2:$A$5001,0))),""))</f>
        <v/>
      </c>
      <c r="D1862" s="8" t="n"/>
      <c r="E1862" s="25" t="n"/>
      <c r="F1862" s="25">
        <f>IF(OR($E1862="",$C1862=""),"",ROUND($E1862*$C1862/100,2))</f>
        <v/>
      </c>
      <c r="G1862" s="8" t="n"/>
      <c r="H1862" s="25" t="n"/>
      <c r="I1862" s="8" t="n"/>
      <c r="J1862" s="25">
        <f>IF($H1862&lt;&gt;"",IF($F1862="","",ROUND($H1862-$F1862,2)),IF(AND($F1862&lt;&gt;"",ISNUMBER($G1862)),IF($G1862&lt;TODAY(),-$F1862,""),""))</f>
        <v/>
      </c>
    </row>
    <row r="1863">
      <c r="A1863" s="7" t="n"/>
      <c r="B1863" s="10" t="n"/>
      <c r="C1863">
        <f>IF($A1863="","",IFERROR(IF(INDEX('Apólices'!$Q$2:$Q$5001,MATCH($A1863,'Apólices'!$A$2:$A$5001,0))="","",INDEX('Apólices'!$Q$2:$Q$5001,MATCH($A1863,'Apólices'!$A$2:$A$5001,0))),""))</f>
        <v/>
      </c>
      <c r="D1863" s="8" t="n"/>
      <c r="E1863" s="25" t="n"/>
      <c r="F1863" s="25">
        <f>IF(OR($E1863="",$C1863=""),"",ROUND($E1863*$C1863/100,2))</f>
        <v/>
      </c>
      <c r="G1863" s="8" t="n"/>
      <c r="H1863" s="25" t="n"/>
      <c r="I1863" s="8" t="n"/>
      <c r="J1863" s="25">
        <f>IF($H1863&lt;&gt;"",IF($F1863="","",ROUND($H1863-$F1863,2)),IF(AND($F1863&lt;&gt;"",ISNUMBER($G1863)),IF($G1863&lt;TODAY(),-$F1863,""),""))</f>
        <v/>
      </c>
    </row>
    <row r="1864">
      <c r="A1864" s="7" t="n"/>
      <c r="B1864" s="10" t="n"/>
      <c r="C1864">
        <f>IF($A1864="","",IFERROR(IF(INDEX('Apólices'!$Q$2:$Q$5001,MATCH($A1864,'Apólices'!$A$2:$A$5001,0))="","",INDEX('Apólices'!$Q$2:$Q$5001,MATCH($A1864,'Apólices'!$A$2:$A$5001,0))),""))</f>
        <v/>
      </c>
      <c r="D1864" s="8" t="n"/>
      <c r="E1864" s="25" t="n"/>
      <c r="F1864" s="25">
        <f>IF(OR($E1864="",$C1864=""),"",ROUND($E1864*$C1864/100,2))</f>
        <v/>
      </c>
      <c r="G1864" s="8" t="n"/>
      <c r="H1864" s="25" t="n"/>
      <c r="I1864" s="8" t="n"/>
      <c r="J1864" s="25">
        <f>IF($H1864&lt;&gt;"",IF($F1864="","",ROUND($H1864-$F1864,2)),IF(AND($F1864&lt;&gt;"",ISNUMBER($G1864)),IF($G1864&lt;TODAY(),-$F1864,""),""))</f>
        <v/>
      </c>
    </row>
    <row r="1865">
      <c r="A1865" s="7" t="n"/>
      <c r="B1865" s="10" t="n"/>
      <c r="C1865">
        <f>IF($A1865="","",IFERROR(IF(INDEX('Apólices'!$Q$2:$Q$5001,MATCH($A1865,'Apólices'!$A$2:$A$5001,0))="","",INDEX('Apólices'!$Q$2:$Q$5001,MATCH($A1865,'Apólices'!$A$2:$A$5001,0))),""))</f>
        <v/>
      </c>
      <c r="D1865" s="8" t="n"/>
      <c r="E1865" s="25" t="n"/>
      <c r="F1865" s="25">
        <f>IF(OR($E1865="",$C1865=""),"",ROUND($E1865*$C1865/100,2))</f>
        <v/>
      </c>
      <c r="G1865" s="8" t="n"/>
      <c r="H1865" s="25" t="n"/>
      <c r="I1865" s="8" t="n"/>
      <c r="J1865" s="25">
        <f>IF($H1865&lt;&gt;"",IF($F1865="","",ROUND($H1865-$F1865,2)),IF(AND($F1865&lt;&gt;"",ISNUMBER($G1865)),IF($G1865&lt;TODAY(),-$F1865,""),""))</f>
        <v/>
      </c>
    </row>
    <row r="1866">
      <c r="A1866" s="7" t="n"/>
      <c r="B1866" s="10" t="n"/>
      <c r="C1866">
        <f>IF($A1866="","",IFERROR(IF(INDEX('Apólices'!$Q$2:$Q$5001,MATCH($A1866,'Apólices'!$A$2:$A$5001,0))="","",INDEX('Apólices'!$Q$2:$Q$5001,MATCH($A1866,'Apólices'!$A$2:$A$5001,0))),""))</f>
        <v/>
      </c>
      <c r="D1866" s="8" t="n"/>
      <c r="E1866" s="25" t="n"/>
      <c r="F1866" s="25">
        <f>IF(OR($E1866="",$C1866=""),"",ROUND($E1866*$C1866/100,2))</f>
        <v/>
      </c>
      <c r="G1866" s="8" t="n"/>
      <c r="H1866" s="25" t="n"/>
      <c r="I1866" s="8" t="n"/>
      <c r="J1866" s="25">
        <f>IF($H1866&lt;&gt;"",IF($F1866="","",ROUND($H1866-$F1866,2)),IF(AND($F1866&lt;&gt;"",ISNUMBER($G1866)),IF($G1866&lt;TODAY(),-$F1866,""),""))</f>
        <v/>
      </c>
    </row>
    <row r="1867">
      <c r="A1867" s="7" t="n"/>
      <c r="B1867" s="10" t="n"/>
      <c r="C1867">
        <f>IF($A1867="","",IFERROR(IF(INDEX('Apólices'!$Q$2:$Q$5001,MATCH($A1867,'Apólices'!$A$2:$A$5001,0))="","",INDEX('Apólices'!$Q$2:$Q$5001,MATCH($A1867,'Apólices'!$A$2:$A$5001,0))),""))</f>
        <v/>
      </c>
      <c r="D1867" s="8" t="n"/>
      <c r="E1867" s="25" t="n"/>
      <c r="F1867" s="25">
        <f>IF(OR($E1867="",$C1867=""),"",ROUND($E1867*$C1867/100,2))</f>
        <v/>
      </c>
      <c r="G1867" s="8" t="n"/>
      <c r="H1867" s="25" t="n"/>
      <c r="I1867" s="8" t="n"/>
      <c r="J1867" s="25">
        <f>IF($H1867&lt;&gt;"",IF($F1867="","",ROUND($H1867-$F1867,2)),IF(AND($F1867&lt;&gt;"",ISNUMBER($G1867)),IF($G1867&lt;TODAY(),-$F1867,""),""))</f>
        <v/>
      </c>
    </row>
    <row r="1868">
      <c r="A1868" s="7" t="n"/>
      <c r="B1868" s="10" t="n"/>
      <c r="C1868">
        <f>IF($A1868="","",IFERROR(IF(INDEX('Apólices'!$Q$2:$Q$5001,MATCH($A1868,'Apólices'!$A$2:$A$5001,0))="","",INDEX('Apólices'!$Q$2:$Q$5001,MATCH($A1868,'Apólices'!$A$2:$A$5001,0))),""))</f>
        <v/>
      </c>
      <c r="D1868" s="8" t="n"/>
      <c r="E1868" s="25" t="n"/>
      <c r="F1868" s="25">
        <f>IF(OR($E1868="",$C1868=""),"",ROUND($E1868*$C1868/100,2))</f>
        <v/>
      </c>
      <c r="G1868" s="8" t="n"/>
      <c r="H1868" s="25" t="n"/>
      <c r="I1868" s="8" t="n"/>
      <c r="J1868" s="25">
        <f>IF($H1868&lt;&gt;"",IF($F1868="","",ROUND($H1868-$F1868,2)),IF(AND($F1868&lt;&gt;"",ISNUMBER($G1868)),IF($G1868&lt;TODAY(),-$F1868,""),""))</f>
        <v/>
      </c>
    </row>
    <row r="1869">
      <c r="A1869" s="7" t="n"/>
      <c r="B1869" s="10" t="n"/>
      <c r="C1869">
        <f>IF($A1869="","",IFERROR(IF(INDEX('Apólices'!$Q$2:$Q$5001,MATCH($A1869,'Apólices'!$A$2:$A$5001,0))="","",INDEX('Apólices'!$Q$2:$Q$5001,MATCH($A1869,'Apólices'!$A$2:$A$5001,0))),""))</f>
        <v/>
      </c>
      <c r="D1869" s="8" t="n"/>
      <c r="E1869" s="25" t="n"/>
      <c r="F1869" s="25">
        <f>IF(OR($E1869="",$C1869=""),"",ROUND($E1869*$C1869/100,2))</f>
        <v/>
      </c>
      <c r="G1869" s="8" t="n"/>
      <c r="H1869" s="25" t="n"/>
      <c r="I1869" s="8" t="n"/>
      <c r="J1869" s="25">
        <f>IF($H1869&lt;&gt;"",IF($F1869="","",ROUND($H1869-$F1869,2)),IF(AND($F1869&lt;&gt;"",ISNUMBER($G1869)),IF($G1869&lt;TODAY(),-$F1869,""),""))</f>
        <v/>
      </c>
    </row>
    <row r="1870">
      <c r="A1870" s="7" t="n"/>
      <c r="B1870" s="10" t="n"/>
      <c r="C1870">
        <f>IF($A1870="","",IFERROR(IF(INDEX('Apólices'!$Q$2:$Q$5001,MATCH($A1870,'Apólices'!$A$2:$A$5001,0))="","",INDEX('Apólices'!$Q$2:$Q$5001,MATCH($A1870,'Apólices'!$A$2:$A$5001,0))),""))</f>
        <v/>
      </c>
      <c r="D1870" s="8" t="n"/>
      <c r="E1870" s="25" t="n"/>
      <c r="F1870" s="25">
        <f>IF(OR($E1870="",$C1870=""),"",ROUND($E1870*$C1870/100,2))</f>
        <v/>
      </c>
      <c r="G1870" s="8" t="n"/>
      <c r="H1870" s="25" t="n"/>
      <c r="I1870" s="8" t="n"/>
      <c r="J1870" s="25">
        <f>IF($H1870&lt;&gt;"",IF($F1870="","",ROUND($H1870-$F1870,2)),IF(AND($F1870&lt;&gt;"",ISNUMBER($G1870)),IF($G1870&lt;TODAY(),-$F1870,""),""))</f>
        <v/>
      </c>
    </row>
    <row r="1871">
      <c r="A1871" s="7" t="n"/>
      <c r="B1871" s="10" t="n"/>
      <c r="C1871">
        <f>IF($A1871="","",IFERROR(IF(INDEX('Apólices'!$Q$2:$Q$5001,MATCH($A1871,'Apólices'!$A$2:$A$5001,0))="","",INDEX('Apólices'!$Q$2:$Q$5001,MATCH($A1871,'Apólices'!$A$2:$A$5001,0))),""))</f>
        <v/>
      </c>
      <c r="D1871" s="8" t="n"/>
      <c r="E1871" s="25" t="n"/>
      <c r="F1871" s="25">
        <f>IF(OR($E1871="",$C1871=""),"",ROUND($E1871*$C1871/100,2))</f>
        <v/>
      </c>
      <c r="G1871" s="8" t="n"/>
      <c r="H1871" s="25" t="n"/>
      <c r="I1871" s="8" t="n"/>
      <c r="J1871" s="25">
        <f>IF($H1871&lt;&gt;"",IF($F1871="","",ROUND($H1871-$F1871,2)),IF(AND($F1871&lt;&gt;"",ISNUMBER($G1871)),IF($G1871&lt;TODAY(),-$F1871,""),""))</f>
        <v/>
      </c>
    </row>
    <row r="1872">
      <c r="A1872" s="7" t="n"/>
      <c r="B1872" s="10" t="n"/>
      <c r="C1872">
        <f>IF($A1872="","",IFERROR(IF(INDEX('Apólices'!$Q$2:$Q$5001,MATCH($A1872,'Apólices'!$A$2:$A$5001,0))="","",INDEX('Apólices'!$Q$2:$Q$5001,MATCH($A1872,'Apólices'!$A$2:$A$5001,0))),""))</f>
        <v/>
      </c>
      <c r="D1872" s="8" t="n"/>
      <c r="E1872" s="25" t="n"/>
      <c r="F1872" s="25">
        <f>IF(OR($E1872="",$C1872=""),"",ROUND($E1872*$C1872/100,2))</f>
        <v/>
      </c>
      <c r="G1872" s="8" t="n"/>
      <c r="H1872" s="25" t="n"/>
      <c r="I1872" s="8" t="n"/>
      <c r="J1872" s="25">
        <f>IF($H1872&lt;&gt;"",IF($F1872="","",ROUND($H1872-$F1872,2)),IF(AND($F1872&lt;&gt;"",ISNUMBER($G1872)),IF($G1872&lt;TODAY(),-$F1872,""),""))</f>
        <v/>
      </c>
    </row>
    <row r="1873">
      <c r="A1873" s="7" t="n"/>
      <c r="B1873" s="10" t="n"/>
      <c r="C1873">
        <f>IF($A1873="","",IFERROR(IF(INDEX('Apólices'!$Q$2:$Q$5001,MATCH($A1873,'Apólices'!$A$2:$A$5001,0))="","",INDEX('Apólices'!$Q$2:$Q$5001,MATCH($A1873,'Apólices'!$A$2:$A$5001,0))),""))</f>
        <v/>
      </c>
      <c r="D1873" s="8" t="n"/>
      <c r="E1873" s="25" t="n"/>
      <c r="F1873" s="25">
        <f>IF(OR($E1873="",$C1873=""),"",ROUND($E1873*$C1873/100,2))</f>
        <v/>
      </c>
      <c r="G1873" s="8" t="n"/>
      <c r="H1873" s="25" t="n"/>
      <c r="I1873" s="8" t="n"/>
      <c r="J1873" s="25">
        <f>IF($H1873&lt;&gt;"",IF($F1873="","",ROUND($H1873-$F1873,2)),IF(AND($F1873&lt;&gt;"",ISNUMBER($G1873)),IF($G1873&lt;TODAY(),-$F1873,""),""))</f>
        <v/>
      </c>
    </row>
    <row r="1874">
      <c r="A1874" s="7" t="n"/>
      <c r="B1874" s="10" t="n"/>
      <c r="C1874">
        <f>IF($A1874="","",IFERROR(IF(INDEX('Apólices'!$Q$2:$Q$5001,MATCH($A1874,'Apólices'!$A$2:$A$5001,0))="","",INDEX('Apólices'!$Q$2:$Q$5001,MATCH($A1874,'Apólices'!$A$2:$A$5001,0))),""))</f>
        <v/>
      </c>
      <c r="D1874" s="8" t="n"/>
      <c r="E1874" s="25" t="n"/>
      <c r="F1874" s="25">
        <f>IF(OR($E1874="",$C1874=""),"",ROUND($E1874*$C1874/100,2))</f>
        <v/>
      </c>
      <c r="G1874" s="8" t="n"/>
      <c r="H1874" s="25" t="n"/>
      <c r="I1874" s="8" t="n"/>
      <c r="J1874" s="25">
        <f>IF($H1874&lt;&gt;"",IF($F1874="","",ROUND($H1874-$F1874,2)),IF(AND($F1874&lt;&gt;"",ISNUMBER($G1874)),IF($G1874&lt;TODAY(),-$F1874,""),""))</f>
        <v/>
      </c>
    </row>
    <row r="1875">
      <c r="A1875" s="7" t="n"/>
      <c r="B1875" s="10" t="n"/>
      <c r="C1875">
        <f>IF($A1875="","",IFERROR(IF(INDEX('Apólices'!$Q$2:$Q$5001,MATCH($A1875,'Apólices'!$A$2:$A$5001,0))="","",INDEX('Apólices'!$Q$2:$Q$5001,MATCH($A1875,'Apólices'!$A$2:$A$5001,0))),""))</f>
        <v/>
      </c>
      <c r="D1875" s="8" t="n"/>
      <c r="E1875" s="25" t="n"/>
      <c r="F1875" s="25">
        <f>IF(OR($E1875="",$C1875=""),"",ROUND($E1875*$C1875/100,2))</f>
        <v/>
      </c>
      <c r="G1875" s="8" t="n"/>
      <c r="H1875" s="25" t="n"/>
      <c r="I1875" s="8" t="n"/>
      <c r="J1875" s="25">
        <f>IF($H1875&lt;&gt;"",IF($F1875="","",ROUND($H1875-$F1875,2)),IF(AND($F1875&lt;&gt;"",ISNUMBER($G1875)),IF($G1875&lt;TODAY(),-$F1875,""),""))</f>
        <v/>
      </c>
    </row>
    <row r="1876">
      <c r="A1876" s="7" t="n"/>
      <c r="B1876" s="10" t="n"/>
      <c r="C1876">
        <f>IF($A1876="","",IFERROR(IF(INDEX('Apólices'!$Q$2:$Q$5001,MATCH($A1876,'Apólices'!$A$2:$A$5001,0))="","",INDEX('Apólices'!$Q$2:$Q$5001,MATCH($A1876,'Apólices'!$A$2:$A$5001,0))),""))</f>
        <v/>
      </c>
      <c r="D1876" s="8" t="n"/>
      <c r="E1876" s="25" t="n"/>
      <c r="F1876" s="25">
        <f>IF(OR($E1876="",$C1876=""),"",ROUND($E1876*$C1876/100,2))</f>
        <v/>
      </c>
      <c r="G1876" s="8" t="n"/>
      <c r="H1876" s="25" t="n"/>
      <c r="I1876" s="8" t="n"/>
      <c r="J1876" s="25">
        <f>IF($H1876&lt;&gt;"",IF($F1876="","",ROUND($H1876-$F1876,2)),IF(AND($F1876&lt;&gt;"",ISNUMBER($G1876)),IF($G1876&lt;TODAY(),-$F1876,""),""))</f>
        <v/>
      </c>
    </row>
    <row r="1877">
      <c r="A1877" s="7" t="n"/>
      <c r="B1877" s="10" t="n"/>
      <c r="C1877">
        <f>IF($A1877="","",IFERROR(IF(INDEX('Apólices'!$Q$2:$Q$5001,MATCH($A1877,'Apólices'!$A$2:$A$5001,0))="","",INDEX('Apólices'!$Q$2:$Q$5001,MATCH($A1877,'Apólices'!$A$2:$A$5001,0))),""))</f>
        <v/>
      </c>
      <c r="D1877" s="8" t="n"/>
      <c r="E1877" s="25" t="n"/>
      <c r="F1877" s="25">
        <f>IF(OR($E1877="",$C1877=""),"",ROUND($E1877*$C1877/100,2))</f>
        <v/>
      </c>
      <c r="G1877" s="8" t="n"/>
      <c r="H1877" s="25" t="n"/>
      <c r="I1877" s="8" t="n"/>
      <c r="J1877" s="25">
        <f>IF($H1877&lt;&gt;"",IF($F1877="","",ROUND($H1877-$F1877,2)),IF(AND($F1877&lt;&gt;"",ISNUMBER($G1877)),IF($G1877&lt;TODAY(),-$F1877,""),""))</f>
        <v/>
      </c>
    </row>
    <row r="1878">
      <c r="A1878" s="7" t="n"/>
      <c r="B1878" s="10" t="n"/>
      <c r="C1878">
        <f>IF($A1878="","",IFERROR(IF(INDEX('Apólices'!$Q$2:$Q$5001,MATCH($A1878,'Apólices'!$A$2:$A$5001,0))="","",INDEX('Apólices'!$Q$2:$Q$5001,MATCH($A1878,'Apólices'!$A$2:$A$5001,0))),""))</f>
        <v/>
      </c>
      <c r="D1878" s="8" t="n"/>
      <c r="E1878" s="25" t="n"/>
      <c r="F1878" s="25">
        <f>IF(OR($E1878="",$C1878=""),"",ROUND($E1878*$C1878/100,2))</f>
        <v/>
      </c>
      <c r="G1878" s="8" t="n"/>
      <c r="H1878" s="25" t="n"/>
      <c r="I1878" s="8" t="n"/>
      <c r="J1878" s="25">
        <f>IF($H1878&lt;&gt;"",IF($F1878="","",ROUND($H1878-$F1878,2)),IF(AND($F1878&lt;&gt;"",ISNUMBER($G1878)),IF($G1878&lt;TODAY(),-$F1878,""),""))</f>
        <v/>
      </c>
    </row>
    <row r="1879">
      <c r="A1879" s="7" t="n"/>
      <c r="B1879" s="10" t="n"/>
      <c r="C1879">
        <f>IF($A1879="","",IFERROR(IF(INDEX('Apólices'!$Q$2:$Q$5001,MATCH($A1879,'Apólices'!$A$2:$A$5001,0))="","",INDEX('Apólices'!$Q$2:$Q$5001,MATCH($A1879,'Apólices'!$A$2:$A$5001,0))),""))</f>
        <v/>
      </c>
      <c r="D1879" s="8" t="n"/>
      <c r="E1879" s="25" t="n"/>
      <c r="F1879" s="25">
        <f>IF(OR($E1879="",$C1879=""),"",ROUND($E1879*$C1879/100,2))</f>
        <v/>
      </c>
      <c r="G1879" s="8" t="n"/>
      <c r="H1879" s="25" t="n"/>
      <c r="I1879" s="8" t="n"/>
      <c r="J1879" s="25">
        <f>IF($H1879&lt;&gt;"",IF($F1879="","",ROUND($H1879-$F1879,2)),IF(AND($F1879&lt;&gt;"",ISNUMBER($G1879)),IF($G1879&lt;TODAY(),-$F1879,""),""))</f>
        <v/>
      </c>
    </row>
    <row r="1880">
      <c r="A1880" s="7" t="n"/>
      <c r="B1880" s="10" t="n"/>
      <c r="C1880">
        <f>IF($A1880="","",IFERROR(IF(INDEX('Apólices'!$Q$2:$Q$5001,MATCH($A1880,'Apólices'!$A$2:$A$5001,0))="","",INDEX('Apólices'!$Q$2:$Q$5001,MATCH($A1880,'Apólices'!$A$2:$A$5001,0))),""))</f>
        <v/>
      </c>
      <c r="D1880" s="8" t="n"/>
      <c r="E1880" s="25" t="n"/>
      <c r="F1880" s="25">
        <f>IF(OR($E1880="",$C1880=""),"",ROUND($E1880*$C1880/100,2))</f>
        <v/>
      </c>
      <c r="G1880" s="8" t="n"/>
      <c r="H1880" s="25" t="n"/>
      <c r="I1880" s="8" t="n"/>
      <c r="J1880" s="25">
        <f>IF($H1880&lt;&gt;"",IF($F1880="","",ROUND($H1880-$F1880,2)),IF(AND($F1880&lt;&gt;"",ISNUMBER($G1880)),IF($G1880&lt;TODAY(),-$F1880,""),""))</f>
        <v/>
      </c>
    </row>
    <row r="1881">
      <c r="A1881" s="7" t="n"/>
      <c r="B1881" s="10" t="n"/>
      <c r="C1881">
        <f>IF($A1881="","",IFERROR(IF(INDEX('Apólices'!$Q$2:$Q$5001,MATCH($A1881,'Apólices'!$A$2:$A$5001,0))="","",INDEX('Apólices'!$Q$2:$Q$5001,MATCH($A1881,'Apólices'!$A$2:$A$5001,0))),""))</f>
        <v/>
      </c>
      <c r="D1881" s="8" t="n"/>
      <c r="E1881" s="25" t="n"/>
      <c r="F1881" s="25">
        <f>IF(OR($E1881="",$C1881=""),"",ROUND($E1881*$C1881/100,2))</f>
        <v/>
      </c>
      <c r="G1881" s="8" t="n"/>
      <c r="H1881" s="25" t="n"/>
      <c r="I1881" s="8" t="n"/>
      <c r="J1881" s="25">
        <f>IF($H1881&lt;&gt;"",IF($F1881="","",ROUND($H1881-$F1881,2)),IF(AND($F1881&lt;&gt;"",ISNUMBER($G1881)),IF($G1881&lt;TODAY(),-$F1881,""),""))</f>
        <v/>
      </c>
    </row>
    <row r="1882">
      <c r="A1882" s="7" t="n"/>
      <c r="B1882" s="10" t="n"/>
      <c r="C1882">
        <f>IF($A1882="","",IFERROR(IF(INDEX('Apólices'!$Q$2:$Q$5001,MATCH($A1882,'Apólices'!$A$2:$A$5001,0))="","",INDEX('Apólices'!$Q$2:$Q$5001,MATCH($A1882,'Apólices'!$A$2:$A$5001,0))),""))</f>
        <v/>
      </c>
      <c r="D1882" s="8" t="n"/>
      <c r="E1882" s="25" t="n"/>
      <c r="F1882" s="25">
        <f>IF(OR($E1882="",$C1882=""),"",ROUND($E1882*$C1882/100,2))</f>
        <v/>
      </c>
      <c r="G1882" s="8" t="n"/>
      <c r="H1882" s="25" t="n"/>
      <c r="I1882" s="8" t="n"/>
      <c r="J1882" s="25">
        <f>IF($H1882&lt;&gt;"",IF($F1882="","",ROUND($H1882-$F1882,2)),IF(AND($F1882&lt;&gt;"",ISNUMBER($G1882)),IF($G1882&lt;TODAY(),-$F1882,""),""))</f>
        <v/>
      </c>
    </row>
    <row r="1883">
      <c r="A1883" s="7" t="n"/>
      <c r="B1883" s="10" t="n"/>
      <c r="C1883">
        <f>IF($A1883="","",IFERROR(IF(INDEX('Apólices'!$Q$2:$Q$5001,MATCH($A1883,'Apólices'!$A$2:$A$5001,0))="","",INDEX('Apólices'!$Q$2:$Q$5001,MATCH($A1883,'Apólices'!$A$2:$A$5001,0))),""))</f>
        <v/>
      </c>
      <c r="D1883" s="8" t="n"/>
      <c r="E1883" s="25" t="n"/>
      <c r="F1883" s="25">
        <f>IF(OR($E1883="",$C1883=""),"",ROUND($E1883*$C1883/100,2))</f>
        <v/>
      </c>
      <c r="G1883" s="8" t="n"/>
      <c r="H1883" s="25" t="n"/>
      <c r="I1883" s="8" t="n"/>
      <c r="J1883" s="25">
        <f>IF($H1883&lt;&gt;"",IF($F1883="","",ROUND($H1883-$F1883,2)),IF(AND($F1883&lt;&gt;"",ISNUMBER($G1883)),IF($G1883&lt;TODAY(),-$F1883,""),""))</f>
        <v/>
      </c>
    </row>
    <row r="1884">
      <c r="A1884" s="7" t="n"/>
      <c r="B1884" s="10" t="n"/>
      <c r="C1884">
        <f>IF($A1884="","",IFERROR(IF(INDEX('Apólices'!$Q$2:$Q$5001,MATCH($A1884,'Apólices'!$A$2:$A$5001,0))="","",INDEX('Apólices'!$Q$2:$Q$5001,MATCH($A1884,'Apólices'!$A$2:$A$5001,0))),""))</f>
        <v/>
      </c>
      <c r="D1884" s="8" t="n"/>
      <c r="E1884" s="25" t="n"/>
      <c r="F1884" s="25">
        <f>IF(OR($E1884="",$C1884=""),"",ROUND($E1884*$C1884/100,2))</f>
        <v/>
      </c>
      <c r="G1884" s="8" t="n"/>
      <c r="H1884" s="25" t="n"/>
      <c r="I1884" s="8" t="n"/>
      <c r="J1884" s="25">
        <f>IF($H1884&lt;&gt;"",IF($F1884="","",ROUND($H1884-$F1884,2)),IF(AND($F1884&lt;&gt;"",ISNUMBER($G1884)),IF($G1884&lt;TODAY(),-$F1884,""),""))</f>
        <v/>
      </c>
    </row>
    <row r="1885">
      <c r="A1885" s="7" t="n"/>
      <c r="B1885" s="10" t="n"/>
      <c r="C1885">
        <f>IF($A1885="","",IFERROR(IF(INDEX('Apólices'!$Q$2:$Q$5001,MATCH($A1885,'Apólices'!$A$2:$A$5001,0))="","",INDEX('Apólices'!$Q$2:$Q$5001,MATCH($A1885,'Apólices'!$A$2:$A$5001,0))),""))</f>
        <v/>
      </c>
      <c r="D1885" s="8" t="n"/>
      <c r="E1885" s="25" t="n"/>
      <c r="F1885" s="25">
        <f>IF(OR($E1885="",$C1885=""),"",ROUND($E1885*$C1885/100,2))</f>
        <v/>
      </c>
      <c r="G1885" s="8" t="n"/>
      <c r="H1885" s="25" t="n"/>
      <c r="I1885" s="8" t="n"/>
      <c r="J1885" s="25">
        <f>IF($H1885&lt;&gt;"",IF($F1885="","",ROUND($H1885-$F1885,2)),IF(AND($F1885&lt;&gt;"",ISNUMBER($G1885)),IF($G1885&lt;TODAY(),-$F1885,""),""))</f>
        <v/>
      </c>
    </row>
    <row r="1886">
      <c r="A1886" s="7" t="n"/>
      <c r="B1886" s="10" t="n"/>
      <c r="C1886">
        <f>IF($A1886="","",IFERROR(IF(INDEX('Apólices'!$Q$2:$Q$5001,MATCH($A1886,'Apólices'!$A$2:$A$5001,0))="","",INDEX('Apólices'!$Q$2:$Q$5001,MATCH($A1886,'Apólices'!$A$2:$A$5001,0))),""))</f>
        <v/>
      </c>
      <c r="D1886" s="8" t="n"/>
      <c r="E1886" s="25" t="n"/>
      <c r="F1886" s="25">
        <f>IF(OR($E1886="",$C1886=""),"",ROUND($E1886*$C1886/100,2))</f>
        <v/>
      </c>
      <c r="G1886" s="8" t="n"/>
      <c r="H1886" s="25" t="n"/>
      <c r="I1886" s="8" t="n"/>
      <c r="J1886" s="25">
        <f>IF($H1886&lt;&gt;"",IF($F1886="","",ROUND($H1886-$F1886,2)),IF(AND($F1886&lt;&gt;"",ISNUMBER($G1886)),IF($G1886&lt;TODAY(),-$F1886,""),""))</f>
        <v/>
      </c>
    </row>
    <row r="1887">
      <c r="A1887" s="7" t="n"/>
      <c r="B1887" s="10" t="n"/>
      <c r="C1887">
        <f>IF($A1887="","",IFERROR(IF(INDEX('Apólices'!$Q$2:$Q$5001,MATCH($A1887,'Apólices'!$A$2:$A$5001,0))="","",INDEX('Apólices'!$Q$2:$Q$5001,MATCH($A1887,'Apólices'!$A$2:$A$5001,0))),""))</f>
        <v/>
      </c>
      <c r="D1887" s="8" t="n"/>
      <c r="E1887" s="25" t="n"/>
      <c r="F1887" s="25">
        <f>IF(OR($E1887="",$C1887=""),"",ROUND($E1887*$C1887/100,2))</f>
        <v/>
      </c>
      <c r="G1887" s="8" t="n"/>
      <c r="H1887" s="25" t="n"/>
      <c r="I1887" s="8" t="n"/>
      <c r="J1887" s="25">
        <f>IF($H1887&lt;&gt;"",IF($F1887="","",ROUND($H1887-$F1887,2)),IF(AND($F1887&lt;&gt;"",ISNUMBER($G1887)),IF($G1887&lt;TODAY(),-$F1887,""),""))</f>
        <v/>
      </c>
    </row>
    <row r="1888">
      <c r="A1888" s="7" t="n"/>
      <c r="B1888" s="10" t="n"/>
      <c r="C1888">
        <f>IF($A1888="","",IFERROR(IF(INDEX('Apólices'!$Q$2:$Q$5001,MATCH($A1888,'Apólices'!$A$2:$A$5001,0))="","",INDEX('Apólices'!$Q$2:$Q$5001,MATCH($A1888,'Apólices'!$A$2:$A$5001,0))),""))</f>
        <v/>
      </c>
      <c r="D1888" s="8" t="n"/>
      <c r="E1888" s="25" t="n"/>
      <c r="F1888" s="25">
        <f>IF(OR($E1888="",$C1888=""),"",ROUND($E1888*$C1888/100,2))</f>
        <v/>
      </c>
      <c r="G1888" s="8" t="n"/>
      <c r="H1888" s="25" t="n"/>
      <c r="I1888" s="8" t="n"/>
      <c r="J1888" s="25">
        <f>IF($H1888&lt;&gt;"",IF($F1888="","",ROUND($H1888-$F1888,2)),IF(AND($F1888&lt;&gt;"",ISNUMBER($G1888)),IF($G1888&lt;TODAY(),-$F1888,""),""))</f>
        <v/>
      </c>
    </row>
    <row r="1889">
      <c r="A1889" s="7" t="n"/>
      <c r="B1889" s="10" t="n"/>
      <c r="C1889">
        <f>IF($A1889="","",IFERROR(IF(INDEX('Apólices'!$Q$2:$Q$5001,MATCH($A1889,'Apólices'!$A$2:$A$5001,0))="","",INDEX('Apólices'!$Q$2:$Q$5001,MATCH($A1889,'Apólices'!$A$2:$A$5001,0))),""))</f>
        <v/>
      </c>
      <c r="D1889" s="8" t="n"/>
      <c r="E1889" s="25" t="n"/>
      <c r="F1889" s="25">
        <f>IF(OR($E1889="",$C1889=""),"",ROUND($E1889*$C1889/100,2))</f>
        <v/>
      </c>
      <c r="G1889" s="8" t="n"/>
      <c r="H1889" s="25" t="n"/>
      <c r="I1889" s="8" t="n"/>
      <c r="J1889" s="25">
        <f>IF($H1889&lt;&gt;"",IF($F1889="","",ROUND($H1889-$F1889,2)),IF(AND($F1889&lt;&gt;"",ISNUMBER($G1889)),IF($G1889&lt;TODAY(),-$F1889,""),""))</f>
        <v/>
      </c>
    </row>
    <row r="1890">
      <c r="A1890" s="7" t="n"/>
      <c r="B1890" s="10" t="n"/>
      <c r="C1890">
        <f>IF($A1890="","",IFERROR(IF(INDEX('Apólices'!$Q$2:$Q$5001,MATCH($A1890,'Apólices'!$A$2:$A$5001,0))="","",INDEX('Apólices'!$Q$2:$Q$5001,MATCH($A1890,'Apólices'!$A$2:$A$5001,0))),""))</f>
        <v/>
      </c>
      <c r="D1890" s="8" t="n"/>
      <c r="E1890" s="25" t="n"/>
      <c r="F1890" s="25">
        <f>IF(OR($E1890="",$C1890=""),"",ROUND($E1890*$C1890/100,2))</f>
        <v/>
      </c>
      <c r="G1890" s="8" t="n"/>
      <c r="H1890" s="25" t="n"/>
      <c r="I1890" s="8" t="n"/>
      <c r="J1890" s="25">
        <f>IF($H1890&lt;&gt;"",IF($F1890="","",ROUND($H1890-$F1890,2)),IF(AND($F1890&lt;&gt;"",ISNUMBER($G1890)),IF($G1890&lt;TODAY(),-$F1890,""),""))</f>
        <v/>
      </c>
    </row>
    <row r="1891">
      <c r="A1891" s="7" t="n"/>
      <c r="B1891" s="10" t="n"/>
      <c r="C1891">
        <f>IF($A1891="","",IFERROR(IF(INDEX('Apólices'!$Q$2:$Q$5001,MATCH($A1891,'Apólices'!$A$2:$A$5001,0))="","",INDEX('Apólices'!$Q$2:$Q$5001,MATCH($A1891,'Apólices'!$A$2:$A$5001,0))),""))</f>
        <v/>
      </c>
      <c r="D1891" s="8" t="n"/>
      <c r="E1891" s="25" t="n"/>
      <c r="F1891" s="25">
        <f>IF(OR($E1891="",$C1891=""),"",ROUND($E1891*$C1891/100,2))</f>
        <v/>
      </c>
      <c r="G1891" s="8" t="n"/>
      <c r="H1891" s="25" t="n"/>
      <c r="I1891" s="8" t="n"/>
      <c r="J1891" s="25">
        <f>IF($H1891&lt;&gt;"",IF($F1891="","",ROUND($H1891-$F1891,2)),IF(AND($F1891&lt;&gt;"",ISNUMBER($G1891)),IF($G1891&lt;TODAY(),-$F1891,""),""))</f>
        <v/>
      </c>
    </row>
    <row r="1892">
      <c r="A1892" s="7" t="n"/>
      <c r="B1892" s="10" t="n"/>
      <c r="C1892">
        <f>IF($A1892="","",IFERROR(IF(INDEX('Apólices'!$Q$2:$Q$5001,MATCH($A1892,'Apólices'!$A$2:$A$5001,0))="","",INDEX('Apólices'!$Q$2:$Q$5001,MATCH($A1892,'Apólices'!$A$2:$A$5001,0))),""))</f>
        <v/>
      </c>
      <c r="D1892" s="8" t="n"/>
      <c r="E1892" s="25" t="n"/>
      <c r="F1892" s="25">
        <f>IF(OR($E1892="",$C1892=""),"",ROUND($E1892*$C1892/100,2))</f>
        <v/>
      </c>
      <c r="G1892" s="8" t="n"/>
      <c r="H1892" s="25" t="n"/>
      <c r="I1892" s="8" t="n"/>
      <c r="J1892" s="25">
        <f>IF($H1892&lt;&gt;"",IF($F1892="","",ROUND($H1892-$F1892,2)),IF(AND($F1892&lt;&gt;"",ISNUMBER($G1892)),IF($G1892&lt;TODAY(),-$F1892,""),""))</f>
        <v/>
      </c>
    </row>
    <row r="1893">
      <c r="A1893" s="7" t="n"/>
      <c r="B1893" s="10" t="n"/>
      <c r="C1893">
        <f>IF($A1893="","",IFERROR(IF(INDEX('Apólices'!$Q$2:$Q$5001,MATCH($A1893,'Apólices'!$A$2:$A$5001,0))="","",INDEX('Apólices'!$Q$2:$Q$5001,MATCH($A1893,'Apólices'!$A$2:$A$5001,0))),""))</f>
        <v/>
      </c>
      <c r="D1893" s="8" t="n"/>
      <c r="E1893" s="25" t="n"/>
      <c r="F1893" s="25">
        <f>IF(OR($E1893="",$C1893=""),"",ROUND($E1893*$C1893/100,2))</f>
        <v/>
      </c>
      <c r="G1893" s="8" t="n"/>
      <c r="H1893" s="25" t="n"/>
      <c r="I1893" s="8" t="n"/>
      <c r="J1893" s="25">
        <f>IF($H1893&lt;&gt;"",IF($F1893="","",ROUND($H1893-$F1893,2)),IF(AND($F1893&lt;&gt;"",ISNUMBER($G1893)),IF($G1893&lt;TODAY(),-$F1893,""),""))</f>
        <v/>
      </c>
    </row>
    <row r="1894">
      <c r="A1894" s="7" t="n"/>
      <c r="B1894" s="10" t="n"/>
      <c r="C1894">
        <f>IF($A1894="","",IFERROR(IF(INDEX('Apólices'!$Q$2:$Q$5001,MATCH($A1894,'Apólices'!$A$2:$A$5001,0))="","",INDEX('Apólices'!$Q$2:$Q$5001,MATCH($A1894,'Apólices'!$A$2:$A$5001,0))),""))</f>
        <v/>
      </c>
      <c r="D1894" s="8" t="n"/>
      <c r="E1894" s="25" t="n"/>
      <c r="F1894" s="25">
        <f>IF(OR($E1894="",$C1894=""),"",ROUND($E1894*$C1894/100,2))</f>
        <v/>
      </c>
      <c r="G1894" s="8" t="n"/>
      <c r="H1894" s="25" t="n"/>
      <c r="I1894" s="8" t="n"/>
      <c r="J1894" s="25">
        <f>IF($H1894&lt;&gt;"",IF($F1894="","",ROUND($H1894-$F1894,2)),IF(AND($F1894&lt;&gt;"",ISNUMBER($G1894)),IF($G1894&lt;TODAY(),-$F1894,""),""))</f>
        <v/>
      </c>
    </row>
    <row r="1895">
      <c r="A1895" s="7" t="n"/>
      <c r="B1895" s="10" t="n"/>
      <c r="C1895">
        <f>IF($A1895="","",IFERROR(IF(INDEX('Apólices'!$Q$2:$Q$5001,MATCH($A1895,'Apólices'!$A$2:$A$5001,0))="","",INDEX('Apólices'!$Q$2:$Q$5001,MATCH($A1895,'Apólices'!$A$2:$A$5001,0))),""))</f>
        <v/>
      </c>
      <c r="D1895" s="8" t="n"/>
      <c r="E1895" s="25" t="n"/>
      <c r="F1895" s="25">
        <f>IF(OR($E1895="",$C1895=""),"",ROUND($E1895*$C1895/100,2))</f>
        <v/>
      </c>
      <c r="G1895" s="8" t="n"/>
      <c r="H1895" s="25" t="n"/>
      <c r="I1895" s="8" t="n"/>
      <c r="J1895" s="25">
        <f>IF($H1895&lt;&gt;"",IF($F1895="","",ROUND($H1895-$F1895,2)),IF(AND($F1895&lt;&gt;"",ISNUMBER($G1895)),IF($G1895&lt;TODAY(),-$F1895,""),""))</f>
        <v/>
      </c>
    </row>
    <row r="1896">
      <c r="A1896" s="7" t="n"/>
      <c r="B1896" s="10" t="n"/>
      <c r="C1896">
        <f>IF($A1896="","",IFERROR(IF(INDEX('Apólices'!$Q$2:$Q$5001,MATCH($A1896,'Apólices'!$A$2:$A$5001,0))="","",INDEX('Apólices'!$Q$2:$Q$5001,MATCH($A1896,'Apólices'!$A$2:$A$5001,0))),""))</f>
        <v/>
      </c>
      <c r="D1896" s="8" t="n"/>
      <c r="E1896" s="25" t="n"/>
      <c r="F1896" s="25">
        <f>IF(OR($E1896="",$C1896=""),"",ROUND($E1896*$C1896/100,2))</f>
        <v/>
      </c>
      <c r="G1896" s="8" t="n"/>
      <c r="H1896" s="25" t="n"/>
      <c r="I1896" s="8" t="n"/>
      <c r="J1896" s="25">
        <f>IF($H1896&lt;&gt;"",IF($F1896="","",ROUND($H1896-$F1896,2)),IF(AND($F1896&lt;&gt;"",ISNUMBER($G1896)),IF($G1896&lt;TODAY(),-$F1896,""),""))</f>
        <v/>
      </c>
    </row>
    <row r="1897">
      <c r="A1897" s="7" t="n"/>
      <c r="B1897" s="10" t="n"/>
      <c r="C1897">
        <f>IF($A1897="","",IFERROR(IF(INDEX('Apólices'!$Q$2:$Q$5001,MATCH($A1897,'Apólices'!$A$2:$A$5001,0))="","",INDEX('Apólices'!$Q$2:$Q$5001,MATCH($A1897,'Apólices'!$A$2:$A$5001,0))),""))</f>
        <v/>
      </c>
      <c r="D1897" s="8" t="n"/>
      <c r="E1897" s="25" t="n"/>
      <c r="F1897" s="25">
        <f>IF(OR($E1897="",$C1897=""),"",ROUND($E1897*$C1897/100,2))</f>
        <v/>
      </c>
      <c r="G1897" s="8" t="n"/>
      <c r="H1897" s="25" t="n"/>
      <c r="I1897" s="8" t="n"/>
      <c r="J1897" s="25">
        <f>IF($H1897&lt;&gt;"",IF($F1897="","",ROUND($H1897-$F1897,2)),IF(AND($F1897&lt;&gt;"",ISNUMBER($G1897)),IF($G1897&lt;TODAY(),-$F1897,""),""))</f>
        <v/>
      </c>
    </row>
    <row r="1898">
      <c r="A1898" s="7" t="n"/>
      <c r="B1898" s="10" t="n"/>
      <c r="C1898">
        <f>IF($A1898="","",IFERROR(IF(INDEX('Apólices'!$Q$2:$Q$5001,MATCH($A1898,'Apólices'!$A$2:$A$5001,0))="","",INDEX('Apólices'!$Q$2:$Q$5001,MATCH($A1898,'Apólices'!$A$2:$A$5001,0))),""))</f>
        <v/>
      </c>
      <c r="D1898" s="8" t="n"/>
      <c r="E1898" s="25" t="n"/>
      <c r="F1898" s="25">
        <f>IF(OR($E1898="",$C1898=""),"",ROUND($E1898*$C1898/100,2))</f>
        <v/>
      </c>
      <c r="G1898" s="8" t="n"/>
      <c r="H1898" s="25" t="n"/>
      <c r="I1898" s="8" t="n"/>
      <c r="J1898" s="25">
        <f>IF($H1898&lt;&gt;"",IF($F1898="","",ROUND($H1898-$F1898,2)),IF(AND($F1898&lt;&gt;"",ISNUMBER($G1898)),IF($G1898&lt;TODAY(),-$F1898,""),""))</f>
        <v/>
      </c>
    </row>
    <row r="1899">
      <c r="A1899" s="7" t="n"/>
      <c r="B1899" s="10" t="n"/>
      <c r="C1899">
        <f>IF($A1899="","",IFERROR(IF(INDEX('Apólices'!$Q$2:$Q$5001,MATCH($A1899,'Apólices'!$A$2:$A$5001,0))="","",INDEX('Apólices'!$Q$2:$Q$5001,MATCH($A1899,'Apólices'!$A$2:$A$5001,0))),""))</f>
        <v/>
      </c>
      <c r="D1899" s="8" t="n"/>
      <c r="E1899" s="25" t="n"/>
      <c r="F1899" s="25">
        <f>IF(OR($E1899="",$C1899=""),"",ROUND($E1899*$C1899/100,2))</f>
        <v/>
      </c>
      <c r="G1899" s="8" t="n"/>
      <c r="H1899" s="25" t="n"/>
      <c r="I1899" s="8" t="n"/>
      <c r="J1899" s="25">
        <f>IF($H1899&lt;&gt;"",IF($F1899="","",ROUND($H1899-$F1899,2)),IF(AND($F1899&lt;&gt;"",ISNUMBER($G1899)),IF($G1899&lt;TODAY(),-$F1899,""),""))</f>
        <v/>
      </c>
    </row>
    <row r="1900">
      <c r="A1900" s="7" t="n"/>
      <c r="B1900" s="10" t="n"/>
      <c r="C1900">
        <f>IF($A1900="","",IFERROR(IF(INDEX('Apólices'!$Q$2:$Q$5001,MATCH($A1900,'Apólices'!$A$2:$A$5001,0))="","",INDEX('Apólices'!$Q$2:$Q$5001,MATCH($A1900,'Apólices'!$A$2:$A$5001,0))),""))</f>
        <v/>
      </c>
      <c r="D1900" s="8" t="n"/>
      <c r="E1900" s="25" t="n"/>
      <c r="F1900" s="25">
        <f>IF(OR($E1900="",$C1900=""),"",ROUND($E1900*$C1900/100,2))</f>
        <v/>
      </c>
      <c r="G1900" s="8" t="n"/>
      <c r="H1900" s="25" t="n"/>
      <c r="I1900" s="8" t="n"/>
      <c r="J1900" s="25">
        <f>IF($H1900&lt;&gt;"",IF($F1900="","",ROUND($H1900-$F1900,2)),IF(AND($F1900&lt;&gt;"",ISNUMBER($G1900)),IF($G1900&lt;TODAY(),-$F1900,""),""))</f>
        <v/>
      </c>
    </row>
    <row r="1901">
      <c r="A1901" s="7" t="n"/>
      <c r="B1901" s="10" t="n"/>
      <c r="C1901">
        <f>IF($A1901="","",IFERROR(IF(INDEX('Apólices'!$Q$2:$Q$5001,MATCH($A1901,'Apólices'!$A$2:$A$5001,0))="","",INDEX('Apólices'!$Q$2:$Q$5001,MATCH($A1901,'Apólices'!$A$2:$A$5001,0))),""))</f>
        <v/>
      </c>
      <c r="D1901" s="8" t="n"/>
      <c r="E1901" s="25" t="n"/>
      <c r="F1901" s="25">
        <f>IF(OR($E1901="",$C1901=""),"",ROUND($E1901*$C1901/100,2))</f>
        <v/>
      </c>
      <c r="G1901" s="8" t="n"/>
      <c r="H1901" s="25" t="n"/>
      <c r="I1901" s="8" t="n"/>
      <c r="J1901" s="25">
        <f>IF($H1901&lt;&gt;"",IF($F1901="","",ROUND($H1901-$F1901,2)),IF(AND($F1901&lt;&gt;"",ISNUMBER($G1901)),IF($G1901&lt;TODAY(),-$F1901,""),""))</f>
        <v/>
      </c>
    </row>
    <row r="1902">
      <c r="A1902" s="7" t="n"/>
      <c r="B1902" s="10" t="n"/>
      <c r="C1902">
        <f>IF($A1902="","",IFERROR(IF(INDEX('Apólices'!$Q$2:$Q$5001,MATCH($A1902,'Apólices'!$A$2:$A$5001,0))="","",INDEX('Apólices'!$Q$2:$Q$5001,MATCH($A1902,'Apólices'!$A$2:$A$5001,0))),""))</f>
        <v/>
      </c>
      <c r="D1902" s="8" t="n"/>
      <c r="E1902" s="25" t="n"/>
      <c r="F1902" s="25">
        <f>IF(OR($E1902="",$C1902=""),"",ROUND($E1902*$C1902/100,2))</f>
        <v/>
      </c>
      <c r="G1902" s="8" t="n"/>
      <c r="H1902" s="25" t="n"/>
      <c r="I1902" s="8" t="n"/>
      <c r="J1902" s="25">
        <f>IF($H1902&lt;&gt;"",IF($F1902="","",ROUND($H1902-$F1902,2)),IF(AND($F1902&lt;&gt;"",ISNUMBER($G1902)),IF($G1902&lt;TODAY(),-$F1902,""),""))</f>
        <v/>
      </c>
    </row>
    <row r="1903">
      <c r="A1903" s="7" t="n"/>
      <c r="B1903" s="10" t="n"/>
      <c r="C1903">
        <f>IF($A1903="","",IFERROR(IF(INDEX('Apólices'!$Q$2:$Q$5001,MATCH($A1903,'Apólices'!$A$2:$A$5001,0))="","",INDEX('Apólices'!$Q$2:$Q$5001,MATCH($A1903,'Apólices'!$A$2:$A$5001,0))),""))</f>
        <v/>
      </c>
      <c r="D1903" s="8" t="n"/>
      <c r="E1903" s="25" t="n"/>
      <c r="F1903" s="25">
        <f>IF(OR($E1903="",$C1903=""),"",ROUND($E1903*$C1903/100,2))</f>
        <v/>
      </c>
      <c r="G1903" s="8" t="n"/>
      <c r="H1903" s="25" t="n"/>
      <c r="I1903" s="8" t="n"/>
      <c r="J1903" s="25">
        <f>IF($H1903&lt;&gt;"",IF($F1903="","",ROUND($H1903-$F1903,2)),IF(AND($F1903&lt;&gt;"",ISNUMBER($G1903)),IF($G1903&lt;TODAY(),-$F1903,""),""))</f>
        <v/>
      </c>
    </row>
    <row r="1904">
      <c r="A1904" s="7" t="n"/>
      <c r="B1904" s="10" t="n"/>
      <c r="C1904">
        <f>IF($A1904="","",IFERROR(IF(INDEX('Apólices'!$Q$2:$Q$5001,MATCH($A1904,'Apólices'!$A$2:$A$5001,0))="","",INDEX('Apólices'!$Q$2:$Q$5001,MATCH($A1904,'Apólices'!$A$2:$A$5001,0))),""))</f>
        <v/>
      </c>
      <c r="D1904" s="8" t="n"/>
      <c r="E1904" s="25" t="n"/>
      <c r="F1904" s="25">
        <f>IF(OR($E1904="",$C1904=""),"",ROUND($E1904*$C1904/100,2))</f>
        <v/>
      </c>
      <c r="G1904" s="8" t="n"/>
      <c r="H1904" s="25" t="n"/>
      <c r="I1904" s="8" t="n"/>
      <c r="J1904" s="25">
        <f>IF($H1904&lt;&gt;"",IF($F1904="","",ROUND($H1904-$F1904,2)),IF(AND($F1904&lt;&gt;"",ISNUMBER($G1904)),IF($G1904&lt;TODAY(),-$F1904,""),""))</f>
        <v/>
      </c>
    </row>
    <row r="1905">
      <c r="A1905" s="7" t="n"/>
      <c r="B1905" s="10" t="n"/>
      <c r="C1905">
        <f>IF($A1905="","",IFERROR(IF(INDEX('Apólices'!$Q$2:$Q$5001,MATCH($A1905,'Apólices'!$A$2:$A$5001,0))="","",INDEX('Apólices'!$Q$2:$Q$5001,MATCH($A1905,'Apólices'!$A$2:$A$5001,0))),""))</f>
        <v/>
      </c>
      <c r="D1905" s="8" t="n"/>
      <c r="E1905" s="25" t="n"/>
      <c r="F1905" s="25">
        <f>IF(OR($E1905="",$C1905=""),"",ROUND($E1905*$C1905/100,2))</f>
        <v/>
      </c>
      <c r="G1905" s="8" t="n"/>
      <c r="H1905" s="25" t="n"/>
      <c r="I1905" s="8" t="n"/>
      <c r="J1905" s="25">
        <f>IF($H1905&lt;&gt;"",IF($F1905="","",ROUND($H1905-$F1905,2)),IF(AND($F1905&lt;&gt;"",ISNUMBER($G1905)),IF($G1905&lt;TODAY(),-$F1905,""),""))</f>
        <v/>
      </c>
    </row>
    <row r="1906">
      <c r="A1906" s="7" t="n"/>
      <c r="B1906" s="10" t="n"/>
      <c r="C1906">
        <f>IF($A1906="","",IFERROR(IF(INDEX('Apólices'!$Q$2:$Q$5001,MATCH($A1906,'Apólices'!$A$2:$A$5001,0))="","",INDEX('Apólices'!$Q$2:$Q$5001,MATCH($A1906,'Apólices'!$A$2:$A$5001,0))),""))</f>
        <v/>
      </c>
      <c r="D1906" s="8" t="n"/>
      <c r="E1906" s="25" t="n"/>
      <c r="F1906" s="25">
        <f>IF(OR($E1906="",$C1906=""),"",ROUND($E1906*$C1906/100,2))</f>
        <v/>
      </c>
      <c r="G1906" s="8" t="n"/>
      <c r="H1906" s="25" t="n"/>
      <c r="I1906" s="8" t="n"/>
      <c r="J1906" s="25">
        <f>IF($H1906&lt;&gt;"",IF($F1906="","",ROUND($H1906-$F1906,2)),IF(AND($F1906&lt;&gt;"",ISNUMBER($G1906)),IF($G1906&lt;TODAY(),-$F1906,""),""))</f>
        <v/>
      </c>
    </row>
    <row r="1907">
      <c r="A1907" s="7" t="n"/>
      <c r="B1907" s="10" t="n"/>
      <c r="C1907">
        <f>IF($A1907="","",IFERROR(IF(INDEX('Apólices'!$Q$2:$Q$5001,MATCH($A1907,'Apólices'!$A$2:$A$5001,0))="","",INDEX('Apólices'!$Q$2:$Q$5001,MATCH($A1907,'Apólices'!$A$2:$A$5001,0))),""))</f>
        <v/>
      </c>
      <c r="D1907" s="8" t="n"/>
      <c r="E1907" s="25" t="n"/>
      <c r="F1907" s="25">
        <f>IF(OR($E1907="",$C1907=""),"",ROUND($E1907*$C1907/100,2))</f>
        <v/>
      </c>
      <c r="G1907" s="8" t="n"/>
      <c r="H1907" s="25" t="n"/>
      <c r="I1907" s="8" t="n"/>
      <c r="J1907" s="25">
        <f>IF($H1907&lt;&gt;"",IF($F1907="","",ROUND($H1907-$F1907,2)),IF(AND($F1907&lt;&gt;"",ISNUMBER($G1907)),IF($G1907&lt;TODAY(),-$F1907,""),""))</f>
        <v/>
      </c>
    </row>
    <row r="1908">
      <c r="A1908" s="7" t="n"/>
      <c r="B1908" s="10" t="n"/>
      <c r="C1908">
        <f>IF($A1908="","",IFERROR(IF(INDEX('Apólices'!$Q$2:$Q$5001,MATCH($A1908,'Apólices'!$A$2:$A$5001,0))="","",INDEX('Apólices'!$Q$2:$Q$5001,MATCH($A1908,'Apólices'!$A$2:$A$5001,0))),""))</f>
        <v/>
      </c>
      <c r="D1908" s="8" t="n"/>
      <c r="E1908" s="25" t="n"/>
      <c r="F1908" s="25">
        <f>IF(OR($E1908="",$C1908=""),"",ROUND($E1908*$C1908/100,2))</f>
        <v/>
      </c>
      <c r="G1908" s="8" t="n"/>
      <c r="H1908" s="25" t="n"/>
      <c r="I1908" s="8" t="n"/>
      <c r="J1908" s="25">
        <f>IF($H1908&lt;&gt;"",IF($F1908="","",ROUND($H1908-$F1908,2)),IF(AND($F1908&lt;&gt;"",ISNUMBER($G1908)),IF($G1908&lt;TODAY(),-$F1908,""),""))</f>
        <v/>
      </c>
    </row>
    <row r="1909">
      <c r="A1909" s="7" t="n"/>
      <c r="B1909" s="10" t="n"/>
      <c r="C1909">
        <f>IF($A1909="","",IFERROR(IF(INDEX('Apólices'!$Q$2:$Q$5001,MATCH($A1909,'Apólices'!$A$2:$A$5001,0))="","",INDEX('Apólices'!$Q$2:$Q$5001,MATCH($A1909,'Apólices'!$A$2:$A$5001,0))),""))</f>
        <v/>
      </c>
      <c r="D1909" s="8" t="n"/>
      <c r="E1909" s="25" t="n"/>
      <c r="F1909" s="25">
        <f>IF(OR($E1909="",$C1909=""),"",ROUND($E1909*$C1909/100,2))</f>
        <v/>
      </c>
      <c r="G1909" s="8" t="n"/>
      <c r="H1909" s="25" t="n"/>
      <c r="I1909" s="8" t="n"/>
      <c r="J1909" s="25">
        <f>IF($H1909&lt;&gt;"",IF($F1909="","",ROUND($H1909-$F1909,2)),IF(AND($F1909&lt;&gt;"",ISNUMBER($G1909)),IF($G1909&lt;TODAY(),-$F1909,""),""))</f>
        <v/>
      </c>
    </row>
    <row r="1910">
      <c r="A1910" s="7" t="n"/>
      <c r="B1910" s="10" t="n"/>
      <c r="C1910">
        <f>IF($A1910="","",IFERROR(IF(INDEX('Apólices'!$Q$2:$Q$5001,MATCH($A1910,'Apólices'!$A$2:$A$5001,0))="","",INDEX('Apólices'!$Q$2:$Q$5001,MATCH($A1910,'Apólices'!$A$2:$A$5001,0))),""))</f>
        <v/>
      </c>
      <c r="D1910" s="8" t="n"/>
      <c r="E1910" s="25" t="n"/>
      <c r="F1910" s="25">
        <f>IF(OR($E1910="",$C1910=""),"",ROUND($E1910*$C1910/100,2))</f>
        <v/>
      </c>
      <c r="G1910" s="8" t="n"/>
      <c r="H1910" s="25" t="n"/>
      <c r="I1910" s="8" t="n"/>
      <c r="J1910" s="25">
        <f>IF($H1910&lt;&gt;"",IF($F1910="","",ROUND($H1910-$F1910,2)),IF(AND($F1910&lt;&gt;"",ISNUMBER($G1910)),IF($G1910&lt;TODAY(),-$F1910,""),""))</f>
        <v/>
      </c>
    </row>
    <row r="1911">
      <c r="A1911" s="7" t="n"/>
      <c r="B1911" s="10" t="n"/>
      <c r="C1911">
        <f>IF($A1911="","",IFERROR(IF(INDEX('Apólices'!$Q$2:$Q$5001,MATCH($A1911,'Apólices'!$A$2:$A$5001,0))="","",INDEX('Apólices'!$Q$2:$Q$5001,MATCH($A1911,'Apólices'!$A$2:$A$5001,0))),""))</f>
        <v/>
      </c>
      <c r="D1911" s="8" t="n"/>
      <c r="E1911" s="25" t="n"/>
      <c r="F1911" s="25">
        <f>IF(OR($E1911="",$C1911=""),"",ROUND($E1911*$C1911/100,2))</f>
        <v/>
      </c>
      <c r="G1911" s="8" t="n"/>
      <c r="H1911" s="25" t="n"/>
      <c r="I1911" s="8" t="n"/>
      <c r="J1911" s="25">
        <f>IF($H1911&lt;&gt;"",IF($F1911="","",ROUND($H1911-$F1911,2)),IF(AND($F1911&lt;&gt;"",ISNUMBER($G1911)),IF($G1911&lt;TODAY(),-$F1911,""),""))</f>
        <v/>
      </c>
    </row>
    <row r="1912">
      <c r="A1912" s="7" t="n"/>
      <c r="B1912" s="10" t="n"/>
      <c r="C1912">
        <f>IF($A1912="","",IFERROR(IF(INDEX('Apólices'!$Q$2:$Q$5001,MATCH($A1912,'Apólices'!$A$2:$A$5001,0))="","",INDEX('Apólices'!$Q$2:$Q$5001,MATCH($A1912,'Apólices'!$A$2:$A$5001,0))),""))</f>
        <v/>
      </c>
      <c r="D1912" s="8" t="n"/>
      <c r="E1912" s="25" t="n"/>
      <c r="F1912" s="25">
        <f>IF(OR($E1912="",$C1912=""),"",ROUND($E1912*$C1912/100,2))</f>
        <v/>
      </c>
      <c r="G1912" s="8" t="n"/>
      <c r="H1912" s="25" t="n"/>
      <c r="I1912" s="8" t="n"/>
      <c r="J1912" s="25">
        <f>IF($H1912&lt;&gt;"",IF($F1912="","",ROUND($H1912-$F1912,2)),IF(AND($F1912&lt;&gt;"",ISNUMBER($G1912)),IF($G1912&lt;TODAY(),-$F1912,""),""))</f>
        <v/>
      </c>
    </row>
    <row r="1913">
      <c r="A1913" s="7" t="n"/>
      <c r="B1913" s="10" t="n"/>
      <c r="C1913">
        <f>IF($A1913="","",IFERROR(IF(INDEX('Apólices'!$Q$2:$Q$5001,MATCH($A1913,'Apólices'!$A$2:$A$5001,0))="","",INDEX('Apólices'!$Q$2:$Q$5001,MATCH($A1913,'Apólices'!$A$2:$A$5001,0))),""))</f>
        <v/>
      </c>
      <c r="D1913" s="8" t="n"/>
      <c r="E1913" s="25" t="n"/>
      <c r="F1913" s="25">
        <f>IF(OR($E1913="",$C1913=""),"",ROUND($E1913*$C1913/100,2))</f>
        <v/>
      </c>
      <c r="G1913" s="8" t="n"/>
      <c r="H1913" s="25" t="n"/>
      <c r="I1913" s="8" t="n"/>
      <c r="J1913" s="25">
        <f>IF($H1913&lt;&gt;"",IF($F1913="","",ROUND($H1913-$F1913,2)),IF(AND($F1913&lt;&gt;"",ISNUMBER($G1913)),IF($G1913&lt;TODAY(),-$F1913,""),""))</f>
        <v/>
      </c>
    </row>
    <row r="1914">
      <c r="A1914" s="7" t="n"/>
      <c r="B1914" s="10" t="n"/>
      <c r="C1914">
        <f>IF($A1914="","",IFERROR(IF(INDEX('Apólices'!$Q$2:$Q$5001,MATCH($A1914,'Apólices'!$A$2:$A$5001,0))="","",INDEX('Apólices'!$Q$2:$Q$5001,MATCH($A1914,'Apólices'!$A$2:$A$5001,0))),""))</f>
        <v/>
      </c>
      <c r="D1914" s="8" t="n"/>
      <c r="E1914" s="25" t="n"/>
      <c r="F1914" s="25">
        <f>IF(OR($E1914="",$C1914=""),"",ROUND($E1914*$C1914/100,2))</f>
        <v/>
      </c>
      <c r="G1914" s="8" t="n"/>
      <c r="H1914" s="25" t="n"/>
      <c r="I1914" s="8" t="n"/>
      <c r="J1914" s="25">
        <f>IF($H1914&lt;&gt;"",IF($F1914="","",ROUND($H1914-$F1914,2)),IF(AND($F1914&lt;&gt;"",ISNUMBER($G1914)),IF($G1914&lt;TODAY(),-$F1914,""),""))</f>
        <v/>
      </c>
    </row>
    <row r="1915">
      <c r="A1915" s="7" t="n"/>
      <c r="B1915" s="10" t="n"/>
      <c r="C1915">
        <f>IF($A1915="","",IFERROR(IF(INDEX('Apólices'!$Q$2:$Q$5001,MATCH($A1915,'Apólices'!$A$2:$A$5001,0))="","",INDEX('Apólices'!$Q$2:$Q$5001,MATCH($A1915,'Apólices'!$A$2:$A$5001,0))),""))</f>
        <v/>
      </c>
      <c r="D1915" s="8" t="n"/>
      <c r="E1915" s="25" t="n"/>
      <c r="F1915" s="25">
        <f>IF(OR($E1915="",$C1915=""),"",ROUND($E1915*$C1915/100,2))</f>
        <v/>
      </c>
      <c r="G1915" s="8" t="n"/>
      <c r="H1915" s="25" t="n"/>
      <c r="I1915" s="8" t="n"/>
      <c r="J1915" s="25">
        <f>IF($H1915&lt;&gt;"",IF($F1915="","",ROUND($H1915-$F1915,2)),IF(AND($F1915&lt;&gt;"",ISNUMBER($G1915)),IF($G1915&lt;TODAY(),-$F1915,""),""))</f>
        <v/>
      </c>
    </row>
    <row r="1916">
      <c r="A1916" s="7" t="n"/>
      <c r="B1916" s="10" t="n"/>
      <c r="C1916">
        <f>IF($A1916="","",IFERROR(IF(INDEX('Apólices'!$Q$2:$Q$5001,MATCH($A1916,'Apólices'!$A$2:$A$5001,0))="","",INDEX('Apólices'!$Q$2:$Q$5001,MATCH($A1916,'Apólices'!$A$2:$A$5001,0))),""))</f>
        <v/>
      </c>
      <c r="D1916" s="8" t="n"/>
      <c r="E1916" s="25" t="n"/>
      <c r="F1916" s="25">
        <f>IF(OR($E1916="",$C1916=""),"",ROUND($E1916*$C1916/100,2))</f>
        <v/>
      </c>
      <c r="G1916" s="8" t="n"/>
      <c r="H1916" s="25" t="n"/>
      <c r="I1916" s="8" t="n"/>
      <c r="J1916" s="25">
        <f>IF($H1916&lt;&gt;"",IF($F1916="","",ROUND($H1916-$F1916,2)),IF(AND($F1916&lt;&gt;"",ISNUMBER($G1916)),IF($G1916&lt;TODAY(),-$F1916,""),""))</f>
        <v/>
      </c>
    </row>
    <row r="1917">
      <c r="A1917" s="7" t="n"/>
      <c r="B1917" s="10" t="n"/>
      <c r="C1917">
        <f>IF($A1917="","",IFERROR(IF(INDEX('Apólices'!$Q$2:$Q$5001,MATCH($A1917,'Apólices'!$A$2:$A$5001,0))="","",INDEX('Apólices'!$Q$2:$Q$5001,MATCH($A1917,'Apólices'!$A$2:$A$5001,0))),""))</f>
        <v/>
      </c>
      <c r="D1917" s="8" t="n"/>
      <c r="E1917" s="25" t="n"/>
      <c r="F1917" s="25">
        <f>IF(OR($E1917="",$C1917=""),"",ROUND($E1917*$C1917/100,2))</f>
        <v/>
      </c>
      <c r="G1917" s="8" t="n"/>
      <c r="H1917" s="25" t="n"/>
      <c r="I1917" s="8" t="n"/>
      <c r="J1917" s="25">
        <f>IF($H1917&lt;&gt;"",IF($F1917="","",ROUND($H1917-$F1917,2)),IF(AND($F1917&lt;&gt;"",ISNUMBER($G1917)),IF($G1917&lt;TODAY(),-$F1917,""),""))</f>
        <v/>
      </c>
    </row>
    <row r="1918">
      <c r="A1918" s="7" t="n"/>
      <c r="B1918" s="10" t="n"/>
      <c r="C1918">
        <f>IF($A1918="","",IFERROR(IF(INDEX('Apólices'!$Q$2:$Q$5001,MATCH($A1918,'Apólices'!$A$2:$A$5001,0))="","",INDEX('Apólices'!$Q$2:$Q$5001,MATCH($A1918,'Apólices'!$A$2:$A$5001,0))),""))</f>
        <v/>
      </c>
      <c r="D1918" s="8" t="n"/>
      <c r="E1918" s="25" t="n"/>
      <c r="F1918" s="25">
        <f>IF(OR($E1918="",$C1918=""),"",ROUND($E1918*$C1918/100,2))</f>
        <v/>
      </c>
      <c r="G1918" s="8" t="n"/>
      <c r="H1918" s="25" t="n"/>
      <c r="I1918" s="8" t="n"/>
      <c r="J1918" s="25">
        <f>IF($H1918&lt;&gt;"",IF($F1918="","",ROUND($H1918-$F1918,2)),IF(AND($F1918&lt;&gt;"",ISNUMBER($G1918)),IF($G1918&lt;TODAY(),-$F1918,""),""))</f>
        <v/>
      </c>
    </row>
    <row r="1919">
      <c r="A1919" s="7" t="n"/>
      <c r="B1919" s="10" t="n"/>
      <c r="C1919">
        <f>IF($A1919="","",IFERROR(IF(INDEX('Apólices'!$Q$2:$Q$5001,MATCH($A1919,'Apólices'!$A$2:$A$5001,0))="","",INDEX('Apólices'!$Q$2:$Q$5001,MATCH($A1919,'Apólices'!$A$2:$A$5001,0))),""))</f>
        <v/>
      </c>
      <c r="D1919" s="8" t="n"/>
      <c r="E1919" s="25" t="n"/>
      <c r="F1919" s="25">
        <f>IF(OR($E1919="",$C1919=""),"",ROUND($E1919*$C1919/100,2))</f>
        <v/>
      </c>
      <c r="G1919" s="8" t="n"/>
      <c r="H1919" s="25" t="n"/>
      <c r="I1919" s="8" t="n"/>
      <c r="J1919" s="25">
        <f>IF($H1919&lt;&gt;"",IF($F1919="","",ROUND($H1919-$F1919,2)),IF(AND($F1919&lt;&gt;"",ISNUMBER($G1919)),IF($G1919&lt;TODAY(),-$F1919,""),""))</f>
        <v/>
      </c>
    </row>
    <row r="1920">
      <c r="A1920" s="7" t="n"/>
      <c r="B1920" s="10" t="n"/>
      <c r="C1920">
        <f>IF($A1920="","",IFERROR(IF(INDEX('Apólices'!$Q$2:$Q$5001,MATCH($A1920,'Apólices'!$A$2:$A$5001,0))="","",INDEX('Apólices'!$Q$2:$Q$5001,MATCH($A1920,'Apólices'!$A$2:$A$5001,0))),""))</f>
        <v/>
      </c>
      <c r="D1920" s="8" t="n"/>
      <c r="E1920" s="25" t="n"/>
      <c r="F1920" s="25">
        <f>IF(OR($E1920="",$C1920=""),"",ROUND($E1920*$C1920/100,2))</f>
        <v/>
      </c>
      <c r="G1920" s="8" t="n"/>
      <c r="H1920" s="25" t="n"/>
      <c r="I1920" s="8" t="n"/>
      <c r="J1920" s="25">
        <f>IF($H1920&lt;&gt;"",IF($F1920="","",ROUND($H1920-$F1920,2)),IF(AND($F1920&lt;&gt;"",ISNUMBER($G1920)),IF($G1920&lt;TODAY(),-$F1920,""),""))</f>
        <v/>
      </c>
    </row>
    <row r="1921">
      <c r="A1921" s="7" t="n"/>
      <c r="B1921" s="10" t="n"/>
      <c r="C1921">
        <f>IF($A1921="","",IFERROR(IF(INDEX('Apólices'!$Q$2:$Q$5001,MATCH($A1921,'Apólices'!$A$2:$A$5001,0))="","",INDEX('Apólices'!$Q$2:$Q$5001,MATCH($A1921,'Apólices'!$A$2:$A$5001,0))),""))</f>
        <v/>
      </c>
      <c r="D1921" s="8" t="n"/>
      <c r="E1921" s="25" t="n"/>
      <c r="F1921" s="25">
        <f>IF(OR($E1921="",$C1921=""),"",ROUND($E1921*$C1921/100,2))</f>
        <v/>
      </c>
      <c r="G1921" s="8" t="n"/>
      <c r="H1921" s="25" t="n"/>
      <c r="I1921" s="8" t="n"/>
      <c r="J1921" s="25">
        <f>IF($H1921&lt;&gt;"",IF($F1921="","",ROUND($H1921-$F1921,2)),IF(AND($F1921&lt;&gt;"",ISNUMBER($G1921)),IF($G1921&lt;TODAY(),-$F1921,""),""))</f>
        <v/>
      </c>
    </row>
    <row r="1922">
      <c r="A1922" s="7" t="n"/>
      <c r="B1922" s="10" t="n"/>
      <c r="C1922">
        <f>IF($A1922="","",IFERROR(IF(INDEX('Apólices'!$Q$2:$Q$5001,MATCH($A1922,'Apólices'!$A$2:$A$5001,0))="","",INDEX('Apólices'!$Q$2:$Q$5001,MATCH($A1922,'Apólices'!$A$2:$A$5001,0))),""))</f>
        <v/>
      </c>
      <c r="D1922" s="8" t="n"/>
      <c r="E1922" s="25" t="n"/>
      <c r="F1922" s="25">
        <f>IF(OR($E1922="",$C1922=""),"",ROUND($E1922*$C1922/100,2))</f>
        <v/>
      </c>
      <c r="G1922" s="8" t="n"/>
      <c r="H1922" s="25" t="n"/>
      <c r="I1922" s="8" t="n"/>
      <c r="J1922" s="25">
        <f>IF($H1922&lt;&gt;"",IF($F1922="","",ROUND($H1922-$F1922,2)),IF(AND($F1922&lt;&gt;"",ISNUMBER($G1922)),IF($G1922&lt;TODAY(),-$F1922,""),""))</f>
        <v/>
      </c>
    </row>
    <row r="1923">
      <c r="A1923" s="7" t="n"/>
      <c r="B1923" s="10" t="n"/>
      <c r="C1923">
        <f>IF($A1923="","",IFERROR(IF(INDEX('Apólices'!$Q$2:$Q$5001,MATCH($A1923,'Apólices'!$A$2:$A$5001,0))="","",INDEX('Apólices'!$Q$2:$Q$5001,MATCH($A1923,'Apólices'!$A$2:$A$5001,0))),""))</f>
        <v/>
      </c>
      <c r="D1923" s="8" t="n"/>
      <c r="E1923" s="25" t="n"/>
      <c r="F1923" s="25">
        <f>IF(OR($E1923="",$C1923=""),"",ROUND($E1923*$C1923/100,2))</f>
        <v/>
      </c>
      <c r="G1923" s="8" t="n"/>
      <c r="H1923" s="25" t="n"/>
      <c r="I1923" s="8" t="n"/>
      <c r="J1923" s="25">
        <f>IF($H1923&lt;&gt;"",IF($F1923="","",ROUND($H1923-$F1923,2)),IF(AND($F1923&lt;&gt;"",ISNUMBER($G1923)),IF($G1923&lt;TODAY(),-$F1923,""),""))</f>
        <v/>
      </c>
    </row>
    <row r="1924">
      <c r="A1924" s="7" t="n"/>
      <c r="B1924" s="10" t="n"/>
      <c r="C1924">
        <f>IF($A1924="","",IFERROR(IF(INDEX('Apólices'!$Q$2:$Q$5001,MATCH($A1924,'Apólices'!$A$2:$A$5001,0))="","",INDEX('Apólices'!$Q$2:$Q$5001,MATCH($A1924,'Apólices'!$A$2:$A$5001,0))),""))</f>
        <v/>
      </c>
      <c r="D1924" s="8" t="n"/>
      <c r="E1924" s="25" t="n"/>
      <c r="F1924" s="25">
        <f>IF(OR($E1924="",$C1924=""),"",ROUND($E1924*$C1924/100,2))</f>
        <v/>
      </c>
      <c r="G1924" s="8" t="n"/>
      <c r="H1924" s="25" t="n"/>
      <c r="I1924" s="8" t="n"/>
      <c r="J1924" s="25">
        <f>IF($H1924&lt;&gt;"",IF($F1924="","",ROUND($H1924-$F1924,2)),IF(AND($F1924&lt;&gt;"",ISNUMBER($G1924)),IF($G1924&lt;TODAY(),-$F1924,""),""))</f>
        <v/>
      </c>
    </row>
    <row r="1925">
      <c r="A1925" s="7" t="n"/>
      <c r="B1925" s="10" t="n"/>
      <c r="C1925">
        <f>IF($A1925="","",IFERROR(IF(INDEX('Apólices'!$Q$2:$Q$5001,MATCH($A1925,'Apólices'!$A$2:$A$5001,0))="","",INDEX('Apólices'!$Q$2:$Q$5001,MATCH($A1925,'Apólices'!$A$2:$A$5001,0))),""))</f>
        <v/>
      </c>
      <c r="D1925" s="8" t="n"/>
      <c r="E1925" s="25" t="n"/>
      <c r="F1925" s="25">
        <f>IF(OR($E1925="",$C1925=""),"",ROUND($E1925*$C1925/100,2))</f>
        <v/>
      </c>
      <c r="G1925" s="8" t="n"/>
      <c r="H1925" s="25" t="n"/>
      <c r="I1925" s="8" t="n"/>
      <c r="J1925" s="25">
        <f>IF($H1925&lt;&gt;"",IF($F1925="","",ROUND($H1925-$F1925,2)),IF(AND($F1925&lt;&gt;"",ISNUMBER($G1925)),IF($G1925&lt;TODAY(),-$F1925,""),""))</f>
        <v/>
      </c>
    </row>
    <row r="1926">
      <c r="A1926" s="7" t="n"/>
      <c r="B1926" s="10" t="n"/>
      <c r="C1926">
        <f>IF($A1926="","",IFERROR(IF(INDEX('Apólices'!$Q$2:$Q$5001,MATCH($A1926,'Apólices'!$A$2:$A$5001,0))="","",INDEX('Apólices'!$Q$2:$Q$5001,MATCH($A1926,'Apólices'!$A$2:$A$5001,0))),""))</f>
        <v/>
      </c>
      <c r="D1926" s="8" t="n"/>
      <c r="E1926" s="25" t="n"/>
      <c r="F1926" s="25">
        <f>IF(OR($E1926="",$C1926=""),"",ROUND($E1926*$C1926/100,2))</f>
        <v/>
      </c>
      <c r="G1926" s="8" t="n"/>
      <c r="H1926" s="25" t="n"/>
      <c r="I1926" s="8" t="n"/>
      <c r="J1926" s="25">
        <f>IF($H1926&lt;&gt;"",IF($F1926="","",ROUND($H1926-$F1926,2)),IF(AND($F1926&lt;&gt;"",ISNUMBER($G1926)),IF($G1926&lt;TODAY(),-$F1926,""),""))</f>
        <v/>
      </c>
    </row>
    <row r="1927">
      <c r="A1927" s="7" t="n"/>
      <c r="B1927" s="10" t="n"/>
      <c r="C1927">
        <f>IF($A1927="","",IFERROR(IF(INDEX('Apólices'!$Q$2:$Q$5001,MATCH($A1927,'Apólices'!$A$2:$A$5001,0))="","",INDEX('Apólices'!$Q$2:$Q$5001,MATCH($A1927,'Apólices'!$A$2:$A$5001,0))),""))</f>
        <v/>
      </c>
      <c r="D1927" s="8" t="n"/>
      <c r="E1927" s="25" t="n"/>
      <c r="F1927" s="25">
        <f>IF(OR($E1927="",$C1927=""),"",ROUND($E1927*$C1927/100,2))</f>
        <v/>
      </c>
      <c r="G1927" s="8" t="n"/>
      <c r="H1927" s="25" t="n"/>
      <c r="I1927" s="8" t="n"/>
      <c r="J1927" s="25">
        <f>IF($H1927&lt;&gt;"",IF($F1927="","",ROUND($H1927-$F1927,2)),IF(AND($F1927&lt;&gt;"",ISNUMBER($G1927)),IF($G1927&lt;TODAY(),-$F1927,""),""))</f>
        <v/>
      </c>
    </row>
    <row r="1928">
      <c r="A1928" s="7" t="n"/>
      <c r="B1928" s="10" t="n"/>
      <c r="C1928">
        <f>IF($A1928="","",IFERROR(IF(INDEX('Apólices'!$Q$2:$Q$5001,MATCH($A1928,'Apólices'!$A$2:$A$5001,0))="","",INDEX('Apólices'!$Q$2:$Q$5001,MATCH($A1928,'Apólices'!$A$2:$A$5001,0))),""))</f>
        <v/>
      </c>
      <c r="D1928" s="8" t="n"/>
      <c r="E1928" s="25" t="n"/>
      <c r="F1928" s="25">
        <f>IF(OR($E1928="",$C1928=""),"",ROUND($E1928*$C1928/100,2))</f>
        <v/>
      </c>
      <c r="G1928" s="8" t="n"/>
      <c r="H1928" s="25" t="n"/>
      <c r="I1928" s="8" t="n"/>
      <c r="J1928" s="25">
        <f>IF($H1928&lt;&gt;"",IF($F1928="","",ROUND($H1928-$F1928,2)),IF(AND($F1928&lt;&gt;"",ISNUMBER($G1928)),IF($G1928&lt;TODAY(),-$F1928,""),""))</f>
        <v/>
      </c>
    </row>
    <row r="1929">
      <c r="A1929" s="7" t="n"/>
      <c r="B1929" s="10" t="n"/>
      <c r="C1929">
        <f>IF($A1929="","",IFERROR(IF(INDEX('Apólices'!$Q$2:$Q$5001,MATCH($A1929,'Apólices'!$A$2:$A$5001,0))="","",INDEX('Apólices'!$Q$2:$Q$5001,MATCH($A1929,'Apólices'!$A$2:$A$5001,0))),""))</f>
        <v/>
      </c>
      <c r="D1929" s="8" t="n"/>
      <c r="E1929" s="25" t="n"/>
      <c r="F1929" s="25">
        <f>IF(OR($E1929="",$C1929=""),"",ROUND($E1929*$C1929/100,2))</f>
        <v/>
      </c>
      <c r="G1929" s="8" t="n"/>
      <c r="H1929" s="25" t="n"/>
      <c r="I1929" s="8" t="n"/>
      <c r="J1929" s="25">
        <f>IF($H1929&lt;&gt;"",IF($F1929="","",ROUND($H1929-$F1929,2)),IF(AND($F1929&lt;&gt;"",ISNUMBER($G1929)),IF($G1929&lt;TODAY(),-$F1929,""),""))</f>
        <v/>
      </c>
    </row>
    <row r="1930">
      <c r="A1930" s="7" t="n"/>
      <c r="B1930" s="10" t="n"/>
      <c r="C1930">
        <f>IF($A1930="","",IFERROR(IF(INDEX('Apólices'!$Q$2:$Q$5001,MATCH($A1930,'Apólices'!$A$2:$A$5001,0))="","",INDEX('Apólices'!$Q$2:$Q$5001,MATCH($A1930,'Apólices'!$A$2:$A$5001,0))),""))</f>
        <v/>
      </c>
      <c r="D1930" s="8" t="n"/>
      <c r="E1930" s="25" t="n"/>
      <c r="F1930" s="25">
        <f>IF(OR($E1930="",$C1930=""),"",ROUND($E1930*$C1930/100,2))</f>
        <v/>
      </c>
      <c r="G1930" s="8" t="n"/>
      <c r="H1930" s="25" t="n"/>
      <c r="I1930" s="8" t="n"/>
      <c r="J1930" s="25">
        <f>IF($H1930&lt;&gt;"",IF($F1930="","",ROUND($H1930-$F1930,2)),IF(AND($F1930&lt;&gt;"",ISNUMBER($G1930)),IF($G1930&lt;TODAY(),-$F1930,""),""))</f>
        <v/>
      </c>
    </row>
    <row r="1931">
      <c r="A1931" s="7" t="n"/>
      <c r="B1931" s="10" t="n"/>
      <c r="C1931">
        <f>IF($A1931="","",IFERROR(IF(INDEX('Apólices'!$Q$2:$Q$5001,MATCH($A1931,'Apólices'!$A$2:$A$5001,0))="","",INDEX('Apólices'!$Q$2:$Q$5001,MATCH($A1931,'Apólices'!$A$2:$A$5001,0))),""))</f>
        <v/>
      </c>
      <c r="D1931" s="8" t="n"/>
      <c r="E1931" s="25" t="n"/>
      <c r="F1931" s="25">
        <f>IF(OR($E1931="",$C1931=""),"",ROUND($E1931*$C1931/100,2))</f>
        <v/>
      </c>
      <c r="G1931" s="8" t="n"/>
      <c r="H1931" s="25" t="n"/>
      <c r="I1931" s="8" t="n"/>
      <c r="J1931" s="25">
        <f>IF($H1931&lt;&gt;"",IF($F1931="","",ROUND($H1931-$F1931,2)),IF(AND($F1931&lt;&gt;"",ISNUMBER($G1931)),IF($G1931&lt;TODAY(),-$F1931,""),""))</f>
        <v/>
      </c>
    </row>
    <row r="1932">
      <c r="A1932" s="7" t="n"/>
      <c r="B1932" s="10" t="n"/>
      <c r="C1932">
        <f>IF($A1932="","",IFERROR(IF(INDEX('Apólices'!$Q$2:$Q$5001,MATCH($A1932,'Apólices'!$A$2:$A$5001,0))="","",INDEX('Apólices'!$Q$2:$Q$5001,MATCH($A1932,'Apólices'!$A$2:$A$5001,0))),""))</f>
        <v/>
      </c>
      <c r="D1932" s="8" t="n"/>
      <c r="E1932" s="25" t="n"/>
      <c r="F1932" s="25">
        <f>IF(OR($E1932="",$C1932=""),"",ROUND($E1932*$C1932/100,2))</f>
        <v/>
      </c>
      <c r="G1932" s="8" t="n"/>
      <c r="H1932" s="25" t="n"/>
      <c r="I1932" s="8" t="n"/>
      <c r="J1932" s="25">
        <f>IF($H1932&lt;&gt;"",IF($F1932="","",ROUND($H1932-$F1932,2)),IF(AND($F1932&lt;&gt;"",ISNUMBER($G1932)),IF($G1932&lt;TODAY(),-$F1932,""),""))</f>
        <v/>
      </c>
    </row>
    <row r="1933">
      <c r="A1933" s="7" t="n"/>
      <c r="B1933" s="10" t="n"/>
      <c r="C1933">
        <f>IF($A1933="","",IFERROR(IF(INDEX('Apólices'!$Q$2:$Q$5001,MATCH($A1933,'Apólices'!$A$2:$A$5001,0))="","",INDEX('Apólices'!$Q$2:$Q$5001,MATCH($A1933,'Apólices'!$A$2:$A$5001,0))),""))</f>
        <v/>
      </c>
      <c r="D1933" s="8" t="n"/>
      <c r="E1933" s="25" t="n"/>
      <c r="F1933" s="25">
        <f>IF(OR($E1933="",$C1933=""),"",ROUND($E1933*$C1933/100,2))</f>
        <v/>
      </c>
      <c r="G1933" s="8" t="n"/>
      <c r="H1933" s="25" t="n"/>
      <c r="I1933" s="8" t="n"/>
      <c r="J1933" s="25">
        <f>IF($H1933&lt;&gt;"",IF($F1933="","",ROUND($H1933-$F1933,2)),IF(AND($F1933&lt;&gt;"",ISNUMBER($G1933)),IF($G1933&lt;TODAY(),-$F1933,""),""))</f>
        <v/>
      </c>
    </row>
    <row r="1934">
      <c r="A1934" s="7" t="n"/>
      <c r="B1934" s="10" t="n"/>
      <c r="C1934">
        <f>IF($A1934="","",IFERROR(IF(INDEX('Apólices'!$Q$2:$Q$5001,MATCH($A1934,'Apólices'!$A$2:$A$5001,0))="","",INDEX('Apólices'!$Q$2:$Q$5001,MATCH($A1934,'Apólices'!$A$2:$A$5001,0))),""))</f>
        <v/>
      </c>
      <c r="D1934" s="8" t="n"/>
      <c r="E1934" s="25" t="n"/>
      <c r="F1934" s="25">
        <f>IF(OR($E1934="",$C1934=""),"",ROUND($E1934*$C1934/100,2))</f>
        <v/>
      </c>
      <c r="G1934" s="8" t="n"/>
      <c r="H1934" s="25" t="n"/>
      <c r="I1934" s="8" t="n"/>
      <c r="J1934" s="25">
        <f>IF($H1934&lt;&gt;"",IF($F1934="","",ROUND($H1934-$F1934,2)),IF(AND($F1934&lt;&gt;"",ISNUMBER($G1934)),IF($G1934&lt;TODAY(),-$F1934,""),""))</f>
        <v/>
      </c>
    </row>
    <row r="1935">
      <c r="A1935" s="7" t="n"/>
      <c r="B1935" s="10" t="n"/>
      <c r="C1935">
        <f>IF($A1935="","",IFERROR(IF(INDEX('Apólices'!$Q$2:$Q$5001,MATCH($A1935,'Apólices'!$A$2:$A$5001,0))="","",INDEX('Apólices'!$Q$2:$Q$5001,MATCH($A1935,'Apólices'!$A$2:$A$5001,0))),""))</f>
        <v/>
      </c>
      <c r="D1935" s="8" t="n"/>
      <c r="E1935" s="25" t="n"/>
      <c r="F1935" s="25">
        <f>IF(OR($E1935="",$C1935=""),"",ROUND($E1935*$C1935/100,2))</f>
        <v/>
      </c>
      <c r="G1935" s="8" t="n"/>
      <c r="H1935" s="25" t="n"/>
      <c r="I1935" s="8" t="n"/>
      <c r="J1935" s="25">
        <f>IF($H1935&lt;&gt;"",IF($F1935="","",ROUND($H1935-$F1935,2)),IF(AND($F1935&lt;&gt;"",ISNUMBER($G1935)),IF($G1935&lt;TODAY(),-$F1935,""),""))</f>
        <v/>
      </c>
    </row>
    <row r="1936">
      <c r="A1936" s="7" t="n"/>
      <c r="B1936" s="10" t="n"/>
      <c r="C1936">
        <f>IF($A1936="","",IFERROR(IF(INDEX('Apólices'!$Q$2:$Q$5001,MATCH($A1936,'Apólices'!$A$2:$A$5001,0))="","",INDEX('Apólices'!$Q$2:$Q$5001,MATCH($A1936,'Apólices'!$A$2:$A$5001,0))),""))</f>
        <v/>
      </c>
      <c r="D1936" s="8" t="n"/>
      <c r="E1936" s="25" t="n"/>
      <c r="F1936" s="25">
        <f>IF(OR($E1936="",$C1936=""),"",ROUND($E1936*$C1936/100,2))</f>
        <v/>
      </c>
      <c r="G1936" s="8" t="n"/>
      <c r="H1936" s="25" t="n"/>
      <c r="I1936" s="8" t="n"/>
      <c r="J1936" s="25">
        <f>IF($H1936&lt;&gt;"",IF($F1936="","",ROUND($H1936-$F1936,2)),IF(AND($F1936&lt;&gt;"",ISNUMBER($G1936)),IF($G1936&lt;TODAY(),-$F1936,""),""))</f>
        <v/>
      </c>
    </row>
    <row r="1937">
      <c r="A1937" s="7" t="n"/>
      <c r="B1937" s="10" t="n"/>
      <c r="C1937">
        <f>IF($A1937="","",IFERROR(IF(INDEX('Apólices'!$Q$2:$Q$5001,MATCH($A1937,'Apólices'!$A$2:$A$5001,0))="","",INDEX('Apólices'!$Q$2:$Q$5001,MATCH($A1937,'Apólices'!$A$2:$A$5001,0))),""))</f>
        <v/>
      </c>
      <c r="D1937" s="8" t="n"/>
      <c r="E1937" s="25" t="n"/>
      <c r="F1937" s="25">
        <f>IF(OR($E1937="",$C1937=""),"",ROUND($E1937*$C1937/100,2))</f>
        <v/>
      </c>
      <c r="G1937" s="8" t="n"/>
      <c r="H1937" s="25" t="n"/>
      <c r="I1937" s="8" t="n"/>
      <c r="J1937" s="25">
        <f>IF($H1937&lt;&gt;"",IF($F1937="","",ROUND($H1937-$F1937,2)),IF(AND($F1937&lt;&gt;"",ISNUMBER($G1937)),IF($G1937&lt;TODAY(),-$F1937,""),""))</f>
        <v/>
      </c>
    </row>
    <row r="1938">
      <c r="A1938" s="7" t="n"/>
      <c r="B1938" s="10" t="n"/>
      <c r="C1938">
        <f>IF($A1938="","",IFERROR(IF(INDEX('Apólices'!$Q$2:$Q$5001,MATCH($A1938,'Apólices'!$A$2:$A$5001,0))="","",INDEX('Apólices'!$Q$2:$Q$5001,MATCH($A1938,'Apólices'!$A$2:$A$5001,0))),""))</f>
        <v/>
      </c>
      <c r="D1938" s="8" t="n"/>
      <c r="E1938" s="25" t="n"/>
      <c r="F1938" s="25">
        <f>IF(OR($E1938="",$C1938=""),"",ROUND($E1938*$C1938/100,2))</f>
        <v/>
      </c>
      <c r="G1938" s="8" t="n"/>
      <c r="H1938" s="25" t="n"/>
      <c r="I1938" s="8" t="n"/>
      <c r="J1938" s="25">
        <f>IF($H1938&lt;&gt;"",IF($F1938="","",ROUND($H1938-$F1938,2)),IF(AND($F1938&lt;&gt;"",ISNUMBER($G1938)),IF($G1938&lt;TODAY(),-$F1938,""),""))</f>
        <v/>
      </c>
    </row>
    <row r="1939">
      <c r="A1939" s="7" t="n"/>
      <c r="B1939" s="10" t="n"/>
      <c r="C1939">
        <f>IF($A1939="","",IFERROR(IF(INDEX('Apólices'!$Q$2:$Q$5001,MATCH($A1939,'Apólices'!$A$2:$A$5001,0))="","",INDEX('Apólices'!$Q$2:$Q$5001,MATCH($A1939,'Apólices'!$A$2:$A$5001,0))),""))</f>
        <v/>
      </c>
      <c r="D1939" s="8" t="n"/>
      <c r="E1939" s="25" t="n"/>
      <c r="F1939" s="25">
        <f>IF(OR($E1939="",$C1939=""),"",ROUND($E1939*$C1939/100,2))</f>
        <v/>
      </c>
      <c r="G1939" s="8" t="n"/>
      <c r="H1939" s="25" t="n"/>
      <c r="I1939" s="8" t="n"/>
      <c r="J1939" s="25">
        <f>IF($H1939&lt;&gt;"",IF($F1939="","",ROUND($H1939-$F1939,2)),IF(AND($F1939&lt;&gt;"",ISNUMBER($G1939)),IF($G1939&lt;TODAY(),-$F1939,""),""))</f>
        <v/>
      </c>
    </row>
    <row r="1940">
      <c r="A1940" s="7" t="n"/>
      <c r="B1940" s="10" t="n"/>
      <c r="C1940">
        <f>IF($A1940="","",IFERROR(IF(INDEX('Apólices'!$Q$2:$Q$5001,MATCH($A1940,'Apólices'!$A$2:$A$5001,0))="","",INDEX('Apólices'!$Q$2:$Q$5001,MATCH($A1940,'Apólices'!$A$2:$A$5001,0))),""))</f>
        <v/>
      </c>
      <c r="D1940" s="8" t="n"/>
      <c r="E1940" s="25" t="n"/>
      <c r="F1940" s="25">
        <f>IF(OR($E1940="",$C1940=""),"",ROUND($E1940*$C1940/100,2))</f>
        <v/>
      </c>
      <c r="G1940" s="8" t="n"/>
      <c r="H1940" s="25" t="n"/>
      <c r="I1940" s="8" t="n"/>
      <c r="J1940" s="25">
        <f>IF($H1940&lt;&gt;"",IF($F1940="","",ROUND($H1940-$F1940,2)),IF(AND($F1940&lt;&gt;"",ISNUMBER($G1940)),IF($G1940&lt;TODAY(),-$F1940,""),""))</f>
        <v/>
      </c>
    </row>
    <row r="1941">
      <c r="A1941" s="7" t="n"/>
      <c r="B1941" s="10" t="n"/>
      <c r="C1941">
        <f>IF($A1941="","",IFERROR(IF(INDEX('Apólices'!$Q$2:$Q$5001,MATCH($A1941,'Apólices'!$A$2:$A$5001,0))="","",INDEX('Apólices'!$Q$2:$Q$5001,MATCH($A1941,'Apólices'!$A$2:$A$5001,0))),""))</f>
        <v/>
      </c>
      <c r="D1941" s="8" t="n"/>
      <c r="E1941" s="25" t="n"/>
      <c r="F1941" s="25">
        <f>IF(OR($E1941="",$C1941=""),"",ROUND($E1941*$C1941/100,2))</f>
        <v/>
      </c>
      <c r="G1941" s="8" t="n"/>
      <c r="H1941" s="25" t="n"/>
      <c r="I1941" s="8" t="n"/>
      <c r="J1941" s="25">
        <f>IF($H1941&lt;&gt;"",IF($F1941="","",ROUND($H1941-$F1941,2)),IF(AND($F1941&lt;&gt;"",ISNUMBER($G1941)),IF($G1941&lt;TODAY(),-$F1941,""),""))</f>
        <v/>
      </c>
    </row>
    <row r="1942">
      <c r="A1942" s="7" t="n"/>
      <c r="B1942" s="10" t="n"/>
      <c r="C1942">
        <f>IF($A1942="","",IFERROR(IF(INDEX('Apólices'!$Q$2:$Q$5001,MATCH($A1942,'Apólices'!$A$2:$A$5001,0))="","",INDEX('Apólices'!$Q$2:$Q$5001,MATCH($A1942,'Apólices'!$A$2:$A$5001,0))),""))</f>
        <v/>
      </c>
      <c r="D1942" s="8" t="n"/>
      <c r="E1942" s="25" t="n"/>
      <c r="F1942" s="25">
        <f>IF(OR($E1942="",$C1942=""),"",ROUND($E1942*$C1942/100,2))</f>
        <v/>
      </c>
      <c r="G1942" s="8" t="n"/>
      <c r="H1942" s="25" t="n"/>
      <c r="I1942" s="8" t="n"/>
      <c r="J1942" s="25">
        <f>IF($H1942&lt;&gt;"",IF($F1942="","",ROUND($H1942-$F1942,2)),IF(AND($F1942&lt;&gt;"",ISNUMBER($G1942)),IF($G1942&lt;TODAY(),-$F1942,""),""))</f>
        <v/>
      </c>
    </row>
    <row r="1943">
      <c r="A1943" s="7" t="n"/>
      <c r="B1943" s="10" t="n"/>
      <c r="C1943">
        <f>IF($A1943="","",IFERROR(IF(INDEX('Apólices'!$Q$2:$Q$5001,MATCH($A1943,'Apólices'!$A$2:$A$5001,0))="","",INDEX('Apólices'!$Q$2:$Q$5001,MATCH($A1943,'Apólices'!$A$2:$A$5001,0))),""))</f>
        <v/>
      </c>
      <c r="D1943" s="8" t="n"/>
      <c r="E1943" s="25" t="n"/>
      <c r="F1943" s="25">
        <f>IF(OR($E1943="",$C1943=""),"",ROUND($E1943*$C1943/100,2))</f>
        <v/>
      </c>
      <c r="G1943" s="8" t="n"/>
      <c r="H1943" s="25" t="n"/>
      <c r="I1943" s="8" t="n"/>
      <c r="J1943" s="25">
        <f>IF($H1943&lt;&gt;"",IF($F1943="","",ROUND($H1943-$F1943,2)),IF(AND($F1943&lt;&gt;"",ISNUMBER($G1943)),IF($G1943&lt;TODAY(),-$F1943,""),""))</f>
        <v/>
      </c>
    </row>
    <row r="1944">
      <c r="A1944" s="7" t="n"/>
      <c r="B1944" s="10" t="n"/>
      <c r="C1944">
        <f>IF($A1944="","",IFERROR(IF(INDEX('Apólices'!$Q$2:$Q$5001,MATCH($A1944,'Apólices'!$A$2:$A$5001,0))="","",INDEX('Apólices'!$Q$2:$Q$5001,MATCH($A1944,'Apólices'!$A$2:$A$5001,0))),""))</f>
        <v/>
      </c>
      <c r="D1944" s="8" t="n"/>
      <c r="E1944" s="25" t="n"/>
      <c r="F1944" s="25">
        <f>IF(OR($E1944="",$C1944=""),"",ROUND($E1944*$C1944/100,2))</f>
        <v/>
      </c>
      <c r="G1944" s="8" t="n"/>
      <c r="H1944" s="25" t="n"/>
      <c r="I1944" s="8" t="n"/>
      <c r="J1944" s="25">
        <f>IF($H1944&lt;&gt;"",IF($F1944="","",ROUND($H1944-$F1944,2)),IF(AND($F1944&lt;&gt;"",ISNUMBER($G1944)),IF($G1944&lt;TODAY(),-$F1944,""),""))</f>
        <v/>
      </c>
    </row>
    <row r="1945">
      <c r="A1945" s="7" t="n"/>
      <c r="B1945" s="10" t="n"/>
      <c r="C1945">
        <f>IF($A1945="","",IFERROR(IF(INDEX('Apólices'!$Q$2:$Q$5001,MATCH($A1945,'Apólices'!$A$2:$A$5001,0))="","",INDEX('Apólices'!$Q$2:$Q$5001,MATCH($A1945,'Apólices'!$A$2:$A$5001,0))),""))</f>
        <v/>
      </c>
      <c r="D1945" s="8" t="n"/>
      <c r="E1945" s="25" t="n"/>
      <c r="F1945" s="25">
        <f>IF(OR($E1945="",$C1945=""),"",ROUND($E1945*$C1945/100,2))</f>
        <v/>
      </c>
      <c r="G1945" s="8" t="n"/>
      <c r="H1945" s="25" t="n"/>
      <c r="I1945" s="8" t="n"/>
      <c r="J1945" s="25">
        <f>IF($H1945&lt;&gt;"",IF($F1945="","",ROUND($H1945-$F1945,2)),IF(AND($F1945&lt;&gt;"",ISNUMBER($G1945)),IF($G1945&lt;TODAY(),-$F1945,""),""))</f>
        <v/>
      </c>
    </row>
    <row r="1946">
      <c r="A1946" s="7" t="n"/>
      <c r="B1946" s="10" t="n"/>
      <c r="C1946">
        <f>IF($A1946="","",IFERROR(IF(INDEX('Apólices'!$Q$2:$Q$5001,MATCH($A1946,'Apólices'!$A$2:$A$5001,0))="","",INDEX('Apólices'!$Q$2:$Q$5001,MATCH($A1946,'Apólices'!$A$2:$A$5001,0))),""))</f>
        <v/>
      </c>
      <c r="D1946" s="8" t="n"/>
      <c r="E1946" s="25" t="n"/>
      <c r="F1946" s="25">
        <f>IF(OR($E1946="",$C1946=""),"",ROUND($E1946*$C1946/100,2))</f>
        <v/>
      </c>
      <c r="G1946" s="8" t="n"/>
      <c r="H1946" s="25" t="n"/>
      <c r="I1946" s="8" t="n"/>
      <c r="J1946" s="25">
        <f>IF($H1946&lt;&gt;"",IF($F1946="","",ROUND($H1946-$F1946,2)),IF(AND($F1946&lt;&gt;"",ISNUMBER($G1946)),IF($G1946&lt;TODAY(),-$F1946,""),""))</f>
        <v/>
      </c>
    </row>
    <row r="1947">
      <c r="A1947" s="7" t="n"/>
      <c r="B1947" s="10" t="n"/>
      <c r="C1947">
        <f>IF($A1947="","",IFERROR(IF(INDEX('Apólices'!$Q$2:$Q$5001,MATCH($A1947,'Apólices'!$A$2:$A$5001,0))="","",INDEX('Apólices'!$Q$2:$Q$5001,MATCH($A1947,'Apólices'!$A$2:$A$5001,0))),""))</f>
        <v/>
      </c>
      <c r="D1947" s="8" t="n"/>
      <c r="E1947" s="25" t="n"/>
      <c r="F1947" s="25">
        <f>IF(OR($E1947="",$C1947=""),"",ROUND($E1947*$C1947/100,2))</f>
        <v/>
      </c>
      <c r="G1947" s="8" t="n"/>
      <c r="H1947" s="25" t="n"/>
      <c r="I1947" s="8" t="n"/>
      <c r="J1947" s="25">
        <f>IF($H1947&lt;&gt;"",IF($F1947="","",ROUND($H1947-$F1947,2)),IF(AND($F1947&lt;&gt;"",ISNUMBER($G1947)),IF($G1947&lt;TODAY(),-$F1947,""),""))</f>
        <v/>
      </c>
    </row>
    <row r="1948">
      <c r="A1948" s="7" t="n"/>
      <c r="B1948" s="10" t="n"/>
      <c r="C1948">
        <f>IF($A1948="","",IFERROR(IF(INDEX('Apólices'!$Q$2:$Q$5001,MATCH($A1948,'Apólices'!$A$2:$A$5001,0))="","",INDEX('Apólices'!$Q$2:$Q$5001,MATCH($A1948,'Apólices'!$A$2:$A$5001,0))),""))</f>
        <v/>
      </c>
      <c r="D1948" s="8" t="n"/>
      <c r="E1948" s="25" t="n"/>
      <c r="F1948" s="25">
        <f>IF(OR($E1948="",$C1948=""),"",ROUND($E1948*$C1948/100,2))</f>
        <v/>
      </c>
      <c r="G1948" s="8" t="n"/>
      <c r="H1948" s="25" t="n"/>
      <c r="I1948" s="8" t="n"/>
      <c r="J1948" s="25">
        <f>IF($H1948&lt;&gt;"",IF($F1948="","",ROUND($H1948-$F1948,2)),IF(AND($F1948&lt;&gt;"",ISNUMBER($G1948)),IF($G1948&lt;TODAY(),-$F1948,""),""))</f>
        <v/>
      </c>
    </row>
    <row r="1949">
      <c r="A1949" s="7" t="n"/>
      <c r="B1949" s="10" t="n"/>
      <c r="C1949">
        <f>IF($A1949="","",IFERROR(IF(INDEX('Apólices'!$Q$2:$Q$5001,MATCH($A1949,'Apólices'!$A$2:$A$5001,0))="","",INDEX('Apólices'!$Q$2:$Q$5001,MATCH($A1949,'Apólices'!$A$2:$A$5001,0))),""))</f>
        <v/>
      </c>
      <c r="D1949" s="8" t="n"/>
      <c r="E1949" s="25" t="n"/>
      <c r="F1949" s="25">
        <f>IF(OR($E1949="",$C1949=""),"",ROUND($E1949*$C1949/100,2))</f>
        <v/>
      </c>
      <c r="G1949" s="8" t="n"/>
      <c r="H1949" s="25" t="n"/>
      <c r="I1949" s="8" t="n"/>
      <c r="J1949" s="25">
        <f>IF($H1949&lt;&gt;"",IF($F1949="","",ROUND($H1949-$F1949,2)),IF(AND($F1949&lt;&gt;"",ISNUMBER($G1949)),IF($G1949&lt;TODAY(),-$F1949,""),""))</f>
        <v/>
      </c>
    </row>
    <row r="1950">
      <c r="A1950" s="7" t="n"/>
      <c r="B1950" s="10" t="n"/>
      <c r="C1950">
        <f>IF($A1950="","",IFERROR(IF(INDEX('Apólices'!$Q$2:$Q$5001,MATCH($A1950,'Apólices'!$A$2:$A$5001,0))="","",INDEX('Apólices'!$Q$2:$Q$5001,MATCH($A1950,'Apólices'!$A$2:$A$5001,0))),""))</f>
        <v/>
      </c>
      <c r="D1950" s="8" t="n"/>
      <c r="E1950" s="25" t="n"/>
      <c r="F1950" s="25">
        <f>IF(OR($E1950="",$C1950=""),"",ROUND($E1950*$C1950/100,2))</f>
        <v/>
      </c>
      <c r="G1950" s="8" t="n"/>
      <c r="H1950" s="25" t="n"/>
      <c r="I1950" s="8" t="n"/>
      <c r="J1950" s="25">
        <f>IF($H1950&lt;&gt;"",IF($F1950="","",ROUND($H1950-$F1950,2)),IF(AND($F1950&lt;&gt;"",ISNUMBER($G1950)),IF($G1950&lt;TODAY(),-$F1950,""),""))</f>
        <v/>
      </c>
    </row>
    <row r="1951">
      <c r="A1951" s="7" t="n"/>
      <c r="B1951" s="10" t="n"/>
      <c r="C1951">
        <f>IF($A1951="","",IFERROR(IF(INDEX('Apólices'!$Q$2:$Q$5001,MATCH($A1951,'Apólices'!$A$2:$A$5001,0))="","",INDEX('Apólices'!$Q$2:$Q$5001,MATCH($A1951,'Apólices'!$A$2:$A$5001,0))),""))</f>
        <v/>
      </c>
      <c r="D1951" s="8" t="n"/>
      <c r="E1951" s="25" t="n"/>
      <c r="F1951" s="25">
        <f>IF(OR($E1951="",$C1951=""),"",ROUND($E1951*$C1951/100,2))</f>
        <v/>
      </c>
      <c r="G1951" s="8" t="n"/>
      <c r="H1951" s="25" t="n"/>
      <c r="I1951" s="8" t="n"/>
      <c r="J1951" s="25">
        <f>IF($H1951&lt;&gt;"",IF($F1951="","",ROUND($H1951-$F1951,2)),IF(AND($F1951&lt;&gt;"",ISNUMBER($G1951)),IF($G1951&lt;TODAY(),-$F1951,""),""))</f>
        <v/>
      </c>
    </row>
    <row r="1952">
      <c r="A1952" s="7" t="n"/>
      <c r="B1952" s="10" t="n"/>
      <c r="C1952">
        <f>IF($A1952="","",IFERROR(IF(INDEX('Apólices'!$Q$2:$Q$5001,MATCH($A1952,'Apólices'!$A$2:$A$5001,0))="","",INDEX('Apólices'!$Q$2:$Q$5001,MATCH($A1952,'Apólices'!$A$2:$A$5001,0))),""))</f>
        <v/>
      </c>
      <c r="D1952" s="8" t="n"/>
      <c r="E1952" s="25" t="n"/>
      <c r="F1952" s="25">
        <f>IF(OR($E1952="",$C1952=""),"",ROUND($E1952*$C1952/100,2))</f>
        <v/>
      </c>
      <c r="G1952" s="8" t="n"/>
      <c r="H1952" s="25" t="n"/>
      <c r="I1952" s="8" t="n"/>
      <c r="J1952" s="25">
        <f>IF($H1952&lt;&gt;"",IF($F1952="","",ROUND($H1952-$F1952,2)),IF(AND($F1952&lt;&gt;"",ISNUMBER($G1952)),IF($G1952&lt;TODAY(),-$F1952,""),""))</f>
        <v/>
      </c>
    </row>
    <row r="1953">
      <c r="A1953" s="7" t="n"/>
      <c r="B1953" s="10" t="n"/>
      <c r="C1953">
        <f>IF($A1953="","",IFERROR(IF(INDEX('Apólices'!$Q$2:$Q$5001,MATCH($A1953,'Apólices'!$A$2:$A$5001,0))="","",INDEX('Apólices'!$Q$2:$Q$5001,MATCH($A1953,'Apólices'!$A$2:$A$5001,0))),""))</f>
        <v/>
      </c>
      <c r="D1953" s="8" t="n"/>
      <c r="E1953" s="25" t="n"/>
      <c r="F1953" s="25">
        <f>IF(OR($E1953="",$C1953=""),"",ROUND($E1953*$C1953/100,2))</f>
        <v/>
      </c>
      <c r="G1953" s="8" t="n"/>
      <c r="H1953" s="25" t="n"/>
      <c r="I1953" s="8" t="n"/>
      <c r="J1953" s="25">
        <f>IF($H1953&lt;&gt;"",IF($F1953="","",ROUND($H1953-$F1953,2)),IF(AND($F1953&lt;&gt;"",ISNUMBER($G1953)),IF($G1953&lt;TODAY(),-$F1953,""),""))</f>
        <v/>
      </c>
    </row>
    <row r="1954">
      <c r="A1954" s="7" t="n"/>
      <c r="B1954" s="10" t="n"/>
      <c r="C1954">
        <f>IF($A1954="","",IFERROR(IF(INDEX('Apólices'!$Q$2:$Q$5001,MATCH($A1954,'Apólices'!$A$2:$A$5001,0))="","",INDEX('Apólices'!$Q$2:$Q$5001,MATCH($A1954,'Apólices'!$A$2:$A$5001,0))),""))</f>
        <v/>
      </c>
      <c r="D1954" s="8" t="n"/>
      <c r="E1954" s="25" t="n"/>
      <c r="F1954" s="25">
        <f>IF(OR($E1954="",$C1954=""),"",ROUND($E1954*$C1954/100,2))</f>
        <v/>
      </c>
      <c r="G1954" s="8" t="n"/>
      <c r="H1954" s="25" t="n"/>
      <c r="I1954" s="8" t="n"/>
      <c r="J1954" s="25">
        <f>IF($H1954&lt;&gt;"",IF($F1954="","",ROUND($H1954-$F1954,2)),IF(AND($F1954&lt;&gt;"",ISNUMBER($G1954)),IF($G1954&lt;TODAY(),-$F1954,""),""))</f>
        <v/>
      </c>
    </row>
    <row r="1955">
      <c r="A1955" s="7" t="n"/>
      <c r="B1955" s="10" t="n"/>
      <c r="C1955">
        <f>IF($A1955="","",IFERROR(IF(INDEX('Apólices'!$Q$2:$Q$5001,MATCH($A1955,'Apólices'!$A$2:$A$5001,0))="","",INDEX('Apólices'!$Q$2:$Q$5001,MATCH($A1955,'Apólices'!$A$2:$A$5001,0))),""))</f>
        <v/>
      </c>
      <c r="D1955" s="8" t="n"/>
      <c r="E1955" s="25" t="n"/>
      <c r="F1955" s="25">
        <f>IF(OR($E1955="",$C1955=""),"",ROUND($E1955*$C1955/100,2))</f>
        <v/>
      </c>
      <c r="G1955" s="8" t="n"/>
      <c r="H1955" s="25" t="n"/>
      <c r="I1955" s="8" t="n"/>
      <c r="J1955" s="25">
        <f>IF($H1955&lt;&gt;"",IF($F1955="","",ROUND($H1955-$F1955,2)),IF(AND($F1955&lt;&gt;"",ISNUMBER($G1955)),IF($G1955&lt;TODAY(),-$F1955,""),""))</f>
        <v/>
      </c>
    </row>
    <row r="1956">
      <c r="A1956" s="7" t="n"/>
      <c r="B1956" s="10" t="n"/>
      <c r="C1956">
        <f>IF($A1956="","",IFERROR(IF(INDEX('Apólices'!$Q$2:$Q$5001,MATCH($A1956,'Apólices'!$A$2:$A$5001,0))="","",INDEX('Apólices'!$Q$2:$Q$5001,MATCH($A1956,'Apólices'!$A$2:$A$5001,0))),""))</f>
        <v/>
      </c>
      <c r="D1956" s="8" t="n"/>
      <c r="E1956" s="25" t="n"/>
      <c r="F1956" s="25">
        <f>IF(OR($E1956="",$C1956=""),"",ROUND($E1956*$C1956/100,2))</f>
        <v/>
      </c>
      <c r="G1956" s="8" t="n"/>
      <c r="H1956" s="25" t="n"/>
      <c r="I1956" s="8" t="n"/>
      <c r="J1956" s="25">
        <f>IF($H1956&lt;&gt;"",IF($F1956="","",ROUND($H1956-$F1956,2)),IF(AND($F1956&lt;&gt;"",ISNUMBER($G1956)),IF($G1956&lt;TODAY(),-$F1956,""),""))</f>
        <v/>
      </c>
    </row>
    <row r="1957">
      <c r="A1957" s="7" t="n"/>
      <c r="B1957" s="10" t="n"/>
      <c r="C1957">
        <f>IF($A1957="","",IFERROR(IF(INDEX('Apólices'!$Q$2:$Q$5001,MATCH($A1957,'Apólices'!$A$2:$A$5001,0))="","",INDEX('Apólices'!$Q$2:$Q$5001,MATCH($A1957,'Apólices'!$A$2:$A$5001,0))),""))</f>
        <v/>
      </c>
      <c r="D1957" s="8" t="n"/>
      <c r="E1957" s="25" t="n"/>
      <c r="F1957" s="25">
        <f>IF(OR($E1957="",$C1957=""),"",ROUND($E1957*$C1957/100,2))</f>
        <v/>
      </c>
      <c r="G1957" s="8" t="n"/>
      <c r="H1957" s="25" t="n"/>
      <c r="I1957" s="8" t="n"/>
      <c r="J1957" s="25">
        <f>IF($H1957&lt;&gt;"",IF($F1957="","",ROUND($H1957-$F1957,2)),IF(AND($F1957&lt;&gt;"",ISNUMBER($G1957)),IF($G1957&lt;TODAY(),-$F1957,""),""))</f>
        <v/>
      </c>
    </row>
    <row r="1958">
      <c r="A1958" s="7" t="n"/>
      <c r="B1958" s="10" t="n"/>
      <c r="C1958">
        <f>IF($A1958="","",IFERROR(IF(INDEX('Apólices'!$Q$2:$Q$5001,MATCH($A1958,'Apólices'!$A$2:$A$5001,0))="","",INDEX('Apólices'!$Q$2:$Q$5001,MATCH($A1958,'Apólices'!$A$2:$A$5001,0))),""))</f>
        <v/>
      </c>
      <c r="D1958" s="8" t="n"/>
      <c r="E1958" s="25" t="n"/>
      <c r="F1958" s="25">
        <f>IF(OR($E1958="",$C1958=""),"",ROUND($E1958*$C1958/100,2))</f>
        <v/>
      </c>
      <c r="G1958" s="8" t="n"/>
      <c r="H1958" s="25" t="n"/>
      <c r="I1958" s="8" t="n"/>
      <c r="J1958" s="25">
        <f>IF($H1958&lt;&gt;"",IF($F1958="","",ROUND($H1958-$F1958,2)),IF(AND($F1958&lt;&gt;"",ISNUMBER($G1958)),IF($G1958&lt;TODAY(),-$F1958,""),""))</f>
        <v/>
      </c>
    </row>
    <row r="1959">
      <c r="A1959" s="7" t="n"/>
      <c r="B1959" s="10" t="n"/>
      <c r="C1959">
        <f>IF($A1959="","",IFERROR(IF(INDEX('Apólices'!$Q$2:$Q$5001,MATCH($A1959,'Apólices'!$A$2:$A$5001,0))="","",INDEX('Apólices'!$Q$2:$Q$5001,MATCH($A1959,'Apólices'!$A$2:$A$5001,0))),""))</f>
        <v/>
      </c>
      <c r="D1959" s="8" t="n"/>
      <c r="E1959" s="25" t="n"/>
      <c r="F1959" s="25">
        <f>IF(OR($E1959="",$C1959=""),"",ROUND($E1959*$C1959/100,2))</f>
        <v/>
      </c>
      <c r="G1959" s="8" t="n"/>
      <c r="H1959" s="25" t="n"/>
      <c r="I1959" s="8" t="n"/>
      <c r="J1959" s="25">
        <f>IF($H1959&lt;&gt;"",IF($F1959="","",ROUND($H1959-$F1959,2)),IF(AND($F1959&lt;&gt;"",ISNUMBER($G1959)),IF($G1959&lt;TODAY(),-$F1959,""),""))</f>
        <v/>
      </c>
    </row>
    <row r="1960">
      <c r="A1960" s="7" t="n"/>
      <c r="B1960" s="10" t="n"/>
      <c r="C1960">
        <f>IF($A1960="","",IFERROR(IF(INDEX('Apólices'!$Q$2:$Q$5001,MATCH($A1960,'Apólices'!$A$2:$A$5001,0))="","",INDEX('Apólices'!$Q$2:$Q$5001,MATCH($A1960,'Apólices'!$A$2:$A$5001,0))),""))</f>
        <v/>
      </c>
      <c r="D1960" s="8" t="n"/>
      <c r="E1960" s="25" t="n"/>
      <c r="F1960" s="25">
        <f>IF(OR($E1960="",$C1960=""),"",ROUND($E1960*$C1960/100,2))</f>
        <v/>
      </c>
      <c r="G1960" s="8" t="n"/>
      <c r="H1960" s="25" t="n"/>
      <c r="I1960" s="8" t="n"/>
      <c r="J1960" s="25">
        <f>IF($H1960&lt;&gt;"",IF($F1960="","",ROUND($H1960-$F1960,2)),IF(AND($F1960&lt;&gt;"",ISNUMBER($G1960)),IF($G1960&lt;TODAY(),-$F1960,""),""))</f>
        <v/>
      </c>
    </row>
    <row r="1961">
      <c r="A1961" s="7" t="n"/>
      <c r="B1961" s="10" t="n"/>
      <c r="C1961">
        <f>IF($A1961="","",IFERROR(IF(INDEX('Apólices'!$Q$2:$Q$5001,MATCH($A1961,'Apólices'!$A$2:$A$5001,0))="","",INDEX('Apólices'!$Q$2:$Q$5001,MATCH($A1961,'Apólices'!$A$2:$A$5001,0))),""))</f>
        <v/>
      </c>
      <c r="D1961" s="8" t="n"/>
      <c r="E1961" s="25" t="n"/>
      <c r="F1961" s="25">
        <f>IF(OR($E1961="",$C1961=""),"",ROUND($E1961*$C1961/100,2))</f>
        <v/>
      </c>
      <c r="G1961" s="8" t="n"/>
      <c r="H1961" s="25" t="n"/>
      <c r="I1961" s="8" t="n"/>
      <c r="J1961" s="25">
        <f>IF($H1961&lt;&gt;"",IF($F1961="","",ROUND($H1961-$F1961,2)),IF(AND($F1961&lt;&gt;"",ISNUMBER($G1961)),IF($G1961&lt;TODAY(),-$F1961,""),""))</f>
        <v/>
      </c>
    </row>
    <row r="1962">
      <c r="A1962" s="7" t="n"/>
      <c r="B1962" s="10" t="n"/>
      <c r="C1962">
        <f>IF($A1962="","",IFERROR(IF(INDEX('Apólices'!$Q$2:$Q$5001,MATCH($A1962,'Apólices'!$A$2:$A$5001,0))="","",INDEX('Apólices'!$Q$2:$Q$5001,MATCH($A1962,'Apólices'!$A$2:$A$5001,0))),""))</f>
        <v/>
      </c>
      <c r="D1962" s="8" t="n"/>
      <c r="E1962" s="25" t="n"/>
      <c r="F1962" s="25">
        <f>IF(OR($E1962="",$C1962=""),"",ROUND($E1962*$C1962/100,2))</f>
        <v/>
      </c>
      <c r="G1962" s="8" t="n"/>
      <c r="H1962" s="25" t="n"/>
      <c r="I1962" s="8" t="n"/>
      <c r="J1962" s="25">
        <f>IF($H1962&lt;&gt;"",IF($F1962="","",ROUND($H1962-$F1962,2)),IF(AND($F1962&lt;&gt;"",ISNUMBER($G1962)),IF($G1962&lt;TODAY(),-$F1962,""),""))</f>
        <v/>
      </c>
    </row>
    <row r="1963">
      <c r="A1963" s="7" t="n"/>
      <c r="B1963" s="10" t="n"/>
      <c r="C1963">
        <f>IF($A1963="","",IFERROR(IF(INDEX('Apólices'!$Q$2:$Q$5001,MATCH($A1963,'Apólices'!$A$2:$A$5001,0))="","",INDEX('Apólices'!$Q$2:$Q$5001,MATCH($A1963,'Apólices'!$A$2:$A$5001,0))),""))</f>
        <v/>
      </c>
      <c r="D1963" s="8" t="n"/>
      <c r="E1963" s="25" t="n"/>
      <c r="F1963" s="25">
        <f>IF(OR($E1963="",$C1963=""),"",ROUND($E1963*$C1963/100,2))</f>
        <v/>
      </c>
      <c r="G1963" s="8" t="n"/>
      <c r="H1963" s="25" t="n"/>
      <c r="I1963" s="8" t="n"/>
      <c r="J1963" s="25">
        <f>IF($H1963&lt;&gt;"",IF($F1963="","",ROUND($H1963-$F1963,2)),IF(AND($F1963&lt;&gt;"",ISNUMBER($G1963)),IF($G1963&lt;TODAY(),-$F1963,""),""))</f>
        <v/>
      </c>
    </row>
    <row r="1964">
      <c r="A1964" s="7" t="n"/>
      <c r="B1964" s="10" t="n"/>
      <c r="C1964">
        <f>IF($A1964="","",IFERROR(IF(INDEX('Apólices'!$Q$2:$Q$5001,MATCH($A1964,'Apólices'!$A$2:$A$5001,0))="","",INDEX('Apólices'!$Q$2:$Q$5001,MATCH($A1964,'Apólices'!$A$2:$A$5001,0))),""))</f>
        <v/>
      </c>
      <c r="D1964" s="8" t="n"/>
      <c r="E1964" s="25" t="n"/>
      <c r="F1964" s="25">
        <f>IF(OR($E1964="",$C1964=""),"",ROUND($E1964*$C1964/100,2))</f>
        <v/>
      </c>
      <c r="G1964" s="8" t="n"/>
      <c r="H1964" s="25" t="n"/>
      <c r="I1964" s="8" t="n"/>
      <c r="J1964" s="25">
        <f>IF($H1964&lt;&gt;"",IF($F1964="","",ROUND($H1964-$F1964,2)),IF(AND($F1964&lt;&gt;"",ISNUMBER($G1964)),IF($G1964&lt;TODAY(),-$F1964,""),""))</f>
        <v/>
      </c>
    </row>
    <row r="1965">
      <c r="A1965" s="7" t="n"/>
      <c r="B1965" s="10" t="n"/>
      <c r="C1965">
        <f>IF($A1965="","",IFERROR(IF(INDEX('Apólices'!$Q$2:$Q$5001,MATCH($A1965,'Apólices'!$A$2:$A$5001,0))="","",INDEX('Apólices'!$Q$2:$Q$5001,MATCH($A1965,'Apólices'!$A$2:$A$5001,0))),""))</f>
        <v/>
      </c>
      <c r="D1965" s="8" t="n"/>
      <c r="E1965" s="25" t="n"/>
      <c r="F1965" s="25">
        <f>IF(OR($E1965="",$C1965=""),"",ROUND($E1965*$C1965/100,2))</f>
        <v/>
      </c>
      <c r="G1965" s="8" t="n"/>
      <c r="H1965" s="25" t="n"/>
      <c r="I1965" s="8" t="n"/>
      <c r="J1965" s="25">
        <f>IF($H1965&lt;&gt;"",IF($F1965="","",ROUND($H1965-$F1965,2)),IF(AND($F1965&lt;&gt;"",ISNUMBER($G1965)),IF($G1965&lt;TODAY(),-$F1965,""),""))</f>
        <v/>
      </c>
    </row>
    <row r="1966">
      <c r="A1966" s="7" t="n"/>
      <c r="B1966" s="10" t="n"/>
      <c r="C1966">
        <f>IF($A1966="","",IFERROR(IF(INDEX('Apólices'!$Q$2:$Q$5001,MATCH($A1966,'Apólices'!$A$2:$A$5001,0))="","",INDEX('Apólices'!$Q$2:$Q$5001,MATCH($A1966,'Apólices'!$A$2:$A$5001,0))),""))</f>
        <v/>
      </c>
      <c r="D1966" s="8" t="n"/>
      <c r="E1966" s="25" t="n"/>
      <c r="F1966" s="25">
        <f>IF(OR($E1966="",$C1966=""),"",ROUND($E1966*$C1966/100,2))</f>
        <v/>
      </c>
      <c r="G1966" s="8" t="n"/>
      <c r="H1966" s="25" t="n"/>
      <c r="I1966" s="8" t="n"/>
      <c r="J1966" s="25">
        <f>IF($H1966&lt;&gt;"",IF($F1966="","",ROUND($H1966-$F1966,2)),IF(AND($F1966&lt;&gt;"",ISNUMBER($G1966)),IF($G1966&lt;TODAY(),-$F1966,""),""))</f>
        <v/>
      </c>
    </row>
    <row r="1967">
      <c r="A1967" s="7" t="n"/>
      <c r="B1967" s="10" t="n"/>
      <c r="C1967">
        <f>IF($A1967="","",IFERROR(IF(INDEX('Apólices'!$Q$2:$Q$5001,MATCH($A1967,'Apólices'!$A$2:$A$5001,0))="","",INDEX('Apólices'!$Q$2:$Q$5001,MATCH($A1967,'Apólices'!$A$2:$A$5001,0))),""))</f>
        <v/>
      </c>
      <c r="D1967" s="8" t="n"/>
      <c r="E1967" s="25" t="n"/>
      <c r="F1967" s="25">
        <f>IF(OR($E1967="",$C1967=""),"",ROUND($E1967*$C1967/100,2))</f>
        <v/>
      </c>
      <c r="G1967" s="8" t="n"/>
      <c r="H1967" s="25" t="n"/>
      <c r="I1967" s="8" t="n"/>
      <c r="J1967" s="25">
        <f>IF($H1967&lt;&gt;"",IF($F1967="","",ROUND($H1967-$F1967,2)),IF(AND($F1967&lt;&gt;"",ISNUMBER($G1967)),IF($G1967&lt;TODAY(),-$F1967,""),""))</f>
        <v/>
      </c>
    </row>
    <row r="1968">
      <c r="A1968" s="7" t="n"/>
      <c r="B1968" s="10" t="n"/>
      <c r="C1968">
        <f>IF($A1968="","",IFERROR(IF(INDEX('Apólices'!$Q$2:$Q$5001,MATCH($A1968,'Apólices'!$A$2:$A$5001,0))="","",INDEX('Apólices'!$Q$2:$Q$5001,MATCH($A1968,'Apólices'!$A$2:$A$5001,0))),""))</f>
        <v/>
      </c>
      <c r="D1968" s="8" t="n"/>
      <c r="E1968" s="25" t="n"/>
      <c r="F1968" s="25">
        <f>IF(OR($E1968="",$C1968=""),"",ROUND($E1968*$C1968/100,2))</f>
        <v/>
      </c>
      <c r="G1968" s="8" t="n"/>
      <c r="H1968" s="25" t="n"/>
      <c r="I1968" s="8" t="n"/>
      <c r="J1968" s="25">
        <f>IF($H1968&lt;&gt;"",IF($F1968="","",ROUND($H1968-$F1968,2)),IF(AND($F1968&lt;&gt;"",ISNUMBER($G1968)),IF($G1968&lt;TODAY(),-$F1968,""),""))</f>
        <v/>
      </c>
    </row>
    <row r="1969">
      <c r="A1969" s="7" t="n"/>
      <c r="B1969" s="10" t="n"/>
      <c r="C1969">
        <f>IF($A1969="","",IFERROR(IF(INDEX('Apólices'!$Q$2:$Q$5001,MATCH($A1969,'Apólices'!$A$2:$A$5001,0))="","",INDEX('Apólices'!$Q$2:$Q$5001,MATCH($A1969,'Apólices'!$A$2:$A$5001,0))),""))</f>
        <v/>
      </c>
      <c r="D1969" s="8" t="n"/>
      <c r="E1969" s="25" t="n"/>
      <c r="F1969" s="25">
        <f>IF(OR($E1969="",$C1969=""),"",ROUND($E1969*$C1969/100,2))</f>
        <v/>
      </c>
      <c r="G1969" s="8" t="n"/>
      <c r="H1969" s="25" t="n"/>
      <c r="I1969" s="8" t="n"/>
      <c r="J1969" s="25">
        <f>IF($H1969&lt;&gt;"",IF($F1969="","",ROUND($H1969-$F1969,2)),IF(AND($F1969&lt;&gt;"",ISNUMBER($G1969)),IF($G1969&lt;TODAY(),-$F1969,""),""))</f>
        <v/>
      </c>
    </row>
    <row r="1970">
      <c r="A1970" s="7" t="n"/>
      <c r="B1970" s="10" t="n"/>
      <c r="C1970">
        <f>IF($A1970="","",IFERROR(IF(INDEX('Apólices'!$Q$2:$Q$5001,MATCH($A1970,'Apólices'!$A$2:$A$5001,0))="","",INDEX('Apólices'!$Q$2:$Q$5001,MATCH($A1970,'Apólices'!$A$2:$A$5001,0))),""))</f>
        <v/>
      </c>
      <c r="D1970" s="8" t="n"/>
      <c r="E1970" s="25" t="n"/>
      <c r="F1970" s="25">
        <f>IF(OR($E1970="",$C1970=""),"",ROUND($E1970*$C1970/100,2))</f>
        <v/>
      </c>
      <c r="G1970" s="8" t="n"/>
      <c r="H1970" s="25" t="n"/>
      <c r="I1970" s="8" t="n"/>
      <c r="J1970" s="25">
        <f>IF($H1970&lt;&gt;"",IF($F1970="","",ROUND($H1970-$F1970,2)),IF(AND($F1970&lt;&gt;"",ISNUMBER($G1970)),IF($G1970&lt;TODAY(),-$F1970,""),""))</f>
        <v/>
      </c>
    </row>
    <row r="1971">
      <c r="A1971" s="7" t="n"/>
      <c r="B1971" s="10" t="n"/>
      <c r="C1971">
        <f>IF($A1971="","",IFERROR(IF(INDEX('Apólices'!$Q$2:$Q$5001,MATCH($A1971,'Apólices'!$A$2:$A$5001,0))="","",INDEX('Apólices'!$Q$2:$Q$5001,MATCH($A1971,'Apólices'!$A$2:$A$5001,0))),""))</f>
        <v/>
      </c>
      <c r="D1971" s="8" t="n"/>
      <c r="E1971" s="25" t="n"/>
      <c r="F1971" s="25">
        <f>IF(OR($E1971="",$C1971=""),"",ROUND($E1971*$C1971/100,2))</f>
        <v/>
      </c>
      <c r="G1971" s="8" t="n"/>
      <c r="H1971" s="25" t="n"/>
      <c r="I1971" s="8" t="n"/>
      <c r="J1971" s="25">
        <f>IF($H1971&lt;&gt;"",IF($F1971="","",ROUND($H1971-$F1971,2)),IF(AND($F1971&lt;&gt;"",ISNUMBER($G1971)),IF($G1971&lt;TODAY(),-$F1971,""),""))</f>
        <v/>
      </c>
    </row>
    <row r="1972">
      <c r="A1972" s="7" t="n"/>
      <c r="B1972" s="10" t="n"/>
      <c r="C1972">
        <f>IF($A1972="","",IFERROR(IF(INDEX('Apólices'!$Q$2:$Q$5001,MATCH($A1972,'Apólices'!$A$2:$A$5001,0))="","",INDEX('Apólices'!$Q$2:$Q$5001,MATCH($A1972,'Apólices'!$A$2:$A$5001,0))),""))</f>
        <v/>
      </c>
      <c r="D1972" s="8" t="n"/>
      <c r="E1972" s="25" t="n"/>
      <c r="F1972" s="25">
        <f>IF(OR($E1972="",$C1972=""),"",ROUND($E1972*$C1972/100,2))</f>
        <v/>
      </c>
      <c r="G1972" s="8" t="n"/>
      <c r="H1972" s="25" t="n"/>
      <c r="I1972" s="8" t="n"/>
      <c r="J1972" s="25">
        <f>IF($H1972&lt;&gt;"",IF($F1972="","",ROUND($H1972-$F1972,2)),IF(AND($F1972&lt;&gt;"",ISNUMBER($G1972)),IF($G1972&lt;TODAY(),-$F1972,""),""))</f>
        <v/>
      </c>
    </row>
    <row r="1973">
      <c r="A1973" s="7" t="n"/>
      <c r="B1973" s="10" t="n"/>
      <c r="C1973">
        <f>IF($A1973="","",IFERROR(IF(INDEX('Apólices'!$Q$2:$Q$5001,MATCH($A1973,'Apólices'!$A$2:$A$5001,0))="","",INDEX('Apólices'!$Q$2:$Q$5001,MATCH($A1973,'Apólices'!$A$2:$A$5001,0))),""))</f>
        <v/>
      </c>
      <c r="D1973" s="8" t="n"/>
      <c r="E1973" s="25" t="n"/>
      <c r="F1973" s="25">
        <f>IF(OR($E1973="",$C1973=""),"",ROUND($E1973*$C1973/100,2))</f>
        <v/>
      </c>
      <c r="G1973" s="8" t="n"/>
      <c r="H1973" s="25" t="n"/>
      <c r="I1973" s="8" t="n"/>
      <c r="J1973" s="25">
        <f>IF($H1973&lt;&gt;"",IF($F1973="","",ROUND($H1973-$F1973,2)),IF(AND($F1973&lt;&gt;"",ISNUMBER($G1973)),IF($G1973&lt;TODAY(),-$F1973,""),""))</f>
        <v/>
      </c>
    </row>
    <row r="1974">
      <c r="A1974" s="7" t="n"/>
      <c r="B1974" s="10" t="n"/>
      <c r="C1974">
        <f>IF($A1974="","",IFERROR(IF(INDEX('Apólices'!$Q$2:$Q$5001,MATCH($A1974,'Apólices'!$A$2:$A$5001,0))="","",INDEX('Apólices'!$Q$2:$Q$5001,MATCH($A1974,'Apólices'!$A$2:$A$5001,0))),""))</f>
        <v/>
      </c>
      <c r="D1974" s="8" t="n"/>
      <c r="E1974" s="25" t="n"/>
      <c r="F1974" s="25">
        <f>IF(OR($E1974="",$C1974=""),"",ROUND($E1974*$C1974/100,2))</f>
        <v/>
      </c>
      <c r="G1974" s="8" t="n"/>
      <c r="H1974" s="25" t="n"/>
      <c r="I1974" s="8" t="n"/>
      <c r="J1974" s="25">
        <f>IF($H1974&lt;&gt;"",IF($F1974="","",ROUND($H1974-$F1974,2)),IF(AND($F1974&lt;&gt;"",ISNUMBER($G1974)),IF($G1974&lt;TODAY(),-$F1974,""),""))</f>
        <v/>
      </c>
    </row>
    <row r="1975">
      <c r="A1975" s="7" t="n"/>
      <c r="B1975" s="10" t="n"/>
      <c r="C1975">
        <f>IF($A1975="","",IFERROR(IF(INDEX('Apólices'!$Q$2:$Q$5001,MATCH($A1975,'Apólices'!$A$2:$A$5001,0))="","",INDEX('Apólices'!$Q$2:$Q$5001,MATCH($A1975,'Apólices'!$A$2:$A$5001,0))),""))</f>
        <v/>
      </c>
      <c r="D1975" s="8" t="n"/>
      <c r="E1975" s="25" t="n"/>
      <c r="F1975" s="25">
        <f>IF(OR($E1975="",$C1975=""),"",ROUND($E1975*$C1975/100,2))</f>
        <v/>
      </c>
      <c r="G1975" s="8" t="n"/>
      <c r="H1975" s="25" t="n"/>
      <c r="I1975" s="8" t="n"/>
      <c r="J1975" s="25">
        <f>IF($H1975&lt;&gt;"",IF($F1975="","",ROUND($H1975-$F1975,2)),IF(AND($F1975&lt;&gt;"",ISNUMBER($G1975)),IF($G1975&lt;TODAY(),-$F1975,""),""))</f>
        <v/>
      </c>
    </row>
    <row r="1976">
      <c r="A1976" s="7" t="n"/>
      <c r="B1976" s="10" t="n"/>
      <c r="C1976">
        <f>IF($A1976="","",IFERROR(IF(INDEX('Apólices'!$Q$2:$Q$5001,MATCH($A1976,'Apólices'!$A$2:$A$5001,0))="","",INDEX('Apólices'!$Q$2:$Q$5001,MATCH($A1976,'Apólices'!$A$2:$A$5001,0))),""))</f>
        <v/>
      </c>
      <c r="D1976" s="8" t="n"/>
      <c r="E1976" s="25" t="n"/>
      <c r="F1976" s="25">
        <f>IF(OR($E1976="",$C1976=""),"",ROUND($E1976*$C1976/100,2))</f>
        <v/>
      </c>
      <c r="G1976" s="8" t="n"/>
      <c r="H1976" s="25" t="n"/>
      <c r="I1976" s="8" t="n"/>
      <c r="J1976" s="25">
        <f>IF($H1976&lt;&gt;"",IF($F1976="","",ROUND($H1976-$F1976,2)),IF(AND($F1976&lt;&gt;"",ISNUMBER($G1976)),IF($G1976&lt;TODAY(),-$F1976,""),""))</f>
        <v/>
      </c>
    </row>
    <row r="1977">
      <c r="A1977" s="7" t="n"/>
      <c r="B1977" s="10" t="n"/>
      <c r="C1977">
        <f>IF($A1977="","",IFERROR(IF(INDEX('Apólices'!$Q$2:$Q$5001,MATCH($A1977,'Apólices'!$A$2:$A$5001,0))="","",INDEX('Apólices'!$Q$2:$Q$5001,MATCH($A1977,'Apólices'!$A$2:$A$5001,0))),""))</f>
        <v/>
      </c>
      <c r="D1977" s="8" t="n"/>
      <c r="E1977" s="25" t="n"/>
      <c r="F1977" s="25">
        <f>IF(OR($E1977="",$C1977=""),"",ROUND($E1977*$C1977/100,2))</f>
        <v/>
      </c>
      <c r="G1977" s="8" t="n"/>
      <c r="H1977" s="25" t="n"/>
      <c r="I1977" s="8" t="n"/>
      <c r="J1977" s="25">
        <f>IF($H1977&lt;&gt;"",IF($F1977="","",ROUND($H1977-$F1977,2)),IF(AND($F1977&lt;&gt;"",ISNUMBER($G1977)),IF($G1977&lt;TODAY(),-$F1977,""),""))</f>
        <v/>
      </c>
    </row>
    <row r="1978">
      <c r="A1978" s="7" t="n"/>
      <c r="B1978" s="10" t="n"/>
      <c r="C1978">
        <f>IF($A1978="","",IFERROR(IF(INDEX('Apólices'!$Q$2:$Q$5001,MATCH($A1978,'Apólices'!$A$2:$A$5001,0))="","",INDEX('Apólices'!$Q$2:$Q$5001,MATCH($A1978,'Apólices'!$A$2:$A$5001,0))),""))</f>
        <v/>
      </c>
      <c r="D1978" s="8" t="n"/>
      <c r="E1978" s="25" t="n"/>
      <c r="F1978" s="25">
        <f>IF(OR($E1978="",$C1978=""),"",ROUND($E1978*$C1978/100,2))</f>
        <v/>
      </c>
      <c r="G1978" s="8" t="n"/>
      <c r="H1978" s="25" t="n"/>
      <c r="I1978" s="8" t="n"/>
      <c r="J1978" s="25">
        <f>IF($H1978&lt;&gt;"",IF($F1978="","",ROUND($H1978-$F1978,2)),IF(AND($F1978&lt;&gt;"",ISNUMBER($G1978)),IF($G1978&lt;TODAY(),-$F1978,""),""))</f>
        <v/>
      </c>
    </row>
    <row r="1979">
      <c r="A1979" s="7" t="n"/>
      <c r="B1979" s="10" t="n"/>
      <c r="C1979">
        <f>IF($A1979="","",IFERROR(IF(INDEX('Apólices'!$Q$2:$Q$5001,MATCH($A1979,'Apólices'!$A$2:$A$5001,0))="","",INDEX('Apólices'!$Q$2:$Q$5001,MATCH($A1979,'Apólices'!$A$2:$A$5001,0))),""))</f>
        <v/>
      </c>
      <c r="D1979" s="8" t="n"/>
      <c r="E1979" s="25" t="n"/>
      <c r="F1979" s="25">
        <f>IF(OR($E1979="",$C1979=""),"",ROUND($E1979*$C1979/100,2))</f>
        <v/>
      </c>
      <c r="G1979" s="8" t="n"/>
      <c r="H1979" s="25" t="n"/>
      <c r="I1979" s="8" t="n"/>
      <c r="J1979" s="25">
        <f>IF($H1979&lt;&gt;"",IF($F1979="","",ROUND($H1979-$F1979,2)),IF(AND($F1979&lt;&gt;"",ISNUMBER($G1979)),IF($G1979&lt;TODAY(),-$F1979,""),""))</f>
        <v/>
      </c>
    </row>
    <row r="1980">
      <c r="A1980" s="7" t="n"/>
      <c r="B1980" s="10" t="n"/>
      <c r="C1980">
        <f>IF($A1980="","",IFERROR(IF(INDEX('Apólices'!$Q$2:$Q$5001,MATCH($A1980,'Apólices'!$A$2:$A$5001,0))="","",INDEX('Apólices'!$Q$2:$Q$5001,MATCH($A1980,'Apólices'!$A$2:$A$5001,0))),""))</f>
        <v/>
      </c>
      <c r="D1980" s="8" t="n"/>
      <c r="E1980" s="25" t="n"/>
      <c r="F1980" s="25">
        <f>IF(OR($E1980="",$C1980=""),"",ROUND($E1980*$C1980/100,2))</f>
        <v/>
      </c>
      <c r="G1980" s="8" t="n"/>
      <c r="H1980" s="25" t="n"/>
      <c r="I1980" s="8" t="n"/>
      <c r="J1980" s="25">
        <f>IF($H1980&lt;&gt;"",IF($F1980="","",ROUND($H1980-$F1980,2)),IF(AND($F1980&lt;&gt;"",ISNUMBER($G1980)),IF($G1980&lt;TODAY(),-$F1980,""),""))</f>
        <v/>
      </c>
    </row>
    <row r="1981">
      <c r="A1981" s="7" t="n"/>
      <c r="B1981" s="10" t="n"/>
      <c r="C1981">
        <f>IF($A1981="","",IFERROR(IF(INDEX('Apólices'!$Q$2:$Q$5001,MATCH($A1981,'Apólices'!$A$2:$A$5001,0))="","",INDEX('Apólices'!$Q$2:$Q$5001,MATCH($A1981,'Apólices'!$A$2:$A$5001,0))),""))</f>
        <v/>
      </c>
      <c r="D1981" s="8" t="n"/>
      <c r="E1981" s="25" t="n"/>
      <c r="F1981" s="25">
        <f>IF(OR($E1981="",$C1981=""),"",ROUND($E1981*$C1981/100,2))</f>
        <v/>
      </c>
      <c r="G1981" s="8" t="n"/>
      <c r="H1981" s="25" t="n"/>
      <c r="I1981" s="8" t="n"/>
      <c r="J1981" s="25">
        <f>IF($H1981&lt;&gt;"",IF($F1981="","",ROUND($H1981-$F1981,2)),IF(AND($F1981&lt;&gt;"",ISNUMBER($G1981)),IF($G1981&lt;TODAY(),-$F1981,""),""))</f>
        <v/>
      </c>
    </row>
    <row r="1982">
      <c r="A1982" s="7" t="n"/>
      <c r="B1982" s="10" t="n"/>
      <c r="C1982">
        <f>IF($A1982="","",IFERROR(IF(INDEX('Apólices'!$Q$2:$Q$5001,MATCH($A1982,'Apólices'!$A$2:$A$5001,0))="","",INDEX('Apólices'!$Q$2:$Q$5001,MATCH($A1982,'Apólices'!$A$2:$A$5001,0))),""))</f>
        <v/>
      </c>
      <c r="D1982" s="8" t="n"/>
      <c r="E1982" s="25" t="n"/>
      <c r="F1982" s="25">
        <f>IF(OR($E1982="",$C1982=""),"",ROUND($E1982*$C1982/100,2))</f>
        <v/>
      </c>
      <c r="G1982" s="8" t="n"/>
      <c r="H1982" s="25" t="n"/>
      <c r="I1982" s="8" t="n"/>
      <c r="J1982" s="25">
        <f>IF($H1982&lt;&gt;"",IF($F1982="","",ROUND($H1982-$F1982,2)),IF(AND($F1982&lt;&gt;"",ISNUMBER($G1982)),IF($G1982&lt;TODAY(),-$F1982,""),""))</f>
        <v/>
      </c>
    </row>
    <row r="1983">
      <c r="A1983" s="7" t="n"/>
      <c r="B1983" s="10" t="n"/>
      <c r="C1983">
        <f>IF($A1983="","",IFERROR(IF(INDEX('Apólices'!$Q$2:$Q$5001,MATCH($A1983,'Apólices'!$A$2:$A$5001,0))="","",INDEX('Apólices'!$Q$2:$Q$5001,MATCH($A1983,'Apólices'!$A$2:$A$5001,0))),""))</f>
        <v/>
      </c>
      <c r="D1983" s="8" t="n"/>
      <c r="E1983" s="25" t="n"/>
      <c r="F1983" s="25">
        <f>IF(OR($E1983="",$C1983=""),"",ROUND($E1983*$C1983/100,2))</f>
        <v/>
      </c>
      <c r="G1983" s="8" t="n"/>
      <c r="H1983" s="25" t="n"/>
      <c r="I1983" s="8" t="n"/>
      <c r="J1983" s="25">
        <f>IF($H1983&lt;&gt;"",IF($F1983="","",ROUND($H1983-$F1983,2)),IF(AND($F1983&lt;&gt;"",ISNUMBER($G1983)),IF($G1983&lt;TODAY(),-$F1983,""),""))</f>
        <v/>
      </c>
    </row>
    <row r="1984">
      <c r="A1984" s="7" t="n"/>
      <c r="B1984" s="10" t="n"/>
      <c r="C1984">
        <f>IF($A1984="","",IFERROR(IF(INDEX('Apólices'!$Q$2:$Q$5001,MATCH($A1984,'Apólices'!$A$2:$A$5001,0))="","",INDEX('Apólices'!$Q$2:$Q$5001,MATCH($A1984,'Apólices'!$A$2:$A$5001,0))),""))</f>
        <v/>
      </c>
      <c r="D1984" s="8" t="n"/>
      <c r="E1984" s="25" t="n"/>
      <c r="F1984" s="25">
        <f>IF(OR($E1984="",$C1984=""),"",ROUND($E1984*$C1984/100,2))</f>
        <v/>
      </c>
      <c r="G1984" s="8" t="n"/>
      <c r="H1984" s="25" t="n"/>
      <c r="I1984" s="8" t="n"/>
      <c r="J1984" s="25">
        <f>IF($H1984&lt;&gt;"",IF($F1984="","",ROUND($H1984-$F1984,2)),IF(AND($F1984&lt;&gt;"",ISNUMBER($G1984)),IF($G1984&lt;TODAY(),-$F1984,""),""))</f>
        <v/>
      </c>
    </row>
    <row r="1985">
      <c r="A1985" s="7" t="n"/>
      <c r="B1985" s="10" t="n"/>
      <c r="C1985">
        <f>IF($A1985="","",IFERROR(IF(INDEX('Apólices'!$Q$2:$Q$5001,MATCH($A1985,'Apólices'!$A$2:$A$5001,0))="","",INDEX('Apólices'!$Q$2:$Q$5001,MATCH($A1985,'Apólices'!$A$2:$A$5001,0))),""))</f>
        <v/>
      </c>
      <c r="D1985" s="8" t="n"/>
      <c r="E1985" s="25" t="n"/>
      <c r="F1985" s="25">
        <f>IF(OR($E1985="",$C1985=""),"",ROUND($E1985*$C1985/100,2))</f>
        <v/>
      </c>
      <c r="G1985" s="8" t="n"/>
      <c r="H1985" s="25" t="n"/>
      <c r="I1985" s="8" t="n"/>
      <c r="J1985" s="25">
        <f>IF($H1985&lt;&gt;"",IF($F1985="","",ROUND($H1985-$F1985,2)),IF(AND($F1985&lt;&gt;"",ISNUMBER($G1985)),IF($G1985&lt;TODAY(),-$F1985,""),""))</f>
        <v/>
      </c>
    </row>
    <row r="1986">
      <c r="A1986" s="7" t="n"/>
      <c r="B1986" s="10" t="n"/>
      <c r="C1986">
        <f>IF($A1986="","",IFERROR(IF(INDEX('Apólices'!$Q$2:$Q$5001,MATCH($A1986,'Apólices'!$A$2:$A$5001,0))="","",INDEX('Apólices'!$Q$2:$Q$5001,MATCH($A1986,'Apólices'!$A$2:$A$5001,0))),""))</f>
        <v/>
      </c>
      <c r="D1986" s="8" t="n"/>
      <c r="E1986" s="25" t="n"/>
      <c r="F1986" s="25">
        <f>IF(OR($E1986="",$C1986=""),"",ROUND($E1986*$C1986/100,2))</f>
        <v/>
      </c>
      <c r="G1986" s="8" t="n"/>
      <c r="H1986" s="25" t="n"/>
      <c r="I1986" s="8" t="n"/>
      <c r="J1986" s="25">
        <f>IF($H1986&lt;&gt;"",IF($F1986="","",ROUND($H1986-$F1986,2)),IF(AND($F1986&lt;&gt;"",ISNUMBER($G1986)),IF($G1986&lt;TODAY(),-$F1986,""),""))</f>
        <v/>
      </c>
    </row>
    <row r="1987">
      <c r="A1987" s="7" t="n"/>
      <c r="B1987" s="10" t="n"/>
      <c r="C1987">
        <f>IF($A1987="","",IFERROR(IF(INDEX('Apólices'!$Q$2:$Q$5001,MATCH($A1987,'Apólices'!$A$2:$A$5001,0))="","",INDEX('Apólices'!$Q$2:$Q$5001,MATCH($A1987,'Apólices'!$A$2:$A$5001,0))),""))</f>
        <v/>
      </c>
      <c r="D1987" s="8" t="n"/>
      <c r="E1987" s="25" t="n"/>
      <c r="F1987" s="25">
        <f>IF(OR($E1987="",$C1987=""),"",ROUND($E1987*$C1987/100,2))</f>
        <v/>
      </c>
      <c r="G1987" s="8" t="n"/>
      <c r="H1987" s="25" t="n"/>
      <c r="I1987" s="8" t="n"/>
      <c r="J1987" s="25">
        <f>IF($H1987&lt;&gt;"",IF($F1987="","",ROUND($H1987-$F1987,2)),IF(AND($F1987&lt;&gt;"",ISNUMBER($G1987)),IF($G1987&lt;TODAY(),-$F1987,""),""))</f>
        <v/>
      </c>
    </row>
    <row r="1988">
      <c r="A1988" s="7" t="n"/>
      <c r="B1988" s="10" t="n"/>
      <c r="C1988">
        <f>IF($A1988="","",IFERROR(IF(INDEX('Apólices'!$Q$2:$Q$5001,MATCH($A1988,'Apólices'!$A$2:$A$5001,0))="","",INDEX('Apólices'!$Q$2:$Q$5001,MATCH($A1988,'Apólices'!$A$2:$A$5001,0))),""))</f>
        <v/>
      </c>
      <c r="D1988" s="8" t="n"/>
      <c r="E1988" s="25" t="n"/>
      <c r="F1988" s="25">
        <f>IF(OR($E1988="",$C1988=""),"",ROUND($E1988*$C1988/100,2))</f>
        <v/>
      </c>
      <c r="G1988" s="8" t="n"/>
      <c r="H1988" s="25" t="n"/>
      <c r="I1988" s="8" t="n"/>
      <c r="J1988" s="25">
        <f>IF($H1988&lt;&gt;"",IF($F1988="","",ROUND($H1988-$F1988,2)),IF(AND($F1988&lt;&gt;"",ISNUMBER($G1988)),IF($G1988&lt;TODAY(),-$F1988,""),""))</f>
        <v/>
      </c>
    </row>
    <row r="1989">
      <c r="A1989" s="7" t="n"/>
      <c r="B1989" s="10" t="n"/>
      <c r="C1989">
        <f>IF($A1989="","",IFERROR(IF(INDEX('Apólices'!$Q$2:$Q$5001,MATCH($A1989,'Apólices'!$A$2:$A$5001,0))="","",INDEX('Apólices'!$Q$2:$Q$5001,MATCH($A1989,'Apólices'!$A$2:$A$5001,0))),""))</f>
        <v/>
      </c>
      <c r="D1989" s="8" t="n"/>
      <c r="E1989" s="25" t="n"/>
      <c r="F1989" s="25">
        <f>IF(OR($E1989="",$C1989=""),"",ROUND($E1989*$C1989/100,2))</f>
        <v/>
      </c>
      <c r="G1989" s="8" t="n"/>
      <c r="H1989" s="25" t="n"/>
      <c r="I1989" s="8" t="n"/>
      <c r="J1989" s="25">
        <f>IF($H1989&lt;&gt;"",IF($F1989="","",ROUND($H1989-$F1989,2)),IF(AND($F1989&lt;&gt;"",ISNUMBER($G1989)),IF($G1989&lt;TODAY(),-$F1989,""),""))</f>
        <v/>
      </c>
    </row>
    <row r="1990">
      <c r="A1990" s="7" t="n"/>
      <c r="B1990" s="10" t="n"/>
      <c r="C1990">
        <f>IF($A1990="","",IFERROR(IF(INDEX('Apólices'!$Q$2:$Q$5001,MATCH($A1990,'Apólices'!$A$2:$A$5001,0))="","",INDEX('Apólices'!$Q$2:$Q$5001,MATCH($A1990,'Apólices'!$A$2:$A$5001,0))),""))</f>
        <v/>
      </c>
      <c r="D1990" s="8" t="n"/>
      <c r="E1990" s="25" t="n"/>
      <c r="F1990" s="25">
        <f>IF(OR($E1990="",$C1990=""),"",ROUND($E1990*$C1990/100,2))</f>
        <v/>
      </c>
      <c r="G1990" s="8" t="n"/>
      <c r="H1990" s="25" t="n"/>
      <c r="I1990" s="8" t="n"/>
      <c r="J1990" s="25">
        <f>IF($H1990&lt;&gt;"",IF($F1990="","",ROUND($H1990-$F1990,2)),IF(AND($F1990&lt;&gt;"",ISNUMBER($G1990)),IF($G1990&lt;TODAY(),-$F1990,""),""))</f>
        <v/>
      </c>
    </row>
    <row r="1991">
      <c r="A1991" s="7" t="n"/>
      <c r="B1991" s="10" t="n"/>
      <c r="C1991">
        <f>IF($A1991="","",IFERROR(IF(INDEX('Apólices'!$Q$2:$Q$5001,MATCH($A1991,'Apólices'!$A$2:$A$5001,0))="","",INDEX('Apólices'!$Q$2:$Q$5001,MATCH($A1991,'Apólices'!$A$2:$A$5001,0))),""))</f>
        <v/>
      </c>
      <c r="D1991" s="8" t="n"/>
      <c r="E1991" s="25" t="n"/>
      <c r="F1991" s="25">
        <f>IF(OR($E1991="",$C1991=""),"",ROUND($E1991*$C1991/100,2))</f>
        <v/>
      </c>
      <c r="G1991" s="8" t="n"/>
      <c r="H1991" s="25" t="n"/>
      <c r="I1991" s="8" t="n"/>
      <c r="J1991" s="25">
        <f>IF($H1991&lt;&gt;"",IF($F1991="","",ROUND($H1991-$F1991,2)),IF(AND($F1991&lt;&gt;"",ISNUMBER($G1991)),IF($G1991&lt;TODAY(),-$F1991,""),""))</f>
        <v/>
      </c>
    </row>
    <row r="1992">
      <c r="A1992" s="7" t="n"/>
      <c r="B1992" s="10" t="n"/>
      <c r="C1992">
        <f>IF($A1992="","",IFERROR(IF(INDEX('Apólices'!$Q$2:$Q$5001,MATCH($A1992,'Apólices'!$A$2:$A$5001,0))="","",INDEX('Apólices'!$Q$2:$Q$5001,MATCH($A1992,'Apólices'!$A$2:$A$5001,0))),""))</f>
        <v/>
      </c>
      <c r="D1992" s="8" t="n"/>
      <c r="E1992" s="25" t="n"/>
      <c r="F1992" s="25">
        <f>IF(OR($E1992="",$C1992=""),"",ROUND($E1992*$C1992/100,2))</f>
        <v/>
      </c>
      <c r="G1992" s="8" t="n"/>
      <c r="H1992" s="25" t="n"/>
      <c r="I1992" s="8" t="n"/>
      <c r="J1992" s="25">
        <f>IF($H1992&lt;&gt;"",IF($F1992="","",ROUND($H1992-$F1992,2)),IF(AND($F1992&lt;&gt;"",ISNUMBER($G1992)),IF($G1992&lt;TODAY(),-$F1992,""),""))</f>
        <v/>
      </c>
    </row>
    <row r="1993">
      <c r="A1993" s="7" t="n"/>
      <c r="B1993" s="10" t="n"/>
      <c r="C1993">
        <f>IF($A1993="","",IFERROR(IF(INDEX('Apólices'!$Q$2:$Q$5001,MATCH($A1993,'Apólices'!$A$2:$A$5001,0))="","",INDEX('Apólices'!$Q$2:$Q$5001,MATCH($A1993,'Apólices'!$A$2:$A$5001,0))),""))</f>
        <v/>
      </c>
      <c r="D1993" s="8" t="n"/>
      <c r="E1993" s="25" t="n"/>
      <c r="F1993" s="25">
        <f>IF(OR($E1993="",$C1993=""),"",ROUND($E1993*$C1993/100,2))</f>
        <v/>
      </c>
      <c r="G1993" s="8" t="n"/>
      <c r="H1993" s="25" t="n"/>
      <c r="I1993" s="8" t="n"/>
      <c r="J1993" s="25">
        <f>IF($H1993&lt;&gt;"",IF($F1993="","",ROUND($H1993-$F1993,2)),IF(AND($F1993&lt;&gt;"",ISNUMBER($G1993)),IF($G1993&lt;TODAY(),-$F1993,""),""))</f>
        <v/>
      </c>
    </row>
    <row r="1994">
      <c r="A1994" s="7" t="n"/>
      <c r="B1994" s="10" t="n"/>
      <c r="C1994">
        <f>IF($A1994="","",IFERROR(IF(INDEX('Apólices'!$Q$2:$Q$5001,MATCH($A1994,'Apólices'!$A$2:$A$5001,0))="","",INDEX('Apólices'!$Q$2:$Q$5001,MATCH($A1994,'Apólices'!$A$2:$A$5001,0))),""))</f>
        <v/>
      </c>
      <c r="D1994" s="8" t="n"/>
      <c r="E1994" s="25" t="n"/>
      <c r="F1994" s="25">
        <f>IF(OR($E1994="",$C1994=""),"",ROUND($E1994*$C1994/100,2))</f>
        <v/>
      </c>
      <c r="G1994" s="8" t="n"/>
      <c r="H1994" s="25" t="n"/>
      <c r="I1994" s="8" t="n"/>
      <c r="J1994" s="25">
        <f>IF($H1994&lt;&gt;"",IF($F1994="","",ROUND($H1994-$F1994,2)),IF(AND($F1994&lt;&gt;"",ISNUMBER($G1994)),IF($G1994&lt;TODAY(),-$F1994,""),""))</f>
        <v/>
      </c>
    </row>
    <row r="1995">
      <c r="A1995" s="7" t="n"/>
      <c r="B1995" s="10" t="n"/>
      <c r="C1995">
        <f>IF($A1995="","",IFERROR(IF(INDEX('Apólices'!$Q$2:$Q$5001,MATCH($A1995,'Apólices'!$A$2:$A$5001,0))="","",INDEX('Apólices'!$Q$2:$Q$5001,MATCH($A1995,'Apólices'!$A$2:$A$5001,0))),""))</f>
        <v/>
      </c>
      <c r="D1995" s="8" t="n"/>
      <c r="E1995" s="25" t="n"/>
      <c r="F1995" s="25">
        <f>IF(OR($E1995="",$C1995=""),"",ROUND($E1995*$C1995/100,2))</f>
        <v/>
      </c>
      <c r="G1995" s="8" t="n"/>
      <c r="H1995" s="25" t="n"/>
      <c r="I1995" s="8" t="n"/>
      <c r="J1995" s="25">
        <f>IF($H1995&lt;&gt;"",IF($F1995="","",ROUND($H1995-$F1995,2)),IF(AND($F1995&lt;&gt;"",ISNUMBER($G1995)),IF($G1995&lt;TODAY(),-$F1995,""),""))</f>
        <v/>
      </c>
    </row>
    <row r="1996">
      <c r="A1996" s="7" t="n"/>
      <c r="B1996" s="10" t="n"/>
      <c r="C1996">
        <f>IF($A1996="","",IFERROR(IF(INDEX('Apólices'!$Q$2:$Q$5001,MATCH($A1996,'Apólices'!$A$2:$A$5001,0))="","",INDEX('Apólices'!$Q$2:$Q$5001,MATCH($A1996,'Apólices'!$A$2:$A$5001,0))),""))</f>
        <v/>
      </c>
      <c r="D1996" s="8" t="n"/>
      <c r="E1996" s="25" t="n"/>
      <c r="F1996" s="25">
        <f>IF(OR($E1996="",$C1996=""),"",ROUND($E1996*$C1996/100,2))</f>
        <v/>
      </c>
      <c r="G1996" s="8" t="n"/>
      <c r="H1996" s="25" t="n"/>
      <c r="I1996" s="8" t="n"/>
      <c r="J1996" s="25">
        <f>IF($H1996&lt;&gt;"",IF($F1996="","",ROUND($H1996-$F1996,2)),IF(AND($F1996&lt;&gt;"",ISNUMBER($G1996)),IF($G1996&lt;TODAY(),-$F1996,""),""))</f>
        <v/>
      </c>
    </row>
    <row r="1997">
      <c r="A1997" s="7" t="n"/>
      <c r="B1997" s="10" t="n"/>
      <c r="C1997">
        <f>IF($A1997="","",IFERROR(IF(INDEX('Apólices'!$Q$2:$Q$5001,MATCH($A1997,'Apólices'!$A$2:$A$5001,0))="","",INDEX('Apólices'!$Q$2:$Q$5001,MATCH($A1997,'Apólices'!$A$2:$A$5001,0))),""))</f>
        <v/>
      </c>
      <c r="D1997" s="8" t="n"/>
      <c r="E1997" s="25" t="n"/>
      <c r="F1997" s="25">
        <f>IF(OR($E1997="",$C1997=""),"",ROUND($E1997*$C1997/100,2))</f>
        <v/>
      </c>
      <c r="G1997" s="8" t="n"/>
      <c r="H1997" s="25" t="n"/>
      <c r="I1997" s="8" t="n"/>
      <c r="J1997" s="25">
        <f>IF($H1997&lt;&gt;"",IF($F1997="","",ROUND($H1997-$F1997,2)),IF(AND($F1997&lt;&gt;"",ISNUMBER($G1997)),IF($G1997&lt;TODAY(),-$F1997,""),""))</f>
        <v/>
      </c>
    </row>
    <row r="1998">
      <c r="A1998" s="7" t="n"/>
      <c r="B1998" s="10" t="n"/>
      <c r="C1998">
        <f>IF($A1998="","",IFERROR(IF(INDEX('Apólices'!$Q$2:$Q$5001,MATCH($A1998,'Apólices'!$A$2:$A$5001,0))="","",INDEX('Apólices'!$Q$2:$Q$5001,MATCH($A1998,'Apólices'!$A$2:$A$5001,0))),""))</f>
        <v/>
      </c>
      <c r="D1998" s="8" t="n"/>
      <c r="E1998" s="25" t="n"/>
      <c r="F1998" s="25">
        <f>IF(OR($E1998="",$C1998=""),"",ROUND($E1998*$C1998/100,2))</f>
        <v/>
      </c>
      <c r="G1998" s="8" t="n"/>
      <c r="H1998" s="25" t="n"/>
      <c r="I1998" s="8" t="n"/>
      <c r="J1998" s="25">
        <f>IF($H1998&lt;&gt;"",IF($F1998="","",ROUND($H1998-$F1998,2)),IF(AND($F1998&lt;&gt;"",ISNUMBER($G1998)),IF($G1998&lt;TODAY(),-$F1998,""),""))</f>
        <v/>
      </c>
    </row>
    <row r="1999">
      <c r="A1999" s="7" t="n"/>
      <c r="B1999" s="10" t="n"/>
      <c r="C1999">
        <f>IF($A1999="","",IFERROR(IF(INDEX('Apólices'!$Q$2:$Q$5001,MATCH($A1999,'Apólices'!$A$2:$A$5001,0))="","",INDEX('Apólices'!$Q$2:$Q$5001,MATCH($A1999,'Apólices'!$A$2:$A$5001,0))),""))</f>
        <v/>
      </c>
      <c r="D1999" s="8" t="n"/>
      <c r="E1999" s="25" t="n"/>
      <c r="F1999" s="25">
        <f>IF(OR($E1999="",$C1999=""),"",ROUND($E1999*$C1999/100,2))</f>
        <v/>
      </c>
      <c r="G1999" s="8" t="n"/>
      <c r="H1999" s="25" t="n"/>
      <c r="I1999" s="8" t="n"/>
      <c r="J1999" s="25">
        <f>IF($H1999&lt;&gt;"",IF($F1999="","",ROUND($H1999-$F1999,2)),IF(AND($F1999&lt;&gt;"",ISNUMBER($G1999)),IF($G1999&lt;TODAY(),-$F1999,""),""))</f>
        <v/>
      </c>
    </row>
    <row r="2000">
      <c r="A2000" s="7" t="n"/>
      <c r="B2000" s="10" t="n"/>
      <c r="C2000">
        <f>IF($A2000="","",IFERROR(IF(INDEX('Apólices'!$Q$2:$Q$5001,MATCH($A2000,'Apólices'!$A$2:$A$5001,0))="","",INDEX('Apólices'!$Q$2:$Q$5001,MATCH($A2000,'Apólices'!$A$2:$A$5001,0))),""))</f>
        <v/>
      </c>
      <c r="D2000" s="8" t="n"/>
      <c r="E2000" s="25" t="n"/>
      <c r="F2000" s="25">
        <f>IF(OR($E2000="",$C2000=""),"",ROUND($E2000*$C2000/100,2))</f>
        <v/>
      </c>
      <c r="G2000" s="8" t="n"/>
      <c r="H2000" s="25" t="n"/>
      <c r="I2000" s="8" t="n"/>
      <c r="J2000" s="25">
        <f>IF($H2000&lt;&gt;"",IF($F2000="","",ROUND($H2000-$F2000,2)),IF(AND($F2000&lt;&gt;"",ISNUMBER($G2000)),IF($G2000&lt;TODAY(),-$F2000,""),""))</f>
        <v/>
      </c>
    </row>
    <row r="2001">
      <c r="A2001" s="7" t="n"/>
      <c r="B2001" s="10" t="n"/>
      <c r="C2001">
        <f>IF($A2001="","",IFERROR(IF(INDEX('Apólices'!$Q$2:$Q$5001,MATCH($A2001,'Apólices'!$A$2:$A$5001,0))="","",INDEX('Apólices'!$Q$2:$Q$5001,MATCH($A2001,'Apólices'!$A$2:$A$5001,0))),""))</f>
        <v/>
      </c>
      <c r="D2001" s="8" t="n"/>
      <c r="E2001" s="25" t="n"/>
      <c r="F2001" s="25">
        <f>IF(OR($E2001="",$C2001=""),"",ROUND($E2001*$C2001/100,2))</f>
        <v/>
      </c>
      <c r="G2001" s="8" t="n"/>
      <c r="H2001" s="25" t="n"/>
      <c r="I2001" s="8" t="n"/>
      <c r="J2001" s="25">
        <f>IF($H2001&lt;&gt;"",IF($F2001="","",ROUND($H2001-$F2001,2)),IF(AND($F2001&lt;&gt;"",ISNUMBER($G2001)),IF($G2001&lt;TODAY(),-$F2001,""),""))</f>
        <v/>
      </c>
    </row>
    <row r="2002">
      <c r="A2002" s="7" t="n"/>
      <c r="B2002" s="10" t="n"/>
      <c r="C2002">
        <f>IF($A2002="","",IFERROR(IF(INDEX('Apólices'!$Q$2:$Q$5001,MATCH($A2002,'Apólices'!$A$2:$A$5001,0))="","",INDEX('Apólices'!$Q$2:$Q$5001,MATCH($A2002,'Apólices'!$A$2:$A$5001,0))),""))</f>
        <v/>
      </c>
      <c r="D2002" s="8" t="n"/>
      <c r="E2002" s="25" t="n"/>
      <c r="F2002" s="25">
        <f>IF(OR($E2002="",$C2002=""),"",ROUND($E2002*$C2002/100,2))</f>
        <v/>
      </c>
      <c r="G2002" s="8" t="n"/>
      <c r="H2002" s="25" t="n"/>
      <c r="I2002" s="8" t="n"/>
      <c r="J2002" s="25">
        <f>IF($H2002&lt;&gt;"",IF($F2002="","",ROUND($H2002-$F2002,2)),IF(AND($F2002&lt;&gt;"",ISNUMBER($G2002)),IF($G2002&lt;TODAY(),-$F2002,""),""))</f>
        <v/>
      </c>
    </row>
    <row r="2003">
      <c r="A2003" s="7" t="n"/>
      <c r="B2003" s="10" t="n"/>
      <c r="C2003">
        <f>IF($A2003="","",IFERROR(IF(INDEX('Apólices'!$Q$2:$Q$5001,MATCH($A2003,'Apólices'!$A$2:$A$5001,0))="","",INDEX('Apólices'!$Q$2:$Q$5001,MATCH($A2003,'Apólices'!$A$2:$A$5001,0))),""))</f>
        <v/>
      </c>
      <c r="D2003" s="8" t="n"/>
      <c r="E2003" s="25" t="n"/>
      <c r="F2003" s="25">
        <f>IF(OR($E2003="",$C2003=""),"",ROUND($E2003*$C2003/100,2))</f>
        <v/>
      </c>
      <c r="G2003" s="8" t="n"/>
      <c r="H2003" s="25" t="n"/>
      <c r="I2003" s="8" t="n"/>
      <c r="J2003" s="25">
        <f>IF($H2003&lt;&gt;"",IF($F2003="","",ROUND($H2003-$F2003,2)),IF(AND($F2003&lt;&gt;"",ISNUMBER($G2003)),IF($G2003&lt;TODAY(),-$F2003,""),""))</f>
        <v/>
      </c>
    </row>
    <row r="2004">
      <c r="A2004" s="7" t="n"/>
      <c r="B2004" s="10" t="n"/>
      <c r="C2004">
        <f>IF($A2004="","",IFERROR(IF(INDEX('Apólices'!$Q$2:$Q$5001,MATCH($A2004,'Apólices'!$A$2:$A$5001,0))="","",INDEX('Apólices'!$Q$2:$Q$5001,MATCH($A2004,'Apólices'!$A$2:$A$5001,0))),""))</f>
        <v/>
      </c>
      <c r="D2004" s="8" t="n"/>
      <c r="E2004" s="25" t="n"/>
      <c r="F2004" s="25">
        <f>IF(OR($E2004="",$C2004=""),"",ROUND($E2004*$C2004/100,2))</f>
        <v/>
      </c>
      <c r="G2004" s="8" t="n"/>
      <c r="H2004" s="25" t="n"/>
      <c r="I2004" s="8" t="n"/>
      <c r="J2004" s="25">
        <f>IF($H2004&lt;&gt;"",IF($F2004="","",ROUND($H2004-$F2004,2)),IF(AND($F2004&lt;&gt;"",ISNUMBER($G2004)),IF($G2004&lt;TODAY(),-$F2004,""),""))</f>
        <v/>
      </c>
    </row>
    <row r="2005">
      <c r="A2005" s="7" t="n"/>
      <c r="B2005" s="10" t="n"/>
      <c r="C2005">
        <f>IF($A2005="","",IFERROR(IF(INDEX('Apólices'!$Q$2:$Q$5001,MATCH($A2005,'Apólices'!$A$2:$A$5001,0))="","",INDEX('Apólices'!$Q$2:$Q$5001,MATCH($A2005,'Apólices'!$A$2:$A$5001,0))),""))</f>
        <v/>
      </c>
      <c r="D2005" s="8" t="n"/>
      <c r="E2005" s="25" t="n"/>
      <c r="F2005" s="25">
        <f>IF(OR($E2005="",$C2005=""),"",ROUND($E2005*$C2005/100,2))</f>
        <v/>
      </c>
      <c r="G2005" s="8" t="n"/>
      <c r="H2005" s="25" t="n"/>
      <c r="I2005" s="8" t="n"/>
      <c r="J2005" s="25">
        <f>IF($H2005&lt;&gt;"",IF($F2005="","",ROUND($H2005-$F2005,2)),IF(AND($F2005&lt;&gt;"",ISNUMBER($G2005)),IF($G2005&lt;TODAY(),-$F2005,""),""))</f>
        <v/>
      </c>
    </row>
    <row r="2006">
      <c r="A2006" s="7" t="n"/>
      <c r="B2006" s="10" t="n"/>
      <c r="C2006">
        <f>IF($A2006="","",IFERROR(IF(INDEX('Apólices'!$Q$2:$Q$5001,MATCH($A2006,'Apólices'!$A$2:$A$5001,0))="","",INDEX('Apólices'!$Q$2:$Q$5001,MATCH($A2006,'Apólices'!$A$2:$A$5001,0))),""))</f>
        <v/>
      </c>
      <c r="D2006" s="8" t="n"/>
      <c r="E2006" s="25" t="n"/>
      <c r="F2006" s="25">
        <f>IF(OR($E2006="",$C2006=""),"",ROUND($E2006*$C2006/100,2))</f>
        <v/>
      </c>
      <c r="G2006" s="8" t="n"/>
      <c r="H2006" s="25" t="n"/>
      <c r="I2006" s="8" t="n"/>
      <c r="J2006" s="25">
        <f>IF($H2006&lt;&gt;"",IF($F2006="","",ROUND($H2006-$F2006,2)),IF(AND($F2006&lt;&gt;"",ISNUMBER($G2006)),IF($G2006&lt;TODAY(),-$F2006,""),""))</f>
        <v/>
      </c>
    </row>
    <row r="2007">
      <c r="A2007" s="7" t="n"/>
      <c r="B2007" s="10" t="n"/>
      <c r="C2007">
        <f>IF($A2007="","",IFERROR(IF(INDEX('Apólices'!$Q$2:$Q$5001,MATCH($A2007,'Apólices'!$A$2:$A$5001,0))="","",INDEX('Apólices'!$Q$2:$Q$5001,MATCH($A2007,'Apólices'!$A$2:$A$5001,0))),""))</f>
        <v/>
      </c>
      <c r="D2007" s="8" t="n"/>
      <c r="E2007" s="25" t="n"/>
      <c r="F2007" s="25">
        <f>IF(OR($E2007="",$C2007=""),"",ROUND($E2007*$C2007/100,2))</f>
        <v/>
      </c>
      <c r="G2007" s="8" t="n"/>
      <c r="H2007" s="25" t="n"/>
      <c r="I2007" s="8" t="n"/>
      <c r="J2007" s="25">
        <f>IF($H2007&lt;&gt;"",IF($F2007="","",ROUND($H2007-$F2007,2)),IF(AND($F2007&lt;&gt;"",ISNUMBER($G2007)),IF($G2007&lt;TODAY(),-$F2007,""),""))</f>
        <v/>
      </c>
    </row>
    <row r="2008">
      <c r="A2008" s="7" t="n"/>
      <c r="B2008" s="10" t="n"/>
      <c r="C2008">
        <f>IF($A2008="","",IFERROR(IF(INDEX('Apólices'!$Q$2:$Q$5001,MATCH($A2008,'Apólices'!$A$2:$A$5001,0))="","",INDEX('Apólices'!$Q$2:$Q$5001,MATCH($A2008,'Apólices'!$A$2:$A$5001,0))),""))</f>
        <v/>
      </c>
      <c r="D2008" s="8" t="n"/>
      <c r="E2008" s="25" t="n"/>
      <c r="F2008" s="25">
        <f>IF(OR($E2008="",$C2008=""),"",ROUND($E2008*$C2008/100,2))</f>
        <v/>
      </c>
      <c r="G2008" s="8" t="n"/>
      <c r="H2008" s="25" t="n"/>
      <c r="I2008" s="8" t="n"/>
      <c r="J2008" s="25">
        <f>IF($H2008&lt;&gt;"",IF($F2008="","",ROUND($H2008-$F2008,2)),IF(AND($F2008&lt;&gt;"",ISNUMBER($G2008)),IF($G2008&lt;TODAY(),-$F2008,""),""))</f>
        <v/>
      </c>
    </row>
    <row r="2009">
      <c r="A2009" s="7" t="n"/>
      <c r="B2009" s="10" t="n"/>
      <c r="C2009">
        <f>IF($A2009="","",IFERROR(IF(INDEX('Apólices'!$Q$2:$Q$5001,MATCH($A2009,'Apólices'!$A$2:$A$5001,0))="","",INDEX('Apólices'!$Q$2:$Q$5001,MATCH($A2009,'Apólices'!$A$2:$A$5001,0))),""))</f>
        <v/>
      </c>
      <c r="D2009" s="8" t="n"/>
      <c r="E2009" s="25" t="n"/>
      <c r="F2009" s="25">
        <f>IF(OR($E2009="",$C2009=""),"",ROUND($E2009*$C2009/100,2))</f>
        <v/>
      </c>
      <c r="G2009" s="8" t="n"/>
      <c r="H2009" s="25" t="n"/>
      <c r="I2009" s="8" t="n"/>
      <c r="J2009" s="25">
        <f>IF($H2009&lt;&gt;"",IF($F2009="","",ROUND($H2009-$F2009,2)),IF(AND($F2009&lt;&gt;"",ISNUMBER($G2009)),IF($G2009&lt;TODAY(),-$F2009,""),""))</f>
        <v/>
      </c>
    </row>
    <row r="2010">
      <c r="A2010" s="7" t="n"/>
      <c r="B2010" s="10" t="n"/>
      <c r="C2010">
        <f>IF($A2010="","",IFERROR(IF(INDEX('Apólices'!$Q$2:$Q$5001,MATCH($A2010,'Apólices'!$A$2:$A$5001,0))="","",INDEX('Apólices'!$Q$2:$Q$5001,MATCH($A2010,'Apólices'!$A$2:$A$5001,0))),""))</f>
        <v/>
      </c>
      <c r="D2010" s="8" t="n"/>
      <c r="E2010" s="25" t="n"/>
      <c r="F2010" s="25">
        <f>IF(OR($E2010="",$C2010=""),"",ROUND($E2010*$C2010/100,2))</f>
        <v/>
      </c>
      <c r="G2010" s="8" t="n"/>
      <c r="H2010" s="25" t="n"/>
      <c r="I2010" s="8" t="n"/>
      <c r="J2010" s="25">
        <f>IF($H2010&lt;&gt;"",IF($F2010="","",ROUND($H2010-$F2010,2)),IF(AND($F2010&lt;&gt;"",ISNUMBER($G2010)),IF($G2010&lt;TODAY(),-$F2010,""),""))</f>
        <v/>
      </c>
    </row>
    <row r="2011">
      <c r="A2011" s="7" t="n"/>
      <c r="B2011" s="10" t="n"/>
      <c r="C2011">
        <f>IF($A2011="","",IFERROR(IF(INDEX('Apólices'!$Q$2:$Q$5001,MATCH($A2011,'Apólices'!$A$2:$A$5001,0))="","",INDEX('Apólices'!$Q$2:$Q$5001,MATCH($A2011,'Apólices'!$A$2:$A$5001,0))),""))</f>
        <v/>
      </c>
      <c r="D2011" s="8" t="n"/>
      <c r="E2011" s="25" t="n"/>
      <c r="F2011" s="25">
        <f>IF(OR($E2011="",$C2011=""),"",ROUND($E2011*$C2011/100,2))</f>
        <v/>
      </c>
      <c r="G2011" s="8" t="n"/>
      <c r="H2011" s="25" t="n"/>
      <c r="I2011" s="8" t="n"/>
      <c r="J2011" s="25">
        <f>IF($H2011&lt;&gt;"",IF($F2011="","",ROUND($H2011-$F2011,2)),IF(AND($F2011&lt;&gt;"",ISNUMBER($G2011)),IF($G2011&lt;TODAY(),-$F2011,""),""))</f>
        <v/>
      </c>
    </row>
    <row r="2012">
      <c r="A2012" s="7" t="n"/>
      <c r="B2012" s="10" t="n"/>
      <c r="C2012">
        <f>IF($A2012="","",IFERROR(IF(INDEX('Apólices'!$Q$2:$Q$5001,MATCH($A2012,'Apólices'!$A$2:$A$5001,0))="","",INDEX('Apólices'!$Q$2:$Q$5001,MATCH($A2012,'Apólices'!$A$2:$A$5001,0))),""))</f>
        <v/>
      </c>
      <c r="D2012" s="8" t="n"/>
      <c r="E2012" s="25" t="n"/>
      <c r="F2012" s="25">
        <f>IF(OR($E2012="",$C2012=""),"",ROUND($E2012*$C2012/100,2))</f>
        <v/>
      </c>
      <c r="G2012" s="8" t="n"/>
      <c r="H2012" s="25" t="n"/>
      <c r="I2012" s="8" t="n"/>
      <c r="J2012" s="25">
        <f>IF($H2012&lt;&gt;"",IF($F2012="","",ROUND($H2012-$F2012,2)),IF(AND($F2012&lt;&gt;"",ISNUMBER($G2012)),IF($G2012&lt;TODAY(),-$F2012,""),""))</f>
        <v/>
      </c>
    </row>
    <row r="2013">
      <c r="A2013" s="7" t="n"/>
      <c r="B2013" s="10" t="n"/>
      <c r="C2013">
        <f>IF($A2013="","",IFERROR(IF(INDEX('Apólices'!$Q$2:$Q$5001,MATCH($A2013,'Apólices'!$A$2:$A$5001,0))="","",INDEX('Apólices'!$Q$2:$Q$5001,MATCH($A2013,'Apólices'!$A$2:$A$5001,0))),""))</f>
        <v/>
      </c>
      <c r="D2013" s="8" t="n"/>
      <c r="E2013" s="25" t="n"/>
      <c r="F2013" s="25">
        <f>IF(OR($E2013="",$C2013=""),"",ROUND($E2013*$C2013/100,2))</f>
        <v/>
      </c>
      <c r="G2013" s="8" t="n"/>
      <c r="H2013" s="25" t="n"/>
      <c r="I2013" s="8" t="n"/>
      <c r="J2013" s="25">
        <f>IF($H2013&lt;&gt;"",IF($F2013="","",ROUND($H2013-$F2013,2)),IF(AND($F2013&lt;&gt;"",ISNUMBER($G2013)),IF($G2013&lt;TODAY(),-$F2013,""),""))</f>
        <v/>
      </c>
    </row>
    <row r="2014">
      <c r="A2014" s="7" t="n"/>
      <c r="B2014" s="10" t="n"/>
      <c r="C2014">
        <f>IF($A2014="","",IFERROR(IF(INDEX('Apólices'!$Q$2:$Q$5001,MATCH($A2014,'Apólices'!$A$2:$A$5001,0))="","",INDEX('Apólices'!$Q$2:$Q$5001,MATCH($A2014,'Apólices'!$A$2:$A$5001,0))),""))</f>
        <v/>
      </c>
      <c r="D2014" s="8" t="n"/>
      <c r="E2014" s="25" t="n"/>
      <c r="F2014" s="25">
        <f>IF(OR($E2014="",$C2014=""),"",ROUND($E2014*$C2014/100,2))</f>
        <v/>
      </c>
      <c r="G2014" s="8" t="n"/>
      <c r="H2014" s="25" t="n"/>
      <c r="I2014" s="8" t="n"/>
      <c r="J2014" s="25">
        <f>IF($H2014&lt;&gt;"",IF($F2014="","",ROUND($H2014-$F2014,2)),IF(AND($F2014&lt;&gt;"",ISNUMBER($G2014)),IF($G2014&lt;TODAY(),-$F2014,""),""))</f>
        <v/>
      </c>
    </row>
    <row r="2015">
      <c r="A2015" s="7" t="n"/>
      <c r="B2015" s="10" t="n"/>
      <c r="C2015">
        <f>IF($A2015="","",IFERROR(IF(INDEX('Apólices'!$Q$2:$Q$5001,MATCH($A2015,'Apólices'!$A$2:$A$5001,0))="","",INDEX('Apólices'!$Q$2:$Q$5001,MATCH($A2015,'Apólices'!$A$2:$A$5001,0))),""))</f>
        <v/>
      </c>
      <c r="D2015" s="8" t="n"/>
      <c r="E2015" s="25" t="n"/>
      <c r="F2015" s="25">
        <f>IF(OR($E2015="",$C2015=""),"",ROUND($E2015*$C2015/100,2))</f>
        <v/>
      </c>
      <c r="G2015" s="8" t="n"/>
      <c r="H2015" s="25" t="n"/>
      <c r="I2015" s="8" t="n"/>
      <c r="J2015" s="25">
        <f>IF($H2015&lt;&gt;"",IF($F2015="","",ROUND($H2015-$F2015,2)),IF(AND($F2015&lt;&gt;"",ISNUMBER($G2015)),IF($G2015&lt;TODAY(),-$F2015,""),""))</f>
        <v/>
      </c>
    </row>
    <row r="2016">
      <c r="A2016" s="7" t="n"/>
      <c r="B2016" s="10" t="n"/>
      <c r="C2016">
        <f>IF($A2016="","",IFERROR(IF(INDEX('Apólices'!$Q$2:$Q$5001,MATCH($A2016,'Apólices'!$A$2:$A$5001,0))="","",INDEX('Apólices'!$Q$2:$Q$5001,MATCH($A2016,'Apólices'!$A$2:$A$5001,0))),""))</f>
        <v/>
      </c>
      <c r="D2016" s="8" t="n"/>
      <c r="E2016" s="25" t="n"/>
      <c r="F2016" s="25">
        <f>IF(OR($E2016="",$C2016=""),"",ROUND($E2016*$C2016/100,2))</f>
        <v/>
      </c>
      <c r="G2016" s="8" t="n"/>
      <c r="H2016" s="25" t="n"/>
      <c r="I2016" s="8" t="n"/>
      <c r="J2016" s="25">
        <f>IF($H2016&lt;&gt;"",IF($F2016="","",ROUND($H2016-$F2016,2)),IF(AND($F2016&lt;&gt;"",ISNUMBER($G2016)),IF($G2016&lt;TODAY(),-$F2016,""),""))</f>
        <v/>
      </c>
    </row>
    <row r="2017">
      <c r="A2017" s="7" t="n"/>
      <c r="B2017" s="10" t="n"/>
      <c r="C2017">
        <f>IF($A2017="","",IFERROR(IF(INDEX('Apólices'!$Q$2:$Q$5001,MATCH($A2017,'Apólices'!$A$2:$A$5001,0))="","",INDEX('Apólices'!$Q$2:$Q$5001,MATCH($A2017,'Apólices'!$A$2:$A$5001,0))),""))</f>
        <v/>
      </c>
      <c r="D2017" s="8" t="n"/>
      <c r="E2017" s="25" t="n"/>
      <c r="F2017" s="25">
        <f>IF(OR($E2017="",$C2017=""),"",ROUND($E2017*$C2017/100,2))</f>
        <v/>
      </c>
      <c r="G2017" s="8" t="n"/>
      <c r="H2017" s="25" t="n"/>
      <c r="I2017" s="8" t="n"/>
      <c r="J2017" s="25">
        <f>IF($H2017&lt;&gt;"",IF($F2017="","",ROUND($H2017-$F2017,2)),IF(AND($F2017&lt;&gt;"",ISNUMBER($G2017)),IF($G2017&lt;TODAY(),-$F2017,""),""))</f>
        <v/>
      </c>
    </row>
    <row r="2018">
      <c r="A2018" s="7" t="n"/>
      <c r="B2018" s="10" t="n"/>
      <c r="C2018">
        <f>IF($A2018="","",IFERROR(IF(INDEX('Apólices'!$Q$2:$Q$5001,MATCH($A2018,'Apólices'!$A$2:$A$5001,0))="","",INDEX('Apólices'!$Q$2:$Q$5001,MATCH($A2018,'Apólices'!$A$2:$A$5001,0))),""))</f>
        <v/>
      </c>
      <c r="D2018" s="8" t="n"/>
      <c r="E2018" s="25" t="n"/>
      <c r="F2018" s="25">
        <f>IF(OR($E2018="",$C2018=""),"",ROUND($E2018*$C2018/100,2))</f>
        <v/>
      </c>
      <c r="G2018" s="8" t="n"/>
      <c r="H2018" s="25" t="n"/>
      <c r="I2018" s="8" t="n"/>
      <c r="J2018" s="25">
        <f>IF($H2018&lt;&gt;"",IF($F2018="","",ROUND($H2018-$F2018,2)),IF(AND($F2018&lt;&gt;"",ISNUMBER($G2018)),IF($G2018&lt;TODAY(),-$F2018,""),""))</f>
        <v/>
      </c>
    </row>
    <row r="2019">
      <c r="A2019" s="7" t="n"/>
      <c r="B2019" s="10" t="n"/>
      <c r="C2019">
        <f>IF($A2019="","",IFERROR(IF(INDEX('Apólices'!$Q$2:$Q$5001,MATCH($A2019,'Apólices'!$A$2:$A$5001,0))="","",INDEX('Apólices'!$Q$2:$Q$5001,MATCH($A2019,'Apólices'!$A$2:$A$5001,0))),""))</f>
        <v/>
      </c>
      <c r="D2019" s="8" t="n"/>
      <c r="E2019" s="25" t="n"/>
      <c r="F2019" s="25">
        <f>IF(OR($E2019="",$C2019=""),"",ROUND($E2019*$C2019/100,2))</f>
        <v/>
      </c>
      <c r="G2019" s="8" t="n"/>
      <c r="H2019" s="25" t="n"/>
      <c r="I2019" s="8" t="n"/>
      <c r="J2019" s="25">
        <f>IF($H2019&lt;&gt;"",IF($F2019="","",ROUND($H2019-$F2019,2)),IF(AND($F2019&lt;&gt;"",ISNUMBER($G2019)),IF($G2019&lt;TODAY(),-$F2019,""),""))</f>
        <v/>
      </c>
    </row>
    <row r="2020">
      <c r="A2020" s="7" t="n"/>
      <c r="B2020" s="10" t="n"/>
      <c r="C2020">
        <f>IF($A2020="","",IFERROR(IF(INDEX('Apólices'!$Q$2:$Q$5001,MATCH($A2020,'Apólices'!$A$2:$A$5001,0))="","",INDEX('Apólices'!$Q$2:$Q$5001,MATCH($A2020,'Apólices'!$A$2:$A$5001,0))),""))</f>
        <v/>
      </c>
      <c r="D2020" s="8" t="n"/>
      <c r="E2020" s="25" t="n"/>
      <c r="F2020" s="25">
        <f>IF(OR($E2020="",$C2020=""),"",ROUND($E2020*$C2020/100,2))</f>
        <v/>
      </c>
      <c r="G2020" s="8" t="n"/>
      <c r="H2020" s="25" t="n"/>
      <c r="I2020" s="8" t="n"/>
      <c r="J2020" s="25">
        <f>IF($H2020&lt;&gt;"",IF($F2020="","",ROUND($H2020-$F2020,2)),IF(AND($F2020&lt;&gt;"",ISNUMBER($G2020)),IF($G2020&lt;TODAY(),-$F2020,""),""))</f>
        <v/>
      </c>
    </row>
    <row r="2021">
      <c r="A2021" s="7" t="n"/>
      <c r="B2021" s="10" t="n"/>
      <c r="C2021">
        <f>IF($A2021="","",IFERROR(IF(INDEX('Apólices'!$Q$2:$Q$5001,MATCH($A2021,'Apólices'!$A$2:$A$5001,0))="","",INDEX('Apólices'!$Q$2:$Q$5001,MATCH($A2021,'Apólices'!$A$2:$A$5001,0))),""))</f>
        <v/>
      </c>
      <c r="D2021" s="8" t="n"/>
      <c r="E2021" s="25" t="n"/>
      <c r="F2021" s="25">
        <f>IF(OR($E2021="",$C2021=""),"",ROUND($E2021*$C2021/100,2))</f>
        <v/>
      </c>
      <c r="G2021" s="8" t="n"/>
      <c r="H2021" s="25" t="n"/>
      <c r="I2021" s="8" t="n"/>
      <c r="J2021" s="25">
        <f>IF($H2021&lt;&gt;"",IF($F2021="","",ROUND($H2021-$F2021,2)),IF(AND($F2021&lt;&gt;"",ISNUMBER($G2021)),IF($G2021&lt;TODAY(),-$F2021,""),""))</f>
        <v/>
      </c>
    </row>
    <row r="2022">
      <c r="A2022" s="7" t="n"/>
      <c r="B2022" s="10" t="n"/>
      <c r="C2022">
        <f>IF($A2022="","",IFERROR(IF(INDEX('Apólices'!$Q$2:$Q$5001,MATCH($A2022,'Apólices'!$A$2:$A$5001,0))="","",INDEX('Apólices'!$Q$2:$Q$5001,MATCH($A2022,'Apólices'!$A$2:$A$5001,0))),""))</f>
        <v/>
      </c>
      <c r="D2022" s="8" t="n"/>
      <c r="E2022" s="25" t="n"/>
      <c r="F2022" s="25">
        <f>IF(OR($E2022="",$C2022=""),"",ROUND($E2022*$C2022/100,2))</f>
        <v/>
      </c>
      <c r="G2022" s="8" t="n"/>
      <c r="H2022" s="25" t="n"/>
      <c r="I2022" s="8" t="n"/>
      <c r="J2022" s="25">
        <f>IF($H2022&lt;&gt;"",IF($F2022="","",ROUND($H2022-$F2022,2)),IF(AND($F2022&lt;&gt;"",ISNUMBER($G2022)),IF($G2022&lt;TODAY(),-$F2022,""),""))</f>
        <v/>
      </c>
    </row>
    <row r="2023">
      <c r="A2023" s="7" t="n"/>
      <c r="B2023" s="10" t="n"/>
      <c r="C2023">
        <f>IF($A2023="","",IFERROR(IF(INDEX('Apólices'!$Q$2:$Q$5001,MATCH($A2023,'Apólices'!$A$2:$A$5001,0))="","",INDEX('Apólices'!$Q$2:$Q$5001,MATCH($A2023,'Apólices'!$A$2:$A$5001,0))),""))</f>
        <v/>
      </c>
      <c r="D2023" s="8" t="n"/>
      <c r="E2023" s="25" t="n"/>
      <c r="F2023" s="25">
        <f>IF(OR($E2023="",$C2023=""),"",ROUND($E2023*$C2023/100,2))</f>
        <v/>
      </c>
      <c r="G2023" s="8" t="n"/>
      <c r="H2023" s="25" t="n"/>
      <c r="I2023" s="8" t="n"/>
      <c r="J2023" s="25">
        <f>IF($H2023&lt;&gt;"",IF($F2023="","",ROUND($H2023-$F2023,2)),IF(AND($F2023&lt;&gt;"",ISNUMBER($G2023)),IF($G2023&lt;TODAY(),-$F2023,""),""))</f>
        <v/>
      </c>
    </row>
    <row r="2024">
      <c r="A2024" s="7" t="n"/>
      <c r="B2024" s="10" t="n"/>
      <c r="C2024">
        <f>IF($A2024="","",IFERROR(IF(INDEX('Apólices'!$Q$2:$Q$5001,MATCH($A2024,'Apólices'!$A$2:$A$5001,0))="","",INDEX('Apólices'!$Q$2:$Q$5001,MATCH($A2024,'Apólices'!$A$2:$A$5001,0))),""))</f>
        <v/>
      </c>
      <c r="D2024" s="8" t="n"/>
      <c r="E2024" s="25" t="n"/>
      <c r="F2024" s="25">
        <f>IF(OR($E2024="",$C2024=""),"",ROUND($E2024*$C2024/100,2))</f>
        <v/>
      </c>
      <c r="G2024" s="8" t="n"/>
      <c r="H2024" s="25" t="n"/>
      <c r="I2024" s="8" t="n"/>
      <c r="J2024" s="25">
        <f>IF($H2024&lt;&gt;"",IF($F2024="","",ROUND($H2024-$F2024,2)),IF(AND($F2024&lt;&gt;"",ISNUMBER($G2024)),IF($G2024&lt;TODAY(),-$F2024,""),""))</f>
        <v/>
      </c>
    </row>
    <row r="2025">
      <c r="A2025" s="7" t="n"/>
      <c r="B2025" s="10" t="n"/>
      <c r="C2025">
        <f>IF($A2025="","",IFERROR(IF(INDEX('Apólices'!$Q$2:$Q$5001,MATCH($A2025,'Apólices'!$A$2:$A$5001,0))="","",INDEX('Apólices'!$Q$2:$Q$5001,MATCH($A2025,'Apólices'!$A$2:$A$5001,0))),""))</f>
        <v/>
      </c>
      <c r="D2025" s="8" t="n"/>
      <c r="E2025" s="25" t="n"/>
      <c r="F2025" s="25">
        <f>IF(OR($E2025="",$C2025=""),"",ROUND($E2025*$C2025/100,2))</f>
        <v/>
      </c>
      <c r="G2025" s="8" t="n"/>
      <c r="H2025" s="25" t="n"/>
      <c r="I2025" s="8" t="n"/>
      <c r="J2025" s="25">
        <f>IF($H2025&lt;&gt;"",IF($F2025="","",ROUND($H2025-$F2025,2)),IF(AND($F2025&lt;&gt;"",ISNUMBER($G2025)),IF($G2025&lt;TODAY(),-$F2025,""),""))</f>
        <v/>
      </c>
    </row>
    <row r="2026">
      <c r="A2026" s="7" t="n"/>
      <c r="B2026" s="10" t="n"/>
      <c r="C2026">
        <f>IF($A2026="","",IFERROR(IF(INDEX('Apólices'!$Q$2:$Q$5001,MATCH($A2026,'Apólices'!$A$2:$A$5001,0))="","",INDEX('Apólices'!$Q$2:$Q$5001,MATCH($A2026,'Apólices'!$A$2:$A$5001,0))),""))</f>
        <v/>
      </c>
      <c r="D2026" s="8" t="n"/>
      <c r="E2026" s="25" t="n"/>
      <c r="F2026" s="25">
        <f>IF(OR($E2026="",$C2026=""),"",ROUND($E2026*$C2026/100,2))</f>
        <v/>
      </c>
      <c r="G2026" s="8" t="n"/>
      <c r="H2026" s="25" t="n"/>
      <c r="I2026" s="8" t="n"/>
      <c r="J2026" s="25">
        <f>IF($H2026&lt;&gt;"",IF($F2026="","",ROUND($H2026-$F2026,2)),IF(AND($F2026&lt;&gt;"",ISNUMBER($G2026)),IF($G2026&lt;TODAY(),-$F2026,""),""))</f>
        <v/>
      </c>
    </row>
    <row r="2027">
      <c r="A2027" s="7" t="n"/>
      <c r="B2027" s="10" t="n"/>
      <c r="C2027">
        <f>IF($A2027="","",IFERROR(IF(INDEX('Apólices'!$Q$2:$Q$5001,MATCH($A2027,'Apólices'!$A$2:$A$5001,0))="","",INDEX('Apólices'!$Q$2:$Q$5001,MATCH($A2027,'Apólices'!$A$2:$A$5001,0))),""))</f>
        <v/>
      </c>
      <c r="D2027" s="8" t="n"/>
      <c r="E2027" s="25" t="n"/>
      <c r="F2027" s="25">
        <f>IF(OR($E2027="",$C2027=""),"",ROUND($E2027*$C2027/100,2))</f>
        <v/>
      </c>
      <c r="G2027" s="8" t="n"/>
      <c r="H2027" s="25" t="n"/>
      <c r="I2027" s="8" t="n"/>
      <c r="J2027" s="25">
        <f>IF($H2027&lt;&gt;"",IF($F2027="","",ROUND($H2027-$F2027,2)),IF(AND($F2027&lt;&gt;"",ISNUMBER($G2027)),IF($G2027&lt;TODAY(),-$F2027,""),""))</f>
        <v/>
      </c>
    </row>
    <row r="2028">
      <c r="A2028" s="7" t="n"/>
      <c r="B2028" s="10" t="n"/>
      <c r="C2028">
        <f>IF($A2028="","",IFERROR(IF(INDEX('Apólices'!$Q$2:$Q$5001,MATCH($A2028,'Apólices'!$A$2:$A$5001,0))="","",INDEX('Apólices'!$Q$2:$Q$5001,MATCH($A2028,'Apólices'!$A$2:$A$5001,0))),""))</f>
        <v/>
      </c>
      <c r="D2028" s="8" t="n"/>
      <c r="E2028" s="25" t="n"/>
      <c r="F2028" s="25">
        <f>IF(OR($E2028="",$C2028=""),"",ROUND($E2028*$C2028/100,2))</f>
        <v/>
      </c>
      <c r="G2028" s="8" t="n"/>
      <c r="H2028" s="25" t="n"/>
      <c r="I2028" s="8" t="n"/>
      <c r="J2028" s="25">
        <f>IF($H2028&lt;&gt;"",IF($F2028="","",ROUND($H2028-$F2028,2)),IF(AND($F2028&lt;&gt;"",ISNUMBER($G2028)),IF($G2028&lt;TODAY(),-$F2028,""),""))</f>
        <v/>
      </c>
    </row>
    <row r="2029">
      <c r="A2029" s="7" t="n"/>
      <c r="B2029" s="10" t="n"/>
      <c r="C2029">
        <f>IF($A2029="","",IFERROR(IF(INDEX('Apólices'!$Q$2:$Q$5001,MATCH($A2029,'Apólices'!$A$2:$A$5001,0))="","",INDEX('Apólices'!$Q$2:$Q$5001,MATCH($A2029,'Apólices'!$A$2:$A$5001,0))),""))</f>
        <v/>
      </c>
      <c r="D2029" s="8" t="n"/>
      <c r="E2029" s="25" t="n"/>
      <c r="F2029" s="25">
        <f>IF(OR($E2029="",$C2029=""),"",ROUND($E2029*$C2029/100,2))</f>
        <v/>
      </c>
      <c r="G2029" s="8" t="n"/>
      <c r="H2029" s="25" t="n"/>
      <c r="I2029" s="8" t="n"/>
      <c r="J2029" s="25">
        <f>IF($H2029&lt;&gt;"",IF($F2029="","",ROUND($H2029-$F2029,2)),IF(AND($F2029&lt;&gt;"",ISNUMBER($G2029)),IF($G2029&lt;TODAY(),-$F2029,""),""))</f>
        <v/>
      </c>
    </row>
    <row r="2030">
      <c r="A2030" s="7" t="n"/>
      <c r="B2030" s="10" t="n"/>
      <c r="C2030">
        <f>IF($A2030="","",IFERROR(IF(INDEX('Apólices'!$Q$2:$Q$5001,MATCH($A2030,'Apólices'!$A$2:$A$5001,0))="","",INDEX('Apólices'!$Q$2:$Q$5001,MATCH($A2030,'Apólices'!$A$2:$A$5001,0))),""))</f>
        <v/>
      </c>
      <c r="D2030" s="8" t="n"/>
      <c r="E2030" s="25" t="n"/>
      <c r="F2030" s="25">
        <f>IF(OR($E2030="",$C2030=""),"",ROUND($E2030*$C2030/100,2))</f>
        <v/>
      </c>
      <c r="G2030" s="8" t="n"/>
      <c r="H2030" s="25" t="n"/>
      <c r="I2030" s="8" t="n"/>
      <c r="J2030" s="25">
        <f>IF($H2030&lt;&gt;"",IF($F2030="","",ROUND($H2030-$F2030,2)),IF(AND($F2030&lt;&gt;"",ISNUMBER($G2030)),IF($G2030&lt;TODAY(),-$F2030,""),""))</f>
        <v/>
      </c>
    </row>
    <row r="2031">
      <c r="A2031" s="7" t="n"/>
      <c r="B2031" s="10" t="n"/>
      <c r="C2031">
        <f>IF($A2031="","",IFERROR(IF(INDEX('Apólices'!$Q$2:$Q$5001,MATCH($A2031,'Apólices'!$A$2:$A$5001,0))="","",INDEX('Apólices'!$Q$2:$Q$5001,MATCH($A2031,'Apólices'!$A$2:$A$5001,0))),""))</f>
        <v/>
      </c>
      <c r="D2031" s="8" t="n"/>
      <c r="E2031" s="25" t="n"/>
      <c r="F2031" s="25">
        <f>IF(OR($E2031="",$C2031=""),"",ROUND($E2031*$C2031/100,2))</f>
        <v/>
      </c>
      <c r="G2031" s="8" t="n"/>
      <c r="H2031" s="25" t="n"/>
      <c r="I2031" s="8" t="n"/>
      <c r="J2031" s="25">
        <f>IF($H2031&lt;&gt;"",IF($F2031="","",ROUND($H2031-$F2031,2)),IF(AND($F2031&lt;&gt;"",ISNUMBER($G2031)),IF($G2031&lt;TODAY(),-$F2031,""),""))</f>
        <v/>
      </c>
    </row>
    <row r="2032">
      <c r="A2032" s="7" t="n"/>
      <c r="B2032" s="10" t="n"/>
      <c r="C2032">
        <f>IF($A2032="","",IFERROR(IF(INDEX('Apólices'!$Q$2:$Q$5001,MATCH($A2032,'Apólices'!$A$2:$A$5001,0))="","",INDEX('Apólices'!$Q$2:$Q$5001,MATCH($A2032,'Apólices'!$A$2:$A$5001,0))),""))</f>
        <v/>
      </c>
      <c r="D2032" s="8" t="n"/>
      <c r="E2032" s="25" t="n"/>
      <c r="F2032" s="25">
        <f>IF(OR($E2032="",$C2032=""),"",ROUND($E2032*$C2032/100,2))</f>
        <v/>
      </c>
      <c r="G2032" s="8" t="n"/>
      <c r="H2032" s="25" t="n"/>
      <c r="I2032" s="8" t="n"/>
      <c r="J2032" s="25">
        <f>IF($H2032&lt;&gt;"",IF($F2032="","",ROUND($H2032-$F2032,2)),IF(AND($F2032&lt;&gt;"",ISNUMBER($G2032)),IF($G2032&lt;TODAY(),-$F2032,""),""))</f>
        <v/>
      </c>
    </row>
    <row r="2033">
      <c r="A2033" s="7" t="n"/>
      <c r="B2033" s="10" t="n"/>
      <c r="C2033">
        <f>IF($A2033="","",IFERROR(IF(INDEX('Apólices'!$Q$2:$Q$5001,MATCH($A2033,'Apólices'!$A$2:$A$5001,0))="","",INDEX('Apólices'!$Q$2:$Q$5001,MATCH($A2033,'Apólices'!$A$2:$A$5001,0))),""))</f>
        <v/>
      </c>
      <c r="D2033" s="8" t="n"/>
      <c r="E2033" s="25" t="n"/>
      <c r="F2033" s="25">
        <f>IF(OR($E2033="",$C2033=""),"",ROUND($E2033*$C2033/100,2))</f>
        <v/>
      </c>
      <c r="G2033" s="8" t="n"/>
      <c r="H2033" s="25" t="n"/>
      <c r="I2033" s="8" t="n"/>
      <c r="J2033" s="25">
        <f>IF($H2033&lt;&gt;"",IF($F2033="","",ROUND($H2033-$F2033,2)),IF(AND($F2033&lt;&gt;"",ISNUMBER($G2033)),IF($G2033&lt;TODAY(),-$F2033,""),""))</f>
        <v/>
      </c>
    </row>
    <row r="2034">
      <c r="A2034" s="7" t="n"/>
      <c r="B2034" s="10" t="n"/>
      <c r="C2034">
        <f>IF($A2034="","",IFERROR(IF(INDEX('Apólices'!$Q$2:$Q$5001,MATCH($A2034,'Apólices'!$A$2:$A$5001,0))="","",INDEX('Apólices'!$Q$2:$Q$5001,MATCH($A2034,'Apólices'!$A$2:$A$5001,0))),""))</f>
        <v/>
      </c>
      <c r="D2034" s="8" t="n"/>
      <c r="E2034" s="25" t="n"/>
      <c r="F2034" s="25">
        <f>IF(OR($E2034="",$C2034=""),"",ROUND($E2034*$C2034/100,2))</f>
        <v/>
      </c>
      <c r="G2034" s="8" t="n"/>
      <c r="H2034" s="25" t="n"/>
      <c r="I2034" s="8" t="n"/>
      <c r="J2034" s="25">
        <f>IF($H2034&lt;&gt;"",IF($F2034="","",ROUND($H2034-$F2034,2)),IF(AND($F2034&lt;&gt;"",ISNUMBER($G2034)),IF($G2034&lt;TODAY(),-$F2034,""),""))</f>
        <v/>
      </c>
    </row>
    <row r="2035">
      <c r="A2035" s="7" t="n"/>
      <c r="B2035" s="10" t="n"/>
      <c r="C2035">
        <f>IF($A2035="","",IFERROR(IF(INDEX('Apólices'!$Q$2:$Q$5001,MATCH($A2035,'Apólices'!$A$2:$A$5001,0))="","",INDEX('Apólices'!$Q$2:$Q$5001,MATCH($A2035,'Apólices'!$A$2:$A$5001,0))),""))</f>
        <v/>
      </c>
      <c r="D2035" s="8" t="n"/>
      <c r="E2035" s="25" t="n"/>
      <c r="F2035" s="25">
        <f>IF(OR($E2035="",$C2035=""),"",ROUND($E2035*$C2035/100,2))</f>
        <v/>
      </c>
      <c r="G2035" s="8" t="n"/>
      <c r="H2035" s="25" t="n"/>
      <c r="I2035" s="8" t="n"/>
      <c r="J2035" s="25">
        <f>IF($H2035&lt;&gt;"",IF($F2035="","",ROUND($H2035-$F2035,2)),IF(AND($F2035&lt;&gt;"",ISNUMBER($G2035)),IF($G2035&lt;TODAY(),-$F2035,""),""))</f>
        <v/>
      </c>
    </row>
    <row r="2036">
      <c r="A2036" s="7" t="n"/>
      <c r="B2036" s="10" t="n"/>
      <c r="C2036">
        <f>IF($A2036="","",IFERROR(IF(INDEX('Apólices'!$Q$2:$Q$5001,MATCH($A2036,'Apólices'!$A$2:$A$5001,0))="","",INDEX('Apólices'!$Q$2:$Q$5001,MATCH($A2036,'Apólices'!$A$2:$A$5001,0))),""))</f>
        <v/>
      </c>
      <c r="D2036" s="8" t="n"/>
      <c r="E2036" s="25" t="n"/>
      <c r="F2036" s="25">
        <f>IF(OR($E2036="",$C2036=""),"",ROUND($E2036*$C2036/100,2))</f>
        <v/>
      </c>
      <c r="G2036" s="8" t="n"/>
      <c r="H2036" s="25" t="n"/>
      <c r="I2036" s="8" t="n"/>
      <c r="J2036" s="25">
        <f>IF($H2036&lt;&gt;"",IF($F2036="","",ROUND($H2036-$F2036,2)),IF(AND($F2036&lt;&gt;"",ISNUMBER($G2036)),IF($G2036&lt;TODAY(),-$F2036,""),""))</f>
        <v/>
      </c>
    </row>
    <row r="2037">
      <c r="A2037" s="7" t="n"/>
      <c r="B2037" s="10" t="n"/>
      <c r="C2037">
        <f>IF($A2037="","",IFERROR(IF(INDEX('Apólices'!$Q$2:$Q$5001,MATCH($A2037,'Apólices'!$A$2:$A$5001,0))="","",INDEX('Apólices'!$Q$2:$Q$5001,MATCH($A2037,'Apólices'!$A$2:$A$5001,0))),""))</f>
        <v/>
      </c>
      <c r="D2037" s="8" t="n"/>
      <c r="E2037" s="25" t="n"/>
      <c r="F2037" s="25">
        <f>IF(OR($E2037="",$C2037=""),"",ROUND($E2037*$C2037/100,2))</f>
        <v/>
      </c>
      <c r="G2037" s="8" t="n"/>
      <c r="H2037" s="25" t="n"/>
      <c r="I2037" s="8" t="n"/>
      <c r="J2037" s="25">
        <f>IF($H2037&lt;&gt;"",IF($F2037="","",ROUND($H2037-$F2037,2)),IF(AND($F2037&lt;&gt;"",ISNUMBER($G2037)),IF($G2037&lt;TODAY(),-$F2037,""),""))</f>
        <v/>
      </c>
    </row>
    <row r="2038">
      <c r="A2038" s="7" t="n"/>
      <c r="B2038" s="10" t="n"/>
      <c r="C2038">
        <f>IF($A2038="","",IFERROR(IF(INDEX('Apólices'!$Q$2:$Q$5001,MATCH($A2038,'Apólices'!$A$2:$A$5001,0))="","",INDEX('Apólices'!$Q$2:$Q$5001,MATCH($A2038,'Apólices'!$A$2:$A$5001,0))),""))</f>
        <v/>
      </c>
      <c r="D2038" s="8" t="n"/>
      <c r="E2038" s="25" t="n"/>
      <c r="F2038" s="25">
        <f>IF(OR($E2038="",$C2038=""),"",ROUND($E2038*$C2038/100,2))</f>
        <v/>
      </c>
      <c r="G2038" s="8" t="n"/>
      <c r="H2038" s="25" t="n"/>
      <c r="I2038" s="8" t="n"/>
      <c r="J2038" s="25">
        <f>IF($H2038&lt;&gt;"",IF($F2038="","",ROUND($H2038-$F2038,2)),IF(AND($F2038&lt;&gt;"",ISNUMBER($G2038)),IF($G2038&lt;TODAY(),-$F2038,""),""))</f>
        <v/>
      </c>
    </row>
    <row r="2039">
      <c r="A2039" s="7" t="n"/>
      <c r="B2039" s="10" t="n"/>
      <c r="C2039">
        <f>IF($A2039="","",IFERROR(IF(INDEX('Apólices'!$Q$2:$Q$5001,MATCH($A2039,'Apólices'!$A$2:$A$5001,0))="","",INDEX('Apólices'!$Q$2:$Q$5001,MATCH($A2039,'Apólices'!$A$2:$A$5001,0))),""))</f>
        <v/>
      </c>
      <c r="D2039" s="8" t="n"/>
      <c r="E2039" s="25" t="n"/>
      <c r="F2039" s="25">
        <f>IF(OR($E2039="",$C2039=""),"",ROUND($E2039*$C2039/100,2))</f>
        <v/>
      </c>
      <c r="G2039" s="8" t="n"/>
      <c r="H2039" s="25" t="n"/>
      <c r="I2039" s="8" t="n"/>
      <c r="J2039" s="25">
        <f>IF($H2039&lt;&gt;"",IF($F2039="","",ROUND($H2039-$F2039,2)),IF(AND($F2039&lt;&gt;"",ISNUMBER($G2039)),IF($G2039&lt;TODAY(),-$F2039,""),""))</f>
        <v/>
      </c>
    </row>
    <row r="2040">
      <c r="A2040" s="7" t="n"/>
      <c r="B2040" s="10" t="n"/>
      <c r="C2040">
        <f>IF($A2040="","",IFERROR(IF(INDEX('Apólices'!$Q$2:$Q$5001,MATCH($A2040,'Apólices'!$A$2:$A$5001,0))="","",INDEX('Apólices'!$Q$2:$Q$5001,MATCH($A2040,'Apólices'!$A$2:$A$5001,0))),""))</f>
        <v/>
      </c>
      <c r="D2040" s="8" t="n"/>
      <c r="E2040" s="25" t="n"/>
      <c r="F2040" s="25">
        <f>IF(OR($E2040="",$C2040=""),"",ROUND($E2040*$C2040/100,2))</f>
        <v/>
      </c>
      <c r="G2040" s="8" t="n"/>
      <c r="H2040" s="25" t="n"/>
      <c r="I2040" s="8" t="n"/>
      <c r="J2040" s="25">
        <f>IF($H2040&lt;&gt;"",IF($F2040="","",ROUND($H2040-$F2040,2)),IF(AND($F2040&lt;&gt;"",ISNUMBER($G2040)),IF($G2040&lt;TODAY(),-$F2040,""),""))</f>
        <v/>
      </c>
    </row>
    <row r="2041">
      <c r="A2041" s="7" t="n"/>
      <c r="B2041" s="10" t="n"/>
      <c r="C2041">
        <f>IF($A2041="","",IFERROR(IF(INDEX('Apólices'!$Q$2:$Q$5001,MATCH($A2041,'Apólices'!$A$2:$A$5001,0))="","",INDEX('Apólices'!$Q$2:$Q$5001,MATCH($A2041,'Apólices'!$A$2:$A$5001,0))),""))</f>
        <v/>
      </c>
      <c r="D2041" s="8" t="n"/>
      <c r="E2041" s="25" t="n"/>
      <c r="F2041" s="25">
        <f>IF(OR($E2041="",$C2041=""),"",ROUND($E2041*$C2041/100,2))</f>
        <v/>
      </c>
      <c r="G2041" s="8" t="n"/>
      <c r="H2041" s="25" t="n"/>
      <c r="I2041" s="8" t="n"/>
      <c r="J2041" s="25">
        <f>IF($H2041&lt;&gt;"",IF($F2041="","",ROUND($H2041-$F2041,2)),IF(AND($F2041&lt;&gt;"",ISNUMBER($G2041)),IF($G2041&lt;TODAY(),-$F2041,""),""))</f>
        <v/>
      </c>
    </row>
    <row r="2042">
      <c r="A2042" s="7" t="n"/>
      <c r="B2042" s="10" t="n"/>
      <c r="C2042">
        <f>IF($A2042="","",IFERROR(IF(INDEX('Apólices'!$Q$2:$Q$5001,MATCH($A2042,'Apólices'!$A$2:$A$5001,0))="","",INDEX('Apólices'!$Q$2:$Q$5001,MATCH($A2042,'Apólices'!$A$2:$A$5001,0))),""))</f>
        <v/>
      </c>
      <c r="D2042" s="8" t="n"/>
      <c r="E2042" s="25" t="n"/>
      <c r="F2042" s="25">
        <f>IF(OR($E2042="",$C2042=""),"",ROUND($E2042*$C2042/100,2))</f>
        <v/>
      </c>
      <c r="G2042" s="8" t="n"/>
      <c r="H2042" s="25" t="n"/>
      <c r="I2042" s="8" t="n"/>
      <c r="J2042" s="25">
        <f>IF($H2042&lt;&gt;"",IF($F2042="","",ROUND($H2042-$F2042,2)),IF(AND($F2042&lt;&gt;"",ISNUMBER($G2042)),IF($G2042&lt;TODAY(),-$F2042,""),""))</f>
        <v/>
      </c>
    </row>
    <row r="2043">
      <c r="A2043" s="7" t="n"/>
      <c r="B2043" s="10" t="n"/>
      <c r="C2043">
        <f>IF($A2043="","",IFERROR(IF(INDEX('Apólices'!$Q$2:$Q$5001,MATCH($A2043,'Apólices'!$A$2:$A$5001,0))="","",INDEX('Apólices'!$Q$2:$Q$5001,MATCH($A2043,'Apólices'!$A$2:$A$5001,0))),""))</f>
        <v/>
      </c>
      <c r="D2043" s="8" t="n"/>
      <c r="E2043" s="25" t="n"/>
      <c r="F2043" s="25">
        <f>IF(OR($E2043="",$C2043=""),"",ROUND($E2043*$C2043/100,2))</f>
        <v/>
      </c>
      <c r="G2043" s="8" t="n"/>
      <c r="H2043" s="25" t="n"/>
      <c r="I2043" s="8" t="n"/>
      <c r="J2043" s="25">
        <f>IF($H2043&lt;&gt;"",IF($F2043="","",ROUND($H2043-$F2043,2)),IF(AND($F2043&lt;&gt;"",ISNUMBER($G2043)),IF($G2043&lt;TODAY(),-$F2043,""),""))</f>
        <v/>
      </c>
    </row>
    <row r="2044">
      <c r="A2044" s="7" t="n"/>
      <c r="B2044" s="10" t="n"/>
      <c r="C2044">
        <f>IF($A2044="","",IFERROR(IF(INDEX('Apólices'!$Q$2:$Q$5001,MATCH($A2044,'Apólices'!$A$2:$A$5001,0))="","",INDEX('Apólices'!$Q$2:$Q$5001,MATCH($A2044,'Apólices'!$A$2:$A$5001,0))),""))</f>
        <v/>
      </c>
      <c r="D2044" s="8" t="n"/>
      <c r="E2044" s="25" t="n"/>
      <c r="F2044" s="25">
        <f>IF(OR($E2044="",$C2044=""),"",ROUND($E2044*$C2044/100,2))</f>
        <v/>
      </c>
      <c r="G2044" s="8" t="n"/>
      <c r="H2044" s="25" t="n"/>
      <c r="I2044" s="8" t="n"/>
      <c r="J2044" s="25">
        <f>IF($H2044&lt;&gt;"",IF($F2044="","",ROUND($H2044-$F2044,2)),IF(AND($F2044&lt;&gt;"",ISNUMBER($G2044)),IF($G2044&lt;TODAY(),-$F2044,""),""))</f>
        <v/>
      </c>
    </row>
    <row r="2045">
      <c r="A2045" s="7" t="n"/>
      <c r="B2045" s="10" t="n"/>
      <c r="C2045">
        <f>IF($A2045="","",IFERROR(IF(INDEX('Apólices'!$Q$2:$Q$5001,MATCH($A2045,'Apólices'!$A$2:$A$5001,0))="","",INDEX('Apólices'!$Q$2:$Q$5001,MATCH($A2045,'Apólices'!$A$2:$A$5001,0))),""))</f>
        <v/>
      </c>
      <c r="D2045" s="8" t="n"/>
      <c r="E2045" s="25" t="n"/>
      <c r="F2045" s="25">
        <f>IF(OR($E2045="",$C2045=""),"",ROUND($E2045*$C2045/100,2))</f>
        <v/>
      </c>
      <c r="G2045" s="8" t="n"/>
      <c r="H2045" s="25" t="n"/>
      <c r="I2045" s="8" t="n"/>
      <c r="J2045" s="25">
        <f>IF($H2045&lt;&gt;"",IF($F2045="","",ROUND($H2045-$F2045,2)),IF(AND($F2045&lt;&gt;"",ISNUMBER($G2045)),IF($G2045&lt;TODAY(),-$F2045,""),""))</f>
        <v/>
      </c>
    </row>
    <row r="2046">
      <c r="A2046" s="7" t="n"/>
      <c r="B2046" s="10" t="n"/>
      <c r="C2046">
        <f>IF($A2046="","",IFERROR(IF(INDEX('Apólices'!$Q$2:$Q$5001,MATCH($A2046,'Apólices'!$A$2:$A$5001,0))="","",INDEX('Apólices'!$Q$2:$Q$5001,MATCH($A2046,'Apólices'!$A$2:$A$5001,0))),""))</f>
        <v/>
      </c>
      <c r="D2046" s="8" t="n"/>
      <c r="E2046" s="25" t="n"/>
      <c r="F2046" s="25">
        <f>IF(OR($E2046="",$C2046=""),"",ROUND($E2046*$C2046/100,2))</f>
        <v/>
      </c>
      <c r="G2046" s="8" t="n"/>
      <c r="H2046" s="25" t="n"/>
      <c r="I2046" s="8" t="n"/>
      <c r="J2046" s="25">
        <f>IF($H2046&lt;&gt;"",IF($F2046="","",ROUND($H2046-$F2046,2)),IF(AND($F2046&lt;&gt;"",ISNUMBER($G2046)),IF($G2046&lt;TODAY(),-$F2046,""),""))</f>
        <v/>
      </c>
    </row>
    <row r="2047">
      <c r="A2047" s="7" t="n"/>
      <c r="B2047" s="10" t="n"/>
      <c r="C2047">
        <f>IF($A2047="","",IFERROR(IF(INDEX('Apólices'!$Q$2:$Q$5001,MATCH($A2047,'Apólices'!$A$2:$A$5001,0))="","",INDEX('Apólices'!$Q$2:$Q$5001,MATCH($A2047,'Apólices'!$A$2:$A$5001,0))),""))</f>
        <v/>
      </c>
      <c r="D2047" s="8" t="n"/>
      <c r="E2047" s="25" t="n"/>
      <c r="F2047" s="25">
        <f>IF(OR($E2047="",$C2047=""),"",ROUND($E2047*$C2047/100,2))</f>
        <v/>
      </c>
      <c r="G2047" s="8" t="n"/>
      <c r="H2047" s="25" t="n"/>
      <c r="I2047" s="8" t="n"/>
      <c r="J2047" s="25">
        <f>IF($H2047&lt;&gt;"",IF($F2047="","",ROUND($H2047-$F2047,2)),IF(AND($F2047&lt;&gt;"",ISNUMBER($G2047)),IF($G2047&lt;TODAY(),-$F2047,""),""))</f>
        <v/>
      </c>
    </row>
    <row r="2048">
      <c r="A2048" s="7" t="n"/>
      <c r="B2048" s="10" t="n"/>
      <c r="C2048">
        <f>IF($A2048="","",IFERROR(IF(INDEX('Apólices'!$Q$2:$Q$5001,MATCH($A2048,'Apólices'!$A$2:$A$5001,0))="","",INDEX('Apólices'!$Q$2:$Q$5001,MATCH($A2048,'Apólices'!$A$2:$A$5001,0))),""))</f>
        <v/>
      </c>
      <c r="D2048" s="8" t="n"/>
      <c r="E2048" s="25" t="n"/>
      <c r="F2048" s="25">
        <f>IF(OR($E2048="",$C2048=""),"",ROUND($E2048*$C2048/100,2))</f>
        <v/>
      </c>
      <c r="G2048" s="8" t="n"/>
      <c r="H2048" s="25" t="n"/>
      <c r="I2048" s="8" t="n"/>
      <c r="J2048" s="25">
        <f>IF($H2048&lt;&gt;"",IF($F2048="","",ROUND($H2048-$F2048,2)),IF(AND($F2048&lt;&gt;"",ISNUMBER($G2048)),IF($G2048&lt;TODAY(),-$F2048,""),""))</f>
        <v/>
      </c>
    </row>
    <row r="2049">
      <c r="A2049" s="7" t="n"/>
      <c r="B2049" s="10" t="n"/>
      <c r="C2049">
        <f>IF($A2049="","",IFERROR(IF(INDEX('Apólices'!$Q$2:$Q$5001,MATCH($A2049,'Apólices'!$A$2:$A$5001,0))="","",INDEX('Apólices'!$Q$2:$Q$5001,MATCH($A2049,'Apólices'!$A$2:$A$5001,0))),""))</f>
        <v/>
      </c>
      <c r="D2049" s="8" t="n"/>
      <c r="E2049" s="25" t="n"/>
      <c r="F2049" s="25">
        <f>IF(OR($E2049="",$C2049=""),"",ROUND($E2049*$C2049/100,2))</f>
        <v/>
      </c>
      <c r="G2049" s="8" t="n"/>
      <c r="H2049" s="25" t="n"/>
      <c r="I2049" s="8" t="n"/>
      <c r="J2049" s="25">
        <f>IF($H2049&lt;&gt;"",IF($F2049="","",ROUND($H2049-$F2049,2)),IF(AND($F2049&lt;&gt;"",ISNUMBER($G2049)),IF($G2049&lt;TODAY(),-$F2049,""),""))</f>
        <v/>
      </c>
    </row>
    <row r="2050">
      <c r="A2050" s="7" t="n"/>
      <c r="B2050" s="10" t="n"/>
      <c r="C2050">
        <f>IF($A2050="","",IFERROR(IF(INDEX('Apólices'!$Q$2:$Q$5001,MATCH($A2050,'Apólices'!$A$2:$A$5001,0))="","",INDEX('Apólices'!$Q$2:$Q$5001,MATCH($A2050,'Apólices'!$A$2:$A$5001,0))),""))</f>
        <v/>
      </c>
      <c r="D2050" s="8" t="n"/>
      <c r="E2050" s="25" t="n"/>
      <c r="F2050" s="25">
        <f>IF(OR($E2050="",$C2050=""),"",ROUND($E2050*$C2050/100,2))</f>
        <v/>
      </c>
      <c r="G2050" s="8" t="n"/>
      <c r="H2050" s="25" t="n"/>
      <c r="I2050" s="8" t="n"/>
      <c r="J2050" s="25">
        <f>IF($H2050&lt;&gt;"",IF($F2050="","",ROUND($H2050-$F2050,2)),IF(AND($F2050&lt;&gt;"",ISNUMBER($G2050)),IF($G2050&lt;TODAY(),-$F2050,""),""))</f>
        <v/>
      </c>
    </row>
    <row r="2051">
      <c r="A2051" s="7" t="n"/>
      <c r="B2051" s="10" t="n"/>
      <c r="C2051">
        <f>IF($A2051="","",IFERROR(IF(INDEX('Apólices'!$Q$2:$Q$5001,MATCH($A2051,'Apólices'!$A$2:$A$5001,0))="","",INDEX('Apólices'!$Q$2:$Q$5001,MATCH($A2051,'Apólices'!$A$2:$A$5001,0))),""))</f>
        <v/>
      </c>
      <c r="D2051" s="8" t="n"/>
      <c r="E2051" s="25" t="n"/>
      <c r="F2051" s="25">
        <f>IF(OR($E2051="",$C2051=""),"",ROUND($E2051*$C2051/100,2))</f>
        <v/>
      </c>
      <c r="G2051" s="8" t="n"/>
      <c r="H2051" s="25" t="n"/>
      <c r="I2051" s="8" t="n"/>
      <c r="J2051" s="25">
        <f>IF($H2051&lt;&gt;"",IF($F2051="","",ROUND($H2051-$F2051,2)),IF(AND($F2051&lt;&gt;"",ISNUMBER($G2051)),IF($G2051&lt;TODAY(),-$F2051,""),""))</f>
        <v/>
      </c>
    </row>
    <row r="2052">
      <c r="A2052" s="7" t="n"/>
      <c r="B2052" s="10" t="n"/>
      <c r="C2052">
        <f>IF($A2052="","",IFERROR(IF(INDEX('Apólices'!$Q$2:$Q$5001,MATCH($A2052,'Apólices'!$A$2:$A$5001,0))="","",INDEX('Apólices'!$Q$2:$Q$5001,MATCH($A2052,'Apólices'!$A$2:$A$5001,0))),""))</f>
        <v/>
      </c>
      <c r="D2052" s="8" t="n"/>
      <c r="E2052" s="25" t="n"/>
      <c r="F2052" s="25">
        <f>IF(OR($E2052="",$C2052=""),"",ROUND($E2052*$C2052/100,2))</f>
        <v/>
      </c>
      <c r="G2052" s="8" t="n"/>
      <c r="H2052" s="25" t="n"/>
      <c r="I2052" s="8" t="n"/>
      <c r="J2052" s="25">
        <f>IF($H2052&lt;&gt;"",IF($F2052="","",ROUND($H2052-$F2052,2)),IF(AND($F2052&lt;&gt;"",ISNUMBER($G2052)),IF($G2052&lt;TODAY(),-$F2052,""),""))</f>
        <v/>
      </c>
    </row>
    <row r="2053">
      <c r="A2053" s="7" t="n"/>
      <c r="B2053" s="10" t="n"/>
      <c r="C2053">
        <f>IF($A2053="","",IFERROR(IF(INDEX('Apólices'!$Q$2:$Q$5001,MATCH($A2053,'Apólices'!$A$2:$A$5001,0))="","",INDEX('Apólices'!$Q$2:$Q$5001,MATCH($A2053,'Apólices'!$A$2:$A$5001,0))),""))</f>
        <v/>
      </c>
      <c r="D2053" s="8" t="n"/>
      <c r="E2053" s="25" t="n"/>
      <c r="F2053" s="25">
        <f>IF(OR($E2053="",$C2053=""),"",ROUND($E2053*$C2053/100,2))</f>
        <v/>
      </c>
      <c r="G2053" s="8" t="n"/>
      <c r="H2053" s="25" t="n"/>
      <c r="I2053" s="8" t="n"/>
      <c r="J2053" s="25">
        <f>IF($H2053&lt;&gt;"",IF($F2053="","",ROUND($H2053-$F2053,2)),IF(AND($F2053&lt;&gt;"",ISNUMBER($G2053)),IF($G2053&lt;TODAY(),-$F2053,""),""))</f>
        <v/>
      </c>
    </row>
    <row r="2054">
      <c r="A2054" s="7" t="n"/>
      <c r="B2054" s="10" t="n"/>
      <c r="C2054">
        <f>IF($A2054="","",IFERROR(IF(INDEX('Apólices'!$Q$2:$Q$5001,MATCH($A2054,'Apólices'!$A$2:$A$5001,0))="","",INDEX('Apólices'!$Q$2:$Q$5001,MATCH($A2054,'Apólices'!$A$2:$A$5001,0))),""))</f>
        <v/>
      </c>
      <c r="D2054" s="8" t="n"/>
      <c r="E2054" s="25" t="n"/>
      <c r="F2054" s="25">
        <f>IF(OR($E2054="",$C2054=""),"",ROUND($E2054*$C2054/100,2))</f>
        <v/>
      </c>
      <c r="G2054" s="8" t="n"/>
      <c r="H2054" s="25" t="n"/>
      <c r="I2054" s="8" t="n"/>
      <c r="J2054" s="25">
        <f>IF($H2054&lt;&gt;"",IF($F2054="","",ROUND($H2054-$F2054,2)),IF(AND($F2054&lt;&gt;"",ISNUMBER($G2054)),IF($G2054&lt;TODAY(),-$F2054,""),""))</f>
        <v/>
      </c>
    </row>
    <row r="2055">
      <c r="A2055" s="7" t="n"/>
      <c r="B2055" s="10" t="n"/>
      <c r="C2055">
        <f>IF($A2055="","",IFERROR(IF(INDEX('Apólices'!$Q$2:$Q$5001,MATCH($A2055,'Apólices'!$A$2:$A$5001,0))="","",INDEX('Apólices'!$Q$2:$Q$5001,MATCH($A2055,'Apólices'!$A$2:$A$5001,0))),""))</f>
        <v/>
      </c>
      <c r="D2055" s="8" t="n"/>
      <c r="E2055" s="25" t="n"/>
      <c r="F2055" s="25">
        <f>IF(OR($E2055="",$C2055=""),"",ROUND($E2055*$C2055/100,2))</f>
        <v/>
      </c>
      <c r="G2055" s="8" t="n"/>
      <c r="H2055" s="25" t="n"/>
      <c r="I2055" s="8" t="n"/>
      <c r="J2055" s="25">
        <f>IF($H2055&lt;&gt;"",IF($F2055="","",ROUND($H2055-$F2055,2)),IF(AND($F2055&lt;&gt;"",ISNUMBER($G2055)),IF($G2055&lt;TODAY(),-$F2055,""),""))</f>
        <v/>
      </c>
    </row>
    <row r="2056">
      <c r="A2056" s="7" t="n"/>
      <c r="B2056" s="10" t="n"/>
      <c r="C2056">
        <f>IF($A2056="","",IFERROR(IF(INDEX('Apólices'!$Q$2:$Q$5001,MATCH($A2056,'Apólices'!$A$2:$A$5001,0))="","",INDEX('Apólices'!$Q$2:$Q$5001,MATCH($A2056,'Apólices'!$A$2:$A$5001,0))),""))</f>
        <v/>
      </c>
      <c r="D2056" s="8" t="n"/>
      <c r="E2056" s="25" t="n"/>
      <c r="F2056" s="25">
        <f>IF(OR($E2056="",$C2056=""),"",ROUND($E2056*$C2056/100,2))</f>
        <v/>
      </c>
      <c r="G2056" s="8" t="n"/>
      <c r="H2056" s="25" t="n"/>
      <c r="I2056" s="8" t="n"/>
      <c r="J2056" s="25">
        <f>IF($H2056&lt;&gt;"",IF($F2056="","",ROUND($H2056-$F2056,2)),IF(AND($F2056&lt;&gt;"",ISNUMBER($G2056)),IF($G2056&lt;TODAY(),-$F2056,""),""))</f>
        <v/>
      </c>
    </row>
    <row r="2057">
      <c r="A2057" s="7" t="n"/>
      <c r="B2057" s="10" t="n"/>
      <c r="C2057">
        <f>IF($A2057="","",IFERROR(IF(INDEX('Apólices'!$Q$2:$Q$5001,MATCH($A2057,'Apólices'!$A$2:$A$5001,0))="","",INDEX('Apólices'!$Q$2:$Q$5001,MATCH($A2057,'Apólices'!$A$2:$A$5001,0))),""))</f>
        <v/>
      </c>
      <c r="D2057" s="8" t="n"/>
      <c r="E2057" s="25" t="n"/>
      <c r="F2057" s="25">
        <f>IF(OR($E2057="",$C2057=""),"",ROUND($E2057*$C2057/100,2))</f>
        <v/>
      </c>
      <c r="G2057" s="8" t="n"/>
      <c r="H2057" s="25" t="n"/>
      <c r="I2057" s="8" t="n"/>
      <c r="J2057" s="25">
        <f>IF($H2057&lt;&gt;"",IF($F2057="","",ROUND($H2057-$F2057,2)),IF(AND($F2057&lt;&gt;"",ISNUMBER($G2057)),IF($G2057&lt;TODAY(),-$F2057,""),""))</f>
        <v/>
      </c>
    </row>
    <row r="2058">
      <c r="A2058" s="7" t="n"/>
      <c r="B2058" s="10" t="n"/>
      <c r="C2058">
        <f>IF($A2058="","",IFERROR(IF(INDEX('Apólices'!$Q$2:$Q$5001,MATCH($A2058,'Apólices'!$A$2:$A$5001,0))="","",INDEX('Apólices'!$Q$2:$Q$5001,MATCH($A2058,'Apólices'!$A$2:$A$5001,0))),""))</f>
        <v/>
      </c>
      <c r="D2058" s="8" t="n"/>
      <c r="E2058" s="25" t="n"/>
      <c r="F2058" s="25">
        <f>IF(OR($E2058="",$C2058=""),"",ROUND($E2058*$C2058/100,2))</f>
        <v/>
      </c>
      <c r="G2058" s="8" t="n"/>
      <c r="H2058" s="25" t="n"/>
      <c r="I2058" s="8" t="n"/>
      <c r="J2058" s="25">
        <f>IF($H2058&lt;&gt;"",IF($F2058="","",ROUND($H2058-$F2058,2)),IF(AND($F2058&lt;&gt;"",ISNUMBER($G2058)),IF($G2058&lt;TODAY(),-$F2058,""),""))</f>
        <v/>
      </c>
    </row>
    <row r="2059">
      <c r="A2059" s="7" t="n"/>
      <c r="B2059" s="10" t="n"/>
      <c r="C2059">
        <f>IF($A2059="","",IFERROR(IF(INDEX('Apólices'!$Q$2:$Q$5001,MATCH($A2059,'Apólices'!$A$2:$A$5001,0))="","",INDEX('Apólices'!$Q$2:$Q$5001,MATCH($A2059,'Apólices'!$A$2:$A$5001,0))),""))</f>
        <v/>
      </c>
      <c r="D2059" s="8" t="n"/>
      <c r="E2059" s="25" t="n"/>
      <c r="F2059" s="25">
        <f>IF(OR($E2059="",$C2059=""),"",ROUND($E2059*$C2059/100,2))</f>
        <v/>
      </c>
      <c r="G2059" s="8" t="n"/>
      <c r="H2059" s="25" t="n"/>
      <c r="I2059" s="8" t="n"/>
      <c r="J2059" s="25">
        <f>IF($H2059&lt;&gt;"",IF($F2059="","",ROUND($H2059-$F2059,2)),IF(AND($F2059&lt;&gt;"",ISNUMBER($G2059)),IF($G2059&lt;TODAY(),-$F2059,""),""))</f>
        <v/>
      </c>
    </row>
    <row r="2060">
      <c r="A2060" s="7" t="n"/>
      <c r="B2060" s="10" t="n"/>
      <c r="C2060">
        <f>IF($A2060="","",IFERROR(IF(INDEX('Apólices'!$Q$2:$Q$5001,MATCH($A2060,'Apólices'!$A$2:$A$5001,0))="","",INDEX('Apólices'!$Q$2:$Q$5001,MATCH($A2060,'Apólices'!$A$2:$A$5001,0))),""))</f>
        <v/>
      </c>
      <c r="D2060" s="8" t="n"/>
      <c r="E2060" s="25" t="n"/>
      <c r="F2060" s="25">
        <f>IF(OR($E2060="",$C2060=""),"",ROUND($E2060*$C2060/100,2))</f>
        <v/>
      </c>
      <c r="G2060" s="8" t="n"/>
      <c r="H2060" s="25" t="n"/>
      <c r="I2060" s="8" t="n"/>
      <c r="J2060" s="25">
        <f>IF($H2060&lt;&gt;"",IF($F2060="","",ROUND($H2060-$F2060,2)),IF(AND($F2060&lt;&gt;"",ISNUMBER($G2060)),IF($G2060&lt;TODAY(),-$F2060,""),""))</f>
        <v/>
      </c>
    </row>
    <row r="2061">
      <c r="A2061" s="7" t="n"/>
      <c r="B2061" s="10" t="n"/>
      <c r="C2061">
        <f>IF($A2061="","",IFERROR(IF(INDEX('Apólices'!$Q$2:$Q$5001,MATCH($A2061,'Apólices'!$A$2:$A$5001,0))="","",INDEX('Apólices'!$Q$2:$Q$5001,MATCH($A2061,'Apólices'!$A$2:$A$5001,0))),""))</f>
        <v/>
      </c>
      <c r="D2061" s="8" t="n"/>
      <c r="E2061" s="25" t="n"/>
      <c r="F2061" s="25">
        <f>IF(OR($E2061="",$C2061=""),"",ROUND($E2061*$C2061/100,2))</f>
        <v/>
      </c>
      <c r="G2061" s="8" t="n"/>
      <c r="H2061" s="25" t="n"/>
      <c r="I2061" s="8" t="n"/>
      <c r="J2061" s="25">
        <f>IF($H2061&lt;&gt;"",IF($F2061="","",ROUND($H2061-$F2061,2)),IF(AND($F2061&lt;&gt;"",ISNUMBER($G2061)),IF($G2061&lt;TODAY(),-$F2061,""),""))</f>
        <v/>
      </c>
    </row>
    <row r="2062">
      <c r="A2062" s="7" t="n"/>
      <c r="B2062" s="10" t="n"/>
      <c r="C2062">
        <f>IF($A2062="","",IFERROR(IF(INDEX('Apólices'!$Q$2:$Q$5001,MATCH($A2062,'Apólices'!$A$2:$A$5001,0))="","",INDEX('Apólices'!$Q$2:$Q$5001,MATCH($A2062,'Apólices'!$A$2:$A$5001,0))),""))</f>
        <v/>
      </c>
      <c r="D2062" s="8" t="n"/>
      <c r="E2062" s="25" t="n"/>
      <c r="F2062" s="25">
        <f>IF(OR($E2062="",$C2062=""),"",ROUND($E2062*$C2062/100,2))</f>
        <v/>
      </c>
      <c r="G2062" s="8" t="n"/>
      <c r="H2062" s="25" t="n"/>
      <c r="I2062" s="8" t="n"/>
      <c r="J2062" s="25">
        <f>IF($H2062&lt;&gt;"",IF($F2062="","",ROUND($H2062-$F2062,2)),IF(AND($F2062&lt;&gt;"",ISNUMBER($G2062)),IF($G2062&lt;TODAY(),-$F2062,""),""))</f>
        <v/>
      </c>
    </row>
    <row r="2063">
      <c r="A2063" s="7" t="n"/>
      <c r="B2063" s="10" t="n"/>
      <c r="C2063">
        <f>IF($A2063="","",IFERROR(IF(INDEX('Apólices'!$Q$2:$Q$5001,MATCH($A2063,'Apólices'!$A$2:$A$5001,0))="","",INDEX('Apólices'!$Q$2:$Q$5001,MATCH($A2063,'Apólices'!$A$2:$A$5001,0))),""))</f>
        <v/>
      </c>
      <c r="D2063" s="8" t="n"/>
      <c r="E2063" s="25" t="n"/>
      <c r="F2063" s="25">
        <f>IF(OR($E2063="",$C2063=""),"",ROUND($E2063*$C2063/100,2))</f>
        <v/>
      </c>
      <c r="G2063" s="8" t="n"/>
      <c r="H2063" s="25" t="n"/>
      <c r="I2063" s="8" t="n"/>
      <c r="J2063" s="25">
        <f>IF($H2063&lt;&gt;"",IF($F2063="","",ROUND($H2063-$F2063,2)),IF(AND($F2063&lt;&gt;"",ISNUMBER($G2063)),IF($G2063&lt;TODAY(),-$F2063,""),""))</f>
        <v/>
      </c>
    </row>
    <row r="2064">
      <c r="A2064" s="7" t="n"/>
      <c r="B2064" s="10" t="n"/>
      <c r="C2064">
        <f>IF($A2064="","",IFERROR(IF(INDEX('Apólices'!$Q$2:$Q$5001,MATCH($A2064,'Apólices'!$A$2:$A$5001,0))="","",INDEX('Apólices'!$Q$2:$Q$5001,MATCH($A2064,'Apólices'!$A$2:$A$5001,0))),""))</f>
        <v/>
      </c>
      <c r="D2064" s="8" t="n"/>
      <c r="E2064" s="25" t="n"/>
      <c r="F2064" s="25">
        <f>IF(OR($E2064="",$C2064=""),"",ROUND($E2064*$C2064/100,2))</f>
        <v/>
      </c>
      <c r="G2064" s="8" t="n"/>
      <c r="H2064" s="25" t="n"/>
      <c r="I2064" s="8" t="n"/>
      <c r="J2064" s="25">
        <f>IF($H2064&lt;&gt;"",IF($F2064="","",ROUND($H2064-$F2064,2)),IF(AND($F2064&lt;&gt;"",ISNUMBER($G2064)),IF($G2064&lt;TODAY(),-$F2064,""),""))</f>
        <v/>
      </c>
    </row>
    <row r="2065">
      <c r="A2065" s="7" t="n"/>
      <c r="B2065" s="10" t="n"/>
      <c r="C2065">
        <f>IF($A2065="","",IFERROR(IF(INDEX('Apólices'!$Q$2:$Q$5001,MATCH($A2065,'Apólices'!$A$2:$A$5001,0))="","",INDEX('Apólices'!$Q$2:$Q$5001,MATCH($A2065,'Apólices'!$A$2:$A$5001,0))),""))</f>
        <v/>
      </c>
      <c r="D2065" s="8" t="n"/>
      <c r="E2065" s="25" t="n"/>
      <c r="F2065" s="25">
        <f>IF(OR($E2065="",$C2065=""),"",ROUND($E2065*$C2065/100,2))</f>
        <v/>
      </c>
      <c r="G2065" s="8" t="n"/>
      <c r="H2065" s="25" t="n"/>
      <c r="I2065" s="8" t="n"/>
      <c r="J2065" s="25">
        <f>IF($H2065&lt;&gt;"",IF($F2065="","",ROUND($H2065-$F2065,2)),IF(AND($F2065&lt;&gt;"",ISNUMBER($G2065)),IF($G2065&lt;TODAY(),-$F2065,""),""))</f>
        <v/>
      </c>
    </row>
    <row r="2066">
      <c r="A2066" s="7" t="n"/>
      <c r="B2066" s="10" t="n"/>
      <c r="C2066">
        <f>IF($A2066="","",IFERROR(IF(INDEX('Apólices'!$Q$2:$Q$5001,MATCH($A2066,'Apólices'!$A$2:$A$5001,0))="","",INDEX('Apólices'!$Q$2:$Q$5001,MATCH($A2066,'Apólices'!$A$2:$A$5001,0))),""))</f>
        <v/>
      </c>
      <c r="D2066" s="8" t="n"/>
      <c r="E2066" s="25" t="n"/>
      <c r="F2066" s="25">
        <f>IF(OR($E2066="",$C2066=""),"",ROUND($E2066*$C2066/100,2))</f>
        <v/>
      </c>
      <c r="G2066" s="8" t="n"/>
      <c r="H2066" s="25" t="n"/>
      <c r="I2066" s="8" t="n"/>
      <c r="J2066" s="25">
        <f>IF($H2066&lt;&gt;"",IF($F2066="","",ROUND($H2066-$F2066,2)),IF(AND($F2066&lt;&gt;"",ISNUMBER($G2066)),IF($G2066&lt;TODAY(),-$F2066,""),""))</f>
        <v/>
      </c>
    </row>
    <row r="2067">
      <c r="A2067" s="7" t="n"/>
      <c r="B2067" s="10" t="n"/>
      <c r="C2067">
        <f>IF($A2067="","",IFERROR(IF(INDEX('Apólices'!$Q$2:$Q$5001,MATCH($A2067,'Apólices'!$A$2:$A$5001,0))="","",INDEX('Apólices'!$Q$2:$Q$5001,MATCH($A2067,'Apólices'!$A$2:$A$5001,0))),""))</f>
        <v/>
      </c>
      <c r="D2067" s="8" t="n"/>
      <c r="E2067" s="25" t="n"/>
      <c r="F2067" s="25">
        <f>IF(OR($E2067="",$C2067=""),"",ROUND($E2067*$C2067/100,2))</f>
        <v/>
      </c>
      <c r="G2067" s="8" t="n"/>
      <c r="H2067" s="25" t="n"/>
      <c r="I2067" s="8" t="n"/>
      <c r="J2067" s="25">
        <f>IF($H2067&lt;&gt;"",IF($F2067="","",ROUND($H2067-$F2067,2)),IF(AND($F2067&lt;&gt;"",ISNUMBER($G2067)),IF($G2067&lt;TODAY(),-$F2067,""),""))</f>
        <v/>
      </c>
    </row>
    <row r="2068">
      <c r="A2068" s="7" t="n"/>
      <c r="B2068" s="10" t="n"/>
      <c r="C2068">
        <f>IF($A2068="","",IFERROR(IF(INDEX('Apólices'!$Q$2:$Q$5001,MATCH($A2068,'Apólices'!$A$2:$A$5001,0))="","",INDEX('Apólices'!$Q$2:$Q$5001,MATCH($A2068,'Apólices'!$A$2:$A$5001,0))),""))</f>
        <v/>
      </c>
      <c r="D2068" s="8" t="n"/>
      <c r="E2068" s="25" t="n"/>
      <c r="F2068" s="25">
        <f>IF(OR($E2068="",$C2068=""),"",ROUND($E2068*$C2068/100,2))</f>
        <v/>
      </c>
      <c r="G2068" s="8" t="n"/>
      <c r="H2068" s="25" t="n"/>
      <c r="I2068" s="8" t="n"/>
      <c r="J2068" s="25">
        <f>IF($H2068&lt;&gt;"",IF($F2068="","",ROUND($H2068-$F2068,2)),IF(AND($F2068&lt;&gt;"",ISNUMBER($G2068)),IF($G2068&lt;TODAY(),-$F2068,""),""))</f>
        <v/>
      </c>
    </row>
    <row r="2069">
      <c r="A2069" s="7" t="n"/>
      <c r="B2069" s="10" t="n"/>
      <c r="C2069">
        <f>IF($A2069="","",IFERROR(IF(INDEX('Apólices'!$Q$2:$Q$5001,MATCH($A2069,'Apólices'!$A$2:$A$5001,0))="","",INDEX('Apólices'!$Q$2:$Q$5001,MATCH($A2069,'Apólices'!$A$2:$A$5001,0))),""))</f>
        <v/>
      </c>
      <c r="D2069" s="8" t="n"/>
      <c r="E2069" s="25" t="n"/>
      <c r="F2069" s="25">
        <f>IF(OR($E2069="",$C2069=""),"",ROUND($E2069*$C2069/100,2))</f>
        <v/>
      </c>
      <c r="G2069" s="8" t="n"/>
      <c r="H2069" s="25" t="n"/>
      <c r="I2069" s="8" t="n"/>
      <c r="J2069" s="25">
        <f>IF($H2069&lt;&gt;"",IF($F2069="","",ROUND($H2069-$F2069,2)),IF(AND($F2069&lt;&gt;"",ISNUMBER($G2069)),IF($G2069&lt;TODAY(),-$F2069,""),""))</f>
        <v/>
      </c>
    </row>
    <row r="2070">
      <c r="A2070" s="7" t="n"/>
      <c r="B2070" s="10" t="n"/>
      <c r="C2070">
        <f>IF($A2070="","",IFERROR(IF(INDEX('Apólices'!$Q$2:$Q$5001,MATCH($A2070,'Apólices'!$A$2:$A$5001,0))="","",INDEX('Apólices'!$Q$2:$Q$5001,MATCH($A2070,'Apólices'!$A$2:$A$5001,0))),""))</f>
        <v/>
      </c>
      <c r="D2070" s="8" t="n"/>
      <c r="E2070" s="25" t="n"/>
      <c r="F2070" s="25">
        <f>IF(OR($E2070="",$C2070=""),"",ROUND($E2070*$C2070/100,2))</f>
        <v/>
      </c>
      <c r="G2070" s="8" t="n"/>
      <c r="H2070" s="25" t="n"/>
      <c r="I2070" s="8" t="n"/>
      <c r="J2070" s="25">
        <f>IF($H2070&lt;&gt;"",IF($F2070="","",ROUND($H2070-$F2070,2)),IF(AND($F2070&lt;&gt;"",ISNUMBER($G2070)),IF($G2070&lt;TODAY(),-$F2070,""),""))</f>
        <v/>
      </c>
    </row>
    <row r="2071">
      <c r="A2071" s="7" t="n"/>
      <c r="B2071" s="10" t="n"/>
      <c r="C2071">
        <f>IF($A2071="","",IFERROR(IF(INDEX('Apólices'!$Q$2:$Q$5001,MATCH($A2071,'Apólices'!$A$2:$A$5001,0))="","",INDEX('Apólices'!$Q$2:$Q$5001,MATCH($A2071,'Apólices'!$A$2:$A$5001,0))),""))</f>
        <v/>
      </c>
      <c r="D2071" s="8" t="n"/>
      <c r="E2071" s="25" t="n"/>
      <c r="F2071" s="25">
        <f>IF(OR($E2071="",$C2071=""),"",ROUND($E2071*$C2071/100,2))</f>
        <v/>
      </c>
      <c r="G2071" s="8" t="n"/>
      <c r="H2071" s="25" t="n"/>
      <c r="I2071" s="8" t="n"/>
      <c r="J2071" s="25">
        <f>IF($H2071&lt;&gt;"",IF($F2071="","",ROUND($H2071-$F2071,2)),IF(AND($F2071&lt;&gt;"",ISNUMBER($G2071)),IF($G2071&lt;TODAY(),-$F2071,""),""))</f>
        <v/>
      </c>
    </row>
    <row r="2072">
      <c r="A2072" s="7" t="n"/>
      <c r="B2072" s="10" t="n"/>
      <c r="C2072">
        <f>IF($A2072="","",IFERROR(IF(INDEX('Apólices'!$Q$2:$Q$5001,MATCH($A2072,'Apólices'!$A$2:$A$5001,0))="","",INDEX('Apólices'!$Q$2:$Q$5001,MATCH($A2072,'Apólices'!$A$2:$A$5001,0))),""))</f>
        <v/>
      </c>
      <c r="D2072" s="8" t="n"/>
      <c r="E2072" s="25" t="n"/>
      <c r="F2072" s="25">
        <f>IF(OR($E2072="",$C2072=""),"",ROUND($E2072*$C2072/100,2))</f>
        <v/>
      </c>
      <c r="G2072" s="8" t="n"/>
      <c r="H2072" s="25" t="n"/>
      <c r="I2072" s="8" t="n"/>
      <c r="J2072" s="25">
        <f>IF($H2072&lt;&gt;"",IF($F2072="","",ROUND($H2072-$F2072,2)),IF(AND($F2072&lt;&gt;"",ISNUMBER($G2072)),IF($G2072&lt;TODAY(),-$F2072,""),""))</f>
        <v/>
      </c>
    </row>
    <row r="2073">
      <c r="A2073" s="7" t="n"/>
      <c r="B2073" s="10" t="n"/>
      <c r="C2073">
        <f>IF($A2073="","",IFERROR(IF(INDEX('Apólices'!$Q$2:$Q$5001,MATCH($A2073,'Apólices'!$A$2:$A$5001,0))="","",INDEX('Apólices'!$Q$2:$Q$5001,MATCH($A2073,'Apólices'!$A$2:$A$5001,0))),""))</f>
        <v/>
      </c>
      <c r="D2073" s="8" t="n"/>
      <c r="E2073" s="25" t="n"/>
      <c r="F2073" s="25">
        <f>IF(OR($E2073="",$C2073=""),"",ROUND($E2073*$C2073/100,2))</f>
        <v/>
      </c>
      <c r="G2073" s="8" t="n"/>
      <c r="H2073" s="25" t="n"/>
      <c r="I2073" s="8" t="n"/>
      <c r="J2073" s="25">
        <f>IF($H2073&lt;&gt;"",IF($F2073="","",ROUND($H2073-$F2073,2)),IF(AND($F2073&lt;&gt;"",ISNUMBER($G2073)),IF($G2073&lt;TODAY(),-$F2073,""),""))</f>
        <v/>
      </c>
    </row>
    <row r="2074">
      <c r="A2074" s="7" t="n"/>
      <c r="B2074" s="10" t="n"/>
      <c r="C2074">
        <f>IF($A2074="","",IFERROR(IF(INDEX('Apólices'!$Q$2:$Q$5001,MATCH($A2074,'Apólices'!$A$2:$A$5001,0))="","",INDEX('Apólices'!$Q$2:$Q$5001,MATCH($A2074,'Apólices'!$A$2:$A$5001,0))),""))</f>
        <v/>
      </c>
      <c r="D2074" s="8" t="n"/>
      <c r="E2074" s="25" t="n"/>
      <c r="F2074" s="25">
        <f>IF(OR($E2074="",$C2074=""),"",ROUND($E2074*$C2074/100,2))</f>
        <v/>
      </c>
      <c r="G2074" s="8" t="n"/>
      <c r="H2074" s="25" t="n"/>
      <c r="I2074" s="8" t="n"/>
      <c r="J2074" s="25">
        <f>IF($H2074&lt;&gt;"",IF($F2074="","",ROUND($H2074-$F2074,2)),IF(AND($F2074&lt;&gt;"",ISNUMBER($G2074)),IF($G2074&lt;TODAY(),-$F2074,""),""))</f>
        <v/>
      </c>
    </row>
    <row r="2075">
      <c r="A2075" s="7" t="n"/>
      <c r="B2075" s="10" t="n"/>
      <c r="C2075">
        <f>IF($A2075="","",IFERROR(IF(INDEX('Apólices'!$Q$2:$Q$5001,MATCH($A2075,'Apólices'!$A$2:$A$5001,0))="","",INDEX('Apólices'!$Q$2:$Q$5001,MATCH($A2075,'Apólices'!$A$2:$A$5001,0))),""))</f>
        <v/>
      </c>
      <c r="D2075" s="8" t="n"/>
      <c r="E2075" s="25" t="n"/>
      <c r="F2075" s="25">
        <f>IF(OR($E2075="",$C2075=""),"",ROUND($E2075*$C2075/100,2))</f>
        <v/>
      </c>
      <c r="G2075" s="8" t="n"/>
      <c r="H2075" s="25" t="n"/>
      <c r="I2075" s="8" t="n"/>
      <c r="J2075" s="25">
        <f>IF($H2075&lt;&gt;"",IF($F2075="","",ROUND($H2075-$F2075,2)),IF(AND($F2075&lt;&gt;"",ISNUMBER($G2075)),IF($G2075&lt;TODAY(),-$F2075,""),""))</f>
        <v/>
      </c>
    </row>
    <row r="2076">
      <c r="A2076" s="7" t="n"/>
      <c r="B2076" s="10" t="n"/>
      <c r="C2076">
        <f>IF($A2076="","",IFERROR(IF(INDEX('Apólices'!$Q$2:$Q$5001,MATCH($A2076,'Apólices'!$A$2:$A$5001,0))="","",INDEX('Apólices'!$Q$2:$Q$5001,MATCH($A2076,'Apólices'!$A$2:$A$5001,0))),""))</f>
        <v/>
      </c>
      <c r="D2076" s="8" t="n"/>
      <c r="E2076" s="25" t="n"/>
      <c r="F2076" s="25">
        <f>IF(OR($E2076="",$C2076=""),"",ROUND($E2076*$C2076/100,2))</f>
        <v/>
      </c>
      <c r="G2076" s="8" t="n"/>
      <c r="H2076" s="25" t="n"/>
      <c r="I2076" s="8" t="n"/>
      <c r="J2076" s="25">
        <f>IF($H2076&lt;&gt;"",IF($F2076="","",ROUND($H2076-$F2076,2)),IF(AND($F2076&lt;&gt;"",ISNUMBER($G2076)),IF($G2076&lt;TODAY(),-$F2076,""),""))</f>
        <v/>
      </c>
    </row>
    <row r="2077">
      <c r="A2077" s="7" t="n"/>
      <c r="B2077" s="10" t="n"/>
      <c r="C2077">
        <f>IF($A2077="","",IFERROR(IF(INDEX('Apólices'!$Q$2:$Q$5001,MATCH($A2077,'Apólices'!$A$2:$A$5001,0))="","",INDEX('Apólices'!$Q$2:$Q$5001,MATCH($A2077,'Apólices'!$A$2:$A$5001,0))),""))</f>
        <v/>
      </c>
      <c r="D2077" s="8" t="n"/>
      <c r="E2077" s="25" t="n"/>
      <c r="F2077" s="25">
        <f>IF(OR($E2077="",$C2077=""),"",ROUND($E2077*$C2077/100,2))</f>
        <v/>
      </c>
      <c r="G2077" s="8" t="n"/>
      <c r="H2077" s="25" t="n"/>
      <c r="I2077" s="8" t="n"/>
      <c r="J2077" s="25">
        <f>IF($H2077&lt;&gt;"",IF($F2077="","",ROUND($H2077-$F2077,2)),IF(AND($F2077&lt;&gt;"",ISNUMBER($G2077)),IF($G2077&lt;TODAY(),-$F2077,""),""))</f>
        <v/>
      </c>
    </row>
    <row r="2078">
      <c r="A2078" s="7" t="n"/>
      <c r="B2078" s="10" t="n"/>
      <c r="C2078">
        <f>IF($A2078="","",IFERROR(IF(INDEX('Apólices'!$Q$2:$Q$5001,MATCH($A2078,'Apólices'!$A$2:$A$5001,0))="","",INDEX('Apólices'!$Q$2:$Q$5001,MATCH($A2078,'Apólices'!$A$2:$A$5001,0))),""))</f>
        <v/>
      </c>
      <c r="D2078" s="8" t="n"/>
      <c r="E2078" s="25" t="n"/>
      <c r="F2078" s="25">
        <f>IF(OR($E2078="",$C2078=""),"",ROUND($E2078*$C2078/100,2))</f>
        <v/>
      </c>
      <c r="G2078" s="8" t="n"/>
      <c r="H2078" s="25" t="n"/>
      <c r="I2078" s="8" t="n"/>
      <c r="J2078" s="25">
        <f>IF($H2078&lt;&gt;"",IF($F2078="","",ROUND($H2078-$F2078,2)),IF(AND($F2078&lt;&gt;"",ISNUMBER($G2078)),IF($G2078&lt;TODAY(),-$F2078,""),""))</f>
        <v/>
      </c>
    </row>
    <row r="2079">
      <c r="A2079" s="7" t="n"/>
      <c r="B2079" s="10" t="n"/>
      <c r="C2079">
        <f>IF($A2079="","",IFERROR(IF(INDEX('Apólices'!$Q$2:$Q$5001,MATCH($A2079,'Apólices'!$A$2:$A$5001,0))="","",INDEX('Apólices'!$Q$2:$Q$5001,MATCH($A2079,'Apólices'!$A$2:$A$5001,0))),""))</f>
        <v/>
      </c>
      <c r="D2079" s="8" t="n"/>
      <c r="E2079" s="25" t="n"/>
      <c r="F2079" s="25">
        <f>IF(OR($E2079="",$C2079=""),"",ROUND($E2079*$C2079/100,2))</f>
        <v/>
      </c>
      <c r="G2079" s="8" t="n"/>
      <c r="H2079" s="25" t="n"/>
      <c r="I2079" s="8" t="n"/>
      <c r="J2079" s="25">
        <f>IF($H2079&lt;&gt;"",IF($F2079="","",ROUND($H2079-$F2079,2)),IF(AND($F2079&lt;&gt;"",ISNUMBER($G2079)),IF($G2079&lt;TODAY(),-$F2079,""),""))</f>
        <v/>
      </c>
    </row>
    <row r="2080">
      <c r="A2080" s="7" t="n"/>
      <c r="B2080" s="10" t="n"/>
      <c r="C2080">
        <f>IF($A2080="","",IFERROR(IF(INDEX('Apólices'!$Q$2:$Q$5001,MATCH($A2080,'Apólices'!$A$2:$A$5001,0))="","",INDEX('Apólices'!$Q$2:$Q$5001,MATCH($A2080,'Apólices'!$A$2:$A$5001,0))),""))</f>
        <v/>
      </c>
      <c r="D2080" s="8" t="n"/>
      <c r="E2080" s="25" t="n"/>
      <c r="F2080" s="25">
        <f>IF(OR($E2080="",$C2080=""),"",ROUND($E2080*$C2080/100,2))</f>
        <v/>
      </c>
      <c r="G2080" s="8" t="n"/>
      <c r="H2080" s="25" t="n"/>
      <c r="I2080" s="8" t="n"/>
      <c r="J2080" s="25">
        <f>IF($H2080&lt;&gt;"",IF($F2080="","",ROUND($H2080-$F2080,2)),IF(AND($F2080&lt;&gt;"",ISNUMBER($G2080)),IF($G2080&lt;TODAY(),-$F2080,""),""))</f>
        <v/>
      </c>
    </row>
    <row r="2081">
      <c r="A2081" s="7" t="n"/>
      <c r="B2081" s="10" t="n"/>
      <c r="C2081">
        <f>IF($A2081="","",IFERROR(IF(INDEX('Apólices'!$Q$2:$Q$5001,MATCH($A2081,'Apólices'!$A$2:$A$5001,0))="","",INDEX('Apólices'!$Q$2:$Q$5001,MATCH($A2081,'Apólices'!$A$2:$A$5001,0))),""))</f>
        <v/>
      </c>
      <c r="D2081" s="8" t="n"/>
      <c r="E2081" s="25" t="n"/>
      <c r="F2081" s="25">
        <f>IF(OR($E2081="",$C2081=""),"",ROUND($E2081*$C2081/100,2))</f>
        <v/>
      </c>
      <c r="G2081" s="8" t="n"/>
      <c r="H2081" s="25" t="n"/>
      <c r="I2081" s="8" t="n"/>
      <c r="J2081" s="25">
        <f>IF($H2081&lt;&gt;"",IF($F2081="","",ROUND($H2081-$F2081,2)),IF(AND($F2081&lt;&gt;"",ISNUMBER($G2081)),IF($G2081&lt;TODAY(),-$F2081,""),""))</f>
        <v/>
      </c>
    </row>
    <row r="2082">
      <c r="A2082" s="7" t="n"/>
      <c r="B2082" s="10" t="n"/>
      <c r="C2082">
        <f>IF($A2082="","",IFERROR(IF(INDEX('Apólices'!$Q$2:$Q$5001,MATCH($A2082,'Apólices'!$A$2:$A$5001,0))="","",INDEX('Apólices'!$Q$2:$Q$5001,MATCH($A2082,'Apólices'!$A$2:$A$5001,0))),""))</f>
        <v/>
      </c>
      <c r="D2082" s="8" t="n"/>
      <c r="E2082" s="25" t="n"/>
      <c r="F2082" s="25">
        <f>IF(OR($E2082="",$C2082=""),"",ROUND($E2082*$C2082/100,2))</f>
        <v/>
      </c>
      <c r="G2082" s="8" t="n"/>
      <c r="H2082" s="25" t="n"/>
      <c r="I2082" s="8" t="n"/>
      <c r="J2082" s="25">
        <f>IF($H2082&lt;&gt;"",IF($F2082="","",ROUND($H2082-$F2082,2)),IF(AND($F2082&lt;&gt;"",ISNUMBER($G2082)),IF($G2082&lt;TODAY(),-$F2082,""),""))</f>
        <v/>
      </c>
    </row>
    <row r="2083">
      <c r="A2083" s="7" t="n"/>
      <c r="B2083" s="10" t="n"/>
      <c r="C2083">
        <f>IF($A2083="","",IFERROR(IF(INDEX('Apólices'!$Q$2:$Q$5001,MATCH($A2083,'Apólices'!$A$2:$A$5001,0))="","",INDEX('Apólices'!$Q$2:$Q$5001,MATCH($A2083,'Apólices'!$A$2:$A$5001,0))),""))</f>
        <v/>
      </c>
      <c r="D2083" s="8" t="n"/>
      <c r="E2083" s="25" t="n"/>
      <c r="F2083" s="25">
        <f>IF(OR($E2083="",$C2083=""),"",ROUND($E2083*$C2083/100,2))</f>
        <v/>
      </c>
      <c r="G2083" s="8" t="n"/>
      <c r="H2083" s="25" t="n"/>
      <c r="I2083" s="8" t="n"/>
      <c r="J2083" s="25">
        <f>IF($H2083&lt;&gt;"",IF($F2083="","",ROUND($H2083-$F2083,2)),IF(AND($F2083&lt;&gt;"",ISNUMBER($G2083)),IF($G2083&lt;TODAY(),-$F2083,""),""))</f>
        <v/>
      </c>
    </row>
    <row r="2084">
      <c r="A2084" s="7" t="n"/>
      <c r="B2084" s="10" t="n"/>
      <c r="C2084">
        <f>IF($A2084="","",IFERROR(IF(INDEX('Apólices'!$Q$2:$Q$5001,MATCH($A2084,'Apólices'!$A$2:$A$5001,0))="","",INDEX('Apólices'!$Q$2:$Q$5001,MATCH($A2084,'Apólices'!$A$2:$A$5001,0))),""))</f>
        <v/>
      </c>
      <c r="D2084" s="8" t="n"/>
      <c r="E2084" s="25" t="n"/>
      <c r="F2084" s="25">
        <f>IF(OR($E2084="",$C2084=""),"",ROUND($E2084*$C2084/100,2))</f>
        <v/>
      </c>
      <c r="G2084" s="8" t="n"/>
      <c r="H2084" s="25" t="n"/>
      <c r="I2084" s="8" t="n"/>
      <c r="J2084" s="25">
        <f>IF($H2084&lt;&gt;"",IF($F2084="","",ROUND($H2084-$F2084,2)),IF(AND($F2084&lt;&gt;"",ISNUMBER($G2084)),IF($G2084&lt;TODAY(),-$F2084,""),""))</f>
        <v/>
      </c>
    </row>
    <row r="2085">
      <c r="A2085" s="7" t="n"/>
      <c r="B2085" s="10" t="n"/>
      <c r="C2085">
        <f>IF($A2085="","",IFERROR(IF(INDEX('Apólices'!$Q$2:$Q$5001,MATCH($A2085,'Apólices'!$A$2:$A$5001,0))="","",INDEX('Apólices'!$Q$2:$Q$5001,MATCH($A2085,'Apólices'!$A$2:$A$5001,0))),""))</f>
        <v/>
      </c>
      <c r="D2085" s="8" t="n"/>
      <c r="E2085" s="25" t="n"/>
      <c r="F2085" s="25">
        <f>IF(OR($E2085="",$C2085=""),"",ROUND($E2085*$C2085/100,2))</f>
        <v/>
      </c>
      <c r="G2085" s="8" t="n"/>
      <c r="H2085" s="25" t="n"/>
      <c r="I2085" s="8" t="n"/>
      <c r="J2085" s="25">
        <f>IF($H2085&lt;&gt;"",IF($F2085="","",ROUND($H2085-$F2085,2)),IF(AND($F2085&lt;&gt;"",ISNUMBER($G2085)),IF($G2085&lt;TODAY(),-$F2085,""),""))</f>
        <v/>
      </c>
    </row>
    <row r="2086">
      <c r="A2086" s="7" t="n"/>
      <c r="B2086" s="10" t="n"/>
      <c r="C2086">
        <f>IF($A2086="","",IFERROR(IF(INDEX('Apólices'!$Q$2:$Q$5001,MATCH($A2086,'Apólices'!$A$2:$A$5001,0))="","",INDEX('Apólices'!$Q$2:$Q$5001,MATCH($A2086,'Apólices'!$A$2:$A$5001,0))),""))</f>
        <v/>
      </c>
      <c r="D2086" s="8" t="n"/>
      <c r="E2086" s="25" t="n"/>
      <c r="F2086" s="25">
        <f>IF(OR($E2086="",$C2086=""),"",ROUND($E2086*$C2086/100,2))</f>
        <v/>
      </c>
      <c r="G2086" s="8" t="n"/>
      <c r="H2086" s="25" t="n"/>
      <c r="I2086" s="8" t="n"/>
      <c r="J2086" s="25">
        <f>IF($H2086&lt;&gt;"",IF($F2086="","",ROUND($H2086-$F2086,2)),IF(AND($F2086&lt;&gt;"",ISNUMBER($G2086)),IF($G2086&lt;TODAY(),-$F2086,""),""))</f>
        <v/>
      </c>
    </row>
    <row r="2087">
      <c r="A2087" s="7" t="n"/>
      <c r="B2087" s="10" t="n"/>
      <c r="C2087">
        <f>IF($A2087="","",IFERROR(IF(INDEX('Apólices'!$Q$2:$Q$5001,MATCH($A2087,'Apólices'!$A$2:$A$5001,0))="","",INDEX('Apólices'!$Q$2:$Q$5001,MATCH($A2087,'Apólices'!$A$2:$A$5001,0))),""))</f>
        <v/>
      </c>
      <c r="D2087" s="8" t="n"/>
      <c r="E2087" s="25" t="n"/>
      <c r="F2087" s="25">
        <f>IF(OR($E2087="",$C2087=""),"",ROUND($E2087*$C2087/100,2))</f>
        <v/>
      </c>
      <c r="G2087" s="8" t="n"/>
      <c r="H2087" s="25" t="n"/>
      <c r="I2087" s="8" t="n"/>
      <c r="J2087" s="25">
        <f>IF($H2087&lt;&gt;"",IF($F2087="","",ROUND($H2087-$F2087,2)),IF(AND($F2087&lt;&gt;"",ISNUMBER($G2087)),IF($G2087&lt;TODAY(),-$F2087,""),""))</f>
        <v/>
      </c>
    </row>
    <row r="2088">
      <c r="A2088" s="7" t="n"/>
      <c r="B2088" s="10" t="n"/>
      <c r="C2088">
        <f>IF($A2088="","",IFERROR(IF(INDEX('Apólices'!$Q$2:$Q$5001,MATCH($A2088,'Apólices'!$A$2:$A$5001,0))="","",INDEX('Apólices'!$Q$2:$Q$5001,MATCH($A2088,'Apólices'!$A$2:$A$5001,0))),""))</f>
        <v/>
      </c>
      <c r="D2088" s="8" t="n"/>
      <c r="E2088" s="25" t="n"/>
      <c r="F2088" s="25">
        <f>IF(OR($E2088="",$C2088=""),"",ROUND($E2088*$C2088/100,2))</f>
        <v/>
      </c>
      <c r="G2088" s="8" t="n"/>
      <c r="H2088" s="25" t="n"/>
      <c r="I2088" s="8" t="n"/>
      <c r="J2088" s="25">
        <f>IF($H2088&lt;&gt;"",IF($F2088="","",ROUND($H2088-$F2088,2)),IF(AND($F2088&lt;&gt;"",ISNUMBER($G2088)),IF($G2088&lt;TODAY(),-$F2088,""),""))</f>
        <v/>
      </c>
    </row>
    <row r="2089">
      <c r="A2089" s="7" t="n"/>
      <c r="B2089" s="10" t="n"/>
      <c r="C2089">
        <f>IF($A2089="","",IFERROR(IF(INDEX('Apólices'!$Q$2:$Q$5001,MATCH($A2089,'Apólices'!$A$2:$A$5001,0))="","",INDEX('Apólices'!$Q$2:$Q$5001,MATCH($A2089,'Apólices'!$A$2:$A$5001,0))),""))</f>
        <v/>
      </c>
      <c r="D2089" s="8" t="n"/>
      <c r="E2089" s="25" t="n"/>
      <c r="F2089" s="25">
        <f>IF(OR($E2089="",$C2089=""),"",ROUND($E2089*$C2089/100,2))</f>
        <v/>
      </c>
      <c r="G2089" s="8" t="n"/>
      <c r="H2089" s="25" t="n"/>
      <c r="I2089" s="8" t="n"/>
      <c r="J2089" s="25">
        <f>IF($H2089&lt;&gt;"",IF($F2089="","",ROUND($H2089-$F2089,2)),IF(AND($F2089&lt;&gt;"",ISNUMBER($G2089)),IF($G2089&lt;TODAY(),-$F2089,""),""))</f>
        <v/>
      </c>
    </row>
    <row r="2090">
      <c r="A2090" s="7" t="n"/>
      <c r="B2090" s="10" t="n"/>
      <c r="C2090">
        <f>IF($A2090="","",IFERROR(IF(INDEX('Apólices'!$Q$2:$Q$5001,MATCH($A2090,'Apólices'!$A$2:$A$5001,0))="","",INDEX('Apólices'!$Q$2:$Q$5001,MATCH($A2090,'Apólices'!$A$2:$A$5001,0))),""))</f>
        <v/>
      </c>
      <c r="D2090" s="8" t="n"/>
      <c r="E2090" s="25" t="n"/>
      <c r="F2090" s="25">
        <f>IF(OR($E2090="",$C2090=""),"",ROUND($E2090*$C2090/100,2))</f>
        <v/>
      </c>
      <c r="G2090" s="8" t="n"/>
      <c r="H2090" s="25" t="n"/>
      <c r="I2090" s="8" t="n"/>
      <c r="J2090" s="25">
        <f>IF($H2090&lt;&gt;"",IF($F2090="","",ROUND($H2090-$F2090,2)),IF(AND($F2090&lt;&gt;"",ISNUMBER($G2090)),IF($G2090&lt;TODAY(),-$F2090,""),""))</f>
        <v/>
      </c>
    </row>
    <row r="2091">
      <c r="A2091" s="7" t="n"/>
      <c r="B2091" s="10" t="n"/>
      <c r="C2091">
        <f>IF($A2091="","",IFERROR(IF(INDEX('Apólices'!$Q$2:$Q$5001,MATCH($A2091,'Apólices'!$A$2:$A$5001,0))="","",INDEX('Apólices'!$Q$2:$Q$5001,MATCH($A2091,'Apólices'!$A$2:$A$5001,0))),""))</f>
        <v/>
      </c>
      <c r="D2091" s="8" t="n"/>
      <c r="E2091" s="25" t="n"/>
      <c r="F2091" s="25">
        <f>IF(OR($E2091="",$C2091=""),"",ROUND($E2091*$C2091/100,2))</f>
        <v/>
      </c>
      <c r="G2091" s="8" t="n"/>
      <c r="H2091" s="25" t="n"/>
      <c r="I2091" s="8" t="n"/>
      <c r="J2091" s="25">
        <f>IF($H2091&lt;&gt;"",IF($F2091="","",ROUND($H2091-$F2091,2)),IF(AND($F2091&lt;&gt;"",ISNUMBER($G2091)),IF($G2091&lt;TODAY(),-$F2091,""),""))</f>
        <v/>
      </c>
    </row>
    <row r="2092">
      <c r="A2092" s="7" t="n"/>
      <c r="B2092" s="10" t="n"/>
      <c r="C2092">
        <f>IF($A2092="","",IFERROR(IF(INDEX('Apólices'!$Q$2:$Q$5001,MATCH($A2092,'Apólices'!$A$2:$A$5001,0))="","",INDEX('Apólices'!$Q$2:$Q$5001,MATCH($A2092,'Apólices'!$A$2:$A$5001,0))),""))</f>
        <v/>
      </c>
      <c r="D2092" s="8" t="n"/>
      <c r="E2092" s="25" t="n"/>
      <c r="F2092" s="25">
        <f>IF(OR($E2092="",$C2092=""),"",ROUND($E2092*$C2092/100,2))</f>
        <v/>
      </c>
      <c r="G2092" s="8" t="n"/>
      <c r="H2092" s="25" t="n"/>
      <c r="I2092" s="8" t="n"/>
      <c r="J2092" s="25">
        <f>IF($H2092&lt;&gt;"",IF($F2092="","",ROUND($H2092-$F2092,2)),IF(AND($F2092&lt;&gt;"",ISNUMBER($G2092)),IF($G2092&lt;TODAY(),-$F2092,""),""))</f>
        <v/>
      </c>
    </row>
    <row r="2093">
      <c r="A2093" s="7" t="n"/>
      <c r="B2093" s="10" t="n"/>
      <c r="C2093">
        <f>IF($A2093="","",IFERROR(IF(INDEX('Apólices'!$Q$2:$Q$5001,MATCH($A2093,'Apólices'!$A$2:$A$5001,0))="","",INDEX('Apólices'!$Q$2:$Q$5001,MATCH($A2093,'Apólices'!$A$2:$A$5001,0))),""))</f>
        <v/>
      </c>
      <c r="D2093" s="8" t="n"/>
      <c r="E2093" s="25" t="n"/>
      <c r="F2093" s="25">
        <f>IF(OR($E2093="",$C2093=""),"",ROUND($E2093*$C2093/100,2))</f>
        <v/>
      </c>
      <c r="G2093" s="8" t="n"/>
      <c r="H2093" s="25" t="n"/>
      <c r="I2093" s="8" t="n"/>
      <c r="J2093" s="25">
        <f>IF($H2093&lt;&gt;"",IF($F2093="","",ROUND($H2093-$F2093,2)),IF(AND($F2093&lt;&gt;"",ISNUMBER($G2093)),IF($G2093&lt;TODAY(),-$F2093,""),""))</f>
        <v/>
      </c>
    </row>
    <row r="2094">
      <c r="A2094" s="7" t="n"/>
      <c r="B2094" s="10" t="n"/>
      <c r="C2094">
        <f>IF($A2094="","",IFERROR(IF(INDEX('Apólices'!$Q$2:$Q$5001,MATCH($A2094,'Apólices'!$A$2:$A$5001,0))="","",INDEX('Apólices'!$Q$2:$Q$5001,MATCH($A2094,'Apólices'!$A$2:$A$5001,0))),""))</f>
        <v/>
      </c>
      <c r="D2094" s="8" t="n"/>
      <c r="E2094" s="25" t="n"/>
      <c r="F2094" s="25">
        <f>IF(OR($E2094="",$C2094=""),"",ROUND($E2094*$C2094/100,2))</f>
        <v/>
      </c>
      <c r="G2094" s="8" t="n"/>
      <c r="H2094" s="25" t="n"/>
      <c r="I2094" s="8" t="n"/>
      <c r="J2094" s="25">
        <f>IF($H2094&lt;&gt;"",IF($F2094="","",ROUND($H2094-$F2094,2)),IF(AND($F2094&lt;&gt;"",ISNUMBER($G2094)),IF($G2094&lt;TODAY(),-$F2094,""),""))</f>
        <v/>
      </c>
    </row>
    <row r="2095">
      <c r="A2095" s="7" t="n"/>
      <c r="B2095" s="10" t="n"/>
      <c r="C2095">
        <f>IF($A2095="","",IFERROR(IF(INDEX('Apólices'!$Q$2:$Q$5001,MATCH($A2095,'Apólices'!$A$2:$A$5001,0))="","",INDEX('Apólices'!$Q$2:$Q$5001,MATCH($A2095,'Apólices'!$A$2:$A$5001,0))),""))</f>
        <v/>
      </c>
      <c r="D2095" s="8" t="n"/>
      <c r="E2095" s="25" t="n"/>
      <c r="F2095" s="25">
        <f>IF(OR($E2095="",$C2095=""),"",ROUND($E2095*$C2095/100,2))</f>
        <v/>
      </c>
      <c r="G2095" s="8" t="n"/>
      <c r="H2095" s="25" t="n"/>
      <c r="I2095" s="8" t="n"/>
      <c r="J2095" s="25">
        <f>IF($H2095&lt;&gt;"",IF($F2095="","",ROUND($H2095-$F2095,2)),IF(AND($F2095&lt;&gt;"",ISNUMBER($G2095)),IF($G2095&lt;TODAY(),-$F2095,""),""))</f>
        <v/>
      </c>
    </row>
    <row r="2096">
      <c r="A2096" s="7" t="n"/>
      <c r="B2096" s="10" t="n"/>
      <c r="C2096">
        <f>IF($A2096="","",IFERROR(IF(INDEX('Apólices'!$Q$2:$Q$5001,MATCH($A2096,'Apólices'!$A$2:$A$5001,0))="","",INDEX('Apólices'!$Q$2:$Q$5001,MATCH($A2096,'Apólices'!$A$2:$A$5001,0))),""))</f>
        <v/>
      </c>
      <c r="D2096" s="8" t="n"/>
      <c r="E2096" s="25" t="n"/>
      <c r="F2096" s="25">
        <f>IF(OR($E2096="",$C2096=""),"",ROUND($E2096*$C2096/100,2))</f>
        <v/>
      </c>
      <c r="G2096" s="8" t="n"/>
      <c r="H2096" s="25" t="n"/>
      <c r="I2096" s="8" t="n"/>
      <c r="J2096" s="25">
        <f>IF($H2096&lt;&gt;"",IF($F2096="","",ROUND($H2096-$F2096,2)),IF(AND($F2096&lt;&gt;"",ISNUMBER($G2096)),IF($G2096&lt;TODAY(),-$F2096,""),""))</f>
        <v/>
      </c>
    </row>
    <row r="2097">
      <c r="A2097" s="7" t="n"/>
      <c r="B2097" s="10" t="n"/>
      <c r="C2097">
        <f>IF($A2097="","",IFERROR(IF(INDEX('Apólices'!$Q$2:$Q$5001,MATCH($A2097,'Apólices'!$A$2:$A$5001,0))="","",INDEX('Apólices'!$Q$2:$Q$5001,MATCH($A2097,'Apólices'!$A$2:$A$5001,0))),""))</f>
        <v/>
      </c>
      <c r="D2097" s="8" t="n"/>
      <c r="E2097" s="25" t="n"/>
      <c r="F2097" s="25">
        <f>IF(OR($E2097="",$C2097=""),"",ROUND($E2097*$C2097/100,2))</f>
        <v/>
      </c>
      <c r="G2097" s="8" t="n"/>
      <c r="H2097" s="25" t="n"/>
      <c r="I2097" s="8" t="n"/>
      <c r="J2097" s="25">
        <f>IF($H2097&lt;&gt;"",IF($F2097="","",ROUND($H2097-$F2097,2)),IF(AND($F2097&lt;&gt;"",ISNUMBER($G2097)),IF($G2097&lt;TODAY(),-$F2097,""),""))</f>
        <v/>
      </c>
    </row>
    <row r="2098">
      <c r="A2098" s="7" t="n"/>
      <c r="B2098" s="10" t="n"/>
      <c r="C2098">
        <f>IF($A2098="","",IFERROR(IF(INDEX('Apólices'!$Q$2:$Q$5001,MATCH($A2098,'Apólices'!$A$2:$A$5001,0))="","",INDEX('Apólices'!$Q$2:$Q$5001,MATCH($A2098,'Apólices'!$A$2:$A$5001,0))),""))</f>
        <v/>
      </c>
      <c r="D2098" s="8" t="n"/>
      <c r="E2098" s="25" t="n"/>
      <c r="F2098" s="25">
        <f>IF(OR($E2098="",$C2098=""),"",ROUND($E2098*$C2098/100,2))</f>
        <v/>
      </c>
      <c r="G2098" s="8" t="n"/>
      <c r="H2098" s="25" t="n"/>
      <c r="I2098" s="8" t="n"/>
      <c r="J2098" s="25">
        <f>IF($H2098&lt;&gt;"",IF($F2098="","",ROUND($H2098-$F2098,2)),IF(AND($F2098&lt;&gt;"",ISNUMBER($G2098)),IF($G2098&lt;TODAY(),-$F2098,""),""))</f>
        <v/>
      </c>
    </row>
    <row r="2099">
      <c r="A2099" s="7" t="n"/>
      <c r="B2099" s="10" t="n"/>
      <c r="C2099">
        <f>IF($A2099="","",IFERROR(IF(INDEX('Apólices'!$Q$2:$Q$5001,MATCH($A2099,'Apólices'!$A$2:$A$5001,0))="","",INDEX('Apólices'!$Q$2:$Q$5001,MATCH($A2099,'Apólices'!$A$2:$A$5001,0))),""))</f>
        <v/>
      </c>
      <c r="D2099" s="8" t="n"/>
      <c r="E2099" s="25" t="n"/>
      <c r="F2099" s="25">
        <f>IF(OR($E2099="",$C2099=""),"",ROUND($E2099*$C2099/100,2))</f>
        <v/>
      </c>
      <c r="G2099" s="8" t="n"/>
      <c r="H2099" s="25" t="n"/>
      <c r="I2099" s="8" t="n"/>
      <c r="J2099" s="25">
        <f>IF($H2099&lt;&gt;"",IF($F2099="","",ROUND($H2099-$F2099,2)),IF(AND($F2099&lt;&gt;"",ISNUMBER($G2099)),IF($G2099&lt;TODAY(),-$F2099,""),""))</f>
        <v/>
      </c>
    </row>
    <row r="2100">
      <c r="A2100" s="7" t="n"/>
      <c r="B2100" s="10" t="n"/>
      <c r="C2100">
        <f>IF($A2100="","",IFERROR(IF(INDEX('Apólices'!$Q$2:$Q$5001,MATCH($A2100,'Apólices'!$A$2:$A$5001,0))="","",INDEX('Apólices'!$Q$2:$Q$5001,MATCH($A2100,'Apólices'!$A$2:$A$5001,0))),""))</f>
        <v/>
      </c>
      <c r="D2100" s="8" t="n"/>
      <c r="E2100" s="25" t="n"/>
      <c r="F2100" s="25">
        <f>IF(OR($E2100="",$C2100=""),"",ROUND($E2100*$C2100/100,2))</f>
        <v/>
      </c>
      <c r="G2100" s="8" t="n"/>
      <c r="H2100" s="25" t="n"/>
      <c r="I2100" s="8" t="n"/>
      <c r="J2100" s="25">
        <f>IF($H2100&lt;&gt;"",IF($F2100="","",ROUND($H2100-$F2100,2)),IF(AND($F2100&lt;&gt;"",ISNUMBER($G2100)),IF($G2100&lt;TODAY(),-$F2100,""),""))</f>
        <v/>
      </c>
    </row>
    <row r="2101">
      <c r="A2101" s="7" t="n"/>
      <c r="B2101" s="10" t="n"/>
      <c r="C2101">
        <f>IF($A2101="","",IFERROR(IF(INDEX('Apólices'!$Q$2:$Q$5001,MATCH($A2101,'Apólices'!$A$2:$A$5001,0))="","",INDEX('Apólices'!$Q$2:$Q$5001,MATCH($A2101,'Apólices'!$A$2:$A$5001,0))),""))</f>
        <v/>
      </c>
      <c r="D2101" s="8" t="n"/>
      <c r="E2101" s="25" t="n"/>
      <c r="F2101" s="25">
        <f>IF(OR($E2101="",$C2101=""),"",ROUND($E2101*$C2101/100,2))</f>
        <v/>
      </c>
      <c r="G2101" s="8" t="n"/>
      <c r="H2101" s="25" t="n"/>
      <c r="I2101" s="8" t="n"/>
      <c r="J2101" s="25">
        <f>IF($H2101&lt;&gt;"",IF($F2101="","",ROUND($H2101-$F2101,2)),IF(AND($F2101&lt;&gt;"",ISNUMBER($G2101)),IF($G2101&lt;TODAY(),-$F2101,""),""))</f>
        <v/>
      </c>
    </row>
    <row r="2102">
      <c r="A2102" s="7" t="n"/>
      <c r="B2102" s="10" t="n"/>
      <c r="C2102">
        <f>IF($A2102="","",IFERROR(IF(INDEX('Apólices'!$Q$2:$Q$5001,MATCH($A2102,'Apólices'!$A$2:$A$5001,0))="","",INDEX('Apólices'!$Q$2:$Q$5001,MATCH($A2102,'Apólices'!$A$2:$A$5001,0))),""))</f>
        <v/>
      </c>
      <c r="D2102" s="8" t="n"/>
      <c r="E2102" s="25" t="n"/>
      <c r="F2102" s="25">
        <f>IF(OR($E2102="",$C2102=""),"",ROUND($E2102*$C2102/100,2))</f>
        <v/>
      </c>
      <c r="G2102" s="8" t="n"/>
      <c r="H2102" s="25" t="n"/>
      <c r="I2102" s="8" t="n"/>
      <c r="J2102" s="25">
        <f>IF($H2102&lt;&gt;"",IF($F2102="","",ROUND($H2102-$F2102,2)),IF(AND($F2102&lt;&gt;"",ISNUMBER($G2102)),IF($G2102&lt;TODAY(),-$F2102,""),""))</f>
        <v/>
      </c>
    </row>
    <row r="2103">
      <c r="A2103" s="7" t="n"/>
      <c r="B2103" s="10" t="n"/>
      <c r="C2103">
        <f>IF($A2103="","",IFERROR(IF(INDEX('Apólices'!$Q$2:$Q$5001,MATCH($A2103,'Apólices'!$A$2:$A$5001,0))="","",INDEX('Apólices'!$Q$2:$Q$5001,MATCH($A2103,'Apólices'!$A$2:$A$5001,0))),""))</f>
        <v/>
      </c>
      <c r="D2103" s="8" t="n"/>
      <c r="E2103" s="25" t="n"/>
      <c r="F2103" s="25">
        <f>IF(OR($E2103="",$C2103=""),"",ROUND($E2103*$C2103/100,2))</f>
        <v/>
      </c>
      <c r="G2103" s="8" t="n"/>
      <c r="H2103" s="25" t="n"/>
      <c r="I2103" s="8" t="n"/>
      <c r="J2103" s="25">
        <f>IF($H2103&lt;&gt;"",IF($F2103="","",ROUND($H2103-$F2103,2)),IF(AND($F2103&lt;&gt;"",ISNUMBER($G2103)),IF($G2103&lt;TODAY(),-$F2103,""),""))</f>
        <v/>
      </c>
    </row>
    <row r="2104">
      <c r="A2104" s="7" t="n"/>
      <c r="B2104" s="10" t="n"/>
      <c r="C2104">
        <f>IF($A2104="","",IFERROR(IF(INDEX('Apólices'!$Q$2:$Q$5001,MATCH($A2104,'Apólices'!$A$2:$A$5001,0))="","",INDEX('Apólices'!$Q$2:$Q$5001,MATCH($A2104,'Apólices'!$A$2:$A$5001,0))),""))</f>
        <v/>
      </c>
      <c r="D2104" s="8" t="n"/>
      <c r="E2104" s="25" t="n"/>
      <c r="F2104" s="25">
        <f>IF(OR($E2104="",$C2104=""),"",ROUND($E2104*$C2104/100,2))</f>
        <v/>
      </c>
      <c r="G2104" s="8" t="n"/>
      <c r="H2104" s="25" t="n"/>
      <c r="I2104" s="8" t="n"/>
      <c r="J2104" s="25">
        <f>IF($H2104&lt;&gt;"",IF($F2104="","",ROUND($H2104-$F2104,2)),IF(AND($F2104&lt;&gt;"",ISNUMBER($G2104)),IF($G2104&lt;TODAY(),-$F2104,""),""))</f>
        <v/>
      </c>
    </row>
    <row r="2105">
      <c r="A2105" s="7" t="n"/>
      <c r="B2105" s="10" t="n"/>
      <c r="C2105">
        <f>IF($A2105="","",IFERROR(IF(INDEX('Apólices'!$Q$2:$Q$5001,MATCH($A2105,'Apólices'!$A$2:$A$5001,0))="","",INDEX('Apólices'!$Q$2:$Q$5001,MATCH($A2105,'Apólices'!$A$2:$A$5001,0))),""))</f>
        <v/>
      </c>
      <c r="D2105" s="8" t="n"/>
      <c r="E2105" s="25" t="n"/>
      <c r="F2105" s="25">
        <f>IF(OR($E2105="",$C2105=""),"",ROUND($E2105*$C2105/100,2))</f>
        <v/>
      </c>
      <c r="G2105" s="8" t="n"/>
      <c r="H2105" s="25" t="n"/>
      <c r="I2105" s="8" t="n"/>
      <c r="J2105" s="25">
        <f>IF($H2105&lt;&gt;"",IF($F2105="","",ROUND($H2105-$F2105,2)),IF(AND($F2105&lt;&gt;"",ISNUMBER($G2105)),IF($G2105&lt;TODAY(),-$F2105,""),""))</f>
        <v/>
      </c>
    </row>
    <row r="2106">
      <c r="A2106" s="7" t="n"/>
      <c r="B2106" s="10" t="n"/>
      <c r="C2106">
        <f>IF($A2106="","",IFERROR(IF(INDEX('Apólices'!$Q$2:$Q$5001,MATCH($A2106,'Apólices'!$A$2:$A$5001,0))="","",INDEX('Apólices'!$Q$2:$Q$5001,MATCH($A2106,'Apólices'!$A$2:$A$5001,0))),""))</f>
        <v/>
      </c>
      <c r="D2106" s="8" t="n"/>
      <c r="E2106" s="25" t="n"/>
      <c r="F2106" s="25">
        <f>IF(OR($E2106="",$C2106=""),"",ROUND($E2106*$C2106/100,2))</f>
        <v/>
      </c>
      <c r="G2106" s="8" t="n"/>
      <c r="H2106" s="25" t="n"/>
      <c r="I2106" s="8" t="n"/>
      <c r="J2106" s="25">
        <f>IF($H2106&lt;&gt;"",IF($F2106="","",ROUND($H2106-$F2106,2)),IF(AND($F2106&lt;&gt;"",ISNUMBER($G2106)),IF($G2106&lt;TODAY(),-$F2106,""),""))</f>
        <v/>
      </c>
    </row>
    <row r="2107">
      <c r="A2107" s="7" t="n"/>
      <c r="B2107" s="10" t="n"/>
      <c r="C2107">
        <f>IF($A2107="","",IFERROR(IF(INDEX('Apólices'!$Q$2:$Q$5001,MATCH($A2107,'Apólices'!$A$2:$A$5001,0))="","",INDEX('Apólices'!$Q$2:$Q$5001,MATCH($A2107,'Apólices'!$A$2:$A$5001,0))),""))</f>
        <v/>
      </c>
      <c r="D2107" s="8" t="n"/>
      <c r="E2107" s="25" t="n"/>
      <c r="F2107" s="25">
        <f>IF(OR($E2107="",$C2107=""),"",ROUND($E2107*$C2107/100,2))</f>
        <v/>
      </c>
      <c r="G2107" s="8" t="n"/>
      <c r="H2107" s="25" t="n"/>
      <c r="I2107" s="8" t="n"/>
      <c r="J2107" s="25">
        <f>IF($H2107&lt;&gt;"",IF($F2107="","",ROUND($H2107-$F2107,2)),IF(AND($F2107&lt;&gt;"",ISNUMBER($G2107)),IF($G2107&lt;TODAY(),-$F2107,""),""))</f>
        <v/>
      </c>
    </row>
    <row r="2108">
      <c r="A2108" s="7" t="n"/>
      <c r="B2108" s="10" t="n"/>
      <c r="C2108">
        <f>IF($A2108="","",IFERROR(IF(INDEX('Apólices'!$Q$2:$Q$5001,MATCH($A2108,'Apólices'!$A$2:$A$5001,0))="","",INDEX('Apólices'!$Q$2:$Q$5001,MATCH($A2108,'Apólices'!$A$2:$A$5001,0))),""))</f>
        <v/>
      </c>
      <c r="D2108" s="8" t="n"/>
      <c r="E2108" s="25" t="n"/>
      <c r="F2108" s="25">
        <f>IF(OR($E2108="",$C2108=""),"",ROUND($E2108*$C2108/100,2))</f>
        <v/>
      </c>
      <c r="G2108" s="8" t="n"/>
      <c r="H2108" s="25" t="n"/>
      <c r="I2108" s="8" t="n"/>
      <c r="J2108" s="25">
        <f>IF($H2108&lt;&gt;"",IF($F2108="","",ROUND($H2108-$F2108,2)),IF(AND($F2108&lt;&gt;"",ISNUMBER($G2108)),IF($G2108&lt;TODAY(),-$F2108,""),""))</f>
        <v/>
      </c>
    </row>
    <row r="2109">
      <c r="A2109" s="7" t="n"/>
      <c r="B2109" s="10" t="n"/>
      <c r="C2109">
        <f>IF($A2109="","",IFERROR(IF(INDEX('Apólices'!$Q$2:$Q$5001,MATCH($A2109,'Apólices'!$A$2:$A$5001,0))="","",INDEX('Apólices'!$Q$2:$Q$5001,MATCH($A2109,'Apólices'!$A$2:$A$5001,0))),""))</f>
        <v/>
      </c>
      <c r="D2109" s="8" t="n"/>
      <c r="E2109" s="25" t="n"/>
      <c r="F2109" s="25">
        <f>IF(OR($E2109="",$C2109=""),"",ROUND($E2109*$C2109/100,2))</f>
        <v/>
      </c>
      <c r="G2109" s="8" t="n"/>
      <c r="H2109" s="25" t="n"/>
      <c r="I2109" s="8" t="n"/>
      <c r="J2109" s="25">
        <f>IF($H2109&lt;&gt;"",IF($F2109="","",ROUND($H2109-$F2109,2)),IF(AND($F2109&lt;&gt;"",ISNUMBER($G2109)),IF($G2109&lt;TODAY(),-$F2109,""),""))</f>
        <v/>
      </c>
    </row>
    <row r="2110">
      <c r="A2110" s="7" t="n"/>
      <c r="B2110" s="10" t="n"/>
      <c r="C2110">
        <f>IF($A2110="","",IFERROR(IF(INDEX('Apólices'!$Q$2:$Q$5001,MATCH($A2110,'Apólices'!$A$2:$A$5001,0))="","",INDEX('Apólices'!$Q$2:$Q$5001,MATCH($A2110,'Apólices'!$A$2:$A$5001,0))),""))</f>
        <v/>
      </c>
      <c r="D2110" s="8" t="n"/>
      <c r="E2110" s="25" t="n"/>
      <c r="F2110" s="25">
        <f>IF(OR($E2110="",$C2110=""),"",ROUND($E2110*$C2110/100,2))</f>
        <v/>
      </c>
      <c r="G2110" s="8" t="n"/>
      <c r="H2110" s="25" t="n"/>
      <c r="I2110" s="8" t="n"/>
      <c r="J2110" s="25">
        <f>IF($H2110&lt;&gt;"",IF($F2110="","",ROUND($H2110-$F2110,2)),IF(AND($F2110&lt;&gt;"",ISNUMBER($G2110)),IF($G2110&lt;TODAY(),-$F2110,""),""))</f>
        <v/>
      </c>
    </row>
    <row r="2111">
      <c r="A2111" s="7" t="n"/>
      <c r="B2111" s="10" t="n"/>
      <c r="C2111">
        <f>IF($A2111="","",IFERROR(IF(INDEX('Apólices'!$Q$2:$Q$5001,MATCH($A2111,'Apólices'!$A$2:$A$5001,0))="","",INDEX('Apólices'!$Q$2:$Q$5001,MATCH($A2111,'Apólices'!$A$2:$A$5001,0))),""))</f>
        <v/>
      </c>
      <c r="D2111" s="8" t="n"/>
      <c r="E2111" s="25" t="n"/>
      <c r="F2111" s="25">
        <f>IF(OR($E2111="",$C2111=""),"",ROUND($E2111*$C2111/100,2))</f>
        <v/>
      </c>
      <c r="G2111" s="8" t="n"/>
      <c r="H2111" s="25" t="n"/>
      <c r="I2111" s="8" t="n"/>
      <c r="J2111" s="25">
        <f>IF($H2111&lt;&gt;"",IF($F2111="","",ROUND($H2111-$F2111,2)),IF(AND($F2111&lt;&gt;"",ISNUMBER($G2111)),IF($G2111&lt;TODAY(),-$F2111,""),""))</f>
        <v/>
      </c>
    </row>
    <row r="2112">
      <c r="A2112" s="7" t="n"/>
      <c r="B2112" s="10" t="n"/>
      <c r="C2112">
        <f>IF($A2112="","",IFERROR(IF(INDEX('Apólices'!$Q$2:$Q$5001,MATCH($A2112,'Apólices'!$A$2:$A$5001,0))="","",INDEX('Apólices'!$Q$2:$Q$5001,MATCH($A2112,'Apólices'!$A$2:$A$5001,0))),""))</f>
        <v/>
      </c>
      <c r="D2112" s="8" t="n"/>
      <c r="E2112" s="25" t="n"/>
      <c r="F2112" s="25">
        <f>IF(OR($E2112="",$C2112=""),"",ROUND($E2112*$C2112/100,2))</f>
        <v/>
      </c>
      <c r="G2112" s="8" t="n"/>
      <c r="H2112" s="25" t="n"/>
      <c r="I2112" s="8" t="n"/>
      <c r="J2112" s="25">
        <f>IF($H2112&lt;&gt;"",IF($F2112="","",ROUND($H2112-$F2112,2)),IF(AND($F2112&lt;&gt;"",ISNUMBER($G2112)),IF($G2112&lt;TODAY(),-$F2112,""),""))</f>
        <v/>
      </c>
    </row>
    <row r="2113">
      <c r="A2113" s="7" t="n"/>
      <c r="B2113" s="10" t="n"/>
      <c r="C2113">
        <f>IF($A2113="","",IFERROR(IF(INDEX('Apólices'!$Q$2:$Q$5001,MATCH($A2113,'Apólices'!$A$2:$A$5001,0))="","",INDEX('Apólices'!$Q$2:$Q$5001,MATCH($A2113,'Apólices'!$A$2:$A$5001,0))),""))</f>
        <v/>
      </c>
      <c r="D2113" s="8" t="n"/>
      <c r="E2113" s="25" t="n"/>
      <c r="F2113" s="25">
        <f>IF(OR($E2113="",$C2113=""),"",ROUND($E2113*$C2113/100,2))</f>
        <v/>
      </c>
      <c r="G2113" s="8" t="n"/>
      <c r="H2113" s="25" t="n"/>
      <c r="I2113" s="8" t="n"/>
      <c r="J2113" s="25">
        <f>IF($H2113&lt;&gt;"",IF($F2113="","",ROUND($H2113-$F2113,2)),IF(AND($F2113&lt;&gt;"",ISNUMBER($G2113)),IF($G2113&lt;TODAY(),-$F2113,""),""))</f>
        <v/>
      </c>
    </row>
    <row r="2114">
      <c r="A2114" s="7" t="n"/>
      <c r="B2114" s="10" t="n"/>
      <c r="C2114">
        <f>IF($A2114="","",IFERROR(IF(INDEX('Apólices'!$Q$2:$Q$5001,MATCH($A2114,'Apólices'!$A$2:$A$5001,0))="","",INDEX('Apólices'!$Q$2:$Q$5001,MATCH($A2114,'Apólices'!$A$2:$A$5001,0))),""))</f>
        <v/>
      </c>
      <c r="D2114" s="8" t="n"/>
      <c r="E2114" s="25" t="n"/>
      <c r="F2114" s="25">
        <f>IF(OR($E2114="",$C2114=""),"",ROUND($E2114*$C2114/100,2))</f>
        <v/>
      </c>
      <c r="G2114" s="8" t="n"/>
      <c r="H2114" s="25" t="n"/>
      <c r="I2114" s="8" t="n"/>
      <c r="J2114" s="25">
        <f>IF($H2114&lt;&gt;"",IF($F2114="","",ROUND($H2114-$F2114,2)),IF(AND($F2114&lt;&gt;"",ISNUMBER($G2114)),IF($G2114&lt;TODAY(),-$F2114,""),""))</f>
        <v/>
      </c>
    </row>
    <row r="2115">
      <c r="A2115" s="7" t="n"/>
      <c r="B2115" s="10" t="n"/>
      <c r="C2115">
        <f>IF($A2115="","",IFERROR(IF(INDEX('Apólices'!$Q$2:$Q$5001,MATCH($A2115,'Apólices'!$A$2:$A$5001,0))="","",INDEX('Apólices'!$Q$2:$Q$5001,MATCH($A2115,'Apólices'!$A$2:$A$5001,0))),""))</f>
        <v/>
      </c>
      <c r="D2115" s="8" t="n"/>
      <c r="E2115" s="25" t="n"/>
      <c r="F2115" s="25">
        <f>IF(OR($E2115="",$C2115=""),"",ROUND($E2115*$C2115/100,2))</f>
        <v/>
      </c>
      <c r="G2115" s="8" t="n"/>
      <c r="H2115" s="25" t="n"/>
      <c r="I2115" s="8" t="n"/>
      <c r="J2115" s="25">
        <f>IF($H2115&lt;&gt;"",IF($F2115="","",ROUND($H2115-$F2115,2)),IF(AND($F2115&lt;&gt;"",ISNUMBER($G2115)),IF($G2115&lt;TODAY(),-$F2115,""),""))</f>
        <v/>
      </c>
    </row>
    <row r="2116">
      <c r="A2116" s="7" t="n"/>
      <c r="B2116" s="10" t="n"/>
      <c r="C2116">
        <f>IF($A2116="","",IFERROR(IF(INDEX('Apólices'!$Q$2:$Q$5001,MATCH($A2116,'Apólices'!$A$2:$A$5001,0))="","",INDEX('Apólices'!$Q$2:$Q$5001,MATCH($A2116,'Apólices'!$A$2:$A$5001,0))),""))</f>
        <v/>
      </c>
      <c r="D2116" s="8" t="n"/>
      <c r="E2116" s="25" t="n"/>
      <c r="F2116" s="25">
        <f>IF(OR($E2116="",$C2116=""),"",ROUND($E2116*$C2116/100,2))</f>
        <v/>
      </c>
      <c r="G2116" s="8" t="n"/>
      <c r="H2116" s="25" t="n"/>
      <c r="I2116" s="8" t="n"/>
      <c r="J2116" s="25">
        <f>IF($H2116&lt;&gt;"",IF($F2116="","",ROUND($H2116-$F2116,2)),IF(AND($F2116&lt;&gt;"",ISNUMBER($G2116)),IF($G2116&lt;TODAY(),-$F2116,""),""))</f>
        <v/>
      </c>
    </row>
    <row r="2117">
      <c r="A2117" s="7" t="n"/>
      <c r="B2117" s="10" t="n"/>
      <c r="C2117">
        <f>IF($A2117="","",IFERROR(IF(INDEX('Apólices'!$Q$2:$Q$5001,MATCH($A2117,'Apólices'!$A$2:$A$5001,0))="","",INDEX('Apólices'!$Q$2:$Q$5001,MATCH($A2117,'Apólices'!$A$2:$A$5001,0))),""))</f>
        <v/>
      </c>
      <c r="D2117" s="8" t="n"/>
      <c r="E2117" s="25" t="n"/>
      <c r="F2117" s="25">
        <f>IF(OR($E2117="",$C2117=""),"",ROUND($E2117*$C2117/100,2))</f>
        <v/>
      </c>
      <c r="G2117" s="8" t="n"/>
      <c r="H2117" s="25" t="n"/>
      <c r="I2117" s="8" t="n"/>
      <c r="J2117" s="25">
        <f>IF($H2117&lt;&gt;"",IF($F2117="","",ROUND($H2117-$F2117,2)),IF(AND($F2117&lt;&gt;"",ISNUMBER($G2117)),IF($G2117&lt;TODAY(),-$F2117,""),""))</f>
        <v/>
      </c>
    </row>
    <row r="2118">
      <c r="A2118" s="7" t="n"/>
      <c r="B2118" s="10" t="n"/>
      <c r="C2118">
        <f>IF($A2118="","",IFERROR(IF(INDEX('Apólices'!$Q$2:$Q$5001,MATCH($A2118,'Apólices'!$A$2:$A$5001,0))="","",INDEX('Apólices'!$Q$2:$Q$5001,MATCH($A2118,'Apólices'!$A$2:$A$5001,0))),""))</f>
        <v/>
      </c>
      <c r="D2118" s="8" t="n"/>
      <c r="E2118" s="25" t="n"/>
      <c r="F2118" s="25">
        <f>IF(OR($E2118="",$C2118=""),"",ROUND($E2118*$C2118/100,2))</f>
        <v/>
      </c>
      <c r="G2118" s="8" t="n"/>
      <c r="H2118" s="25" t="n"/>
      <c r="I2118" s="8" t="n"/>
      <c r="J2118" s="25">
        <f>IF($H2118&lt;&gt;"",IF($F2118="","",ROUND($H2118-$F2118,2)),IF(AND($F2118&lt;&gt;"",ISNUMBER($G2118)),IF($G2118&lt;TODAY(),-$F2118,""),""))</f>
        <v/>
      </c>
    </row>
    <row r="2119">
      <c r="A2119" s="7" t="n"/>
      <c r="B2119" s="10" t="n"/>
      <c r="C2119">
        <f>IF($A2119="","",IFERROR(IF(INDEX('Apólices'!$Q$2:$Q$5001,MATCH($A2119,'Apólices'!$A$2:$A$5001,0))="","",INDEX('Apólices'!$Q$2:$Q$5001,MATCH($A2119,'Apólices'!$A$2:$A$5001,0))),""))</f>
        <v/>
      </c>
      <c r="D2119" s="8" t="n"/>
      <c r="E2119" s="25" t="n"/>
      <c r="F2119" s="25">
        <f>IF(OR($E2119="",$C2119=""),"",ROUND($E2119*$C2119/100,2))</f>
        <v/>
      </c>
      <c r="G2119" s="8" t="n"/>
      <c r="H2119" s="25" t="n"/>
      <c r="I2119" s="8" t="n"/>
      <c r="J2119" s="25">
        <f>IF($H2119&lt;&gt;"",IF($F2119="","",ROUND($H2119-$F2119,2)),IF(AND($F2119&lt;&gt;"",ISNUMBER($G2119)),IF($G2119&lt;TODAY(),-$F2119,""),""))</f>
        <v/>
      </c>
    </row>
    <row r="2120">
      <c r="A2120" s="7" t="n"/>
      <c r="B2120" s="10" t="n"/>
      <c r="C2120">
        <f>IF($A2120="","",IFERROR(IF(INDEX('Apólices'!$Q$2:$Q$5001,MATCH($A2120,'Apólices'!$A$2:$A$5001,0))="","",INDEX('Apólices'!$Q$2:$Q$5001,MATCH($A2120,'Apólices'!$A$2:$A$5001,0))),""))</f>
        <v/>
      </c>
      <c r="D2120" s="8" t="n"/>
      <c r="E2120" s="25" t="n"/>
      <c r="F2120" s="25">
        <f>IF(OR($E2120="",$C2120=""),"",ROUND($E2120*$C2120/100,2))</f>
        <v/>
      </c>
      <c r="G2120" s="8" t="n"/>
      <c r="H2120" s="25" t="n"/>
      <c r="I2120" s="8" t="n"/>
      <c r="J2120" s="25">
        <f>IF($H2120&lt;&gt;"",IF($F2120="","",ROUND($H2120-$F2120,2)),IF(AND($F2120&lt;&gt;"",ISNUMBER($G2120)),IF($G2120&lt;TODAY(),-$F2120,""),""))</f>
        <v/>
      </c>
    </row>
    <row r="2121">
      <c r="A2121" s="7" t="n"/>
      <c r="B2121" s="10" t="n"/>
      <c r="C2121">
        <f>IF($A2121="","",IFERROR(IF(INDEX('Apólices'!$Q$2:$Q$5001,MATCH($A2121,'Apólices'!$A$2:$A$5001,0))="","",INDEX('Apólices'!$Q$2:$Q$5001,MATCH($A2121,'Apólices'!$A$2:$A$5001,0))),""))</f>
        <v/>
      </c>
      <c r="D2121" s="8" t="n"/>
      <c r="E2121" s="25" t="n"/>
      <c r="F2121" s="25">
        <f>IF(OR($E2121="",$C2121=""),"",ROUND($E2121*$C2121/100,2))</f>
        <v/>
      </c>
      <c r="G2121" s="8" t="n"/>
      <c r="H2121" s="25" t="n"/>
      <c r="I2121" s="8" t="n"/>
      <c r="J2121" s="25">
        <f>IF($H2121&lt;&gt;"",IF($F2121="","",ROUND($H2121-$F2121,2)),IF(AND($F2121&lt;&gt;"",ISNUMBER($G2121)),IF($G2121&lt;TODAY(),-$F2121,""),""))</f>
        <v/>
      </c>
    </row>
    <row r="2122">
      <c r="A2122" s="7" t="n"/>
      <c r="B2122" s="10" t="n"/>
      <c r="C2122">
        <f>IF($A2122="","",IFERROR(IF(INDEX('Apólices'!$Q$2:$Q$5001,MATCH($A2122,'Apólices'!$A$2:$A$5001,0))="","",INDEX('Apólices'!$Q$2:$Q$5001,MATCH($A2122,'Apólices'!$A$2:$A$5001,0))),""))</f>
        <v/>
      </c>
      <c r="D2122" s="8" t="n"/>
      <c r="E2122" s="25" t="n"/>
      <c r="F2122" s="25">
        <f>IF(OR($E2122="",$C2122=""),"",ROUND($E2122*$C2122/100,2))</f>
        <v/>
      </c>
      <c r="G2122" s="8" t="n"/>
      <c r="H2122" s="25" t="n"/>
      <c r="I2122" s="8" t="n"/>
      <c r="J2122" s="25">
        <f>IF($H2122&lt;&gt;"",IF($F2122="","",ROUND($H2122-$F2122,2)),IF(AND($F2122&lt;&gt;"",ISNUMBER($G2122)),IF($G2122&lt;TODAY(),-$F2122,""),""))</f>
        <v/>
      </c>
    </row>
    <row r="2123">
      <c r="A2123" s="7" t="n"/>
      <c r="B2123" s="10" t="n"/>
      <c r="C2123">
        <f>IF($A2123="","",IFERROR(IF(INDEX('Apólices'!$Q$2:$Q$5001,MATCH($A2123,'Apólices'!$A$2:$A$5001,0))="","",INDEX('Apólices'!$Q$2:$Q$5001,MATCH($A2123,'Apólices'!$A$2:$A$5001,0))),""))</f>
        <v/>
      </c>
      <c r="D2123" s="8" t="n"/>
      <c r="E2123" s="25" t="n"/>
      <c r="F2123" s="25">
        <f>IF(OR($E2123="",$C2123=""),"",ROUND($E2123*$C2123/100,2))</f>
        <v/>
      </c>
      <c r="G2123" s="8" t="n"/>
      <c r="H2123" s="25" t="n"/>
      <c r="I2123" s="8" t="n"/>
      <c r="J2123" s="25">
        <f>IF($H2123&lt;&gt;"",IF($F2123="","",ROUND($H2123-$F2123,2)),IF(AND($F2123&lt;&gt;"",ISNUMBER($G2123)),IF($G2123&lt;TODAY(),-$F2123,""),""))</f>
        <v/>
      </c>
    </row>
    <row r="2124">
      <c r="A2124" s="7" t="n"/>
      <c r="B2124" s="10" t="n"/>
      <c r="C2124">
        <f>IF($A2124="","",IFERROR(IF(INDEX('Apólices'!$Q$2:$Q$5001,MATCH($A2124,'Apólices'!$A$2:$A$5001,0))="","",INDEX('Apólices'!$Q$2:$Q$5001,MATCH($A2124,'Apólices'!$A$2:$A$5001,0))),""))</f>
        <v/>
      </c>
      <c r="D2124" s="8" t="n"/>
      <c r="E2124" s="25" t="n"/>
      <c r="F2124" s="25">
        <f>IF(OR($E2124="",$C2124=""),"",ROUND($E2124*$C2124/100,2))</f>
        <v/>
      </c>
      <c r="G2124" s="8" t="n"/>
      <c r="H2124" s="25" t="n"/>
      <c r="I2124" s="8" t="n"/>
      <c r="J2124" s="25">
        <f>IF($H2124&lt;&gt;"",IF($F2124="","",ROUND($H2124-$F2124,2)),IF(AND($F2124&lt;&gt;"",ISNUMBER($G2124)),IF($G2124&lt;TODAY(),-$F2124,""),""))</f>
        <v/>
      </c>
    </row>
    <row r="2125">
      <c r="A2125" s="7" t="n"/>
      <c r="B2125" s="10" t="n"/>
      <c r="C2125">
        <f>IF($A2125="","",IFERROR(IF(INDEX('Apólices'!$Q$2:$Q$5001,MATCH($A2125,'Apólices'!$A$2:$A$5001,0))="","",INDEX('Apólices'!$Q$2:$Q$5001,MATCH($A2125,'Apólices'!$A$2:$A$5001,0))),""))</f>
        <v/>
      </c>
      <c r="D2125" s="8" t="n"/>
      <c r="E2125" s="25" t="n"/>
      <c r="F2125" s="25">
        <f>IF(OR($E2125="",$C2125=""),"",ROUND($E2125*$C2125/100,2))</f>
        <v/>
      </c>
      <c r="G2125" s="8" t="n"/>
      <c r="H2125" s="25" t="n"/>
      <c r="I2125" s="8" t="n"/>
      <c r="J2125" s="25">
        <f>IF($H2125&lt;&gt;"",IF($F2125="","",ROUND($H2125-$F2125,2)),IF(AND($F2125&lt;&gt;"",ISNUMBER($G2125)),IF($G2125&lt;TODAY(),-$F2125,""),""))</f>
        <v/>
      </c>
    </row>
    <row r="2126">
      <c r="A2126" s="7" t="n"/>
      <c r="B2126" s="10" t="n"/>
      <c r="C2126">
        <f>IF($A2126="","",IFERROR(IF(INDEX('Apólices'!$Q$2:$Q$5001,MATCH($A2126,'Apólices'!$A$2:$A$5001,0))="","",INDEX('Apólices'!$Q$2:$Q$5001,MATCH($A2126,'Apólices'!$A$2:$A$5001,0))),""))</f>
        <v/>
      </c>
      <c r="D2126" s="8" t="n"/>
      <c r="E2126" s="25" t="n"/>
      <c r="F2126" s="25">
        <f>IF(OR($E2126="",$C2126=""),"",ROUND($E2126*$C2126/100,2))</f>
        <v/>
      </c>
      <c r="G2126" s="8" t="n"/>
      <c r="H2126" s="25" t="n"/>
      <c r="I2126" s="8" t="n"/>
      <c r="J2126" s="25">
        <f>IF($H2126&lt;&gt;"",IF($F2126="","",ROUND($H2126-$F2126,2)),IF(AND($F2126&lt;&gt;"",ISNUMBER($G2126)),IF($G2126&lt;TODAY(),-$F2126,""),""))</f>
        <v/>
      </c>
    </row>
    <row r="2127">
      <c r="A2127" s="7" t="n"/>
      <c r="B2127" s="10" t="n"/>
      <c r="C2127">
        <f>IF($A2127="","",IFERROR(IF(INDEX('Apólices'!$Q$2:$Q$5001,MATCH($A2127,'Apólices'!$A$2:$A$5001,0))="","",INDEX('Apólices'!$Q$2:$Q$5001,MATCH($A2127,'Apólices'!$A$2:$A$5001,0))),""))</f>
        <v/>
      </c>
      <c r="D2127" s="8" t="n"/>
      <c r="E2127" s="25" t="n"/>
      <c r="F2127" s="25">
        <f>IF(OR($E2127="",$C2127=""),"",ROUND($E2127*$C2127/100,2))</f>
        <v/>
      </c>
      <c r="G2127" s="8" t="n"/>
      <c r="H2127" s="25" t="n"/>
      <c r="I2127" s="8" t="n"/>
      <c r="J2127" s="25">
        <f>IF($H2127&lt;&gt;"",IF($F2127="","",ROUND($H2127-$F2127,2)),IF(AND($F2127&lt;&gt;"",ISNUMBER($G2127)),IF($G2127&lt;TODAY(),-$F2127,""),""))</f>
        <v/>
      </c>
    </row>
    <row r="2128">
      <c r="A2128" s="7" t="n"/>
      <c r="B2128" s="10" t="n"/>
      <c r="C2128">
        <f>IF($A2128="","",IFERROR(IF(INDEX('Apólices'!$Q$2:$Q$5001,MATCH($A2128,'Apólices'!$A$2:$A$5001,0))="","",INDEX('Apólices'!$Q$2:$Q$5001,MATCH($A2128,'Apólices'!$A$2:$A$5001,0))),""))</f>
        <v/>
      </c>
      <c r="D2128" s="8" t="n"/>
      <c r="E2128" s="25" t="n"/>
      <c r="F2128" s="25">
        <f>IF(OR($E2128="",$C2128=""),"",ROUND($E2128*$C2128/100,2))</f>
        <v/>
      </c>
      <c r="G2128" s="8" t="n"/>
      <c r="H2128" s="25" t="n"/>
      <c r="I2128" s="8" t="n"/>
      <c r="J2128" s="25">
        <f>IF($H2128&lt;&gt;"",IF($F2128="","",ROUND($H2128-$F2128,2)),IF(AND($F2128&lt;&gt;"",ISNUMBER($G2128)),IF($G2128&lt;TODAY(),-$F2128,""),""))</f>
        <v/>
      </c>
    </row>
    <row r="2129">
      <c r="A2129" s="7" t="n"/>
      <c r="B2129" s="10" t="n"/>
      <c r="C2129">
        <f>IF($A2129="","",IFERROR(IF(INDEX('Apólices'!$Q$2:$Q$5001,MATCH($A2129,'Apólices'!$A$2:$A$5001,0))="","",INDEX('Apólices'!$Q$2:$Q$5001,MATCH($A2129,'Apólices'!$A$2:$A$5001,0))),""))</f>
        <v/>
      </c>
      <c r="D2129" s="8" t="n"/>
      <c r="E2129" s="25" t="n"/>
      <c r="F2129" s="25">
        <f>IF(OR($E2129="",$C2129=""),"",ROUND($E2129*$C2129/100,2))</f>
        <v/>
      </c>
      <c r="G2129" s="8" t="n"/>
      <c r="H2129" s="25" t="n"/>
      <c r="I2129" s="8" t="n"/>
      <c r="J2129" s="25">
        <f>IF($H2129&lt;&gt;"",IF($F2129="","",ROUND($H2129-$F2129,2)),IF(AND($F2129&lt;&gt;"",ISNUMBER($G2129)),IF($G2129&lt;TODAY(),-$F2129,""),""))</f>
        <v/>
      </c>
    </row>
    <row r="2130">
      <c r="A2130" s="7" t="n"/>
      <c r="B2130" s="10" t="n"/>
      <c r="C2130">
        <f>IF($A2130="","",IFERROR(IF(INDEX('Apólices'!$Q$2:$Q$5001,MATCH($A2130,'Apólices'!$A$2:$A$5001,0))="","",INDEX('Apólices'!$Q$2:$Q$5001,MATCH($A2130,'Apólices'!$A$2:$A$5001,0))),""))</f>
        <v/>
      </c>
      <c r="D2130" s="8" t="n"/>
      <c r="E2130" s="25" t="n"/>
      <c r="F2130" s="25">
        <f>IF(OR($E2130="",$C2130=""),"",ROUND($E2130*$C2130/100,2))</f>
        <v/>
      </c>
      <c r="G2130" s="8" t="n"/>
      <c r="H2130" s="25" t="n"/>
      <c r="I2130" s="8" t="n"/>
      <c r="J2130" s="25">
        <f>IF($H2130&lt;&gt;"",IF($F2130="","",ROUND($H2130-$F2130,2)),IF(AND($F2130&lt;&gt;"",ISNUMBER($G2130)),IF($G2130&lt;TODAY(),-$F2130,""),""))</f>
        <v/>
      </c>
    </row>
    <row r="2131">
      <c r="A2131" s="7" t="n"/>
      <c r="B2131" s="10" t="n"/>
      <c r="C2131">
        <f>IF($A2131="","",IFERROR(IF(INDEX('Apólices'!$Q$2:$Q$5001,MATCH($A2131,'Apólices'!$A$2:$A$5001,0))="","",INDEX('Apólices'!$Q$2:$Q$5001,MATCH($A2131,'Apólices'!$A$2:$A$5001,0))),""))</f>
        <v/>
      </c>
      <c r="D2131" s="8" t="n"/>
      <c r="E2131" s="25" t="n"/>
      <c r="F2131" s="25">
        <f>IF(OR($E2131="",$C2131=""),"",ROUND($E2131*$C2131/100,2))</f>
        <v/>
      </c>
      <c r="G2131" s="8" t="n"/>
      <c r="H2131" s="25" t="n"/>
      <c r="I2131" s="8" t="n"/>
      <c r="J2131" s="25">
        <f>IF($H2131&lt;&gt;"",IF($F2131="","",ROUND($H2131-$F2131,2)),IF(AND($F2131&lt;&gt;"",ISNUMBER($G2131)),IF($G2131&lt;TODAY(),-$F2131,""),""))</f>
        <v/>
      </c>
    </row>
    <row r="2132">
      <c r="A2132" s="7" t="n"/>
      <c r="B2132" s="10" t="n"/>
      <c r="C2132">
        <f>IF($A2132="","",IFERROR(IF(INDEX('Apólices'!$Q$2:$Q$5001,MATCH($A2132,'Apólices'!$A$2:$A$5001,0))="","",INDEX('Apólices'!$Q$2:$Q$5001,MATCH($A2132,'Apólices'!$A$2:$A$5001,0))),""))</f>
        <v/>
      </c>
      <c r="D2132" s="8" t="n"/>
      <c r="E2132" s="25" t="n"/>
      <c r="F2132" s="25">
        <f>IF(OR($E2132="",$C2132=""),"",ROUND($E2132*$C2132/100,2))</f>
        <v/>
      </c>
      <c r="G2132" s="8" t="n"/>
      <c r="H2132" s="25" t="n"/>
      <c r="I2132" s="8" t="n"/>
      <c r="J2132" s="25">
        <f>IF($H2132&lt;&gt;"",IF($F2132="","",ROUND($H2132-$F2132,2)),IF(AND($F2132&lt;&gt;"",ISNUMBER($G2132)),IF($G2132&lt;TODAY(),-$F2132,""),""))</f>
        <v/>
      </c>
    </row>
    <row r="2133">
      <c r="A2133" s="7" t="n"/>
      <c r="B2133" s="10" t="n"/>
      <c r="C2133">
        <f>IF($A2133="","",IFERROR(IF(INDEX('Apólices'!$Q$2:$Q$5001,MATCH($A2133,'Apólices'!$A$2:$A$5001,0))="","",INDEX('Apólices'!$Q$2:$Q$5001,MATCH($A2133,'Apólices'!$A$2:$A$5001,0))),""))</f>
        <v/>
      </c>
      <c r="D2133" s="8" t="n"/>
      <c r="E2133" s="25" t="n"/>
      <c r="F2133" s="25">
        <f>IF(OR($E2133="",$C2133=""),"",ROUND($E2133*$C2133/100,2))</f>
        <v/>
      </c>
      <c r="G2133" s="8" t="n"/>
      <c r="H2133" s="25" t="n"/>
      <c r="I2133" s="8" t="n"/>
      <c r="J2133" s="25">
        <f>IF($H2133&lt;&gt;"",IF($F2133="","",ROUND($H2133-$F2133,2)),IF(AND($F2133&lt;&gt;"",ISNUMBER($G2133)),IF($G2133&lt;TODAY(),-$F2133,""),""))</f>
        <v/>
      </c>
    </row>
    <row r="2134">
      <c r="A2134" s="7" t="n"/>
      <c r="B2134" s="10" t="n"/>
      <c r="C2134">
        <f>IF($A2134="","",IFERROR(IF(INDEX('Apólices'!$Q$2:$Q$5001,MATCH($A2134,'Apólices'!$A$2:$A$5001,0))="","",INDEX('Apólices'!$Q$2:$Q$5001,MATCH($A2134,'Apólices'!$A$2:$A$5001,0))),""))</f>
        <v/>
      </c>
      <c r="D2134" s="8" t="n"/>
      <c r="E2134" s="25" t="n"/>
      <c r="F2134" s="25">
        <f>IF(OR($E2134="",$C2134=""),"",ROUND($E2134*$C2134/100,2))</f>
        <v/>
      </c>
      <c r="G2134" s="8" t="n"/>
      <c r="H2134" s="25" t="n"/>
      <c r="I2134" s="8" t="n"/>
      <c r="J2134" s="25">
        <f>IF($H2134&lt;&gt;"",IF($F2134="","",ROUND($H2134-$F2134,2)),IF(AND($F2134&lt;&gt;"",ISNUMBER($G2134)),IF($G2134&lt;TODAY(),-$F2134,""),""))</f>
        <v/>
      </c>
    </row>
    <row r="2135">
      <c r="A2135" s="7" t="n"/>
      <c r="B2135" s="10" t="n"/>
      <c r="C2135">
        <f>IF($A2135="","",IFERROR(IF(INDEX('Apólices'!$Q$2:$Q$5001,MATCH($A2135,'Apólices'!$A$2:$A$5001,0))="","",INDEX('Apólices'!$Q$2:$Q$5001,MATCH($A2135,'Apólices'!$A$2:$A$5001,0))),""))</f>
        <v/>
      </c>
      <c r="D2135" s="8" t="n"/>
      <c r="E2135" s="25" t="n"/>
      <c r="F2135" s="25">
        <f>IF(OR($E2135="",$C2135=""),"",ROUND($E2135*$C2135/100,2))</f>
        <v/>
      </c>
      <c r="G2135" s="8" t="n"/>
      <c r="H2135" s="25" t="n"/>
      <c r="I2135" s="8" t="n"/>
      <c r="J2135" s="25">
        <f>IF($H2135&lt;&gt;"",IF($F2135="","",ROUND($H2135-$F2135,2)),IF(AND($F2135&lt;&gt;"",ISNUMBER($G2135)),IF($G2135&lt;TODAY(),-$F2135,""),""))</f>
        <v/>
      </c>
    </row>
    <row r="2136">
      <c r="A2136" s="7" t="n"/>
      <c r="B2136" s="10" t="n"/>
      <c r="C2136">
        <f>IF($A2136="","",IFERROR(IF(INDEX('Apólices'!$Q$2:$Q$5001,MATCH($A2136,'Apólices'!$A$2:$A$5001,0))="","",INDEX('Apólices'!$Q$2:$Q$5001,MATCH($A2136,'Apólices'!$A$2:$A$5001,0))),""))</f>
        <v/>
      </c>
      <c r="D2136" s="8" t="n"/>
      <c r="E2136" s="25" t="n"/>
      <c r="F2136" s="25">
        <f>IF(OR($E2136="",$C2136=""),"",ROUND($E2136*$C2136/100,2))</f>
        <v/>
      </c>
      <c r="G2136" s="8" t="n"/>
      <c r="H2136" s="25" t="n"/>
      <c r="I2136" s="8" t="n"/>
      <c r="J2136" s="25">
        <f>IF($H2136&lt;&gt;"",IF($F2136="","",ROUND($H2136-$F2136,2)),IF(AND($F2136&lt;&gt;"",ISNUMBER($G2136)),IF($G2136&lt;TODAY(),-$F2136,""),""))</f>
        <v/>
      </c>
    </row>
    <row r="2137">
      <c r="A2137" s="7" t="n"/>
      <c r="B2137" s="10" t="n"/>
      <c r="C2137">
        <f>IF($A2137="","",IFERROR(IF(INDEX('Apólices'!$Q$2:$Q$5001,MATCH($A2137,'Apólices'!$A$2:$A$5001,0))="","",INDEX('Apólices'!$Q$2:$Q$5001,MATCH($A2137,'Apólices'!$A$2:$A$5001,0))),""))</f>
        <v/>
      </c>
      <c r="D2137" s="8" t="n"/>
      <c r="E2137" s="25" t="n"/>
      <c r="F2137" s="25">
        <f>IF(OR($E2137="",$C2137=""),"",ROUND($E2137*$C2137/100,2))</f>
        <v/>
      </c>
      <c r="G2137" s="8" t="n"/>
      <c r="H2137" s="25" t="n"/>
      <c r="I2137" s="8" t="n"/>
      <c r="J2137" s="25">
        <f>IF($H2137&lt;&gt;"",IF($F2137="","",ROUND($H2137-$F2137,2)),IF(AND($F2137&lt;&gt;"",ISNUMBER($G2137)),IF($G2137&lt;TODAY(),-$F2137,""),""))</f>
        <v/>
      </c>
    </row>
    <row r="2138">
      <c r="A2138" s="7" t="n"/>
      <c r="B2138" s="10" t="n"/>
      <c r="C2138">
        <f>IF($A2138="","",IFERROR(IF(INDEX('Apólices'!$Q$2:$Q$5001,MATCH($A2138,'Apólices'!$A$2:$A$5001,0))="","",INDEX('Apólices'!$Q$2:$Q$5001,MATCH($A2138,'Apólices'!$A$2:$A$5001,0))),""))</f>
        <v/>
      </c>
      <c r="D2138" s="8" t="n"/>
      <c r="E2138" s="25" t="n"/>
      <c r="F2138" s="25">
        <f>IF(OR($E2138="",$C2138=""),"",ROUND($E2138*$C2138/100,2))</f>
        <v/>
      </c>
      <c r="G2138" s="8" t="n"/>
      <c r="H2138" s="25" t="n"/>
      <c r="I2138" s="8" t="n"/>
      <c r="J2138" s="25">
        <f>IF($H2138&lt;&gt;"",IF($F2138="","",ROUND($H2138-$F2138,2)),IF(AND($F2138&lt;&gt;"",ISNUMBER($G2138)),IF($G2138&lt;TODAY(),-$F2138,""),""))</f>
        <v/>
      </c>
    </row>
    <row r="2139">
      <c r="A2139" s="7" t="n"/>
      <c r="B2139" s="10" t="n"/>
      <c r="C2139">
        <f>IF($A2139="","",IFERROR(IF(INDEX('Apólices'!$Q$2:$Q$5001,MATCH($A2139,'Apólices'!$A$2:$A$5001,0))="","",INDEX('Apólices'!$Q$2:$Q$5001,MATCH($A2139,'Apólices'!$A$2:$A$5001,0))),""))</f>
        <v/>
      </c>
      <c r="D2139" s="8" t="n"/>
      <c r="E2139" s="25" t="n"/>
      <c r="F2139" s="25">
        <f>IF(OR($E2139="",$C2139=""),"",ROUND($E2139*$C2139/100,2))</f>
        <v/>
      </c>
      <c r="G2139" s="8" t="n"/>
      <c r="H2139" s="25" t="n"/>
      <c r="I2139" s="8" t="n"/>
      <c r="J2139" s="25">
        <f>IF($H2139&lt;&gt;"",IF($F2139="","",ROUND($H2139-$F2139,2)),IF(AND($F2139&lt;&gt;"",ISNUMBER($G2139)),IF($G2139&lt;TODAY(),-$F2139,""),""))</f>
        <v/>
      </c>
    </row>
    <row r="2140">
      <c r="A2140" s="7" t="n"/>
      <c r="B2140" s="10" t="n"/>
      <c r="C2140">
        <f>IF($A2140="","",IFERROR(IF(INDEX('Apólices'!$Q$2:$Q$5001,MATCH($A2140,'Apólices'!$A$2:$A$5001,0))="","",INDEX('Apólices'!$Q$2:$Q$5001,MATCH($A2140,'Apólices'!$A$2:$A$5001,0))),""))</f>
        <v/>
      </c>
      <c r="D2140" s="8" t="n"/>
      <c r="E2140" s="25" t="n"/>
      <c r="F2140" s="25">
        <f>IF(OR($E2140="",$C2140=""),"",ROUND($E2140*$C2140/100,2))</f>
        <v/>
      </c>
      <c r="G2140" s="8" t="n"/>
      <c r="H2140" s="25" t="n"/>
      <c r="I2140" s="8" t="n"/>
      <c r="J2140" s="25">
        <f>IF($H2140&lt;&gt;"",IF($F2140="","",ROUND($H2140-$F2140,2)),IF(AND($F2140&lt;&gt;"",ISNUMBER($G2140)),IF($G2140&lt;TODAY(),-$F2140,""),""))</f>
        <v/>
      </c>
    </row>
    <row r="2141">
      <c r="A2141" s="7" t="n"/>
      <c r="B2141" s="10" t="n"/>
      <c r="C2141">
        <f>IF($A2141="","",IFERROR(IF(INDEX('Apólices'!$Q$2:$Q$5001,MATCH($A2141,'Apólices'!$A$2:$A$5001,0))="","",INDEX('Apólices'!$Q$2:$Q$5001,MATCH($A2141,'Apólices'!$A$2:$A$5001,0))),""))</f>
        <v/>
      </c>
      <c r="D2141" s="8" t="n"/>
      <c r="E2141" s="25" t="n"/>
      <c r="F2141" s="25">
        <f>IF(OR($E2141="",$C2141=""),"",ROUND($E2141*$C2141/100,2))</f>
        <v/>
      </c>
      <c r="G2141" s="8" t="n"/>
      <c r="H2141" s="25" t="n"/>
      <c r="I2141" s="8" t="n"/>
      <c r="J2141" s="25">
        <f>IF($H2141&lt;&gt;"",IF($F2141="","",ROUND($H2141-$F2141,2)),IF(AND($F2141&lt;&gt;"",ISNUMBER($G2141)),IF($G2141&lt;TODAY(),-$F2141,""),""))</f>
        <v/>
      </c>
    </row>
    <row r="2142">
      <c r="A2142" s="7" t="n"/>
      <c r="B2142" s="10" t="n"/>
      <c r="C2142">
        <f>IF($A2142="","",IFERROR(IF(INDEX('Apólices'!$Q$2:$Q$5001,MATCH($A2142,'Apólices'!$A$2:$A$5001,0))="","",INDEX('Apólices'!$Q$2:$Q$5001,MATCH($A2142,'Apólices'!$A$2:$A$5001,0))),""))</f>
        <v/>
      </c>
      <c r="D2142" s="8" t="n"/>
      <c r="E2142" s="25" t="n"/>
      <c r="F2142" s="25">
        <f>IF(OR($E2142="",$C2142=""),"",ROUND($E2142*$C2142/100,2))</f>
        <v/>
      </c>
      <c r="G2142" s="8" t="n"/>
      <c r="H2142" s="25" t="n"/>
      <c r="I2142" s="8" t="n"/>
      <c r="J2142" s="25">
        <f>IF($H2142&lt;&gt;"",IF($F2142="","",ROUND($H2142-$F2142,2)),IF(AND($F2142&lt;&gt;"",ISNUMBER($G2142)),IF($G2142&lt;TODAY(),-$F2142,""),""))</f>
        <v/>
      </c>
    </row>
    <row r="2143">
      <c r="A2143" s="7" t="n"/>
      <c r="B2143" s="10" t="n"/>
      <c r="C2143">
        <f>IF($A2143="","",IFERROR(IF(INDEX('Apólices'!$Q$2:$Q$5001,MATCH($A2143,'Apólices'!$A$2:$A$5001,0))="","",INDEX('Apólices'!$Q$2:$Q$5001,MATCH($A2143,'Apólices'!$A$2:$A$5001,0))),""))</f>
        <v/>
      </c>
      <c r="D2143" s="8" t="n"/>
      <c r="E2143" s="25" t="n"/>
      <c r="F2143" s="25">
        <f>IF(OR($E2143="",$C2143=""),"",ROUND($E2143*$C2143/100,2))</f>
        <v/>
      </c>
      <c r="G2143" s="8" t="n"/>
      <c r="H2143" s="25" t="n"/>
      <c r="I2143" s="8" t="n"/>
      <c r="J2143" s="25">
        <f>IF($H2143&lt;&gt;"",IF($F2143="","",ROUND($H2143-$F2143,2)),IF(AND($F2143&lt;&gt;"",ISNUMBER($G2143)),IF($G2143&lt;TODAY(),-$F2143,""),""))</f>
        <v/>
      </c>
    </row>
    <row r="2144">
      <c r="A2144" s="7" t="n"/>
      <c r="B2144" s="10" t="n"/>
      <c r="C2144">
        <f>IF($A2144="","",IFERROR(IF(INDEX('Apólices'!$Q$2:$Q$5001,MATCH($A2144,'Apólices'!$A$2:$A$5001,0))="","",INDEX('Apólices'!$Q$2:$Q$5001,MATCH($A2144,'Apólices'!$A$2:$A$5001,0))),""))</f>
        <v/>
      </c>
      <c r="D2144" s="8" t="n"/>
      <c r="E2144" s="25" t="n"/>
      <c r="F2144" s="25">
        <f>IF(OR($E2144="",$C2144=""),"",ROUND($E2144*$C2144/100,2))</f>
        <v/>
      </c>
      <c r="G2144" s="8" t="n"/>
      <c r="H2144" s="25" t="n"/>
      <c r="I2144" s="8" t="n"/>
      <c r="J2144" s="25">
        <f>IF($H2144&lt;&gt;"",IF($F2144="","",ROUND($H2144-$F2144,2)),IF(AND($F2144&lt;&gt;"",ISNUMBER($G2144)),IF($G2144&lt;TODAY(),-$F2144,""),""))</f>
        <v/>
      </c>
    </row>
    <row r="2145">
      <c r="A2145" s="7" t="n"/>
      <c r="B2145" s="10" t="n"/>
      <c r="C2145">
        <f>IF($A2145="","",IFERROR(IF(INDEX('Apólices'!$Q$2:$Q$5001,MATCH($A2145,'Apólices'!$A$2:$A$5001,0))="","",INDEX('Apólices'!$Q$2:$Q$5001,MATCH($A2145,'Apólices'!$A$2:$A$5001,0))),""))</f>
        <v/>
      </c>
      <c r="D2145" s="8" t="n"/>
      <c r="E2145" s="25" t="n"/>
      <c r="F2145" s="25">
        <f>IF(OR($E2145="",$C2145=""),"",ROUND($E2145*$C2145/100,2))</f>
        <v/>
      </c>
      <c r="G2145" s="8" t="n"/>
      <c r="H2145" s="25" t="n"/>
      <c r="I2145" s="8" t="n"/>
      <c r="J2145" s="25">
        <f>IF($H2145&lt;&gt;"",IF($F2145="","",ROUND($H2145-$F2145,2)),IF(AND($F2145&lt;&gt;"",ISNUMBER($G2145)),IF($G2145&lt;TODAY(),-$F2145,""),""))</f>
        <v/>
      </c>
    </row>
    <row r="2146">
      <c r="A2146" s="7" t="n"/>
      <c r="B2146" s="10" t="n"/>
      <c r="C2146">
        <f>IF($A2146="","",IFERROR(IF(INDEX('Apólices'!$Q$2:$Q$5001,MATCH($A2146,'Apólices'!$A$2:$A$5001,0))="","",INDEX('Apólices'!$Q$2:$Q$5001,MATCH($A2146,'Apólices'!$A$2:$A$5001,0))),""))</f>
        <v/>
      </c>
      <c r="D2146" s="8" t="n"/>
      <c r="E2146" s="25" t="n"/>
      <c r="F2146" s="25">
        <f>IF(OR($E2146="",$C2146=""),"",ROUND($E2146*$C2146/100,2))</f>
        <v/>
      </c>
      <c r="G2146" s="8" t="n"/>
      <c r="H2146" s="25" t="n"/>
      <c r="I2146" s="8" t="n"/>
      <c r="J2146" s="25">
        <f>IF($H2146&lt;&gt;"",IF($F2146="","",ROUND($H2146-$F2146,2)),IF(AND($F2146&lt;&gt;"",ISNUMBER($G2146)),IF($G2146&lt;TODAY(),-$F2146,""),""))</f>
        <v/>
      </c>
    </row>
    <row r="2147">
      <c r="A2147" s="7" t="n"/>
      <c r="B2147" s="10" t="n"/>
      <c r="C2147">
        <f>IF($A2147="","",IFERROR(IF(INDEX('Apólices'!$Q$2:$Q$5001,MATCH($A2147,'Apólices'!$A$2:$A$5001,0))="","",INDEX('Apólices'!$Q$2:$Q$5001,MATCH($A2147,'Apólices'!$A$2:$A$5001,0))),""))</f>
        <v/>
      </c>
      <c r="D2147" s="8" t="n"/>
      <c r="E2147" s="25" t="n"/>
      <c r="F2147" s="25">
        <f>IF(OR($E2147="",$C2147=""),"",ROUND($E2147*$C2147/100,2))</f>
        <v/>
      </c>
      <c r="G2147" s="8" t="n"/>
      <c r="H2147" s="25" t="n"/>
      <c r="I2147" s="8" t="n"/>
      <c r="J2147" s="25">
        <f>IF($H2147&lt;&gt;"",IF($F2147="","",ROUND($H2147-$F2147,2)),IF(AND($F2147&lt;&gt;"",ISNUMBER($G2147)),IF($G2147&lt;TODAY(),-$F2147,""),""))</f>
        <v/>
      </c>
    </row>
    <row r="2148">
      <c r="A2148" s="7" t="n"/>
      <c r="B2148" s="10" t="n"/>
      <c r="C2148">
        <f>IF($A2148="","",IFERROR(IF(INDEX('Apólices'!$Q$2:$Q$5001,MATCH($A2148,'Apólices'!$A$2:$A$5001,0))="","",INDEX('Apólices'!$Q$2:$Q$5001,MATCH($A2148,'Apólices'!$A$2:$A$5001,0))),""))</f>
        <v/>
      </c>
      <c r="D2148" s="8" t="n"/>
      <c r="E2148" s="25" t="n"/>
      <c r="F2148" s="25">
        <f>IF(OR($E2148="",$C2148=""),"",ROUND($E2148*$C2148/100,2))</f>
        <v/>
      </c>
      <c r="G2148" s="8" t="n"/>
      <c r="H2148" s="25" t="n"/>
      <c r="I2148" s="8" t="n"/>
      <c r="J2148" s="25">
        <f>IF($H2148&lt;&gt;"",IF($F2148="","",ROUND($H2148-$F2148,2)),IF(AND($F2148&lt;&gt;"",ISNUMBER($G2148)),IF($G2148&lt;TODAY(),-$F2148,""),""))</f>
        <v/>
      </c>
    </row>
    <row r="2149">
      <c r="A2149" s="7" t="n"/>
      <c r="B2149" s="10" t="n"/>
      <c r="C2149">
        <f>IF($A2149="","",IFERROR(IF(INDEX('Apólices'!$Q$2:$Q$5001,MATCH($A2149,'Apólices'!$A$2:$A$5001,0))="","",INDEX('Apólices'!$Q$2:$Q$5001,MATCH($A2149,'Apólices'!$A$2:$A$5001,0))),""))</f>
        <v/>
      </c>
      <c r="D2149" s="8" t="n"/>
      <c r="E2149" s="25" t="n"/>
      <c r="F2149" s="25">
        <f>IF(OR($E2149="",$C2149=""),"",ROUND($E2149*$C2149/100,2))</f>
        <v/>
      </c>
      <c r="G2149" s="8" t="n"/>
      <c r="H2149" s="25" t="n"/>
      <c r="I2149" s="8" t="n"/>
      <c r="J2149" s="25">
        <f>IF($H2149&lt;&gt;"",IF($F2149="","",ROUND($H2149-$F2149,2)),IF(AND($F2149&lt;&gt;"",ISNUMBER($G2149)),IF($G2149&lt;TODAY(),-$F2149,""),""))</f>
        <v/>
      </c>
    </row>
    <row r="2150">
      <c r="A2150" s="7" t="n"/>
      <c r="B2150" s="10" t="n"/>
      <c r="C2150">
        <f>IF($A2150="","",IFERROR(IF(INDEX('Apólices'!$Q$2:$Q$5001,MATCH($A2150,'Apólices'!$A$2:$A$5001,0))="","",INDEX('Apólices'!$Q$2:$Q$5001,MATCH($A2150,'Apólices'!$A$2:$A$5001,0))),""))</f>
        <v/>
      </c>
      <c r="D2150" s="8" t="n"/>
      <c r="E2150" s="25" t="n"/>
      <c r="F2150" s="25">
        <f>IF(OR($E2150="",$C2150=""),"",ROUND($E2150*$C2150/100,2))</f>
        <v/>
      </c>
      <c r="G2150" s="8" t="n"/>
      <c r="H2150" s="25" t="n"/>
      <c r="I2150" s="8" t="n"/>
      <c r="J2150" s="25">
        <f>IF($H2150&lt;&gt;"",IF($F2150="","",ROUND($H2150-$F2150,2)),IF(AND($F2150&lt;&gt;"",ISNUMBER($G2150)),IF($G2150&lt;TODAY(),-$F2150,""),""))</f>
        <v/>
      </c>
    </row>
    <row r="2151">
      <c r="A2151" s="7" t="n"/>
      <c r="B2151" s="10" t="n"/>
      <c r="C2151">
        <f>IF($A2151="","",IFERROR(IF(INDEX('Apólices'!$Q$2:$Q$5001,MATCH($A2151,'Apólices'!$A$2:$A$5001,0))="","",INDEX('Apólices'!$Q$2:$Q$5001,MATCH($A2151,'Apólices'!$A$2:$A$5001,0))),""))</f>
        <v/>
      </c>
      <c r="D2151" s="8" t="n"/>
      <c r="E2151" s="25" t="n"/>
      <c r="F2151" s="25">
        <f>IF(OR($E2151="",$C2151=""),"",ROUND($E2151*$C2151/100,2))</f>
        <v/>
      </c>
      <c r="G2151" s="8" t="n"/>
      <c r="H2151" s="25" t="n"/>
      <c r="I2151" s="8" t="n"/>
      <c r="J2151" s="25">
        <f>IF($H2151&lt;&gt;"",IF($F2151="","",ROUND($H2151-$F2151,2)),IF(AND($F2151&lt;&gt;"",ISNUMBER($G2151)),IF($G2151&lt;TODAY(),-$F2151,""),""))</f>
        <v/>
      </c>
    </row>
    <row r="2152">
      <c r="A2152" s="7" t="n"/>
      <c r="B2152" s="10" t="n"/>
      <c r="C2152">
        <f>IF($A2152="","",IFERROR(IF(INDEX('Apólices'!$Q$2:$Q$5001,MATCH($A2152,'Apólices'!$A$2:$A$5001,0))="","",INDEX('Apólices'!$Q$2:$Q$5001,MATCH($A2152,'Apólices'!$A$2:$A$5001,0))),""))</f>
        <v/>
      </c>
      <c r="D2152" s="8" t="n"/>
      <c r="E2152" s="25" t="n"/>
      <c r="F2152" s="25">
        <f>IF(OR($E2152="",$C2152=""),"",ROUND($E2152*$C2152/100,2))</f>
        <v/>
      </c>
      <c r="G2152" s="8" t="n"/>
      <c r="H2152" s="25" t="n"/>
      <c r="I2152" s="8" t="n"/>
      <c r="J2152" s="25">
        <f>IF($H2152&lt;&gt;"",IF($F2152="","",ROUND($H2152-$F2152,2)),IF(AND($F2152&lt;&gt;"",ISNUMBER($G2152)),IF($G2152&lt;TODAY(),-$F2152,""),""))</f>
        <v/>
      </c>
    </row>
    <row r="2153">
      <c r="A2153" s="7" t="n"/>
      <c r="B2153" s="10" t="n"/>
      <c r="C2153">
        <f>IF($A2153="","",IFERROR(IF(INDEX('Apólices'!$Q$2:$Q$5001,MATCH($A2153,'Apólices'!$A$2:$A$5001,0))="","",INDEX('Apólices'!$Q$2:$Q$5001,MATCH($A2153,'Apólices'!$A$2:$A$5001,0))),""))</f>
        <v/>
      </c>
      <c r="D2153" s="8" t="n"/>
      <c r="E2153" s="25" t="n"/>
      <c r="F2153" s="25">
        <f>IF(OR($E2153="",$C2153=""),"",ROUND($E2153*$C2153/100,2))</f>
        <v/>
      </c>
      <c r="G2153" s="8" t="n"/>
      <c r="H2153" s="25" t="n"/>
      <c r="I2153" s="8" t="n"/>
      <c r="J2153" s="25">
        <f>IF($H2153&lt;&gt;"",IF($F2153="","",ROUND($H2153-$F2153,2)),IF(AND($F2153&lt;&gt;"",ISNUMBER($G2153)),IF($G2153&lt;TODAY(),-$F2153,""),""))</f>
        <v/>
      </c>
    </row>
    <row r="2154">
      <c r="A2154" s="7" t="n"/>
      <c r="B2154" s="10" t="n"/>
      <c r="C2154">
        <f>IF($A2154="","",IFERROR(IF(INDEX('Apólices'!$Q$2:$Q$5001,MATCH($A2154,'Apólices'!$A$2:$A$5001,0))="","",INDEX('Apólices'!$Q$2:$Q$5001,MATCH($A2154,'Apólices'!$A$2:$A$5001,0))),""))</f>
        <v/>
      </c>
      <c r="D2154" s="8" t="n"/>
      <c r="E2154" s="25" t="n"/>
      <c r="F2154" s="25">
        <f>IF(OR($E2154="",$C2154=""),"",ROUND($E2154*$C2154/100,2))</f>
        <v/>
      </c>
      <c r="G2154" s="8" t="n"/>
      <c r="H2154" s="25" t="n"/>
      <c r="I2154" s="8" t="n"/>
      <c r="J2154" s="25">
        <f>IF($H2154&lt;&gt;"",IF($F2154="","",ROUND($H2154-$F2154,2)),IF(AND($F2154&lt;&gt;"",ISNUMBER($G2154)),IF($G2154&lt;TODAY(),-$F2154,""),""))</f>
        <v/>
      </c>
    </row>
    <row r="2155">
      <c r="A2155" s="7" t="n"/>
      <c r="B2155" s="10" t="n"/>
      <c r="C2155">
        <f>IF($A2155="","",IFERROR(IF(INDEX('Apólices'!$Q$2:$Q$5001,MATCH($A2155,'Apólices'!$A$2:$A$5001,0))="","",INDEX('Apólices'!$Q$2:$Q$5001,MATCH($A2155,'Apólices'!$A$2:$A$5001,0))),""))</f>
        <v/>
      </c>
      <c r="D2155" s="8" t="n"/>
      <c r="E2155" s="25" t="n"/>
      <c r="F2155" s="25">
        <f>IF(OR($E2155="",$C2155=""),"",ROUND($E2155*$C2155/100,2))</f>
        <v/>
      </c>
      <c r="G2155" s="8" t="n"/>
      <c r="H2155" s="25" t="n"/>
      <c r="I2155" s="8" t="n"/>
      <c r="J2155" s="25">
        <f>IF($H2155&lt;&gt;"",IF($F2155="","",ROUND($H2155-$F2155,2)),IF(AND($F2155&lt;&gt;"",ISNUMBER($G2155)),IF($G2155&lt;TODAY(),-$F2155,""),""))</f>
        <v/>
      </c>
    </row>
    <row r="2156">
      <c r="A2156" s="7" t="n"/>
      <c r="B2156" s="10" t="n"/>
      <c r="C2156">
        <f>IF($A2156="","",IFERROR(IF(INDEX('Apólices'!$Q$2:$Q$5001,MATCH($A2156,'Apólices'!$A$2:$A$5001,0))="","",INDEX('Apólices'!$Q$2:$Q$5001,MATCH($A2156,'Apólices'!$A$2:$A$5001,0))),""))</f>
        <v/>
      </c>
      <c r="D2156" s="8" t="n"/>
      <c r="E2156" s="25" t="n"/>
      <c r="F2156" s="25">
        <f>IF(OR($E2156="",$C2156=""),"",ROUND($E2156*$C2156/100,2))</f>
        <v/>
      </c>
      <c r="G2156" s="8" t="n"/>
      <c r="H2156" s="25" t="n"/>
      <c r="I2156" s="8" t="n"/>
      <c r="J2156" s="25">
        <f>IF($H2156&lt;&gt;"",IF($F2156="","",ROUND($H2156-$F2156,2)),IF(AND($F2156&lt;&gt;"",ISNUMBER($G2156)),IF($G2156&lt;TODAY(),-$F2156,""),""))</f>
        <v/>
      </c>
    </row>
    <row r="2157">
      <c r="A2157" s="7" t="n"/>
      <c r="B2157" s="10" t="n"/>
      <c r="C2157">
        <f>IF($A2157="","",IFERROR(IF(INDEX('Apólices'!$Q$2:$Q$5001,MATCH($A2157,'Apólices'!$A$2:$A$5001,0))="","",INDEX('Apólices'!$Q$2:$Q$5001,MATCH($A2157,'Apólices'!$A$2:$A$5001,0))),""))</f>
        <v/>
      </c>
      <c r="D2157" s="8" t="n"/>
      <c r="E2157" s="25" t="n"/>
      <c r="F2157" s="25">
        <f>IF(OR($E2157="",$C2157=""),"",ROUND($E2157*$C2157/100,2))</f>
        <v/>
      </c>
      <c r="G2157" s="8" t="n"/>
      <c r="H2157" s="25" t="n"/>
      <c r="I2157" s="8" t="n"/>
      <c r="J2157" s="25">
        <f>IF($H2157&lt;&gt;"",IF($F2157="","",ROUND($H2157-$F2157,2)),IF(AND($F2157&lt;&gt;"",ISNUMBER($G2157)),IF($G2157&lt;TODAY(),-$F2157,""),""))</f>
        <v/>
      </c>
    </row>
    <row r="2158">
      <c r="A2158" s="7" t="n"/>
      <c r="B2158" s="10" t="n"/>
      <c r="C2158">
        <f>IF($A2158="","",IFERROR(IF(INDEX('Apólices'!$Q$2:$Q$5001,MATCH($A2158,'Apólices'!$A$2:$A$5001,0))="","",INDEX('Apólices'!$Q$2:$Q$5001,MATCH($A2158,'Apólices'!$A$2:$A$5001,0))),""))</f>
        <v/>
      </c>
      <c r="D2158" s="8" t="n"/>
      <c r="E2158" s="25" t="n"/>
      <c r="F2158" s="25">
        <f>IF(OR($E2158="",$C2158=""),"",ROUND($E2158*$C2158/100,2))</f>
        <v/>
      </c>
      <c r="G2158" s="8" t="n"/>
      <c r="H2158" s="25" t="n"/>
      <c r="I2158" s="8" t="n"/>
      <c r="J2158" s="25">
        <f>IF($H2158&lt;&gt;"",IF($F2158="","",ROUND($H2158-$F2158,2)),IF(AND($F2158&lt;&gt;"",ISNUMBER($G2158)),IF($G2158&lt;TODAY(),-$F2158,""),""))</f>
        <v/>
      </c>
    </row>
    <row r="2159">
      <c r="A2159" s="7" t="n"/>
      <c r="B2159" s="10" t="n"/>
      <c r="C2159">
        <f>IF($A2159="","",IFERROR(IF(INDEX('Apólices'!$Q$2:$Q$5001,MATCH($A2159,'Apólices'!$A$2:$A$5001,0))="","",INDEX('Apólices'!$Q$2:$Q$5001,MATCH($A2159,'Apólices'!$A$2:$A$5001,0))),""))</f>
        <v/>
      </c>
      <c r="D2159" s="8" t="n"/>
      <c r="E2159" s="25" t="n"/>
      <c r="F2159" s="25">
        <f>IF(OR($E2159="",$C2159=""),"",ROUND($E2159*$C2159/100,2))</f>
        <v/>
      </c>
      <c r="G2159" s="8" t="n"/>
      <c r="H2159" s="25" t="n"/>
      <c r="I2159" s="8" t="n"/>
      <c r="J2159" s="25">
        <f>IF($H2159&lt;&gt;"",IF($F2159="","",ROUND($H2159-$F2159,2)),IF(AND($F2159&lt;&gt;"",ISNUMBER($G2159)),IF($G2159&lt;TODAY(),-$F2159,""),""))</f>
        <v/>
      </c>
    </row>
    <row r="2160">
      <c r="A2160" s="7" t="n"/>
      <c r="B2160" s="10" t="n"/>
      <c r="C2160">
        <f>IF($A2160="","",IFERROR(IF(INDEX('Apólices'!$Q$2:$Q$5001,MATCH($A2160,'Apólices'!$A$2:$A$5001,0))="","",INDEX('Apólices'!$Q$2:$Q$5001,MATCH($A2160,'Apólices'!$A$2:$A$5001,0))),""))</f>
        <v/>
      </c>
      <c r="D2160" s="8" t="n"/>
      <c r="E2160" s="25" t="n"/>
      <c r="F2160" s="25">
        <f>IF(OR($E2160="",$C2160=""),"",ROUND($E2160*$C2160/100,2))</f>
        <v/>
      </c>
      <c r="G2160" s="8" t="n"/>
      <c r="H2160" s="25" t="n"/>
      <c r="I2160" s="8" t="n"/>
      <c r="J2160" s="25">
        <f>IF($H2160&lt;&gt;"",IF($F2160="","",ROUND($H2160-$F2160,2)),IF(AND($F2160&lt;&gt;"",ISNUMBER($G2160)),IF($G2160&lt;TODAY(),-$F2160,""),""))</f>
        <v/>
      </c>
    </row>
    <row r="2161">
      <c r="A2161" s="7" t="n"/>
      <c r="B2161" s="10" t="n"/>
      <c r="C2161">
        <f>IF($A2161="","",IFERROR(IF(INDEX('Apólices'!$Q$2:$Q$5001,MATCH($A2161,'Apólices'!$A$2:$A$5001,0))="","",INDEX('Apólices'!$Q$2:$Q$5001,MATCH($A2161,'Apólices'!$A$2:$A$5001,0))),""))</f>
        <v/>
      </c>
      <c r="D2161" s="8" t="n"/>
      <c r="E2161" s="25" t="n"/>
      <c r="F2161" s="25">
        <f>IF(OR($E2161="",$C2161=""),"",ROUND($E2161*$C2161/100,2))</f>
        <v/>
      </c>
      <c r="G2161" s="8" t="n"/>
      <c r="H2161" s="25" t="n"/>
      <c r="I2161" s="8" t="n"/>
      <c r="J2161" s="25">
        <f>IF($H2161&lt;&gt;"",IF($F2161="","",ROUND($H2161-$F2161,2)),IF(AND($F2161&lt;&gt;"",ISNUMBER($G2161)),IF($G2161&lt;TODAY(),-$F2161,""),""))</f>
        <v/>
      </c>
    </row>
    <row r="2162">
      <c r="A2162" s="7" t="n"/>
      <c r="B2162" s="10" t="n"/>
      <c r="C2162">
        <f>IF($A2162="","",IFERROR(IF(INDEX('Apólices'!$Q$2:$Q$5001,MATCH($A2162,'Apólices'!$A$2:$A$5001,0))="","",INDEX('Apólices'!$Q$2:$Q$5001,MATCH($A2162,'Apólices'!$A$2:$A$5001,0))),""))</f>
        <v/>
      </c>
      <c r="D2162" s="8" t="n"/>
      <c r="E2162" s="25" t="n"/>
      <c r="F2162" s="25">
        <f>IF(OR($E2162="",$C2162=""),"",ROUND($E2162*$C2162/100,2))</f>
        <v/>
      </c>
      <c r="G2162" s="8" t="n"/>
      <c r="H2162" s="25" t="n"/>
      <c r="I2162" s="8" t="n"/>
      <c r="J2162" s="25">
        <f>IF($H2162&lt;&gt;"",IF($F2162="","",ROUND($H2162-$F2162,2)),IF(AND($F2162&lt;&gt;"",ISNUMBER($G2162)),IF($G2162&lt;TODAY(),-$F2162,""),""))</f>
        <v/>
      </c>
    </row>
    <row r="2163">
      <c r="A2163" s="7" t="n"/>
      <c r="B2163" s="10" t="n"/>
      <c r="C2163">
        <f>IF($A2163="","",IFERROR(IF(INDEX('Apólices'!$Q$2:$Q$5001,MATCH($A2163,'Apólices'!$A$2:$A$5001,0))="","",INDEX('Apólices'!$Q$2:$Q$5001,MATCH($A2163,'Apólices'!$A$2:$A$5001,0))),""))</f>
        <v/>
      </c>
      <c r="D2163" s="8" t="n"/>
      <c r="E2163" s="25" t="n"/>
      <c r="F2163" s="25">
        <f>IF(OR($E2163="",$C2163=""),"",ROUND($E2163*$C2163/100,2))</f>
        <v/>
      </c>
      <c r="G2163" s="8" t="n"/>
      <c r="H2163" s="25" t="n"/>
      <c r="I2163" s="8" t="n"/>
      <c r="J2163" s="25">
        <f>IF($H2163&lt;&gt;"",IF($F2163="","",ROUND($H2163-$F2163,2)),IF(AND($F2163&lt;&gt;"",ISNUMBER($G2163)),IF($G2163&lt;TODAY(),-$F2163,""),""))</f>
        <v/>
      </c>
    </row>
    <row r="2164">
      <c r="A2164" s="7" t="n"/>
      <c r="B2164" s="10" t="n"/>
      <c r="C2164">
        <f>IF($A2164="","",IFERROR(IF(INDEX('Apólices'!$Q$2:$Q$5001,MATCH($A2164,'Apólices'!$A$2:$A$5001,0))="","",INDEX('Apólices'!$Q$2:$Q$5001,MATCH($A2164,'Apólices'!$A$2:$A$5001,0))),""))</f>
        <v/>
      </c>
      <c r="D2164" s="8" t="n"/>
      <c r="E2164" s="25" t="n"/>
      <c r="F2164" s="25">
        <f>IF(OR($E2164="",$C2164=""),"",ROUND($E2164*$C2164/100,2))</f>
        <v/>
      </c>
      <c r="G2164" s="8" t="n"/>
      <c r="H2164" s="25" t="n"/>
      <c r="I2164" s="8" t="n"/>
      <c r="J2164" s="25">
        <f>IF($H2164&lt;&gt;"",IF($F2164="","",ROUND($H2164-$F2164,2)),IF(AND($F2164&lt;&gt;"",ISNUMBER($G2164)),IF($G2164&lt;TODAY(),-$F2164,""),""))</f>
        <v/>
      </c>
    </row>
    <row r="2165">
      <c r="A2165" s="7" t="n"/>
      <c r="B2165" s="10" t="n"/>
      <c r="C2165">
        <f>IF($A2165="","",IFERROR(IF(INDEX('Apólices'!$Q$2:$Q$5001,MATCH($A2165,'Apólices'!$A$2:$A$5001,0))="","",INDEX('Apólices'!$Q$2:$Q$5001,MATCH($A2165,'Apólices'!$A$2:$A$5001,0))),""))</f>
        <v/>
      </c>
      <c r="D2165" s="8" t="n"/>
      <c r="E2165" s="25" t="n"/>
      <c r="F2165" s="25">
        <f>IF(OR($E2165="",$C2165=""),"",ROUND($E2165*$C2165/100,2))</f>
        <v/>
      </c>
      <c r="G2165" s="8" t="n"/>
      <c r="H2165" s="25" t="n"/>
      <c r="I2165" s="8" t="n"/>
      <c r="J2165" s="25">
        <f>IF($H2165&lt;&gt;"",IF($F2165="","",ROUND($H2165-$F2165,2)),IF(AND($F2165&lt;&gt;"",ISNUMBER($G2165)),IF($G2165&lt;TODAY(),-$F2165,""),""))</f>
        <v/>
      </c>
    </row>
    <row r="2166">
      <c r="A2166" s="7" t="n"/>
      <c r="B2166" s="10" t="n"/>
      <c r="C2166">
        <f>IF($A2166="","",IFERROR(IF(INDEX('Apólices'!$Q$2:$Q$5001,MATCH($A2166,'Apólices'!$A$2:$A$5001,0))="","",INDEX('Apólices'!$Q$2:$Q$5001,MATCH($A2166,'Apólices'!$A$2:$A$5001,0))),""))</f>
        <v/>
      </c>
      <c r="D2166" s="8" t="n"/>
      <c r="E2166" s="25" t="n"/>
      <c r="F2166" s="25">
        <f>IF(OR($E2166="",$C2166=""),"",ROUND($E2166*$C2166/100,2))</f>
        <v/>
      </c>
      <c r="G2166" s="8" t="n"/>
      <c r="H2166" s="25" t="n"/>
      <c r="I2166" s="8" t="n"/>
      <c r="J2166" s="25">
        <f>IF($H2166&lt;&gt;"",IF($F2166="","",ROUND($H2166-$F2166,2)),IF(AND($F2166&lt;&gt;"",ISNUMBER($G2166)),IF($G2166&lt;TODAY(),-$F2166,""),""))</f>
        <v/>
      </c>
    </row>
    <row r="2167">
      <c r="A2167" s="7" t="n"/>
      <c r="B2167" s="10" t="n"/>
      <c r="C2167">
        <f>IF($A2167="","",IFERROR(IF(INDEX('Apólices'!$Q$2:$Q$5001,MATCH($A2167,'Apólices'!$A$2:$A$5001,0))="","",INDEX('Apólices'!$Q$2:$Q$5001,MATCH($A2167,'Apólices'!$A$2:$A$5001,0))),""))</f>
        <v/>
      </c>
      <c r="D2167" s="8" t="n"/>
      <c r="E2167" s="25" t="n"/>
      <c r="F2167" s="25">
        <f>IF(OR($E2167="",$C2167=""),"",ROUND($E2167*$C2167/100,2))</f>
        <v/>
      </c>
      <c r="G2167" s="8" t="n"/>
      <c r="H2167" s="25" t="n"/>
      <c r="I2167" s="8" t="n"/>
      <c r="J2167" s="25">
        <f>IF($H2167&lt;&gt;"",IF($F2167="","",ROUND($H2167-$F2167,2)),IF(AND($F2167&lt;&gt;"",ISNUMBER($G2167)),IF($G2167&lt;TODAY(),-$F2167,""),""))</f>
        <v/>
      </c>
    </row>
    <row r="2168">
      <c r="A2168" s="7" t="n"/>
      <c r="B2168" s="10" t="n"/>
      <c r="C2168">
        <f>IF($A2168="","",IFERROR(IF(INDEX('Apólices'!$Q$2:$Q$5001,MATCH($A2168,'Apólices'!$A$2:$A$5001,0))="","",INDEX('Apólices'!$Q$2:$Q$5001,MATCH($A2168,'Apólices'!$A$2:$A$5001,0))),""))</f>
        <v/>
      </c>
      <c r="D2168" s="8" t="n"/>
      <c r="E2168" s="25" t="n"/>
      <c r="F2168" s="25">
        <f>IF(OR($E2168="",$C2168=""),"",ROUND($E2168*$C2168/100,2))</f>
        <v/>
      </c>
      <c r="G2168" s="8" t="n"/>
      <c r="H2168" s="25" t="n"/>
      <c r="I2168" s="8" t="n"/>
      <c r="J2168" s="25">
        <f>IF($H2168&lt;&gt;"",IF($F2168="","",ROUND($H2168-$F2168,2)),IF(AND($F2168&lt;&gt;"",ISNUMBER($G2168)),IF($G2168&lt;TODAY(),-$F2168,""),""))</f>
        <v/>
      </c>
    </row>
    <row r="2169">
      <c r="A2169" s="7" t="n"/>
      <c r="B2169" s="10" t="n"/>
      <c r="C2169">
        <f>IF($A2169="","",IFERROR(IF(INDEX('Apólices'!$Q$2:$Q$5001,MATCH($A2169,'Apólices'!$A$2:$A$5001,0))="","",INDEX('Apólices'!$Q$2:$Q$5001,MATCH($A2169,'Apólices'!$A$2:$A$5001,0))),""))</f>
        <v/>
      </c>
      <c r="D2169" s="8" t="n"/>
      <c r="E2169" s="25" t="n"/>
      <c r="F2169" s="25">
        <f>IF(OR($E2169="",$C2169=""),"",ROUND($E2169*$C2169/100,2))</f>
        <v/>
      </c>
      <c r="G2169" s="8" t="n"/>
      <c r="H2169" s="25" t="n"/>
      <c r="I2169" s="8" t="n"/>
      <c r="J2169" s="25">
        <f>IF($H2169&lt;&gt;"",IF($F2169="","",ROUND($H2169-$F2169,2)),IF(AND($F2169&lt;&gt;"",ISNUMBER($G2169)),IF($G2169&lt;TODAY(),-$F2169,""),""))</f>
        <v/>
      </c>
    </row>
    <row r="2170">
      <c r="A2170" s="7" t="n"/>
      <c r="B2170" s="10" t="n"/>
      <c r="C2170">
        <f>IF($A2170="","",IFERROR(IF(INDEX('Apólices'!$Q$2:$Q$5001,MATCH($A2170,'Apólices'!$A$2:$A$5001,0))="","",INDEX('Apólices'!$Q$2:$Q$5001,MATCH($A2170,'Apólices'!$A$2:$A$5001,0))),""))</f>
        <v/>
      </c>
      <c r="D2170" s="8" t="n"/>
      <c r="E2170" s="25" t="n"/>
      <c r="F2170" s="25">
        <f>IF(OR($E2170="",$C2170=""),"",ROUND($E2170*$C2170/100,2))</f>
        <v/>
      </c>
      <c r="G2170" s="8" t="n"/>
      <c r="H2170" s="25" t="n"/>
      <c r="I2170" s="8" t="n"/>
      <c r="J2170" s="25">
        <f>IF($H2170&lt;&gt;"",IF($F2170="","",ROUND($H2170-$F2170,2)),IF(AND($F2170&lt;&gt;"",ISNUMBER($G2170)),IF($G2170&lt;TODAY(),-$F2170,""),""))</f>
        <v/>
      </c>
    </row>
    <row r="2171">
      <c r="A2171" s="7" t="n"/>
      <c r="B2171" s="10" t="n"/>
      <c r="C2171">
        <f>IF($A2171="","",IFERROR(IF(INDEX('Apólices'!$Q$2:$Q$5001,MATCH($A2171,'Apólices'!$A$2:$A$5001,0))="","",INDEX('Apólices'!$Q$2:$Q$5001,MATCH($A2171,'Apólices'!$A$2:$A$5001,0))),""))</f>
        <v/>
      </c>
      <c r="D2171" s="8" t="n"/>
      <c r="E2171" s="25" t="n"/>
      <c r="F2171" s="25">
        <f>IF(OR($E2171="",$C2171=""),"",ROUND($E2171*$C2171/100,2))</f>
        <v/>
      </c>
      <c r="G2171" s="8" t="n"/>
      <c r="H2171" s="25" t="n"/>
      <c r="I2171" s="8" t="n"/>
      <c r="J2171" s="25">
        <f>IF($H2171&lt;&gt;"",IF($F2171="","",ROUND($H2171-$F2171,2)),IF(AND($F2171&lt;&gt;"",ISNUMBER($G2171)),IF($G2171&lt;TODAY(),-$F2171,""),""))</f>
        <v/>
      </c>
    </row>
    <row r="2172">
      <c r="A2172" s="7" t="n"/>
      <c r="B2172" s="10" t="n"/>
      <c r="C2172">
        <f>IF($A2172="","",IFERROR(IF(INDEX('Apólices'!$Q$2:$Q$5001,MATCH($A2172,'Apólices'!$A$2:$A$5001,0))="","",INDEX('Apólices'!$Q$2:$Q$5001,MATCH($A2172,'Apólices'!$A$2:$A$5001,0))),""))</f>
        <v/>
      </c>
      <c r="D2172" s="8" t="n"/>
      <c r="E2172" s="25" t="n"/>
      <c r="F2172" s="25">
        <f>IF(OR($E2172="",$C2172=""),"",ROUND($E2172*$C2172/100,2))</f>
        <v/>
      </c>
      <c r="G2172" s="8" t="n"/>
      <c r="H2172" s="25" t="n"/>
      <c r="I2172" s="8" t="n"/>
      <c r="J2172" s="25">
        <f>IF($H2172&lt;&gt;"",IF($F2172="","",ROUND($H2172-$F2172,2)),IF(AND($F2172&lt;&gt;"",ISNUMBER($G2172)),IF($G2172&lt;TODAY(),-$F2172,""),""))</f>
        <v/>
      </c>
    </row>
    <row r="2173">
      <c r="A2173" s="7" t="n"/>
      <c r="B2173" s="10" t="n"/>
      <c r="C2173">
        <f>IF($A2173="","",IFERROR(IF(INDEX('Apólices'!$Q$2:$Q$5001,MATCH($A2173,'Apólices'!$A$2:$A$5001,0))="","",INDEX('Apólices'!$Q$2:$Q$5001,MATCH($A2173,'Apólices'!$A$2:$A$5001,0))),""))</f>
        <v/>
      </c>
      <c r="D2173" s="8" t="n"/>
      <c r="E2173" s="25" t="n"/>
      <c r="F2173" s="25">
        <f>IF(OR($E2173="",$C2173=""),"",ROUND($E2173*$C2173/100,2))</f>
        <v/>
      </c>
      <c r="G2173" s="8" t="n"/>
      <c r="H2173" s="25" t="n"/>
      <c r="I2173" s="8" t="n"/>
      <c r="J2173" s="25">
        <f>IF($H2173&lt;&gt;"",IF($F2173="","",ROUND($H2173-$F2173,2)),IF(AND($F2173&lt;&gt;"",ISNUMBER($G2173)),IF($G2173&lt;TODAY(),-$F2173,""),""))</f>
        <v/>
      </c>
    </row>
    <row r="2174">
      <c r="A2174" s="7" t="n"/>
      <c r="B2174" s="10" t="n"/>
      <c r="C2174">
        <f>IF($A2174="","",IFERROR(IF(INDEX('Apólices'!$Q$2:$Q$5001,MATCH($A2174,'Apólices'!$A$2:$A$5001,0))="","",INDEX('Apólices'!$Q$2:$Q$5001,MATCH($A2174,'Apólices'!$A$2:$A$5001,0))),""))</f>
        <v/>
      </c>
      <c r="D2174" s="8" t="n"/>
      <c r="E2174" s="25" t="n"/>
      <c r="F2174" s="25">
        <f>IF(OR($E2174="",$C2174=""),"",ROUND($E2174*$C2174/100,2))</f>
        <v/>
      </c>
      <c r="G2174" s="8" t="n"/>
      <c r="H2174" s="25" t="n"/>
      <c r="I2174" s="8" t="n"/>
      <c r="J2174" s="25">
        <f>IF($H2174&lt;&gt;"",IF($F2174="","",ROUND($H2174-$F2174,2)),IF(AND($F2174&lt;&gt;"",ISNUMBER($G2174)),IF($G2174&lt;TODAY(),-$F2174,""),""))</f>
        <v/>
      </c>
    </row>
    <row r="2175">
      <c r="A2175" s="7" t="n"/>
      <c r="B2175" s="10" t="n"/>
      <c r="C2175">
        <f>IF($A2175="","",IFERROR(IF(INDEX('Apólices'!$Q$2:$Q$5001,MATCH($A2175,'Apólices'!$A$2:$A$5001,0))="","",INDEX('Apólices'!$Q$2:$Q$5001,MATCH($A2175,'Apólices'!$A$2:$A$5001,0))),""))</f>
        <v/>
      </c>
      <c r="D2175" s="8" t="n"/>
      <c r="E2175" s="25" t="n"/>
      <c r="F2175" s="25">
        <f>IF(OR($E2175="",$C2175=""),"",ROUND($E2175*$C2175/100,2))</f>
        <v/>
      </c>
      <c r="G2175" s="8" t="n"/>
      <c r="H2175" s="25" t="n"/>
      <c r="I2175" s="8" t="n"/>
      <c r="J2175" s="25">
        <f>IF($H2175&lt;&gt;"",IF($F2175="","",ROUND($H2175-$F2175,2)),IF(AND($F2175&lt;&gt;"",ISNUMBER($G2175)),IF($G2175&lt;TODAY(),-$F2175,""),""))</f>
        <v/>
      </c>
    </row>
    <row r="2176">
      <c r="A2176" s="7" t="n"/>
      <c r="B2176" s="10" t="n"/>
      <c r="C2176">
        <f>IF($A2176="","",IFERROR(IF(INDEX('Apólices'!$Q$2:$Q$5001,MATCH($A2176,'Apólices'!$A$2:$A$5001,0))="","",INDEX('Apólices'!$Q$2:$Q$5001,MATCH($A2176,'Apólices'!$A$2:$A$5001,0))),""))</f>
        <v/>
      </c>
      <c r="D2176" s="8" t="n"/>
      <c r="E2176" s="25" t="n"/>
      <c r="F2176" s="25">
        <f>IF(OR($E2176="",$C2176=""),"",ROUND($E2176*$C2176/100,2))</f>
        <v/>
      </c>
      <c r="G2176" s="8" t="n"/>
      <c r="H2176" s="25" t="n"/>
      <c r="I2176" s="8" t="n"/>
      <c r="J2176" s="25">
        <f>IF($H2176&lt;&gt;"",IF($F2176="","",ROUND($H2176-$F2176,2)),IF(AND($F2176&lt;&gt;"",ISNUMBER($G2176)),IF($G2176&lt;TODAY(),-$F2176,""),""))</f>
        <v/>
      </c>
    </row>
    <row r="2177">
      <c r="A2177" s="7" t="n"/>
      <c r="B2177" s="10" t="n"/>
      <c r="C2177">
        <f>IF($A2177="","",IFERROR(IF(INDEX('Apólices'!$Q$2:$Q$5001,MATCH($A2177,'Apólices'!$A$2:$A$5001,0))="","",INDEX('Apólices'!$Q$2:$Q$5001,MATCH($A2177,'Apólices'!$A$2:$A$5001,0))),""))</f>
        <v/>
      </c>
      <c r="D2177" s="8" t="n"/>
      <c r="E2177" s="25" t="n"/>
      <c r="F2177" s="25">
        <f>IF(OR($E2177="",$C2177=""),"",ROUND($E2177*$C2177/100,2))</f>
        <v/>
      </c>
      <c r="G2177" s="8" t="n"/>
      <c r="H2177" s="25" t="n"/>
      <c r="I2177" s="8" t="n"/>
      <c r="J2177" s="25">
        <f>IF($H2177&lt;&gt;"",IF($F2177="","",ROUND($H2177-$F2177,2)),IF(AND($F2177&lt;&gt;"",ISNUMBER($G2177)),IF($G2177&lt;TODAY(),-$F2177,""),""))</f>
        <v/>
      </c>
    </row>
    <row r="2178">
      <c r="A2178" s="7" t="n"/>
      <c r="B2178" s="10" t="n"/>
      <c r="C2178">
        <f>IF($A2178="","",IFERROR(IF(INDEX('Apólices'!$Q$2:$Q$5001,MATCH($A2178,'Apólices'!$A$2:$A$5001,0))="","",INDEX('Apólices'!$Q$2:$Q$5001,MATCH($A2178,'Apólices'!$A$2:$A$5001,0))),""))</f>
        <v/>
      </c>
      <c r="D2178" s="8" t="n"/>
      <c r="E2178" s="25" t="n"/>
      <c r="F2178" s="25">
        <f>IF(OR($E2178="",$C2178=""),"",ROUND($E2178*$C2178/100,2))</f>
        <v/>
      </c>
      <c r="G2178" s="8" t="n"/>
      <c r="H2178" s="25" t="n"/>
      <c r="I2178" s="8" t="n"/>
      <c r="J2178" s="25">
        <f>IF($H2178&lt;&gt;"",IF($F2178="","",ROUND($H2178-$F2178,2)),IF(AND($F2178&lt;&gt;"",ISNUMBER($G2178)),IF($G2178&lt;TODAY(),-$F2178,""),""))</f>
        <v/>
      </c>
    </row>
    <row r="2179">
      <c r="A2179" s="7" t="n"/>
      <c r="B2179" s="10" t="n"/>
      <c r="C2179">
        <f>IF($A2179="","",IFERROR(IF(INDEX('Apólices'!$Q$2:$Q$5001,MATCH($A2179,'Apólices'!$A$2:$A$5001,0))="","",INDEX('Apólices'!$Q$2:$Q$5001,MATCH($A2179,'Apólices'!$A$2:$A$5001,0))),""))</f>
        <v/>
      </c>
      <c r="D2179" s="8" t="n"/>
      <c r="E2179" s="25" t="n"/>
      <c r="F2179" s="25">
        <f>IF(OR($E2179="",$C2179=""),"",ROUND($E2179*$C2179/100,2))</f>
        <v/>
      </c>
      <c r="G2179" s="8" t="n"/>
      <c r="H2179" s="25" t="n"/>
      <c r="I2179" s="8" t="n"/>
      <c r="J2179" s="25">
        <f>IF($H2179&lt;&gt;"",IF($F2179="","",ROUND($H2179-$F2179,2)),IF(AND($F2179&lt;&gt;"",ISNUMBER($G2179)),IF($G2179&lt;TODAY(),-$F2179,""),""))</f>
        <v/>
      </c>
    </row>
    <row r="2180">
      <c r="A2180" s="7" t="n"/>
      <c r="B2180" s="10" t="n"/>
      <c r="C2180">
        <f>IF($A2180="","",IFERROR(IF(INDEX('Apólices'!$Q$2:$Q$5001,MATCH($A2180,'Apólices'!$A$2:$A$5001,0))="","",INDEX('Apólices'!$Q$2:$Q$5001,MATCH($A2180,'Apólices'!$A$2:$A$5001,0))),""))</f>
        <v/>
      </c>
      <c r="D2180" s="8" t="n"/>
      <c r="E2180" s="25" t="n"/>
      <c r="F2180" s="25">
        <f>IF(OR($E2180="",$C2180=""),"",ROUND($E2180*$C2180/100,2))</f>
        <v/>
      </c>
      <c r="G2180" s="8" t="n"/>
      <c r="H2180" s="25" t="n"/>
      <c r="I2180" s="8" t="n"/>
      <c r="J2180" s="25">
        <f>IF($H2180&lt;&gt;"",IF($F2180="","",ROUND($H2180-$F2180,2)),IF(AND($F2180&lt;&gt;"",ISNUMBER($G2180)),IF($G2180&lt;TODAY(),-$F2180,""),""))</f>
        <v/>
      </c>
    </row>
    <row r="2181">
      <c r="A2181" s="7" t="n"/>
      <c r="B2181" s="10" t="n"/>
      <c r="C2181">
        <f>IF($A2181="","",IFERROR(IF(INDEX('Apólices'!$Q$2:$Q$5001,MATCH($A2181,'Apólices'!$A$2:$A$5001,0))="","",INDEX('Apólices'!$Q$2:$Q$5001,MATCH($A2181,'Apólices'!$A$2:$A$5001,0))),""))</f>
        <v/>
      </c>
      <c r="D2181" s="8" t="n"/>
      <c r="E2181" s="25" t="n"/>
      <c r="F2181" s="25">
        <f>IF(OR($E2181="",$C2181=""),"",ROUND($E2181*$C2181/100,2))</f>
        <v/>
      </c>
      <c r="G2181" s="8" t="n"/>
      <c r="H2181" s="25" t="n"/>
      <c r="I2181" s="8" t="n"/>
      <c r="J2181" s="25">
        <f>IF($H2181&lt;&gt;"",IF($F2181="","",ROUND($H2181-$F2181,2)),IF(AND($F2181&lt;&gt;"",ISNUMBER($G2181)),IF($G2181&lt;TODAY(),-$F2181,""),""))</f>
        <v/>
      </c>
    </row>
    <row r="2182">
      <c r="A2182" s="7" t="n"/>
      <c r="B2182" s="10" t="n"/>
      <c r="C2182">
        <f>IF($A2182="","",IFERROR(IF(INDEX('Apólices'!$Q$2:$Q$5001,MATCH($A2182,'Apólices'!$A$2:$A$5001,0))="","",INDEX('Apólices'!$Q$2:$Q$5001,MATCH($A2182,'Apólices'!$A$2:$A$5001,0))),""))</f>
        <v/>
      </c>
      <c r="D2182" s="8" t="n"/>
      <c r="E2182" s="25" t="n"/>
      <c r="F2182" s="25">
        <f>IF(OR($E2182="",$C2182=""),"",ROUND($E2182*$C2182/100,2))</f>
        <v/>
      </c>
      <c r="G2182" s="8" t="n"/>
      <c r="H2182" s="25" t="n"/>
      <c r="I2182" s="8" t="n"/>
      <c r="J2182" s="25">
        <f>IF($H2182&lt;&gt;"",IF($F2182="","",ROUND($H2182-$F2182,2)),IF(AND($F2182&lt;&gt;"",ISNUMBER($G2182)),IF($G2182&lt;TODAY(),-$F2182,""),""))</f>
        <v/>
      </c>
    </row>
    <row r="2183">
      <c r="A2183" s="7" t="n"/>
      <c r="B2183" s="10" t="n"/>
      <c r="C2183">
        <f>IF($A2183="","",IFERROR(IF(INDEX('Apólices'!$Q$2:$Q$5001,MATCH($A2183,'Apólices'!$A$2:$A$5001,0))="","",INDEX('Apólices'!$Q$2:$Q$5001,MATCH($A2183,'Apólices'!$A$2:$A$5001,0))),""))</f>
        <v/>
      </c>
      <c r="D2183" s="8" t="n"/>
      <c r="E2183" s="25" t="n"/>
      <c r="F2183" s="25">
        <f>IF(OR($E2183="",$C2183=""),"",ROUND($E2183*$C2183/100,2))</f>
        <v/>
      </c>
      <c r="G2183" s="8" t="n"/>
      <c r="H2183" s="25" t="n"/>
      <c r="I2183" s="8" t="n"/>
      <c r="J2183" s="25">
        <f>IF($H2183&lt;&gt;"",IF($F2183="","",ROUND($H2183-$F2183,2)),IF(AND($F2183&lt;&gt;"",ISNUMBER($G2183)),IF($G2183&lt;TODAY(),-$F2183,""),""))</f>
        <v/>
      </c>
    </row>
    <row r="2184">
      <c r="A2184" s="7" t="n"/>
      <c r="B2184" s="10" t="n"/>
      <c r="C2184">
        <f>IF($A2184="","",IFERROR(IF(INDEX('Apólices'!$Q$2:$Q$5001,MATCH($A2184,'Apólices'!$A$2:$A$5001,0))="","",INDEX('Apólices'!$Q$2:$Q$5001,MATCH($A2184,'Apólices'!$A$2:$A$5001,0))),""))</f>
        <v/>
      </c>
      <c r="D2184" s="8" t="n"/>
      <c r="E2184" s="25" t="n"/>
      <c r="F2184" s="25">
        <f>IF(OR($E2184="",$C2184=""),"",ROUND($E2184*$C2184/100,2))</f>
        <v/>
      </c>
      <c r="G2184" s="8" t="n"/>
      <c r="H2184" s="25" t="n"/>
      <c r="I2184" s="8" t="n"/>
      <c r="J2184" s="25">
        <f>IF($H2184&lt;&gt;"",IF($F2184="","",ROUND($H2184-$F2184,2)),IF(AND($F2184&lt;&gt;"",ISNUMBER($G2184)),IF($G2184&lt;TODAY(),-$F2184,""),""))</f>
        <v/>
      </c>
    </row>
    <row r="2185">
      <c r="A2185" s="7" t="n"/>
      <c r="B2185" s="10" t="n"/>
      <c r="C2185">
        <f>IF($A2185="","",IFERROR(IF(INDEX('Apólices'!$Q$2:$Q$5001,MATCH($A2185,'Apólices'!$A$2:$A$5001,0))="","",INDEX('Apólices'!$Q$2:$Q$5001,MATCH($A2185,'Apólices'!$A$2:$A$5001,0))),""))</f>
        <v/>
      </c>
      <c r="D2185" s="8" t="n"/>
      <c r="E2185" s="25" t="n"/>
      <c r="F2185" s="25">
        <f>IF(OR($E2185="",$C2185=""),"",ROUND($E2185*$C2185/100,2))</f>
        <v/>
      </c>
      <c r="G2185" s="8" t="n"/>
      <c r="H2185" s="25" t="n"/>
      <c r="I2185" s="8" t="n"/>
      <c r="J2185" s="25">
        <f>IF($H2185&lt;&gt;"",IF($F2185="","",ROUND($H2185-$F2185,2)),IF(AND($F2185&lt;&gt;"",ISNUMBER($G2185)),IF($G2185&lt;TODAY(),-$F2185,""),""))</f>
        <v/>
      </c>
    </row>
    <row r="2186">
      <c r="A2186" s="7" t="n"/>
      <c r="B2186" s="10" t="n"/>
      <c r="C2186">
        <f>IF($A2186="","",IFERROR(IF(INDEX('Apólices'!$Q$2:$Q$5001,MATCH($A2186,'Apólices'!$A$2:$A$5001,0))="","",INDEX('Apólices'!$Q$2:$Q$5001,MATCH($A2186,'Apólices'!$A$2:$A$5001,0))),""))</f>
        <v/>
      </c>
      <c r="D2186" s="8" t="n"/>
      <c r="E2186" s="25" t="n"/>
      <c r="F2186" s="25">
        <f>IF(OR($E2186="",$C2186=""),"",ROUND($E2186*$C2186/100,2))</f>
        <v/>
      </c>
      <c r="G2186" s="8" t="n"/>
      <c r="H2186" s="25" t="n"/>
      <c r="I2186" s="8" t="n"/>
      <c r="J2186" s="25">
        <f>IF($H2186&lt;&gt;"",IF($F2186="","",ROUND($H2186-$F2186,2)),IF(AND($F2186&lt;&gt;"",ISNUMBER($G2186)),IF($G2186&lt;TODAY(),-$F2186,""),""))</f>
        <v/>
      </c>
    </row>
    <row r="2187">
      <c r="A2187" s="7" t="n"/>
      <c r="B2187" s="10" t="n"/>
      <c r="C2187">
        <f>IF($A2187="","",IFERROR(IF(INDEX('Apólices'!$Q$2:$Q$5001,MATCH($A2187,'Apólices'!$A$2:$A$5001,0))="","",INDEX('Apólices'!$Q$2:$Q$5001,MATCH($A2187,'Apólices'!$A$2:$A$5001,0))),""))</f>
        <v/>
      </c>
      <c r="D2187" s="8" t="n"/>
      <c r="E2187" s="25" t="n"/>
      <c r="F2187" s="25">
        <f>IF(OR($E2187="",$C2187=""),"",ROUND($E2187*$C2187/100,2))</f>
        <v/>
      </c>
      <c r="G2187" s="8" t="n"/>
      <c r="H2187" s="25" t="n"/>
      <c r="I2187" s="8" t="n"/>
      <c r="J2187" s="25">
        <f>IF($H2187&lt;&gt;"",IF($F2187="","",ROUND($H2187-$F2187,2)),IF(AND($F2187&lt;&gt;"",ISNUMBER($G2187)),IF($G2187&lt;TODAY(),-$F2187,""),""))</f>
        <v/>
      </c>
    </row>
    <row r="2188">
      <c r="A2188" s="7" t="n"/>
      <c r="B2188" s="10" t="n"/>
      <c r="C2188">
        <f>IF($A2188="","",IFERROR(IF(INDEX('Apólices'!$Q$2:$Q$5001,MATCH($A2188,'Apólices'!$A$2:$A$5001,0))="","",INDEX('Apólices'!$Q$2:$Q$5001,MATCH($A2188,'Apólices'!$A$2:$A$5001,0))),""))</f>
        <v/>
      </c>
      <c r="D2188" s="8" t="n"/>
      <c r="E2188" s="25" t="n"/>
      <c r="F2188" s="25">
        <f>IF(OR($E2188="",$C2188=""),"",ROUND($E2188*$C2188/100,2))</f>
        <v/>
      </c>
      <c r="G2188" s="8" t="n"/>
      <c r="H2188" s="25" t="n"/>
      <c r="I2188" s="8" t="n"/>
      <c r="J2188" s="25">
        <f>IF($H2188&lt;&gt;"",IF($F2188="","",ROUND($H2188-$F2188,2)),IF(AND($F2188&lt;&gt;"",ISNUMBER($G2188)),IF($G2188&lt;TODAY(),-$F2188,""),""))</f>
        <v/>
      </c>
    </row>
    <row r="2189">
      <c r="A2189" s="7" t="n"/>
      <c r="B2189" s="10" t="n"/>
      <c r="C2189">
        <f>IF($A2189="","",IFERROR(IF(INDEX('Apólices'!$Q$2:$Q$5001,MATCH($A2189,'Apólices'!$A$2:$A$5001,0))="","",INDEX('Apólices'!$Q$2:$Q$5001,MATCH($A2189,'Apólices'!$A$2:$A$5001,0))),""))</f>
        <v/>
      </c>
      <c r="D2189" s="8" t="n"/>
      <c r="E2189" s="25" t="n"/>
      <c r="F2189" s="25">
        <f>IF(OR($E2189="",$C2189=""),"",ROUND($E2189*$C2189/100,2))</f>
        <v/>
      </c>
      <c r="G2189" s="8" t="n"/>
      <c r="H2189" s="25" t="n"/>
      <c r="I2189" s="8" t="n"/>
      <c r="J2189" s="25">
        <f>IF($H2189&lt;&gt;"",IF($F2189="","",ROUND($H2189-$F2189,2)),IF(AND($F2189&lt;&gt;"",ISNUMBER($G2189)),IF($G2189&lt;TODAY(),-$F2189,""),""))</f>
        <v/>
      </c>
    </row>
    <row r="2190">
      <c r="A2190" s="7" t="n"/>
      <c r="B2190" s="10" t="n"/>
      <c r="C2190">
        <f>IF($A2190="","",IFERROR(IF(INDEX('Apólices'!$Q$2:$Q$5001,MATCH($A2190,'Apólices'!$A$2:$A$5001,0))="","",INDEX('Apólices'!$Q$2:$Q$5001,MATCH($A2190,'Apólices'!$A$2:$A$5001,0))),""))</f>
        <v/>
      </c>
      <c r="D2190" s="8" t="n"/>
      <c r="E2190" s="25" t="n"/>
      <c r="F2190" s="25">
        <f>IF(OR($E2190="",$C2190=""),"",ROUND($E2190*$C2190/100,2))</f>
        <v/>
      </c>
      <c r="G2190" s="8" t="n"/>
      <c r="H2190" s="25" t="n"/>
      <c r="I2190" s="8" t="n"/>
      <c r="J2190" s="25">
        <f>IF($H2190&lt;&gt;"",IF($F2190="","",ROUND($H2190-$F2190,2)),IF(AND($F2190&lt;&gt;"",ISNUMBER($G2190)),IF($G2190&lt;TODAY(),-$F2190,""),""))</f>
        <v/>
      </c>
    </row>
    <row r="2191">
      <c r="A2191" s="7" t="n"/>
      <c r="B2191" s="10" t="n"/>
      <c r="C2191">
        <f>IF($A2191="","",IFERROR(IF(INDEX('Apólices'!$Q$2:$Q$5001,MATCH($A2191,'Apólices'!$A$2:$A$5001,0))="","",INDEX('Apólices'!$Q$2:$Q$5001,MATCH($A2191,'Apólices'!$A$2:$A$5001,0))),""))</f>
        <v/>
      </c>
      <c r="D2191" s="8" t="n"/>
      <c r="E2191" s="25" t="n"/>
      <c r="F2191" s="25">
        <f>IF(OR($E2191="",$C2191=""),"",ROUND($E2191*$C2191/100,2))</f>
        <v/>
      </c>
      <c r="G2191" s="8" t="n"/>
      <c r="H2191" s="25" t="n"/>
      <c r="I2191" s="8" t="n"/>
      <c r="J2191" s="25">
        <f>IF($H2191&lt;&gt;"",IF($F2191="","",ROUND($H2191-$F2191,2)),IF(AND($F2191&lt;&gt;"",ISNUMBER($G2191)),IF($G2191&lt;TODAY(),-$F2191,""),""))</f>
        <v/>
      </c>
    </row>
    <row r="2192">
      <c r="A2192" s="7" t="n"/>
      <c r="B2192" s="10" t="n"/>
      <c r="C2192">
        <f>IF($A2192="","",IFERROR(IF(INDEX('Apólices'!$Q$2:$Q$5001,MATCH($A2192,'Apólices'!$A$2:$A$5001,0))="","",INDEX('Apólices'!$Q$2:$Q$5001,MATCH($A2192,'Apólices'!$A$2:$A$5001,0))),""))</f>
        <v/>
      </c>
      <c r="D2192" s="8" t="n"/>
      <c r="E2192" s="25" t="n"/>
      <c r="F2192" s="25">
        <f>IF(OR($E2192="",$C2192=""),"",ROUND($E2192*$C2192/100,2))</f>
        <v/>
      </c>
      <c r="G2192" s="8" t="n"/>
      <c r="H2192" s="25" t="n"/>
      <c r="I2192" s="8" t="n"/>
      <c r="J2192" s="25">
        <f>IF($H2192&lt;&gt;"",IF($F2192="","",ROUND($H2192-$F2192,2)),IF(AND($F2192&lt;&gt;"",ISNUMBER($G2192)),IF($G2192&lt;TODAY(),-$F2192,""),""))</f>
        <v/>
      </c>
    </row>
    <row r="2193">
      <c r="A2193" s="7" t="n"/>
      <c r="B2193" s="10" t="n"/>
      <c r="C2193">
        <f>IF($A2193="","",IFERROR(IF(INDEX('Apólices'!$Q$2:$Q$5001,MATCH($A2193,'Apólices'!$A$2:$A$5001,0))="","",INDEX('Apólices'!$Q$2:$Q$5001,MATCH($A2193,'Apólices'!$A$2:$A$5001,0))),""))</f>
        <v/>
      </c>
      <c r="D2193" s="8" t="n"/>
      <c r="E2193" s="25" t="n"/>
      <c r="F2193" s="25">
        <f>IF(OR($E2193="",$C2193=""),"",ROUND($E2193*$C2193/100,2))</f>
        <v/>
      </c>
      <c r="G2193" s="8" t="n"/>
      <c r="H2193" s="25" t="n"/>
      <c r="I2193" s="8" t="n"/>
      <c r="J2193" s="25">
        <f>IF($H2193&lt;&gt;"",IF($F2193="","",ROUND($H2193-$F2193,2)),IF(AND($F2193&lt;&gt;"",ISNUMBER($G2193)),IF($G2193&lt;TODAY(),-$F2193,""),""))</f>
        <v/>
      </c>
    </row>
    <row r="2194">
      <c r="A2194" s="7" t="n"/>
      <c r="B2194" s="10" t="n"/>
      <c r="C2194">
        <f>IF($A2194="","",IFERROR(IF(INDEX('Apólices'!$Q$2:$Q$5001,MATCH($A2194,'Apólices'!$A$2:$A$5001,0))="","",INDEX('Apólices'!$Q$2:$Q$5001,MATCH($A2194,'Apólices'!$A$2:$A$5001,0))),""))</f>
        <v/>
      </c>
      <c r="D2194" s="8" t="n"/>
      <c r="E2194" s="25" t="n"/>
      <c r="F2194" s="25">
        <f>IF(OR($E2194="",$C2194=""),"",ROUND($E2194*$C2194/100,2))</f>
        <v/>
      </c>
      <c r="G2194" s="8" t="n"/>
      <c r="H2194" s="25" t="n"/>
      <c r="I2194" s="8" t="n"/>
      <c r="J2194" s="25">
        <f>IF($H2194&lt;&gt;"",IF($F2194="","",ROUND($H2194-$F2194,2)),IF(AND($F2194&lt;&gt;"",ISNUMBER($G2194)),IF($G2194&lt;TODAY(),-$F2194,""),""))</f>
        <v/>
      </c>
    </row>
    <row r="2195">
      <c r="A2195" s="7" t="n"/>
      <c r="B2195" s="10" t="n"/>
      <c r="C2195">
        <f>IF($A2195="","",IFERROR(IF(INDEX('Apólices'!$Q$2:$Q$5001,MATCH($A2195,'Apólices'!$A$2:$A$5001,0))="","",INDEX('Apólices'!$Q$2:$Q$5001,MATCH($A2195,'Apólices'!$A$2:$A$5001,0))),""))</f>
        <v/>
      </c>
      <c r="D2195" s="8" t="n"/>
      <c r="E2195" s="25" t="n"/>
      <c r="F2195" s="25">
        <f>IF(OR($E2195="",$C2195=""),"",ROUND($E2195*$C2195/100,2))</f>
        <v/>
      </c>
      <c r="G2195" s="8" t="n"/>
      <c r="H2195" s="25" t="n"/>
      <c r="I2195" s="8" t="n"/>
      <c r="J2195" s="25">
        <f>IF($H2195&lt;&gt;"",IF($F2195="","",ROUND($H2195-$F2195,2)),IF(AND($F2195&lt;&gt;"",ISNUMBER($G2195)),IF($G2195&lt;TODAY(),-$F2195,""),""))</f>
        <v/>
      </c>
    </row>
    <row r="2196">
      <c r="A2196" s="7" t="n"/>
      <c r="B2196" s="10" t="n"/>
      <c r="C2196">
        <f>IF($A2196="","",IFERROR(IF(INDEX('Apólices'!$Q$2:$Q$5001,MATCH($A2196,'Apólices'!$A$2:$A$5001,0))="","",INDEX('Apólices'!$Q$2:$Q$5001,MATCH($A2196,'Apólices'!$A$2:$A$5001,0))),""))</f>
        <v/>
      </c>
      <c r="D2196" s="8" t="n"/>
      <c r="E2196" s="25" t="n"/>
      <c r="F2196" s="25">
        <f>IF(OR($E2196="",$C2196=""),"",ROUND($E2196*$C2196/100,2))</f>
        <v/>
      </c>
      <c r="G2196" s="8" t="n"/>
      <c r="H2196" s="25" t="n"/>
      <c r="I2196" s="8" t="n"/>
      <c r="J2196" s="25">
        <f>IF($H2196&lt;&gt;"",IF($F2196="","",ROUND($H2196-$F2196,2)),IF(AND($F2196&lt;&gt;"",ISNUMBER($G2196)),IF($G2196&lt;TODAY(),-$F2196,""),""))</f>
        <v/>
      </c>
    </row>
    <row r="2197">
      <c r="A2197" s="7" t="n"/>
      <c r="B2197" s="10" t="n"/>
      <c r="C2197">
        <f>IF($A2197="","",IFERROR(IF(INDEX('Apólices'!$Q$2:$Q$5001,MATCH($A2197,'Apólices'!$A$2:$A$5001,0))="","",INDEX('Apólices'!$Q$2:$Q$5001,MATCH($A2197,'Apólices'!$A$2:$A$5001,0))),""))</f>
        <v/>
      </c>
      <c r="D2197" s="8" t="n"/>
      <c r="E2197" s="25" t="n"/>
      <c r="F2197" s="25">
        <f>IF(OR($E2197="",$C2197=""),"",ROUND($E2197*$C2197/100,2))</f>
        <v/>
      </c>
      <c r="G2197" s="8" t="n"/>
      <c r="H2197" s="25" t="n"/>
      <c r="I2197" s="8" t="n"/>
      <c r="J2197" s="25">
        <f>IF($H2197&lt;&gt;"",IF($F2197="","",ROUND($H2197-$F2197,2)),IF(AND($F2197&lt;&gt;"",ISNUMBER($G2197)),IF($G2197&lt;TODAY(),-$F2197,""),""))</f>
        <v/>
      </c>
    </row>
    <row r="2198">
      <c r="A2198" s="7" t="n"/>
      <c r="B2198" s="10" t="n"/>
      <c r="C2198">
        <f>IF($A2198="","",IFERROR(IF(INDEX('Apólices'!$Q$2:$Q$5001,MATCH($A2198,'Apólices'!$A$2:$A$5001,0))="","",INDEX('Apólices'!$Q$2:$Q$5001,MATCH($A2198,'Apólices'!$A$2:$A$5001,0))),""))</f>
        <v/>
      </c>
      <c r="D2198" s="8" t="n"/>
      <c r="E2198" s="25" t="n"/>
      <c r="F2198" s="25">
        <f>IF(OR($E2198="",$C2198=""),"",ROUND($E2198*$C2198/100,2))</f>
        <v/>
      </c>
      <c r="G2198" s="8" t="n"/>
      <c r="H2198" s="25" t="n"/>
      <c r="I2198" s="8" t="n"/>
      <c r="J2198" s="25">
        <f>IF($H2198&lt;&gt;"",IF($F2198="","",ROUND($H2198-$F2198,2)),IF(AND($F2198&lt;&gt;"",ISNUMBER($G2198)),IF($G2198&lt;TODAY(),-$F2198,""),""))</f>
        <v/>
      </c>
    </row>
    <row r="2199">
      <c r="A2199" s="7" t="n"/>
      <c r="B2199" s="10" t="n"/>
      <c r="C2199">
        <f>IF($A2199="","",IFERROR(IF(INDEX('Apólices'!$Q$2:$Q$5001,MATCH($A2199,'Apólices'!$A$2:$A$5001,0))="","",INDEX('Apólices'!$Q$2:$Q$5001,MATCH($A2199,'Apólices'!$A$2:$A$5001,0))),""))</f>
        <v/>
      </c>
      <c r="D2199" s="8" t="n"/>
      <c r="E2199" s="25" t="n"/>
      <c r="F2199" s="25">
        <f>IF(OR($E2199="",$C2199=""),"",ROUND($E2199*$C2199/100,2))</f>
        <v/>
      </c>
      <c r="G2199" s="8" t="n"/>
      <c r="H2199" s="25" t="n"/>
      <c r="I2199" s="8" t="n"/>
      <c r="J2199" s="25">
        <f>IF($H2199&lt;&gt;"",IF($F2199="","",ROUND($H2199-$F2199,2)),IF(AND($F2199&lt;&gt;"",ISNUMBER($G2199)),IF($G2199&lt;TODAY(),-$F2199,""),""))</f>
        <v/>
      </c>
    </row>
    <row r="2200">
      <c r="A2200" s="7" t="n"/>
      <c r="B2200" s="10" t="n"/>
      <c r="C2200">
        <f>IF($A2200="","",IFERROR(IF(INDEX('Apólices'!$Q$2:$Q$5001,MATCH($A2200,'Apólices'!$A$2:$A$5001,0))="","",INDEX('Apólices'!$Q$2:$Q$5001,MATCH($A2200,'Apólices'!$A$2:$A$5001,0))),""))</f>
        <v/>
      </c>
      <c r="D2200" s="8" t="n"/>
      <c r="E2200" s="25" t="n"/>
      <c r="F2200" s="25">
        <f>IF(OR($E2200="",$C2200=""),"",ROUND($E2200*$C2200/100,2))</f>
        <v/>
      </c>
      <c r="G2200" s="8" t="n"/>
      <c r="H2200" s="25" t="n"/>
      <c r="I2200" s="8" t="n"/>
      <c r="J2200" s="25">
        <f>IF($H2200&lt;&gt;"",IF($F2200="","",ROUND($H2200-$F2200,2)),IF(AND($F2200&lt;&gt;"",ISNUMBER($G2200)),IF($G2200&lt;TODAY(),-$F2200,""),""))</f>
        <v/>
      </c>
    </row>
    <row r="2201">
      <c r="A2201" s="7" t="n"/>
      <c r="B2201" s="10" t="n"/>
      <c r="C2201">
        <f>IF($A2201="","",IFERROR(IF(INDEX('Apólices'!$Q$2:$Q$5001,MATCH($A2201,'Apólices'!$A$2:$A$5001,0))="","",INDEX('Apólices'!$Q$2:$Q$5001,MATCH($A2201,'Apólices'!$A$2:$A$5001,0))),""))</f>
        <v/>
      </c>
      <c r="D2201" s="8" t="n"/>
      <c r="E2201" s="25" t="n"/>
      <c r="F2201" s="25">
        <f>IF(OR($E2201="",$C2201=""),"",ROUND($E2201*$C2201/100,2))</f>
        <v/>
      </c>
      <c r="G2201" s="8" t="n"/>
      <c r="H2201" s="25" t="n"/>
      <c r="I2201" s="8" t="n"/>
      <c r="J2201" s="25">
        <f>IF($H2201&lt;&gt;"",IF($F2201="","",ROUND($H2201-$F2201,2)),IF(AND($F2201&lt;&gt;"",ISNUMBER($G2201)),IF($G2201&lt;TODAY(),-$F2201,""),""))</f>
        <v/>
      </c>
    </row>
    <row r="2202">
      <c r="A2202" s="7" t="n"/>
      <c r="B2202" s="10" t="n"/>
      <c r="C2202">
        <f>IF($A2202="","",IFERROR(IF(INDEX('Apólices'!$Q$2:$Q$5001,MATCH($A2202,'Apólices'!$A$2:$A$5001,0))="","",INDEX('Apólices'!$Q$2:$Q$5001,MATCH($A2202,'Apólices'!$A$2:$A$5001,0))),""))</f>
        <v/>
      </c>
      <c r="D2202" s="8" t="n"/>
      <c r="E2202" s="25" t="n"/>
      <c r="F2202" s="25">
        <f>IF(OR($E2202="",$C2202=""),"",ROUND($E2202*$C2202/100,2))</f>
        <v/>
      </c>
      <c r="G2202" s="8" t="n"/>
      <c r="H2202" s="25" t="n"/>
      <c r="I2202" s="8" t="n"/>
      <c r="J2202" s="25">
        <f>IF($H2202&lt;&gt;"",IF($F2202="","",ROUND($H2202-$F2202,2)),IF(AND($F2202&lt;&gt;"",ISNUMBER($G2202)),IF($G2202&lt;TODAY(),-$F2202,""),""))</f>
        <v/>
      </c>
    </row>
    <row r="2203">
      <c r="A2203" s="7" t="n"/>
      <c r="B2203" s="10" t="n"/>
      <c r="C2203">
        <f>IF($A2203="","",IFERROR(IF(INDEX('Apólices'!$Q$2:$Q$5001,MATCH($A2203,'Apólices'!$A$2:$A$5001,0))="","",INDEX('Apólices'!$Q$2:$Q$5001,MATCH($A2203,'Apólices'!$A$2:$A$5001,0))),""))</f>
        <v/>
      </c>
      <c r="D2203" s="8" t="n"/>
      <c r="E2203" s="25" t="n"/>
      <c r="F2203" s="25">
        <f>IF(OR($E2203="",$C2203=""),"",ROUND($E2203*$C2203/100,2))</f>
        <v/>
      </c>
      <c r="G2203" s="8" t="n"/>
      <c r="H2203" s="25" t="n"/>
      <c r="I2203" s="8" t="n"/>
      <c r="J2203" s="25">
        <f>IF($H2203&lt;&gt;"",IF($F2203="","",ROUND($H2203-$F2203,2)),IF(AND($F2203&lt;&gt;"",ISNUMBER($G2203)),IF($G2203&lt;TODAY(),-$F2203,""),""))</f>
        <v/>
      </c>
    </row>
    <row r="2204">
      <c r="A2204" s="7" t="n"/>
      <c r="B2204" s="10" t="n"/>
      <c r="C2204">
        <f>IF($A2204="","",IFERROR(IF(INDEX('Apólices'!$Q$2:$Q$5001,MATCH($A2204,'Apólices'!$A$2:$A$5001,0))="","",INDEX('Apólices'!$Q$2:$Q$5001,MATCH($A2204,'Apólices'!$A$2:$A$5001,0))),""))</f>
        <v/>
      </c>
      <c r="D2204" s="8" t="n"/>
      <c r="E2204" s="25" t="n"/>
      <c r="F2204" s="25">
        <f>IF(OR($E2204="",$C2204=""),"",ROUND($E2204*$C2204/100,2))</f>
        <v/>
      </c>
      <c r="G2204" s="8" t="n"/>
      <c r="H2204" s="25" t="n"/>
      <c r="I2204" s="8" t="n"/>
      <c r="J2204" s="25">
        <f>IF($H2204&lt;&gt;"",IF($F2204="","",ROUND($H2204-$F2204,2)),IF(AND($F2204&lt;&gt;"",ISNUMBER($G2204)),IF($G2204&lt;TODAY(),-$F2204,""),""))</f>
        <v/>
      </c>
    </row>
    <row r="2205">
      <c r="A2205" s="7" t="n"/>
      <c r="B2205" s="10" t="n"/>
      <c r="C2205">
        <f>IF($A2205="","",IFERROR(IF(INDEX('Apólices'!$Q$2:$Q$5001,MATCH($A2205,'Apólices'!$A$2:$A$5001,0))="","",INDEX('Apólices'!$Q$2:$Q$5001,MATCH($A2205,'Apólices'!$A$2:$A$5001,0))),""))</f>
        <v/>
      </c>
      <c r="D2205" s="8" t="n"/>
      <c r="E2205" s="25" t="n"/>
      <c r="F2205" s="25">
        <f>IF(OR($E2205="",$C2205=""),"",ROUND($E2205*$C2205/100,2))</f>
        <v/>
      </c>
      <c r="G2205" s="8" t="n"/>
      <c r="H2205" s="25" t="n"/>
      <c r="I2205" s="8" t="n"/>
      <c r="J2205" s="25">
        <f>IF($H2205&lt;&gt;"",IF($F2205="","",ROUND($H2205-$F2205,2)),IF(AND($F2205&lt;&gt;"",ISNUMBER($G2205)),IF($G2205&lt;TODAY(),-$F2205,""),""))</f>
        <v/>
      </c>
    </row>
    <row r="2206">
      <c r="A2206" s="7" t="n"/>
      <c r="B2206" s="10" t="n"/>
      <c r="C2206">
        <f>IF($A2206="","",IFERROR(IF(INDEX('Apólices'!$Q$2:$Q$5001,MATCH($A2206,'Apólices'!$A$2:$A$5001,0))="","",INDEX('Apólices'!$Q$2:$Q$5001,MATCH($A2206,'Apólices'!$A$2:$A$5001,0))),""))</f>
        <v/>
      </c>
      <c r="D2206" s="8" t="n"/>
      <c r="E2206" s="25" t="n"/>
      <c r="F2206" s="25">
        <f>IF(OR($E2206="",$C2206=""),"",ROUND($E2206*$C2206/100,2))</f>
        <v/>
      </c>
      <c r="G2206" s="8" t="n"/>
      <c r="H2206" s="25" t="n"/>
      <c r="I2206" s="8" t="n"/>
      <c r="J2206" s="25">
        <f>IF($H2206&lt;&gt;"",IF($F2206="","",ROUND($H2206-$F2206,2)),IF(AND($F2206&lt;&gt;"",ISNUMBER($G2206)),IF($G2206&lt;TODAY(),-$F2206,""),""))</f>
        <v/>
      </c>
    </row>
    <row r="2207">
      <c r="A2207" s="7" t="n"/>
      <c r="B2207" s="10" t="n"/>
      <c r="C2207">
        <f>IF($A2207="","",IFERROR(IF(INDEX('Apólices'!$Q$2:$Q$5001,MATCH($A2207,'Apólices'!$A$2:$A$5001,0))="","",INDEX('Apólices'!$Q$2:$Q$5001,MATCH($A2207,'Apólices'!$A$2:$A$5001,0))),""))</f>
        <v/>
      </c>
      <c r="D2207" s="8" t="n"/>
      <c r="E2207" s="25" t="n"/>
      <c r="F2207" s="25">
        <f>IF(OR($E2207="",$C2207=""),"",ROUND($E2207*$C2207/100,2))</f>
        <v/>
      </c>
      <c r="G2207" s="8" t="n"/>
      <c r="H2207" s="25" t="n"/>
      <c r="I2207" s="8" t="n"/>
      <c r="J2207" s="25">
        <f>IF($H2207&lt;&gt;"",IF($F2207="","",ROUND($H2207-$F2207,2)),IF(AND($F2207&lt;&gt;"",ISNUMBER($G2207)),IF($G2207&lt;TODAY(),-$F2207,""),""))</f>
        <v/>
      </c>
    </row>
    <row r="2208">
      <c r="A2208" s="7" t="n"/>
      <c r="B2208" s="10" t="n"/>
      <c r="C2208">
        <f>IF($A2208="","",IFERROR(IF(INDEX('Apólices'!$Q$2:$Q$5001,MATCH($A2208,'Apólices'!$A$2:$A$5001,0))="","",INDEX('Apólices'!$Q$2:$Q$5001,MATCH($A2208,'Apólices'!$A$2:$A$5001,0))),""))</f>
        <v/>
      </c>
      <c r="D2208" s="8" t="n"/>
      <c r="E2208" s="25" t="n"/>
      <c r="F2208" s="25">
        <f>IF(OR($E2208="",$C2208=""),"",ROUND($E2208*$C2208/100,2))</f>
        <v/>
      </c>
      <c r="G2208" s="8" t="n"/>
      <c r="H2208" s="25" t="n"/>
      <c r="I2208" s="8" t="n"/>
      <c r="J2208" s="25">
        <f>IF($H2208&lt;&gt;"",IF($F2208="","",ROUND($H2208-$F2208,2)),IF(AND($F2208&lt;&gt;"",ISNUMBER($G2208)),IF($G2208&lt;TODAY(),-$F2208,""),""))</f>
        <v/>
      </c>
    </row>
    <row r="2209">
      <c r="A2209" s="7" t="n"/>
      <c r="B2209" s="10" t="n"/>
      <c r="C2209">
        <f>IF($A2209="","",IFERROR(IF(INDEX('Apólices'!$Q$2:$Q$5001,MATCH($A2209,'Apólices'!$A$2:$A$5001,0))="","",INDEX('Apólices'!$Q$2:$Q$5001,MATCH($A2209,'Apólices'!$A$2:$A$5001,0))),""))</f>
        <v/>
      </c>
      <c r="D2209" s="8" t="n"/>
      <c r="E2209" s="25" t="n"/>
      <c r="F2209" s="25">
        <f>IF(OR($E2209="",$C2209=""),"",ROUND($E2209*$C2209/100,2))</f>
        <v/>
      </c>
      <c r="G2209" s="8" t="n"/>
      <c r="H2209" s="25" t="n"/>
      <c r="I2209" s="8" t="n"/>
      <c r="J2209" s="25">
        <f>IF($H2209&lt;&gt;"",IF($F2209="","",ROUND($H2209-$F2209,2)),IF(AND($F2209&lt;&gt;"",ISNUMBER($G2209)),IF($G2209&lt;TODAY(),-$F2209,""),""))</f>
        <v/>
      </c>
    </row>
    <row r="2210">
      <c r="A2210" s="7" t="n"/>
      <c r="B2210" s="10" t="n"/>
      <c r="C2210">
        <f>IF($A2210="","",IFERROR(IF(INDEX('Apólices'!$Q$2:$Q$5001,MATCH($A2210,'Apólices'!$A$2:$A$5001,0))="","",INDEX('Apólices'!$Q$2:$Q$5001,MATCH($A2210,'Apólices'!$A$2:$A$5001,0))),""))</f>
        <v/>
      </c>
      <c r="D2210" s="8" t="n"/>
      <c r="E2210" s="25" t="n"/>
      <c r="F2210" s="25">
        <f>IF(OR($E2210="",$C2210=""),"",ROUND($E2210*$C2210/100,2))</f>
        <v/>
      </c>
      <c r="G2210" s="8" t="n"/>
      <c r="H2210" s="25" t="n"/>
      <c r="I2210" s="8" t="n"/>
      <c r="J2210" s="25">
        <f>IF($H2210&lt;&gt;"",IF($F2210="","",ROUND($H2210-$F2210,2)),IF(AND($F2210&lt;&gt;"",ISNUMBER($G2210)),IF($G2210&lt;TODAY(),-$F2210,""),""))</f>
        <v/>
      </c>
    </row>
    <row r="2211">
      <c r="A2211" s="7" t="n"/>
      <c r="B2211" s="10" t="n"/>
      <c r="C2211">
        <f>IF($A2211="","",IFERROR(IF(INDEX('Apólices'!$Q$2:$Q$5001,MATCH($A2211,'Apólices'!$A$2:$A$5001,0))="","",INDEX('Apólices'!$Q$2:$Q$5001,MATCH($A2211,'Apólices'!$A$2:$A$5001,0))),""))</f>
        <v/>
      </c>
      <c r="D2211" s="8" t="n"/>
      <c r="E2211" s="25" t="n"/>
      <c r="F2211" s="25">
        <f>IF(OR($E2211="",$C2211=""),"",ROUND($E2211*$C2211/100,2))</f>
        <v/>
      </c>
      <c r="G2211" s="8" t="n"/>
      <c r="H2211" s="25" t="n"/>
      <c r="I2211" s="8" t="n"/>
      <c r="J2211" s="25">
        <f>IF($H2211&lt;&gt;"",IF($F2211="","",ROUND($H2211-$F2211,2)),IF(AND($F2211&lt;&gt;"",ISNUMBER($G2211)),IF($G2211&lt;TODAY(),-$F2211,""),""))</f>
        <v/>
      </c>
    </row>
    <row r="2212">
      <c r="A2212" s="7" t="n"/>
      <c r="B2212" s="10" t="n"/>
      <c r="C2212">
        <f>IF($A2212="","",IFERROR(IF(INDEX('Apólices'!$Q$2:$Q$5001,MATCH($A2212,'Apólices'!$A$2:$A$5001,0))="","",INDEX('Apólices'!$Q$2:$Q$5001,MATCH($A2212,'Apólices'!$A$2:$A$5001,0))),""))</f>
        <v/>
      </c>
      <c r="D2212" s="8" t="n"/>
      <c r="E2212" s="25" t="n"/>
      <c r="F2212" s="25">
        <f>IF(OR($E2212="",$C2212=""),"",ROUND($E2212*$C2212/100,2))</f>
        <v/>
      </c>
      <c r="G2212" s="8" t="n"/>
      <c r="H2212" s="25" t="n"/>
      <c r="I2212" s="8" t="n"/>
      <c r="J2212" s="25">
        <f>IF($H2212&lt;&gt;"",IF($F2212="","",ROUND($H2212-$F2212,2)),IF(AND($F2212&lt;&gt;"",ISNUMBER($G2212)),IF($G2212&lt;TODAY(),-$F2212,""),""))</f>
        <v/>
      </c>
    </row>
    <row r="2213">
      <c r="A2213" s="7" t="n"/>
      <c r="B2213" s="10" t="n"/>
      <c r="C2213">
        <f>IF($A2213="","",IFERROR(IF(INDEX('Apólices'!$Q$2:$Q$5001,MATCH($A2213,'Apólices'!$A$2:$A$5001,0))="","",INDEX('Apólices'!$Q$2:$Q$5001,MATCH($A2213,'Apólices'!$A$2:$A$5001,0))),""))</f>
        <v/>
      </c>
      <c r="D2213" s="8" t="n"/>
      <c r="E2213" s="25" t="n"/>
      <c r="F2213" s="25">
        <f>IF(OR($E2213="",$C2213=""),"",ROUND($E2213*$C2213/100,2))</f>
        <v/>
      </c>
      <c r="G2213" s="8" t="n"/>
      <c r="H2213" s="25" t="n"/>
      <c r="I2213" s="8" t="n"/>
      <c r="J2213" s="25">
        <f>IF($H2213&lt;&gt;"",IF($F2213="","",ROUND($H2213-$F2213,2)),IF(AND($F2213&lt;&gt;"",ISNUMBER($G2213)),IF($G2213&lt;TODAY(),-$F2213,""),""))</f>
        <v/>
      </c>
    </row>
    <row r="2214">
      <c r="A2214" s="7" t="n"/>
      <c r="B2214" s="10" t="n"/>
      <c r="C2214">
        <f>IF($A2214="","",IFERROR(IF(INDEX('Apólices'!$Q$2:$Q$5001,MATCH($A2214,'Apólices'!$A$2:$A$5001,0))="","",INDEX('Apólices'!$Q$2:$Q$5001,MATCH($A2214,'Apólices'!$A$2:$A$5001,0))),""))</f>
        <v/>
      </c>
      <c r="D2214" s="8" t="n"/>
      <c r="E2214" s="25" t="n"/>
      <c r="F2214" s="25">
        <f>IF(OR($E2214="",$C2214=""),"",ROUND($E2214*$C2214/100,2))</f>
        <v/>
      </c>
      <c r="G2214" s="8" t="n"/>
      <c r="H2214" s="25" t="n"/>
      <c r="I2214" s="8" t="n"/>
      <c r="J2214" s="25">
        <f>IF($H2214&lt;&gt;"",IF($F2214="","",ROUND($H2214-$F2214,2)),IF(AND($F2214&lt;&gt;"",ISNUMBER($G2214)),IF($G2214&lt;TODAY(),-$F2214,""),""))</f>
        <v/>
      </c>
    </row>
    <row r="2215">
      <c r="A2215" s="7" t="n"/>
      <c r="B2215" s="10" t="n"/>
      <c r="C2215">
        <f>IF($A2215="","",IFERROR(IF(INDEX('Apólices'!$Q$2:$Q$5001,MATCH($A2215,'Apólices'!$A$2:$A$5001,0))="","",INDEX('Apólices'!$Q$2:$Q$5001,MATCH($A2215,'Apólices'!$A$2:$A$5001,0))),""))</f>
        <v/>
      </c>
      <c r="D2215" s="8" t="n"/>
      <c r="E2215" s="25" t="n"/>
      <c r="F2215" s="25">
        <f>IF(OR($E2215="",$C2215=""),"",ROUND($E2215*$C2215/100,2))</f>
        <v/>
      </c>
      <c r="G2215" s="8" t="n"/>
      <c r="H2215" s="25" t="n"/>
      <c r="I2215" s="8" t="n"/>
      <c r="J2215" s="25">
        <f>IF($H2215&lt;&gt;"",IF($F2215="","",ROUND($H2215-$F2215,2)),IF(AND($F2215&lt;&gt;"",ISNUMBER($G2215)),IF($G2215&lt;TODAY(),-$F2215,""),""))</f>
        <v/>
      </c>
    </row>
    <row r="2216">
      <c r="A2216" s="7" t="n"/>
      <c r="B2216" s="10" t="n"/>
      <c r="C2216">
        <f>IF($A2216="","",IFERROR(IF(INDEX('Apólices'!$Q$2:$Q$5001,MATCH($A2216,'Apólices'!$A$2:$A$5001,0))="","",INDEX('Apólices'!$Q$2:$Q$5001,MATCH($A2216,'Apólices'!$A$2:$A$5001,0))),""))</f>
        <v/>
      </c>
      <c r="D2216" s="8" t="n"/>
      <c r="E2216" s="25" t="n"/>
      <c r="F2216" s="25">
        <f>IF(OR($E2216="",$C2216=""),"",ROUND($E2216*$C2216/100,2))</f>
        <v/>
      </c>
      <c r="G2216" s="8" t="n"/>
      <c r="H2216" s="25" t="n"/>
      <c r="I2216" s="8" t="n"/>
      <c r="J2216" s="25">
        <f>IF($H2216&lt;&gt;"",IF($F2216="","",ROUND($H2216-$F2216,2)),IF(AND($F2216&lt;&gt;"",ISNUMBER($G2216)),IF($G2216&lt;TODAY(),-$F2216,""),""))</f>
        <v/>
      </c>
    </row>
    <row r="2217">
      <c r="A2217" s="7" t="n"/>
      <c r="B2217" s="10" t="n"/>
      <c r="C2217">
        <f>IF($A2217="","",IFERROR(IF(INDEX('Apólices'!$Q$2:$Q$5001,MATCH($A2217,'Apólices'!$A$2:$A$5001,0))="","",INDEX('Apólices'!$Q$2:$Q$5001,MATCH($A2217,'Apólices'!$A$2:$A$5001,0))),""))</f>
        <v/>
      </c>
      <c r="D2217" s="8" t="n"/>
      <c r="E2217" s="25" t="n"/>
      <c r="F2217" s="25">
        <f>IF(OR($E2217="",$C2217=""),"",ROUND($E2217*$C2217/100,2))</f>
        <v/>
      </c>
      <c r="G2217" s="8" t="n"/>
      <c r="H2217" s="25" t="n"/>
      <c r="I2217" s="8" t="n"/>
      <c r="J2217" s="25">
        <f>IF($H2217&lt;&gt;"",IF($F2217="","",ROUND($H2217-$F2217,2)),IF(AND($F2217&lt;&gt;"",ISNUMBER($G2217)),IF($G2217&lt;TODAY(),-$F2217,""),""))</f>
        <v/>
      </c>
    </row>
    <row r="2218">
      <c r="A2218" s="7" t="n"/>
      <c r="B2218" s="10" t="n"/>
      <c r="C2218">
        <f>IF($A2218="","",IFERROR(IF(INDEX('Apólices'!$Q$2:$Q$5001,MATCH($A2218,'Apólices'!$A$2:$A$5001,0))="","",INDEX('Apólices'!$Q$2:$Q$5001,MATCH($A2218,'Apólices'!$A$2:$A$5001,0))),""))</f>
        <v/>
      </c>
      <c r="D2218" s="8" t="n"/>
      <c r="E2218" s="25" t="n"/>
      <c r="F2218" s="25">
        <f>IF(OR($E2218="",$C2218=""),"",ROUND($E2218*$C2218/100,2))</f>
        <v/>
      </c>
      <c r="G2218" s="8" t="n"/>
      <c r="H2218" s="25" t="n"/>
      <c r="I2218" s="8" t="n"/>
      <c r="J2218" s="25">
        <f>IF($H2218&lt;&gt;"",IF($F2218="","",ROUND($H2218-$F2218,2)),IF(AND($F2218&lt;&gt;"",ISNUMBER($G2218)),IF($G2218&lt;TODAY(),-$F2218,""),""))</f>
        <v/>
      </c>
    </row>
    <row r="2219">
      <c r="A2219" s="7" t="n"/>
      <c r="B2219" s="10" t="n"/>
      <c r="C2219">
        <f>IF($A2219="","",IFERROR(IF(INDEX('Apólices'!$Q$2:$Q$5001,MATCH($A2219,'Apólices'!$A$2:$A$5001,0))="","",INDEX('Apólices'!$Q$2:$Q$5001,MATCH($A2219,'Apólices'!$A$2:$A$5001,0))),""))</f>
        <v/>
      </c>
      <c r="D2219" s="8" t="n"/>
      <c r="E2219" s="25" t="n"/>
      <c r="F2219" s="25">
        <f>IF(OR($E2219="",$C2219=""),"",ROUND($E2219*$C2219/100,2))</f>
        <v/>
      </c>
      <c r="G2219" s="8" t="n"/>
      <c r="H2219" s="25" t="n"/>
      <c r="I2219" s="8" t="n"/>
      <c r="J2219" s="25">
        <f>IF($H2219&lt;&gt;"",IF($F2219="","",ROUND($H2219-$F2219,2)),IF(AND($F2219&lt;&gt;"",ISNUMBER($G2219)),IF($G2219&lt;TODAY(),-$F2219,""),""))</f>
        <v/>
      </c>
    </row>
    <row r="2220">
      <c r="A2220" s="7" t="n"/>
      <c r="B2220" s="10" t="n"/>
      <c r="C2220">
        <f>IF($A2220="","",IFERROR(IF(INDEX('Apólices'!$Q$2:$Q$5001,MATCH($A2220,'Apólices'!$A$2:$A$5001,0))="","",INDEX('Apólices'!$Q$2:$Q$5001,MATCH($A2220,'Apólices'!$A$2:$A$5001,0))),""))</f>
        <v/>
      </c>
      <c r="D2220" s="8" t="n"/>
      <c r="E2220" s="25" t="n"/>
      <c r="F2220" s="25">
        <f>IF(OR($E2220="",$C2220=""),"",ROUND($E2220*$C2220/100,2))</f>
        <v/>
      </c>
      <c r="G2220" s="8" t="n"/>
      <c r="H2220" s="25" t="n"/>
      <c r="I2220" s="8" t="n"/>
      <c r="J2220" s="25">
        <f>IF($H2220&lt;&gt;"",IF($F2220="","",ROUND($H2220-$F2220,2)),IF(AND($F2220&lt;&gt;"",ISNUMBER($G2220)),IF($G2220&lt;TODAY(),-$F2220,""),""))</f>
        <v/>
      </c>
    </row>
    <row r="2221">
      <c r="A2221" s="7" t="n"/>
      <c r="B2221" s="10" t="n"/>
      <c r="C2221">
        <f>IF($A2221="","",IFERROR(IF(INDEX('Apólices'!$Q$2:$Q$5001,MATCH($A2221,'Apólices'!$A$2:$A$5001,0))="","",INDEX('Apólices'!$Q$2:$Q$5001,MATCH($A2221,'Apólices'!$A$2:$A$5001,0))),""))</f>
        <v/>
      </c>
      <c r="D2221" s="8" t="n"/>
      <c r="E2221" s="25" t="n"/>
      <c r="F2221" s="25">
        <f>IF(OR($E2221="",$C2221=""),"",ROUND($E2221*$C2221/100,2))</f>
        <v/>
      </c>
      <c r="G2221" s="8" t="n"/>
      <c r="H2221" s="25" t="n"/>
      <c r="I2221" s="8" t="n"/>
      <c r="J2221" s="25">
        <f>IF($H2221&lt;&gt;"",IF($F2221="","",ROUND($H2221-$F2221,2)),IF(AND($F2221&lt;&gt;"",ISNUMBER($G2221)),IF($G2221&lt;TODAY(),-$F2221,""),""))</f>
        <v/>
      </c>
    </row>
    <row r="2222">
      <c r="A2222" s="7" t="n"/>
      <c r="B2222" s="10" t="n"/>
      <c r="C2222">
        <f>IF($A2222="","",IFERROR(IF(INDEX('Apólices'!$Q$2:$Q$5001,MATCH($A2222,'Apólices'!$A$2:$A$5001,0))="","",INDEX('Apólices'!$Q$2:$Q$5001,MATCH($A2222,'Apólices'!$A$2:$A$5001,0))),""))</f>
        <v/>
      </c>
      <c r="D2222" s="8" t="n"/>
      <c r="E2222" s="25" t="n"/>
      <c r="F2222" s="25">
        <f>IF(OR($E2222="",$C2222=""),"",ROUND($E2222*$C2222/100,2))</f>
        <v/>
      </c>
      <c r="G2222" s="8" t="n"/>
      <c r="H2222" s="25" t="n"/>
      <c r="I2222" s="8" t="n"/>
      <c r="J2222" s="25">
        <f>IF($H2222&lt;&gt;"",IF($F2222="","",ROUND($H2222-$F2222,2)),IF(AND($F2222&lt;&gt;"",ISNUMBER($G2222)),IF($G2222&lt;TODAY(),-$F2222,""),""))</f>
        <v/>
      </c>
    </row>
    <row r="2223">
      <c r="A2223" s="7" t="n"/>
      <c r="B2223" s="10" t="n"/>
      <c r="C2223">
        <f>IF($A2223="","",IFERROR(IF(INDEX('Apólices'!$Q$2:$Q$5001,MATCH($A2223,'Apólices'!$A$2:$A$5001,0))="","",INDEX('Apólices'!$Q$2:$Q$5001,MATCH($A2223,'Apólices'!$A$2:$A$5001,0))),""))</f>
        <v/>
      </c>
      <c r="D2223" s="8" t="n"/>
      <c r="E2223" s="25" t="n"/>
      <c r="F2223" s="25">
        <f>IF(OR($E2223="",$C2223=""),"",ROUND($E2223*$C2223/100,2))</f>
        <v/>
      </c>
      <c r="G2223" s="8" t="n"/>
      <c r="H2223" s="25" t="n"/>
      <c r="I2223" s="8" t="n"/>
      <c r="J2223" s="25">
        <f>IF($H2223&lt;&gt;"",IF($F2223="","",ROUND($H2223-$F2223,2)),IF(AND($F2223&lt;&gt;"",ISNUMBER($G2223)),IF($G2223&lt;TODAY(),-$F2223,""),""))</f>
        <v/>
      </c>
    </row>
    <row r="2224">
      <c r="A2224" s="7" t="n"/>
      <c r="B2224" s="10" t="n"/>
      <c r="C2224">
        <f>IF($A2224="","",IFERROR(IF(INDEX('Apólices'!$Q$2:$Q$5001,MATCH($A2224,'Apólices'!$A$2:$A$5001,0))="","",INDEX('Apólices'!$Q$2:$Q$5001,MATCH($A2224,'Apólices'!$A$2:$A$5001,0))),""))</f>
        <v/>
      </c>
      <c r="D2224" s="8" t="n"/>
      <c r="E2224" s="25" t="n"/>
      <c r="F2224" s="25">
        <f>IF(OR($E2224="",$C2224=""),"",ROUND($E2224*$C2224/100,2))</f>
        <v/>
      </c>
      <c r="G2224" s="8" t="n"/>
      <c r="H2224" s="25" t="n"/>
      <c r="I2224" s="8" t="n"/>
      <c r="J2224" s="25">
        <f>IF($H2224&lt;&gt;"",IF($F2224="","",ROUND($H2224-$F2224,2)),IF(AND($F2224&lt;&gt;"",ISNUMBER($G2224)),IF($G2224&lt;TODAY(),-$F2224,""),""))</f>
        <v/>
      </c>
    </row>
    <row r="2225">
      <c r="A2225" s="7" t="n"/>
      <c r="B2225" s="10" t="n"/>
      <c r="C2225">
        <f>IF($A2225="","",IFERROR(IF(INDEX('Apólices'!$Q$2:$Q$5001,MATCH($A2225,'Apólices'!$A$2:$A$5001,0))="","",INDEX('Apólices'!$Q$2:$Q$5001,MATCH($A2225,'Apólices'!$A$2:$A$5001,0))),""))</f>
        <v/>
      </c>
      <c r="D2225" s="8" t="n"/>
      <c r="E2225" s="25" t="n"/>
      <c r="F2225" s="25">
        <f>IF(OR($E2225="",$C2225=""),"",ROUND($E2225*$C2225/100,2))</f>
        <v/>
      </c>
      <c r="G2225" s="8" t="n"/>
      <c r="H2225" s="25" t="n"/>
      <c r="I2225" s="8" t="n"/>
      <c r="J2225" s="25">
        <f>IF($H2225&lt;&gt;"",IF($F2225="","",ROUND($H2225-$F2225,2)),IF(AND($F2225&lt;&gt;"",ISNUMBER($G2225)),IF($G2225&lt;TODAY(),-$F2225,""),""))</f>
        <v/>
      </c>
    </row>
    <row r="2226">
      <c r="A2226" s="7" t="n"/>
      <c r="B2226" s="10" t="n"/>
      <c r="C2226">
        <f>IF($A2226="","",IFERROR(IF(INDEX('Apólices'!$Q$2:$Q$5001,MATCH($A2226,'Apólices'!$A$2:$A$5001,0))="","",INDEX('Apólices'!$Q$2:$Q$5001,MATCH($A2226,'Apólices'!$A$2:$A$5001,0))),""))</f>
        <v/>
      </c>
      <c r="D2226" s="8" t="n"/>
      <c r="E2226" s="25" t="n"/>
      <c r="F2226" s="25">
        <f>IF(OR($E2226="",$C2226=""),"",ROUND($E2226*$C2226/100,2))</f>
        <v/>
      </c>
      <c r="G2226" s="8" t="n"/>
      <c r="H2226" s="25" t="n"/>
      <c r="I2226" s="8" t="n"/>
      <c r="J2226" s="25">
        <f>IF($H2226&lt;&gt;"",IF($F2226="","",ROUND($H2226-$F2226,2)),IF(AND($F2226&lt;&gt;"",ISNUMBER($G2226)),IF($G2226&lt;TODAY(),-$F2226,""),""))</f>
        <v/>
      </c>
    </row>
    <row r="2227">
      <c r="A2227" s="7" t="n"/>
      <c r="B2227" s="10" t="n"/>
      <c r="C2227">
        <f>IF($A2227="","",IFERROR(IF(INDEX('Apólices'!$Q$2:$Q$5001,MATCH($A2227,'Apólices'!$A$2:$A$5001,0))="","",INDEX('Apólices'!$Q$2:$Q$5001,MATCH($A2227,'Apólices'!$A$2:$A$5001,0))),""))</f>
        <v/>
      </c>
      <c r="D2227" s="8" t="n"/>
      <c r="E2227" s="25" t="n"/>
      <c r="F2227" s="25">
        <f>IF(OR($E2227="",$C2227=""),"",ROUND($E2227*$C2227/100,2))</f>
        <v/>
      </c>
      <c r="G2227" s="8" t="n"/>
      <c r="H2227" s="25" t="n"/>
      <c r="I2227" s="8" t="n"/>
      <c r="J2227" s="25">
        <f>IF($H2227&lt;&gt;"",IF($F2227="","",ROUND($H2227-$F2227,2)),IF(AND($F2227&lt;&gt;"",ISNUMBER($G2227)),IF($G2227&lt;TODAY(),-$F2227,""),""))</f>
        <v/>
      </c>
    </row>
    <row r="2228">
      <c r="A2228" s="7" t="n"/>
      <c r="B2228" s="10" t="n"/>
      <c r="C2228">
        <f>IF($A2228="","",IFERROR(IF(INDEX('Apólices'!$Q$2:$Q$5001,MATCH($A2228,'Apólices'!$A$2:$A$5001,0))="","",INDEX('Apólices'!$Q$2:$Q$5001,MATCH($A2228,'Apólices'!$A$2:$A$5001,0))),""))</f>
        <v/>
      </c>
      <c r="D2228" s="8" t="n"/>
      <c r="E2228" s="25" t="n"/>
      <c r="F2228" s="25">
        <f>IF(OR($E2228="",$C2228=""),"",ROUND($E2228*$C2228/100,2))</f>
        <v/>
      </c>
      <c r="G2228" s="8" t="n"/>
      <c r="H2228" s="25" t="n"/>
      <c r="I2228" s="8" t="n"/>
      <c r="J2228" s="25">
        <f>IF($H2228&lt;&gt;"",IF($F2228="","",ROUND($H2228-$F2228,2)),IF(AND($F2228&lt;&gt;"",ISNUMBER($G2228)),IF($G2228&lt;TODAY(),-$F2228,""),""))</f>
        <v/>
      </c>
    </row>
    <row r="2229">
      <c r="A2229" s="7" t="n"/>
      <c r="B2229" s="10" t="n"/>
      <c r="C2229">
        <f>IF($A2229="","",IFERROR(IF(INDEX('Apólices'!$Q$2:$Q$5001,MATCH($A2229,'Apólices'!$A$2:$A$5001,0))="","",INDEX('Apólices'!$Q$2:$Q$5001,MATCH($A2229,'Apólices'!$A$2:$A$5001,0))),""))</f>
        <v/>
      </c>
      <c r="D2229" s="8" t="n"/>
      <c r="E2229" s="25" t="n"/>
      <c r="F2229" s="25">
        <f>IF(OR($E2229="",$C2229=""),"",ROUND($E2229*$C2229/100,2))</f>
        <v/>
      </c>
      <c r="G2229" s="8" t="n"/>
      <c r="H2229" s="25" t="n"/>
      <c r="I2229" s="8" t="n"/>
      <c r="J2229" s="25">
        <f>IF($H2229&lt;&gt;"",IF($F2229="","",ROUND($H2229-$F2229,2)),IF(AND($F2229&lt;&gt;"",ISNUMBER($G2229)),IF($G2229&lt;TODAY(),-$F2229,""),""))</f>
        <v/>
      </c>
    </row>
    <row r="2230">
      <c r="A2230" s="7" t="n"/>
      <c r="B2230" s="10" t="n"/>
      <c r="C2230">
        <f>IF($A2230="","",IFERROR(IF(INDEX('Apólices'!$Q$2:$Q$5001,MATCH($A2230,'Apólices'!$A$2:$A$5001,0))="","",INDEX('Apólices'!$Q$2:$Q$5001,MATCH($A2230,'Apólices'!$A$2:$A$5001,0))),""))</f>
        <v/>
      </c>
      <c r="D2230" s="8" t="n"/>
      <c r="E2230" s="25" t="n"/>
      <c r="F2230" s="25">
        <f>IF(OR($E2230="",$C2230=""),"",ROUND($E2230*$C2230/100,2))</f>
        <v/>
      </c>
      <c r="G2230" s="8" t="n"/>
      <c r="H2230" s="25" t="n"/>
      <c r="I2230" s="8" t="n"/>
      <c r="J2230" s="25">
        <f>IF($H2230&lt;&gt;"",IF($F2230="","",ROUND($H2230-$F2230,2)),IF(AND($F2230&lt;&gt;"",ISNUMBER($G2230)),IF($G2230&lt;TODAY(),-$F2230,""),""))</f>
        <v/>
      </c>
    </row>
    <row r="2231">
      <c r="A2231" s="7" t="n"/>
      <c r="B2231" s="10" t="n"/>
      <c r="C2231">
        <f>IF($A2231="","",IFERROR(IF(INDEX('Apólices'!$Q$2:$Q$5001,MATCH($A2231,'Apólices'!$A$2:$A$5001,0))="","",INDEX('Apólices'!$Q$2:$Q$5001,MATCH($A2231,'Apólices'!$A$2:$A$5001,0))),""))</f>
        <v/>
      </c>
      <c r="D2231" s="8" t="n"/>
      <c r="E2231" s="25" t="n"/>
      <c r="F2231" s="25">
        <f>IF(OR($E2231="",$C2231=""),"",ROUND($E2231*$C2231/100,2))</f>
        <v/>
      </c>
      <c r="G2231" s="8" t="n"/>
      <c r="H2231" s="25" t="n"/>
      <c r="I2231" s="8" t="n"/>
      <c r="J2231" s="25">
        <f>IF($H2231&lt;&gt;"",IF($F2231="","",ROUND($H2231-$F2231,2)),IF(AND($F2231&lt;&gt;"",ISNUMBER($G2231)),IF($G2231&lt;TODAY(),-$F2231,""),""))</f>
        <v/>
      </c>
    </row>
    <row r="2232">
      <c r="A2232" s="7" t="n"/>
      <c r="B2232" s="10" t="n"/>
      <c r="C2232">
        <f>IF($A2232="","",IFERROR(IF(INDEX('Apólices'!$Q$2:$Q$5001,MATCH($A2232,'Apólices'!$A$2:$A$5001,0))="","",INDEX('Apólices'!$Q$2:$Q$5001,MATCH($A2232,'Apólices'!$A$2:$A$5001,0))),""))</f>
        <v/>
      </c>
      <c r="D2232" s="8" t="n"/>
      <c r="E2232" s="25" t="n"/>
      <c r="F2232" s="25">
        <f>IF(OR($E2232="",$C2232=""),"",ROUND($E2232*$C2232/100,2))</f>
        <v/>
      </c>
      <c r="G2232" s="8" t="n"/>
      <c r="H2232" s="25" t="n"/>
      <c r="I2232" s="8" t="n"/>
      <c r="J2232" s="25">
        <f>IF($H2232&lt;&gt;"",IF($F2232="","",ROUND($H2232-$F2232,2)),IF(AND($F2232&lt;&gt;"",ISNUMBER($G2232)),IF($G2232&lt;TODAY(),-$F2232,""),""))</f>
        <v/>
      </c>
    </row>
    <row r="2233">
      <c r="A2233" s="7" t="n"/>
      <c r="B2233" s="10" t="n"/>
      <c r="C2233">
        <f>IF($A2233="","",IFERROR(IF(INDEX('Apólices'!$Q$2:$Q$5001,MATCH($A2233,'Apólices'!$A$2:$A$5001,0))="","",INDEX('Apólices'!$Q$2:$Q$5001,MATCH($A2233,'Apólices'!$A$2:$A$5001,0))),""))</f>
        <v/>
      </c>
      <c r="D2233" s="8" t="n"/>
      <c r="E2233" s="25" t="n"/>
      <c r="F2233" s="25">
        <f>IF(OR($E2233="",$C2233=""),"",ROUND($E2233*$C2233/100,2))</f>
        <v/>
      </c>
      <c r="G2233" s="8" t="n"/>
      <c r="H2233" s="25" t="n"/>
      <c r="I2233" s="8" t="n"/>
      <c r="J2233" s="25">
        <f>IF($H2233&lt;&gt;"",IF($F2233="","",ROUND($H2233-$F2233,2)),IF(AND($F2233&lt;&gt;"",ISNUMBER($G2233)),IF($G2233&lt;TODAY(),-$F2233,""),""))</f>
        <v/>
      </c>
    </row>
    <row r="2234">
      <c r="A2234" s="7" t="n"/>
      <c r="B2234" s="10" t="n"/>
      <c r="C2234">
        <f>IF($A2234="","",IFERROR(IF(INDEX('Apólices'!$Q$2:$Q$5001,MATCH($A2234,'Apólices'!$A$2:$A$5001,0))="","",INDEX('Apólices'!$Q$2:$Q$5001,MATCH($A2234,'Apólices'!$A$2:$A$5001,0))),""))</f>
        <v/>
      </c>
      <c r="D2234" s="8" t="n"/>
      <c r="E2234" s="25" t="n"/>
      <c r="F2234" s="25">
        <f>IF(OR($E2234="",$C2234=""),"",ROUND($E2234*$C2234/100,2))</f>
        <v/>
      </c>
      <c r="G2234" s="8" t="n"/>
      <c r="H2234" s="25" t="n"/>
      <c r="I2234" s="8" t="n"/>
      <c r="J2234" s="25">
        <f>IF($H2234&lt;&gt;"",IF($F2234="","",ROUND($H2234-$F2234,2)),IF(AND($F2234&lt;&gt;"",ISNUMBER($G2234)),IF($G2234&lt;TODAY(),-$F2234,""),""))</f>
        <v/>
      </c>
    </row>
    <row r="2235">
      <c r="A2235" s="7" t="n"/>
      <c r="B2235" s="10" t="n"/>
      <c r="C2235">
        <f>IF($A2235="","",IFERROR(IF(INDEX('Apólices'!$Q$2:$Q$5001,MATCH($A2235,'Apólices'!$A$2:$A$5001,0))="","",INDEX('Apólices'!$Q$2:$Q$5001,MATCH($A2235,'Apólices'!$A$2:$A$5001,0))),""))</f>
        <v/>
      </c>
      <c r="D2235" s="8" t="n"/>
      <c r="E2235" s="25" t="n"/>
      <c r="F2235" s="25">
        <f>IF(OR($E2235="",$C2235=""),"",ROUND($E2235*$C2235/100,2))</f>
        <v/>
      </c>
      <c r="G2235" s="8" t="n"/>
      <c r="H2235" s="25" t="n"/>
      <c r="I2235" s="8" t="n"/>
      <c r="J2235" s="25">
        <f>IF($H2235&lt;&gt;"",IF($F2235="","",ROUND($H2235-$F2235,2)),IF(AND($F2235&lt;&gt;"",ISNUMBER($G2235)),IF($G2235&lt;TODAY(),-$F2235,""),""))</f>
        <v/>
      </c>
    </row>
    <row r="2236">
      <c r="A2236" s="7" t="n"/>
      <c r="B2236" s="10" t="n"/>
      <c r="C2236">
        <f>IF($A2236="","",IFERROR(IF(INDEX('Apólices'!$Q$2:$Q$5001,MATCH($A2236,'Apólices'!$A$2:$A$5001,0))="","",INDEX('Apólices'!$Q$2:$Q$5001,MATCH($A2236,'Apólices'!$A$2:$A$5001,0))),""))</f>
        <v/>
      </c>
      <c r="D2236" s="8" t="n"/>
      <c r="E2236" s="25" t="n"/>
      <c r="F2236" s="25">
        <f>IF(OR($E2236="",$C2236=""),"",ROUND($E2236*$C2236/100,2))</f>
        <v/>
      </c>
      <c r="G2236" s="8" t="n"/>
      <c r="H2236" s="25" t="n"/>
      <c r="I2236" s="8" t="n"/>
      <c r="J2236" s="25">
        <f>IF($H2236&lt;&gt;"",IF($F2236="","",ROUND($H2236-$F2236,2)),IF(AND($F2236&lt;&gt;"",ISNUMBER($G2236)),IF($G2236&lt;TODAY(),-$F2236,""),""))</f>
        <v/>
      </c>
    </row>
    <row r="2237">
      <c r="A2237" s="7" t="n"/>
      <c r="B2237" s="10" t="n"/>
      <c r="C2237">
        <f>IF($A2237="","",IFERROR(IF(INDEX('Apólices'!$Q$2:$Q$5001,MATCH($A2237,'Apólices'!$A$2:$A$5001,0))="","",INDEX('Apólices'!$Q$2:$Q$5001,MATCH($A2237,'Apólices'!$A$2:$A$5001,0))),""))</f>
        <v/>
      </c>
      <c r="D2237" s="8" t="n"/>
      <c r="E2237" s="25" t="n"/>
      <c r="F2237" s="25">
        <f>IF(OR($E2237="",$C2237=""),"",ROUND($E2237*$C2237/100,2))</f>
        <v/>
      </c>
      <c r="G2237" s="8" t="n"/>
      <c r="H2237" s="25" t="n"/>
      <c r="I2237" s="8" t="n"/>
      <c r="J2237" s="25">
        <f>IF($H2237&lt;&gt;"",IF($F2237="","",ROUND($H2237-$F2237,2)),IF(AND($F2237&lt;&gt;"",ISNUMBER($G2237)),IF($G2237&lt;TODAY(),-$F2237,""),""))</f>
        <v/>
      </c>
    </row>
    <row r="2238">
      <c r="A2238" s="7" t="n"/>
      <c r="B2238" s="10" t="n"/>
      <c r="C2238">
        <f>IF($A2238="","",IFERROR(IF(INDEX('Apólices'!$Q$2:$Q$5001,MATCH($A2238,'Apólices'!$A$2:$A$5001,0))="","",INDEX('Apólices'!$Q$2:$Q$5001,MATCH($A2238,'Apólices'!$A$2:$A$5001,0))),""))</f>
        <v/>
      </c>
      <c r="D2238" s="8" t="n"/>
      <c r="E2238" s="25" t="n"/>
      <c r="F2238" s="25">
        <f>IF(OR($E2238="",$C2238=""),"",ROUND($E2238*$C2238/100,2))</f>
        <v/>
      </c>
      <c r="G2238" s="8" t="n"/>
      <c r="H2238" s="25" t="n"/>
      <c r="I2238" s="8" t="n"/>
      <c r="J2238" s="25">
        <f>IF($H2238&lt;&gt;"",IF($F2238="","",ROUND($H2238-$F2238,2)),IF(AND($F2238&lt;&gt;"",ISNUMBER($G2238)),IF($G2238&lt;TODAY(),-$F2238,""),""))</f>
        <v/>
      </c>
    </row>
    <row r="2239">
      <c r="A2239" s="7" t="n"/>
      <c r="B2239" s="10" t="n"/>
      <c r="C2239">
        <f>IF($A2239="","",IFERROR(IF(INDEX('Apólices'!$Q$2:$Q$5001,MATCH($A2239,'Apólices'!$A$2:$A$5001,0))="","",INDEX('Apólices'!$Q$2:$Q$5001,MATCH($A2239,'Apólices'!$A$2:$A$5001,0))),""))</f>
        <v/>
      </c>
      <c r="D2239" s="8" t="n"/>
      <c r="E2239" s="25" t="n"/>
      <c r="F2239" s="25">
        <f>IF(OR($E2239="",$C2239=""),"",ROUND($E2239*$C2239/100,2))</f>
        <v/>
      </c>
      <c r="G2239" s="8" t="n"/>
      <c r="H2239" s="25" t="n"/>
      <c r="I2239" s="8" t="n"/>
      <c r="J2239" s="25">
        <f>IF($H2239&lt;&gt;"",IF($F2239="","",ROUND($H2239-$F2239,2)),IF(AND($F2239&lt;&gt;"",ISNUMBER($G2239)),IF($G2239&lt;TODAY(),-$F2239,""),""))</f>
        <v/>
      </c>
    </row>
    <row r="2240">
      <c r="A2240" s="7" t="n"/>
      <c r="B2240" s="10" t="n"/>
      <c r="C2240">
        <f>IF($A2240="","",IFERROR(IF(INDEX('Apólices'!$Q$2:$Q$5001,MATCH($A2240,'Apólices'!$A$2:$A$5001,0))="","",INDEX('Apólices'!$Q$2:$Q$5001,MATCH($A2240,'Apólices'!$A$2:$A$5001,0))),""))</f>
        <v/>
      </c>
      <c r="D2240" s="8" t="n"/>
      <c r="E2240" s="25" t="n"/>
      <c r="F2240" s="25">
        <f>IF(OR($E2240="",$C2240=""),"",ROUND($E2240*$C2240/100,2))</f>
        <v/>
      </c>
      <c r="G2240" s="8" t="n"/>
      <c r="H2240" s="25" t="n"/>
      <c r="I2240" s="8" t="n"/>
      <c r="J2240" s="25">
        <f>IF($H2240&lt;&gt;"",IF($F2240="","",ROUND($H2240-$F2240,2)),IF(AND($F2240&lt;&gt;"",ISNUMBER($G2240)),IF($G2240&lt;TODAY(),-$F2240,""),""))</f>
        <v/>
      </c>
    </row>
    <row r="2241">
      <c r="A2241" s="7" t="n"/>
      <c r="B2241" s="10" t="n"/>
      <c r="C2241">
        <f>IF($A2241="","",IFERROR(IF(INDEX('Apólices'!$Q$2:$Q$5001,MATCH($A2241,'Apólices'!$A$2:$A$5001,0))="","",INDEX('Apólices'!$Q$2:$Q$5001,MATCH($A2241,'Apólices'!$A$2:$A$5001,0))),""))</f>
        <v/>
      </c>
      <c r="D2241" s="8" t="n"/>
      <c r="E2241" s="25" t="n"/>
      <c r="F2241" s="25">
        <f>IF(OR($E2241="",$C2241=""),"",ROUND($E2241*$C2241/100,2))</f>
        <v/>
      </c>
      <c r="G2241" s="8" t="n"/>
      <c r="H2241" s="25" t="n"/>
      <c r="I2241" s="8" t="n"/>
      <c r="J2241" s="25">
        <f>IF($H2241&lt;&gt;"",IF($F2241="","",ROUND($H2241-$F2241,2)),IF(AND($F2241&lt;&gt;"",ISNUMBER($G2241)),IF($G2241&lt;TODAY(),-$F2241,""),""))</f>
        <v/>
      </c>
    </row>
    <row r="2242">
      <c r="A2242" s="7" t="n"/>
      <c r="B2242" s="10" t="n"/>
      <c r="C2242">
        <f>IF($A2242="","",IFERROR(IF(INDEX('Apólices'!$Q$2:$Q$5001,MATCH($A2242,'Apólices'!$A$2:$A$5001,0))="","",INDEX('Apólices'!$Q$2:$Q$5001,MATCH($A2242,'Apólices'!$A$2:$A$5001,0))),""))</f>
        <v/>
      </c>
      <c r="D2242" s="8" t="n"/>
      <c r="E2242" s="25" t="n"/>
      <c r="F2242" s="25">
        <f>IF(OR($E2242="",$C2242=""),"",ROUND($E2242*$C2242/100,2))</f>
        <v/>
      </c>
      <c r="G2242" s="8" t="n"/>
      <c r="H2242" s="25" t="n"/>
      <c r="I2242" s="8" t="n"/>
      <c r="J2242" s="25">
        <f>IF($H2242&lt;&gt;"",IF($F2242="","",ROUND($H2242-$F2242,2)),IF(AND($F2242&lt;&gt;"",ISNUMBER($G2242)),IF($G2242&lt;TODAY(),-$F2242,""),""))</f>
        <v/>
      </c>
    </row>
    <row r="2243">
      <c r="A2243" s="7" t="n"/>
      <c r="B2243" s="10" t="n"/>
      <c r="C2243">
        <f>IF($A2243="","",IFERROR(IF(INDEX('Apólices'!$Q$2:$Q$5001,MATCH($A2243,'Apólices'!$A$2:$A$5001,0))="","",INDEX('Apólices'!$Q$2:$Q$5001,MATCH($A2243,'Apólices'!$A$2:$A$5001,0))),""))</f>
        <v/>
      </c>
      <c r="D2243" s="8" t="n"/>
      <c r="E2243" s="25" t="n"/>
      <c r="F2243" s="25">
        <f>IF(OR($E2243="",$C2243=""),"",ROUND($E2243*$C2243/100,2))</f>
        <v/>
      </c>
      <c r="G2243" s="8" t="n"/>
      <c r="H2243" s="25" t="n"/>
      <c r="I2243" s="8" t="n"/>
      <c r="J2243" s="25">
        <f>IF($H2243&lt;&gt;"",IF($F2243="","",ROUND($H2243-$F2243,2)),IF(AND($F2243&lt;&gt;"",ISNUMBER($G2243)),IF($G2243&lt;TODAY(),-$F2243,""),""))</f>
        <v/>
      </c>
    </row>
    <row r="2244">
      <c r="A2244" s="7" t="n"/>
      <c r="B2244" s="10" t="n"/>
      <c r="C2244">
        <f>IF($A2244="","",IFERROR(IF(INDEX('Apólices'!$Q$2:$Q$5001,MATCH($A2244,'Apólices'!$A$2:$A$5001,0))="","",INDEX('Apólices'!$Q$2:$Q$5001,MATCH($A2244,'Apólices'!$A$2:$A$5001,0))),""))</f>
        <v/>
      </c>
      <c r="D2244" s="8" t="n"/>
      <c r="E2244" s="25" t="n"/>
      <c r="F2244" s="25">
        <f>IF(OR($E2244="",$C2244=""),"",ROUND($E2244*$C2244/100,2))</f>
        <v/>
      </c>
      <c r="G2244" s="8" t="n"/>
      <c r="H2244" s="25" t="n"/>
      <c r="I2244" s="8" t="n"/>
      <c r="J2244" s="25">
        <f>IF($H2244&lt;&gt;"",IF($F2244="","",ROUND($H2244-$F2244,2)),IF(AND($F2244&lt;&gt;"",ISNUMBER($G2244)),IF($G2244&lt;TODAY(),-$F2244,""),""))</f>
        <v/>
      </c>
    </row>
    <row r="2245">
      <c r="A2245" s="7" t="n"/>
      <c r="B2245" s="10" t="n"/>
      <c r="C2245">
        <f>IF($A2245="","",IFERROR(IF(INDEX('Apólices'!$Q$2:$Q$5001,MATCH($A2245,'Apólices'!$A$2:$A$5001,0))="","",INDEX('Apólices'!$Q$2:$Q$5001,MATCH($A2245,'Apólices'!$A$2:$A$5001,0))),""))</f>
        <v/>
      </c>
      <c r="D2245" s="8" t="n"/>
      <c r="E2245" s="25" t="n"/>
      <c r="F2245" s="25">
        <f>IF(OR($E2245="",$C2245=""),"",ROUND($E2245*$C2245/100,2))</f>
        <v/>
      </c>
      <c r="G2245" s="8" t="n"/>
      <c r="H2245" s="25" t="n"/>
      <c r="I2245" s="8" t="n"/>
      <c r="J2245" s="25">
        <f>IF($H2245&lt;&gt;"",IF($F2245="","",ROUND($H2245-$F2245,2)),IF(AND($F2245&lt;&gt;"",ISNUMBER($G2245)),IF($G2245&lt;TODAY(),-$F2245,""),""))</f>
        <v/>
      </c>
    </row>
    <row r="2246">
      <c r="A2246" s="7" t="n"/>
      <c r="B2246" s="10" t="n"/>
      <c r="C2246">
        <f>IF($A2246="","",IFERROR(IF(INDEX('Apólices'!$Q$2:$Q$5001,MATCH($A2246,'Apólices'!$A$2:$A$5001,0))="","",INDEX('Apólices'!$Q$2:$Q$5001,MATCH($A2246,'Apólices'!$A$2:$A$5001,0))),""))</f>
        <v/>
      </c>
      <c r="D2246" s="8" t="n"/>
      <c r="E2246" s="25" t="n"/>
      <c r="F2246" s="25">
        <f>IF(OR($E2246="",$C2246=""),"",ROUND($E2246*$C2246/100,2))</f>
        <v/>
      </c>
      <c r="G2246" s="8" t="n"/>
      <c r="H2246" s="25" t="n"/>
      <c r="I2246" s="8" t="n"/>
      <c r="J2246" s="25">
        <f>IF($H2246&lt;&gt;"",IF($F2246="","",ROUND($H2246-$F2246,2)),IF(AND($F2246&lt;&gt;"",ISNUMBER($G2246)),IF($G2246&lt;TODAY(),-$F2246,""),""))</f>
        <v/>
      </c>
    </row>
    <row r="2247">
      <c r="A2247" s="7" t="n"/>
      <c r="B2247" s="10" t="n"/>
      <c r="C2247">
        <f>IF($A2247="","",IFERROR(IF(INDEX('Apólices'!$Q$2:$Q$5001,MATCH($A2247,'Apólices'!$A$2:$A$5001,0))="","",INDEX('Apólices'!$Q$2:$Q$5001,MATCH($A2247,'Apólices'!$A$2:$A$5001,0))),""))</f>
        <v/>
      </c>
      <c r="D2247" s="8" t="n"/>
      <c r="E2247" s="25" t="n"/>
      <c r="F2247" s="25">
        <f>IF(OR($E2247="",$C2247=""),"",ROUND($E2247*$C2247/100,2))</f>
        <v/>
      </c>
      <c r="G2247" s="8" t="n"/>
      <c r="H2247" s="25" t="n"/>
      <c r="I2247" s="8" t="n"/>
      <c r="J2247" s="25">
        <f>IF($H2247&lt;&gt;"",IF($F2247="","",ROUND($H2247-$F2247,2)),IF(AND($F2247&lt;&gt;"",ISNUMBER($G2247)),IF($G2247&lt;TODAY(),-$F2247,""),""))</f>
        <v/>
      </c>
    </row>
    <row r="2248">
      <c r="A2248" s="7" t="n"/>
      <c r="B2248" s="10" t="n"/>
      <c r="C2248">
        <f>IF($A2248="","",IFERROR(IF(INDEX('Apólices'!$Q$2:$Q$5001,MATCH($A2248,'Apólices'!$A$2:$A$5001,0))="","",INDEX('Apólices'!$Q$2:$Q$5001,MATCH($A2248,'Apólices'!$A$2:$A$5001,0))),""))</f>
        <v/>
      </c>
      <c r="D2248" s="8" t="n"/>
      <c r="E2248" s="25" t="n"/>
      <c r="F2248" s="25">
        <f>IF(OR($E2248="",$C2248=""),"",ROUND($E2248*$C2248/100,2))</f>
        <v/>
      </c>
      <c r="G2248" s="8" t="n"/>
      <c r="H2248" s="25" t="n"/>
      <c r="I2248" s="8" t="n"/>
      <c r="J2248" s="25">
        <f>IF($H2248&lt;&gt;"",IF($F2248="","",ROUND($H2248-$F2248,2)),IF(AND($F2248&lt;&gt;"",ISNUMBER($G2248)),IF($G2248&lt;TODAY(),-$F2248,""),""))</f>
        <v/>
      </c>
    </row>
    <row r="2249">
      <c r="A2249" s="7" t="n"/>
      <c r="B2249" s="10" t="n"/>
      <c r="C2249">
        <f>IF($A2249="","",IFERROR(IF(INDEX('Apólices'!$Q$2:$Q$5001,MATCH($A2249,'Apólices'!$A$2:$A$5001,0))="","",INDEX('Apólices'!$Q$2:$Q$5001,MATCH($A2249,'Apólices'!$A$2:$A$5001,0))),""))</f>
        <v/>
      </c>
      <c r="D2249" s="8" t="n"/>
      <c r="E2249" s="25" t="n"/>
      <c r="F2249" s="25">
        <f>IF(OR($E2249="",$C2249=""),"",ROUND($E2249*$C2249/100,2))</f>
        <v/>
      </c>
      <c r="G2249" s="8" t="n"/>
      <c r="H2249" s="25" t="n"/>
      <c r="I2249" s="8" t="n"/>
      <c r="J2249" s="25">
        <f>IF($H2249&lt;&gt;"",IF($F2249="","",ROUND($H2249-$F2249,2)),IF(AND($F2249&lt;&gt;"",ISNUMBER($G2249)),IF($G2249&lt;TODAY(),-$F2249,""),""))</f>
        <v/>
      </c>
    </row>
    <row r="2250">
      <c r="A2250" s="7" t="n"/>
      <c r="B2250" s="10" t="n"/>
      <c r="C2250">
        <f>IF($A2250="","",IFERROR(IF(INDEX('Apólices'!$Q$2:$Q$5001,MATCH($A2250,'Apólices'!$A$2:$A$5001,0))="","",INDEX('Apólices'!$Q$2:$Q$5001,MATCH($A2250,'Apólices'!$A$2:$A$5001,0))),""))</f>
        <v/>
      </c>
      <c r="D2250" s="8" t="n"/>
      <c r="E2250" s="25" t="n"/>
      <c r="F2250" s="25">
        <f>IF(OR($E2250="",$C2250=""),"",ROUND($E2250*$C2250/100,2))</f>
        <v/>
      </c>
      <c r="G2250" s="8" t="n"/>
      <c r="H2250" s="25" t="n"/>
      <c r="I2250" s="8" t="n"/>
      <c r="J2250" s="25">
        <f>IF($H2250&lt;&gt;"",IF($F2250="","",ROUND($H2250-$F2250,2)),IF(AND($F2250&lt;&gt;"",ISNUMBER($G2250)),IF($G2250&lt;TODAY(),-$F2250,""),""))</f>
        <v/>
      </c>
    </row>
    <row r="2251">
      <c r="A2251" s="7" t="n"/>
      <c r="B2251" s="10" t="n"/>
      <c r="C2251">
        <f>IF($A2251="","",IFERROR(IF(INDEX('Apólices'!$Q$2:$Q$5001,MATCH($A2251,'Apólices'!$A$2:$A$5001,0))="","",INDEX('Apólices'!$Q$2:$Q$5001,MATCH($A2251,'Apólices'!$A$2:$A$5001,0))),""))</f>
        <v/>
      </c>
      <c r="D2251" s="8" t="n"/>
      <c r="E2251" s="25" t="n"/>
      <c r="F2251" s="25">
        <f>IF(OR($E2251="",$C2251=""),"",ROUND($E2251*$C2251/100,2))</f>
        <v/>
      </c>
      <c r="G2251" s="8" t="n"/>
      <c r="H2251" s="25" t="n"/>
      <c r="I2251" s="8" t="n"/>
      <c r="J2251" s="25">
        <f>IF($H2251&lt;&gt;"",IF($F2251="","",ROUND($H2251-$F2251,2)),IF(AND($F2251&lt;&gt;"",ISNUMBER($G2251)),IF($G2251&lt;TODAY(),-$F2251,""),""))</f>
        <v/>
      </c>
    </row>
    <row r="2252">
      <c r="A2252" s="7" t="n"/>
      <c r="B2252" s="10" t="n"/>
      <c r="C2252">
        <f>IF($A2252="","",IFERROR(IF(INDEX('Apólices'!$Q$2:$Q$5001,MATCH($A2252,'Apólices'!$A$2:$A$5001,0))="","",INDEX('Apólices'!$Q$2:$Q$5001,MATCH($A2252,'Apólices'!$A$2:$A$5001,0))),""))</f>
        <v/>
      </c>
      <c r="D2252" s="8" t="n"/>
      <c r="E2252" s="25" t="n"/>
      <c r="F2252" s="25">
        <f>IF(OR($E2252="",$C2252=""),"",ROUND($E2252*$C2252/100,2))</f>
        <v/>
      </c>
      <c r="G2252" s="8" t="n"/>
      <c r="H2252" s="25" t="n"/>
      <c r="I2252" s="8" t="n"/>
      <c r="J2252" s="25">
        <f>IF($H2252&lt;&gt;"",IF($F2252="","",ROUND($H2252-$F2252,2)),IF(AND($F2252&lt;&gt;"",ISNUMBER($G2252)),IF($G2252&lt;TODAY(),-$F2252,""),""))</f>
        <v/>
      </c>
    </row>
    <row r="2253">
      <c r="A2253" s="7" t="n"/>
      <c r="B2253" s="10" t="n"/>
      <c r="C2253">
        <f>IF($A2253="","",IFERROR(IF(INDEX('Apólices'!$Q$2:$Q$5001,MATCH($A2253,'Apólices'!$A$2:$A$5001,0))="","",INDEX('Apólices'!$Q$2:$Q$5001,MATCH($A2253,'Apólices'!$A$2:$A$5001,0))),""))</f>
        <v/>
      </c>
      <c r="D2253" s="8" t="n"/>
      <c r="E2253" s="25" t="n"/>
      <c r="F2253" s="25">
        <f>IF(OR($E2253="",$C2253=""),"",ROUND($E2253*$C2253/100,2))</f>
        <v/>
      </c>
      <c r="G2253" s="8" t="n"/>
      <c r="H2253" s="25" t="n"/>
      <c r="I2253" s="8" t="n"/>
      <c r="J2253" s="25">
        <f>IF($H2253&lt;&gt;"",IF($F2253="","",ROUND($H2253-$F2253,2)),IF(AND($F2253&lt;&gt;"",ISNUMBER($G2253)),IF($G2253&lt;TODAY(),-$F2253,""),""))</f>
        <v/>
      </c>
    </row>
    <row r="2254">
      <c r="A2254" s="7" t="n"/>
      <c r="B2254" s="10" t="n"/>
      <c r="C2254">
        <f>IF($A2254="","",IFERROR(IF(INDEX('Apólices'!$Q$2:$Q$5001,MATCH($A2254,'Apólices'!$A$2:$A$5001,0))="","",INDEX('Apólices'!$Q$2:$Q$5001,MATCH($A2254,'Apólices'!$A$2:$A$5001,0))),""))</f>
        <v/>
      </c>
      <c r="D2254" s="8" t="n"/>
      <c r="E2254" s="25" t="n"/>
      <c r="F2254" s="25">
        <f>IF(OR($E2254="",$C2254=""),"",ROUND($E2254*$C2254/100,2))</f>
        <v/>
      </c>
      <c r="G2254" s="8" t="n"/>
      <c r="H2254" s="25" t="n"/>
      <c r="I2254" s="8" t="n"/>
      <c r="J2254" s="25">
        <f>IF($H2254&lt;&gt;"",IF($F2254="","",ROUND($H2254-$F2254,2)),IF(AND($F2254&lt;&gt;"",ISNUMBER($G2254)),IF($G2254&lt;TODAY(),-$F2254,""),""))</f>
        <v/>
      </c>
    </row>
    <row r="2255">
      <c r="A2255" s="7" t="n"/>
      <c r="B2255" s="10" t="n"/>
      <c r="C2255">
        <f>IF($A2255="","",IFERROR(IF(INDEX('Apólices'!$Q$2:$Q$5001,MATCH($A2255,'Apólices'!$A$2:$A$5001,0))="","",INDEX('Apólices'!$Q$2:$Q$5001,MATCH($A2255,'Apólices'!$A$2:$A$5001,0))),""))</f>
        <v/>
      </c>
      <c r="D2255" s="8" t="n"/>
      <c r="E2255" s="25" t="n"/>
      <c r="F2255" s="25">
        <f>IF(OR($E2255="",$C2255=""),"",ROUND($E2255*$C2255/100,2))</f>
        <v/>
      </c>
      <c r="G2255" s="8" t="n"/>
      <c r="H2255" s="25" t="n"/>
      <c r="I2255" s="8" t="n"/>
      <c r="J2255" s="25">
        <f>IF($H2255&lt;&gt;"",IF($F2255="","",ROUND($H2255-$F2255,2)),IF(AND($F2255&lt;&gt;"",ISNUMBER($G2255)),IF($G2255&lt;TODAY(),-$F2255,""),""))</f>
        <v/>
      </c>
    </row>
    <row r="2256">
      <c r="A2256" s="7" t="n"/>
      <c r="B2256" s="10" t="n"/>
      <c r="C2256">
        <f>IF($A2256="","",IFERROR(IF(INDEX('Apólices'!$Q$2:$Q$5001,MATCH($A2256,'Apólices'!$A$2:$A$5001,0))="","",INDEX('Apólices'!$Q$2:$Q$5001,MATCH($A2256,'Apólices'!$A$2:$A$5001,0))),""))</f>
        <v/>
      </c>
      <c r="D2256" s="8" t="n"/>
      <c r="E2256" s="25" t="n"/>
      <c r="F2256" s="25">
        <f>IF(OR($E2256="",$C2256=""),"",ROUND($E2256*$C2256/100,2))</f>
        <v/>
      </c>
      <c r="G2256" s="8" t="n"/>
      <c r="H2256" s="25" t="n"/>
      <c r="I2256" s="8" t="n"/>
      <c r="J2256" s="25">
        <f>IF($H2256&lt;&gt;"",IF($F2256="","",ROUND($H2256-$F2256,2)),IF(AND($F2256&lt;&gt;"",ISNUMBER($G2256)),IF($G2256&lt;TODAY(),-$F2256,""),""))</f>
        <v/>
      </c>
    </row>
    <row r="2257">
      <c r="A2257" s="7" t="n"/>
      <c r="B2257" s="10" t="n"/>
      <c r="C2257">
        <f>IF($A2257="","",IFERROR(IF(INDEX('Apólices'!$Q$2:$Q$5001,MATCH($A2257,'Apólices'!$A$2:$A$5001,0))="","",INDEX('Apólices'!$Q$2:$Q$5001,MATCH($A2257,'Apólices'!$A$2:$A$5001,0))),""))</f>
        <v/>
      </c>
      <c r="D2257" s="8" t="n"/>
      <c r="E2257" s="25" t="n"/>
      <c r="F2257" s="25">
        <f>IF(OR($E2257="",$C2257=""),"",ROUND($E2257*$C2257/100,2))</f>
        <v/>
      </c>
      <c r="G2257" s="8" t="n"/>
      <c r="H2257" s="25" t="n"/>
      <c r="I2257" s="8" t="n"/>
      <c r="J2257" s="25">
        <f>IF($H2257&lt;&gt;"",IF($F2257="","",ROUND($H2257-$F2257,2)),IF(AND($F2257&lt;&gt;"",ISNUMBER($G2257)),IF($G2257&lt;TODAY(),-$F2257,""),""))</f>
        <v/>
      </c>
    </row>
    <row r="2258">
      <c r="A2258" s="7" t="n"/>
      <c r="B2258" s="10" t="n"/>
      <c r="C2258">
        <f>IF($A2258="","",IFERROR(IF(INDEX('Apólices'!$Q$2:$Q$5001,MATCH($A2258,'Apólices'!$A$2:$A$5001,0))="","",INDEX('Apólices'!$Q$2:$Q$5001,MATCH($A2258,'Apólices'!$A$2:$A$5001,0))),""))</f>
        <v/>
      </c>
      <c r="D2258" s="8" t="n"/>
      <c r="E2258" s="25" t="n"/>
      <c r="F2258" s="25">
        <f>IF(OR($E2258="",$C2258=""),"",ROUND($E2258*$C2258/100,2))</f>
        <v/>
      </c>
      <c r="G2258" s="8" t="n"/>
      <c r="H2258" s="25" t="n"/>
      <c r="I2258" s="8" t="n"/>
      <c r="J2258" s="25">
        <f>IF($H2258&lt;&gt;"",IF($F2258="","",ROUND($H2258-$F2258,2)),IF(AND($F2258&lt;&gt;"",ISNUMBER($G2258)),IF($G2258&lt;TODAY(),-$F2258,""),""))</f>
        <v/>
      </c>
    </row>
    <row r="2259">
      <c r="A2259" s="7" t="n"/>
      <c r="B2259" s="10" t="n"/>
      <c r="C2259">
        <f>IF($A2259="","",IFERROR(IF(INDEX('Apólices'!$Q$2:$Q$5001,MATCH($A2259,'Apólices'!$A$2:$A$5001,0))="","",INDEX('Apólices'!$Q$2:$Q$5001,MATCH($A2259,'Apólices'!$A$2:$A$5001,0))),""))</f>
        <v/>
      </c>
      <c r="D2259" s="8" t="n"/>
      <c r="E2259" s="25" t="n"/>
      <c r="F2259" s="25">
        <f>IF(OR($E2259="",$C2259=""),"",ROUND($E2259*$C2259/100,2))</f>
        <v/>
      </c>
      <c r="G2259" s="8" t="n"/>
      <c r="H2259" s="25" t="n"/>
      <c r="I2259" s="8" t="n"/>
      <c r="J2259" s="25">
        <f>IF($H2259&lt;&gt;"",IF($F2259="","",ROUND($H2259-$F2259,2)),IF(AND($F2259&lt;&gt;"",ISNUMBER($G2259)),IF($G2259&lt;TODAY(),-$F2259,""),""))</f>
        <v/>
      </c>
    </row>
    <row r="2260">
      <c r="A2260" s="7" t="n"/>
      <c r="B2260" s="10" t="n"/>
      <c r="C2260">
        <f>IF($A2260="","",IFERROR(IF(INDEX('Apólices'!$Q$2:$Q$5001,MATCH($A2260,'Apólices'!$A$2:$A$5001,0))="","",INDEX('Apólices'!$Q$2:$Q$5001,MATCH($A2260,'Apólices'!$A$2:$A$5001,0))),""))</f>
        <v/>
      </c>
      <c r="D2260" s="8" t="n"/>
      <c r="E2260" s="25" t="n"/>
      <c r="F2260" s="25">
        <f>IF(OR($E2260="",$C2260=""),"",ROUND($E2260*$C2260/100,2))</f>
        <v/>
      </c>
      <c r="G2260" s="8" t="n"/>
      <c r="H2260" s="25" t="n"/>
      <c r="I2260" s="8" t="n"/>
      <c r="J2260" s="25">
        <f>IF($H2260&lt;&gt;"",IF($F2260="","",ROUND($H2260-$F2260,2)),IF(AND($F2260&lt;&gt;"",ISNUMBER($G2260)),IF($G2260&lt;TODAY(),-$F2260,""),""))</f>
        <v/>
      </c>
    </row>
    <row r="2261">
      <c r="A2261" s="7" t="n"/>
      <c r="B2261" s="10" t="n"/>
      <c r="C2261">
        <f>IF($A2261="","",IFERROR(IF(INDEX('Apólices'!$Q$2:$Q$5001,MATCH($A2261,'Apólices'!$A$2:$A$5001,0))="","",INDEX('Apólices'!$Q$2:$Q$5001,MATCH($A2261,'Apólices'!$A$2:$A$5001,0))),""))</f>
        <v/>
      </c>
      <c r="D2261" s="8" t="n"/>
      <c r="E2261" s="25" t="n"/>
      <c r="F2261" s="25">
        <f>IF(OR($E2261="",$C2261=""),"",ROUND($E2261*$C2261/100,2))</f>
        <v/>
      </c>
      <c r="G2261" s="8" t="n"/>
      <c r="H2261" s="25" t="n"/>
      <c r="I2261" s="8" t="n"/>
      <c r="J2261" s="25">
        <f>IF($H2261&lt;&gt;"",IF($F2261="","",ROUND($H2261-$F2261,2)),IF(AND($F2261&lt;&gt;"",ISNUMBER($G2261)),IF($G2261&lt;TODAY(),-$F2261,""),""))</f>
        <v/>
      </c>
    </row>
    <row r="2262">
      <c r="A2262" s="7" t="n"/>
      <c r="B2262" s="10" t="n"/>
      <c r="C2262">
        <f>IF($A2262="","",IFERROR(IF(INDEX('Apólices'!$Q$2:$Q$5001,MATCH($A2262,'Apólices'!$A$2:$A$5001,0))="","",INDEX('Apólices'!$Q$2:$Q$5001,MATCH($A2262,'Apólices'!$A$2:$A$5001,0))),""))</f>
        <v/>
      </c>
      <c r="D2262" s="8" t="n"/>
      <c r="E2262" s="25" t="n"/>
      <c r="F2262" s="25">
        <f>IF(OR($E2262="",$C2262=""),"",ROUND($E2262*$C2262/100,2))</f>
        <v/>
      </c>
      <c r="G2262" s="8" t="n"/>
      <c r="H2262" s="25" t="n"/>
      <c r="I2262" s="8" t="n"/>
      <c r="J2262" s="25">
        <f>IF($H2262&lt;&gt;"",IF($F2262="","",ROUND($H2262-$F2262,2)),IF(AND($F2262&lt;&gt;"",ISNUMBER($G2262)),IF($G2262&lt;TODAY(),-$F2262,""),""))</f>
        <v/>
      </c>
    </row>
    <row r="2263">
      <c r="A2263" s="7" t="n"/>
      <c r="B2263" s="10" t="n"/>
      <c r="C2263">
        <f>IF($A2263="","",IFERROR(IF(INDEX('Apólices'!$Q$2:$Q$5001,MATCH($A2263,'Apólices'!$A$2:$A$5001,0))="","",INDEX('Apólices'!$Q$2:$Q$5001,MATCH($A2263,'Apólices'!$A$2:$A$5001,0))),""))</f>
        <v/>
      </c>
      <c r="D2263" s="8" t="n"/>
      <c r="E2263" s="25" t="n"/>
      <c r="F2263" s="25">
        <f>IF(OR($E2263="",$C2263=""),"",ROUND($E2263*$C2263/100,2))</f>
        <v/>
      </c>
      <c r="G2263" s="8" t="n"/>
      <c r="H2263" s="25" t="n"/>
      <c r="I2263" s="8" t="n"/>
      <c r="J2263" s="25">
        <f>IF($H2263&lt;&gt;"",IF($F2263="","",ROUND($H2263-$F2263,2)),IF(AND($F2263&lt;&gt;"",ISNUMBER($G2263)),IF($G2263&lt;TODAY(),-$F2263,""),""))</f>
        <v/>
      </c>
    </row>
    <row r="2264">
      <c r="A2264" s="7" t="n"/>
      <c r="B2264" s="10" t="n"/>
      <c r="C2264">
        <f>IF($A2264="","",IFERROR(IF(INDEX('Apólices'!$Q$2:$Q$5001,MATCH($A2264,'Apólices'!$A$2:$A$5001,0))="","",INDEX('Apólices'!$Q$2:$Q$5001,MATCH($A2264,'Apólices'!$A$2:$A$5001,0))),""))</f>
        <v/>
      </c>
      <c r="D2264" s="8" t="n"/>
      <c r="E2264" s="25" t="n"/>
      <c r="F2264" s="25">
        <f>IF(OR($E2264="",$C2264=""),"",ROUND($E2264*$C2264/100,2))</f>
        <v/>
      </c>
      <c r="G2264" s="8" t="n"/>
      <c r="H2264" s="25" t="n"/>
      <c r="I2264" s="8" t="n"/>
      <c r="J2264" s="25">
        <f>IF($H2264&lt;&gt;"",IF($F2264="","",ROUND($H2264-$F2264,2)),IF(AND($F2264&lt;&gt;"",ISNUMBER($G2264)),IF($G2264&lt;TODAY(),-$F2264,""),""))</f>
        <v/>
      </c>
    </row>
    <row r="2265">
      <c r="A2265" s="7" t="n"/>
      <c r="B2265" s="10" t="n"/>
      <c r="C2265">
        <f>IF($A2265="","",IFERROR(IF(INDEX('Apólices'!$Q$2:$Q$5001,MATCH($A2265,'Apólices'!$A$2:$A$5001,0))="","",INDEX('Apólices'!$Q$2:$Q$5001,MATCH($A2265,'Apólices'!$A$2:$A$5001,0))),""))</f>
        <v/>
      </c>
      <c r="D2265" s="8" t="n"/>
      <c r="E2265" s="25" t="n"/>
      <c r="F2265" s="25">
        <f>IF(OR($E2265="",$C2265=""),"",ROUND($E2265*$C2265/100,2))</f>
        <v/>
      </c>
      <c r="G2265" s="8" t="n"/>
      <c r="H2265" s="25" t="n"/>
      <c r="I2265" s="8" t="n"/>
      <c r="J2265" s="25">
        <f>IF($H2265&lt;&gt;"",IF($F2265="","",ROUND($H2265-$F2265,2)),IF(AND($F2265&lt;&gt;"",ISNUMBER($G2265)),IF($G2265&lt;TODAY(),-$F2265,""),""))</f>
        <v/>
      </c>
    </row>
    <row r="2266">
      <c r="A2266" s="7" t="n"/>
      <c r="B2266" s="10" t="n"/>
      <c r="C2266">
        <f>IF($A2266="","",IFERROR(IF(INDEX('Apólices'!$Q$2:$Q$5001,MATCH($A2266,'Apólices'!$A$2:$A$5001,0))="","",INDEX('Apólices'!$Q$2:$Q$5001,MATCH($A2266,'Apólices'!$A$2:$A$5001,0))),""))</f>
        <v/>
      </c>
      <c r="D2266" s="8" t="n"/>
      <c r="E2266" s="25" t="n"/>
      <c r="F2266" s="25">
        <f>IF(OR($E2266="",$C2266=""),"",ROUND($E2266*$C2266/100,2))</f>
        <v/>
      </c>
      <c r="G2266" s="8" t="n"/>
      <c r="H2266" s="25" t="n"/>
      <c r="I2266" s="8" t="n"/>
      <c r="J2266" s="25">
        <f>IF($H2266&lt;&gt;"",IF($F2266="","",ROUND($H2266-$F2266,2)),IF(AND($F2266&lt;&gt;"",ISNUMBER($G2266)),IF($G2266&lt;TODAY(),-$F2266,""),""))</f>
        <v/>
      </c>
    </row>
    <row r="2267">
      <c r="A2267" s="7" t="n"/>
      <c r="B2267" s="10" t="n"/>
      <c r="C2267">
        <f>IF($A2267="","",IFERROR(IF(INDEX('Apólices'!$Q$2:$Q$5001,MATCH($A2267,'Apólices'!$A$2:$A$5001,0))="","",INDEX('Apólices'!$Q$2:$Q$5001,MATCH($A2267,'Apólices'!$A$2:$A$5001,0))),""))</f>
        <v/>
      </c>
      <c r="D2267" s="8" t="n"/>
      <c r="E2267" s="25" t="n"/>
      <c r="F2267" s="25">
        <f>IF(OR($E2267="",$C2267=""),"",ROUND($E2267*$C2267/100,2))</f>
        <v/>
      </c>
      <c r="G2267" s="8" t="n"/>
      <c r="H2267" s="25" t="n"/>
      <c r="I2267" s="8" t="n"/>
      <c r="J2267" s="25">
        <f>IF($H2267&lt;&gt;"",IF($F2267="","",ROUND($H2267-$F2267,2)),IF(AND($F2267&lt;&gt;"",ISNUMBER($G2267)),IF($G2267&lt;TODAY(),-$F2267,""),""))</f>
        <v/>
      </c>
    </row>
    <row r="2268">
      <c r="A2268" s="7" t="n"/>
      <c r="B2268" s="10" t="n"/>
      <c r="C2268">
        <f>IF($A2268="","",IFERROR(IF(INDEX('Apólices'!$Q$2:$Q$5001,MATCH($A2268,'Apólices'!$A$2:$A$5001,0))="","",INDEX('Apólices'!$Q$2:$Q$5001,MATCH($A2268,'Apólices'!$A$2:$A$5001,0))),""))</f>
        <v/>
      </c>
      <c r="D2268" s="8" t="n"/>
      <c r="E2268" s="25" t="n"/>
      <c r="F2268" s="25">
        <f>IF(OR($E2268="",$C2268=""),"",ROUND($E2268*$C2268/100,2))</f>
        <v/>
      </c>
      <c r="G2268" s="8" t="n"/>
      <c r="H2268" s="25" t="n"/>
      <c r="I2268" s="8" t="n"/>
      <c r="J2268" s="25">
        <f>IF($H2268&lt;&gt;"",IF($F2268="","",ROUND($H2268-$F2268,2)),IF(AND($F2268&lt;&gt;"",ISNUMBER($G2268)),IF($G2268&lt;TODAY(),-$F2268,""),""))</f>
        <v/>
      </c>
    </row>
    <row r="2269">
      <c r="A2269" s="7" t="n"/>
      <c r="B2269" s="10" t="n"/>
      <c r="C2269">
        <f>IF($A2269="","",IFERROR(IF(INDEX('Apólices'!$Q$2:$Q$5001,MATCH($A2269,'Apólices'!$A$2:$A$5001,0))="","",INDEX('Apólices'!$Q$2:$Q$5001,MATCH($A2269,'Apólices'!$A$2:$A$5001,0))),""))</f>
        <v/>
      </c>
      <c r="D2269" s="8" t="n"/>
      <c r="E2269" s="25" t="n"/>
      <c r="F2269" s="25">
        <f>IF(OR($E2269="",$C2269=""),"",ROUND($E2269*$C2269/100,2))</f>
        <v/>
      </c>
      <c r="G2269" s="8" t="n"/>
      <c r="H2269" s="25" t="n"/>
      <c r="I2269" s="8" t="n"/>
      <c r="J2269" s="25">
        <f>IF($H2269&lt;&gt;"",IF($F2269="","",ROUND($H2269-$F2269,2)),IF(AND($F2269&lt;&gt;"",ISNUMBER($G2269)),IF($G2269&lt;TODAY(),-$F2269,""),""))</f>
        <v/>
      </c>
    </row>
    <row r="2270">
      <c r="A2270" s="7" t="n"/>
      <c r="B2270" s="10" t="n"/>
      <c r="C2270">
        <f>IF($A2270="","",IFERROR(IF(INDEX('Apólices'!$Q$2:$Q$5001,MATCH($A2270,'Apólices'!$A$2:$A$5001,0))="","",INDEX('Apólices'!$Q$2:$Q$5001,MATCH($A2270,'Apólices'!$A$2:$A$5001,0))),""))</f>
        <v/>
      </c>
      <c r="D2270" s="8" t="n"/>
      <c r="E2270" s="25" t="n"/>
      <c r="F2270" s="25">
        <f>IF(OR($E2270="",$C2270=""),"",ROUND($E2270*$C2270/100,2))</f>
        <v/>
      </c>
      <c r="G2270" s="8" t="n"/>
      <c r="H2270" s="25" t="n"/>
      <c r="I2270" s="8" t="n"/>
      <c r="J2270" s="25">
        <f>IF($H2270&lt;&gt;"",IF($F2270="","",ROUND($H2270-$F2270,2)),IF(AND($F2270&lt;&gt;"",ISNUMBER($G2270)),IF($G2270&lt;TODAY(),-$F2270,""),""))</f>
        <v/>
      </c>
    </row>
    <row r="2271">
      <c r="A2271" s="7" t="n"/>
      <c r="B2271" s="10" t="n"/>
      <c r="C2271">
        <f>IF($A2271="","",IFERROR(IF(INDEX('Apólices'!$Q$2:$Q$5001,MATCH($A2271,'Apólices'!$A$2:$A$5001,0))="","",INDEX('Apólices'!$Q$2:$Q$5001,MATCH($A2271,'Apólices'!$A$2:$A$5001,0))),""))</f>
        <v/>
      </c>
      <c r="D2271" s="8" t="n"/>
      <c r="E2271" s="25" t="n"/>
      <c r="F2271" s="25">
        <f>IF(OR($E2271="",$C2271=""),"",ROUND($E2271*$C2271/100,2))</f>
        <v/>
      </c>
      <c r="G2271" s="8" t="n"/>
      <c r="H2271" s="25" t="n"/>
      <c r="I2271" s="8" t="n"/>
      <c r="J2271" s="25">
        <f>IF($H2271&lt;&gt;"",IF($F2271="","",ROUND($H2271-$F2271,2)),IF(AND($F2271&lt;&gt;"",ISNUMBER($G2271)),IF($G2271&lt;TODAY(),-$F2271,""),""))</f>
        <v/>
      </c>
    </row>
    <row r="2272">
      <c r="A2272" s="7" t="n"/>
      <c r="B2272" s="10" t="n"/>
      <c r="C2272">
        <f>IF($A2272="","",IFERROR(IF(INDEX('Apólices'!$Q$2:$Q$5001,MATCH($A2272,'Apólices'!$A$2:$A$5001,0))="","",INDEX('Apólices'!$Q$2:$Q$5001,MATCH($A2272,'Apólices'!$A$2:$A$5001,0))),""))</f>
        <v/>
      </c>
      <c r="D2272" s="8" t="n"/>
      <c r="E2272" s="25" t="n"/>
      <c r="F2272" s="25">
        <f>IF(OR($E2272="",$C2272=""),"",ROUND($E2272*$C2272/100,2))</f>
        <v/>
      </c>
      <c r="G2272" s="8" t="n"/>
      <c r="H2272" s="25" t="n"/>
      <c r="I2272" s="8" t="n"/>
      <c r="J2272" s="25">
        <f>IF($H2272&lt;&gt;"",IF($F2272="","",ROUND($H2272-$F2272,2)),IF(AND($F2272&lt;&gt;"",ISNUMBER($G2272)),IF($G2272&lt;TODAY(),-$F2272,""),""))</f>
        <v/>
      </c>
    </row>
    <row r="2273">
      <c r="A2273" s="7" t="n"/>
      <c r="B2273" s="10" t="n"/>
      <c r="C2273">
        <f>IF($A2273="","",IFERROR(IF(INDEX('Apólices'!$Q$2:$Q$5001,MATCH($A2273,'Apólices'!$A$2:$A$5001,0))="","",INDEX('Apólices'!$Q$2:$Q$5001,MATCH($A2273,'Apólices'!$A$2:$A$5001,0))),""))</f>
        <v/>
      </c>
      <c r="D2273" s="8" t="n"/>
      <c r="E2273" s="25" t="n"/>
      <c r="F2273" s="25">
        <f>IF(OR($E2273="",$C2273=""),"",ROUND($E2273*$C2273/100,2))</f>
        <v/>
      </c>
      <c r="G2273" s="8" t="n"/>
      <c r="H2273" s="25" t="n"/>
      <c r="I2273" s="8" t="n"/>
      <c r="J2273" s="25">
        <f>IF($H2273&lt;&gt;"",IF($F2273="","",ROUND($H2273-$F2273,2)),IF(AND($F2273&lt;&gt;"",ISNUMBER($G2273)),IF($G2273&lt;TODAY(),-$F2273,""),""))</f>
        <v/>
      </c>
    </row>
    <row r="2274">
      <c r="A2274" s="7" t="n"/>
      <c r="B2274" s="10" t="n"/>
      <c r="C2274">
        <f>IF($A2274="","",IFERROR(IF(INDEX('Apólices'!$Q$2:$Q$5001,MATCH($A2274,'Apólices'!$A$2:$A$5001,0))="","",INDEX('Apólices'!$Q$2:$Q$5001,MATCH($A2274,'Apólices'!$A$2:$A$5001,0))),""))</f>
        <v/>
      </c>
      <c r="D2274" s="8" t="n"/>
      <c r="E2274" s="25" t="n"/>
      <c r="F2274" s="25">
        <f>IF(OR($E2274="",$C2274=""),"",ROUND($E2274*$C2274/100,2))</f>
        <v/>
      </c>
      <c r="G2274" s="8" t="n"/>
      <c r="H2274" s="25" t="n"/>
      <c r="I2274" s="8" t="n"/>
      <c r="J2274" s="25">
        <f>IF($H2274&lt;&gt;"",IF($F2274="","",ROUND($H2274-$F2274,2)),IF(AND($F2274&lt;&gt;"",ISNUMBER($G2274)),IF($G2274&lt;TODAY(),-$F2274,""),""))</f>
        <v/>
      </c>
    </row>
    <row r="2275">
      <c r="A2275" s="7" t="n"/>
      <c r="B2275" s="10" t="n"/>
      <c r="C2275">
        <f>IF($A2275="","",IFERROR(IF(INDEX('Apólices'!$Q$2:$Q$5001,MATCH($A2275,'Apólices'!$A$2:$A$5001,0))="","",INDEX('Apólices'!$Q$2:$Q$5001,MATCH($A2275,'Apólices'!$A$2:$A$5001,0))),""))</f>
        <v/>
      </c>
      <c r="D2275" s="8" t="n"/>
      <c r="E2275" s="25" t="n"/>
      <c r="F2275" s="25">
        <f>IF(OR($E2275="",$C2275=""),"",ROUND($E2275*$C2275/100,2))</f>
        <v/>
      </c>
      <c r="G2275" s="8" t="n"/>
      <c r="H2275" s="25" t="n"/>
      <c r="I2275" s="8" t="n"/>
      <c r="J2275" s="25">
        <f>IF($H2275&lt;&gt;"",IF($F2275="","",ROUND($H2275-$F2275,2)),IF(AND($F2275&lt;&gt;"",ISNUMBER($G2275)),IF($G2275&lt;TODAY(),-$F2275,""),""))</f>
        <v/>
      </c>
    </row>
    <row r="2276">
      <c r="A2276" s="7" t="n"/>
      <c r="B2276" s="10" t="n"/>
      <c r="C2276">
        <f>IF($A2276="","",IFERROR(IF(INDEX('Apólices'!$Q$2:$Q$5001,MATCH($A2276,'Apólices'!$A$2:$A$5001,0))="","",INDEX('Apólices'!$Q$2:$Q$5001,MATCH($A2276,'Apólices'!$A$2:$A$5001,0))),""))</f>
        <v/>
      </c>
      <c r="D2276" s="8" t="n"/>
      <c r="E2276" s="25" t="n"/>
      <c r="F2276" s="25">
        <f>IF(OR($E2276="",$C2276=""),"",ROUND($E2276*$C2276/100,2))</f>
        <v/>
      </c>
      <c r="G2276" s="8" t="n"/>
      <c r="H2276" s="25" t="n"/>
      <c r="I2276" s="8" t="n"/>
      <c r="J2276" s="25">
        <f>IF($H2276&lt;&gt;"",IF($F2276="","",ROUND($H2276-$F2276,2)),IF(AND($F2276&lt;&gt;"",ISNUMBER($G2276)),IF($G2276&lt;TODAY(),-$F2276,""),""))</f>
        <v/>
      </c>
    </row>
    <row r="2277">
      <c r="A2277" s="7" t="n"/>
      <c r="B2277" s="10" t="n"/>
      <c r="C2277">
        <f>IF($A2277="","",IFERROR(IF(INDEX('Apólices'!$Q$2:$Q$5001,MATCH($A2277,'Apólices'!$A$2:$A$5001,0))="","",INDEX('Apólices'!$Q$2:$Q$5001,MATCH($A2277,'Apólices'!$A$2:$A$5001,0))),""))</f>
        <v/>
      </c>
      <c r="D2277" s="8" t="n"/>
      <c r="E2277" s="25" t="n"/>
      <c r="F2277" s="25">
        <f>IF(OR($E2277="",$C2277=""),"",ROUND($E2277*$C2277/100,2))</f>
        <v/>
      </c>
      <c r="G2277" s="8" t="n"/>
      <c r="H2277" s="25" t="n"/>
      <c r="I2277" s="8" t="n"/>
      <c r="J2277" s="25">
        <f>IF($H2277&lt;&gt;"",IF($F2277="","",ROUND($H2277-$F2277,2)),IF(AND($F2277&lt;&gt;"",ISNUMBER($G2277)),IF($G2277&lt;TODAY(),-$F2277,""),""))</f>
        <v/>
      </c>
    </row>
    <row r="2278">
      <c r="A2278" s="7" t="n"/>
      <c r="B2278" s="10" t="n"/>
      <c r="C2278">
        <f>IF($A2278="","",IFERROR(IF(INDEX('Apólices'!$Q$2:$Q$5001,MATCH($A2278,'Apólices'!$A$2:$A$5001,0))="","",INDEX('Apólices'!$Q$2:$Q$5001,MATCH($A2278,'Apólices'!$A$2:$A$5001,0))),""))</f>
        <v/>
      </c>
      <c r="D2278" s="8" t="n"/>
      <c r="E2278" s="25" t="n"/>
      <c r="F2278" s="25">
        <f>IF(OR($E2278="",$C2278=""),"",ROUND($E2278*$C2278/100,2))</f>
        <v/>
      </c>
      <c r="G2278" s="8" t="n"/>
      <c r="H2278" s="25" t="n"/>
      <c r="I2278" s="8" t="n"/>
      <c r="J2278" s="25">
        <f>IF($H2278&lt;&gt;"",IF($F2278="","",ROUND($H2278-$F2278,2)),IF(AND($F2278&lt;&gt;"",ISNUMBER($G2278)),IF($G2278&lt;TODAY(),-$F2278,""),""))</f>
        <v/>
      </c>
    </row>
    <row r="2279">
      <c r="A2279" s="7" t="n"/>
      <c r="B2279" s="10" t="n"/>
      <c r="C2279">
        <f>IF($A2279="","",IFERROR(IF(INDEX('Apólices'!$Q$2:$Q$5001,MATCH($A2279,'Apólices'!$A$2:$A$5001,0))="","",INDEX('Apólices'!$Q$2:$Q$5001,MATCH($A2279,'Apólices'!$A$2:$A$5001,0))),""))</f>
        <v/>
      </c>
      <c r="D2279" s="8" t="n"/>
      <c r="E2279" s="25" t="n"/>
      <c r="F2279" s="25">
        <f>IF(OR($E2279="",$C2279=""),"",ROUND($E2279*$C2279/100,2))</f>
        <v/>
      </c>
      <c r="G2279" s="8" t="n"/>
      <c r="H2279" s="25" t="n"/>
      <c r="I2279" s="8" t="n"/>
      <c r="J2279" s="25">
        <f>IF($H2279&lt;&gt;"",IF($F2279="","",ROUND($H2279-$F2279,2)),IF(AND($F2279&lt;&gt;"",ISNUMBER($G2279)),IF($G2279&lt;TODAY(),-$F2279,""),""))</f>
        <v/>
      </c>
    </row>
    <row r="2280">
      <c r="A2280" s="7" t="n"/>
      <c r="B2280" s="10" t="n"/>
      <c r="C2280">
        <f>IF($A2280="","",IFERROR(IF(INDEX('Apólices'!$Q$2:$Q$5001,MATCH($A2280,'Apólices'!$A$2:$A$5001,0))="","",INDEX('Apólices'!$Q$2:$Q$5001,MATCH($A2280,'Apólices'!$A$2:$A$5001,0))),""))</f>
        <v/>
      </c>
      <c r="D2280" s="8" t="n"/>
      <c r="E2280" s="25" t="n"/>
      <c r="F2280" s="25">
        <f>IF(OR($E2280="",$C2280=""),"",ROUND($E2280*$C2280/100,2))</f>
        <v/>
      </c>
      <c r="G2280" s="8" t="n"/>
      <c r="H2280" s="25" t="n"/>
      <c r="I2280" s="8" t="n"/>
      <c r="J2280" s="25">
        <f>IF($H2280&lt;&gt;"",IF($F2280="","",ROUND($H2280-$F2280,2)),IF(AND($F2280&lt;&gt;"",ISNUMBER($G2280)),IF($G2280&lt;TODAY(),-$F2280,""),""))</f>
        <v/>
      </c>
    </row>
    <row r="2281">
      <c r="A2281" s="7" t="n"/>
      <c r="B2281" s="10" t="n"/>
      <c r="C2281">
        <f>IF($A2281="","",IFERROR(IF(INDEX('Apólices'!$Q$2:$Q$5001,MATCH($A2281,'Apólices'!$A$2:$A$5001,0))="","",INDEX('Apólices'!$Q$2:$Q$5001,MATCH($A2281,'Apólices'!$A$2:$A$5001,0))),""))</f>
        <v/>
      </c>
      <c r="D2281" s="8" t="n"/>
      <c r="E2281" s="25" t="n"/>
      <c r="F2281" s="25">
        <f>IF(OR($E2281="",$C2281=""),"",ROUND($E2281*$C2281/100,2))</f>
        <v/>
      </c>
      <c r="G2281" s="8" t="n"/>
      <c r="H2281" s="25" t="n"/>
      <c r="I2281" s="8" t="n"/>
      <c r="J2281" s="25">
        <f>IF($H2281&lt;&gt;"",IF($F2281="","",ROUND($H2281-$F2281,2)),IF(AND($F2281&lt;&gt;"",ISNUMBER($G2281)),IF($G2281&lt;TODAY(),-$F2281,""),""))</f>
        <v/>
      </c>
    </row>
    <row r="2282">
      <c r="A2282" s="7" t="n"/>
      <c r="B2282" s="10" t="n"/>
      <c r="C2282">
        <f>IF($A2282="","",IFERROR(IF(INDEX('Apólices'!$Q$2:$Q$5001,MATCH($A2282,'Apólices'!$A$2:$A$5001,0))="","",INDEX('Apólices'!$Q$2:$Q$5001,MATCH($A2282,'Apólices'!$A$2:$A$5001,0))),""))</f>
        <v/>
      </c>
      <c r="D2282" s="8" t="n"/>
      <c r="E2282" s="25" t="n"/>
      <c r="F2282" s="25">
        <f>IF(OR($E2282="",$C2282=""),"",ROUND($E2282*$C2282/100,2))</f>
        <v/>
      </c>
      <c r="G2282" s="8" t="n"/>
      <c r="H2282" s="25" t="n"/>
      <c r="I2282" s="8" t="n"/>
      <c r="J2282" s="25">
        <f>IF($H2282&lt;&gt;"",IF($F2282="","",ROUND($H2282-$F2282,2)),IF(AND($F2282&lt;&gt;"",ISNUMBER($G2282)),IF($G2282&lt;TODAY(),-$F2282,""),""))</f>
        <v/>
      </c>
    </row>
    <row r="2283">
      <c r="A2283" s="7" t="n"/>
      <c r="B2283" s="10" t="n"/>
      <c r="C2283">
        <f>IF($A2283="","",IFERROR(IF(INDEX('Apólices'!$Q$2:$Q$5001,MATCH($A2283,'Apólices'!$A$2:$A$5001,0))="","",INDEX('Apólices'!$Q$2:$Q$5001,MATCH($A2283,'Apólices'!$A$2:$A$5001,0))),""))</f>
        <v/>
      </c>
      <c r="D2283" s="8" t="n"/>
      <c r="E2283" s="25" t="n"/>
      <c r="F2283" s="25">
        <f>IF(OR($E2283="",$C2283=""),"",ROUND($E2283*$C2283/100,2))</f>
        <v/>
      </c>
      <c r="G2283" s="8" t="n"/>
      <c r="H2283" s="25" t="n"/>
      <c r="I2283" s="8" t="n"/>
      <c r="J2283" s="25">
        <f>IF($H2283&lt;&gt;"",IF($F2283="","",ROUND($H2283-$F2283,2)),IF(AND($F2283&lt;&gt;"",ISNUMBER($G2283)),IF($G2283&lt;TODAY(),-$F2283,""),""))</f>
        <v/>
      </c>
    </row>
    <row r="2284">
      <c r="A2284" s="7" t="n"/>
      <c r="B2284" s="10" t="n"/>
      <c r="C2284">
        <f>IF($A2284="","",IFERROR(IF(INDEX('Apólices'!$Q$2:$Q$5001,MATCH($A2284,'Apólices'!$A$2:$A$5001,0))="","",INDEX('Apólices'!$Q$2:$Q$5001,MATCH($A2284,'Apólices'!$A$2:$A$5001,0))),""))</f>
        <v/>
      </c>
      <c r="D2284" s="8" t="n"/>
      <c r="E2284" s="25" t="n"/>
      <c r="F2284" s="25">
        <f>IF(OR($E2284="",$C2284=""),"",ROUND($E2284*$C2284/100,2))</f>
        <v/>
      </c>
      <c r="G2284" s="8" t="n"/>
      <c r="H2284" s="25" t="n"/>
      <c r="I2284" s="8" t="n"/>
      <c r="J2284" s="25">
        <f>IF($H2284&lt;&gt;"",IF($F2284="","",ROUND($H2284-$F2284,2)),IF(AND($F2284&lt;&gt;"",ISNUMBER($G2284)),IF($G2284&lt;TODAY(),-$F2284,""),""))</f>
        <v/>
      </c>
    </row>
    <row r="2285">
      <c r="A2285" s="7" t="n"/>
      <c r="B2285" s="10" t="n"/>
      <c r="C2285">
        <f>IF($A2285="","",IFERROR(IF(INDEX('Apólices'!$Q$2:$Q$5001,MATCH($A2285,'Apólices'!$A$2:$A$5001,0))="","",INDEX('Apólices'!$Q$2:$Q$5001,MATCH($A2285,'Apólices'!$A$2:$A$5001,0))),""))</f>
        <v/>
      </c>
      <c r="D2285" s="8" t="n"/>
      <c r="E2285" s="25" t="n"/>
      <c r="F2285" s="25">
        <f>IF(OR($E2285="",$C2285=""),"",ROUND($E2285*$C2285/100,2))</f>
        <v/>
      </c>
      <c r="G2285" s="8" t="n"/>
      <c r="H2285" s="25" t="n"/>
      <c r="I2285" s="8" t="n"/>
      <c r="J2285" s="25">
        <f>IF($H2285&lt;&gt;"",IF($F2285="","",ROUND($H2285-$F2285,2)),IF(AND($F2285&lt;&gt;"",ISNUMBER($G2285)),IF($G2285&lt;TODAY(),-$F2285,""),""))</f>
        <v/>
      </c>
    </row>
    <row r="2286">
      <c r="A2286" s="7" t="n"/>
      <c r="B2286" s="10" t="n"/>
      <c r="C2286">
        <f>IF($A2286="","",IFERROR(IF(INDEX('Apólices'!$Q$2:$Q$5001,MATCH($A2286,'Apólices'!$A$2:$A$5001,0))="","",INDEX('Apólices'!$Q$2:$Q$5001,MATCH($A2286,'Apólices'!$A$2:$A$5001,0))),""))</f>
        <v/>
      </c>
      <c r="D2286" s="8" t="n"/>
      <c r="E2286" s="25" t="n"/>
      <c r="F2286" s="25">
        <f>IF(OR($E2286="",$C2286=""),"",ROUND($E2286*$C2286/100,2))</f>
        <v/>
      </c>
      <c r="G2286" s="8" t="n"/>
      <c r="H2286" s="25" t="n"/>
      <c r="I2286" s="8" t="n"/>
      <c r="J2286" s="25">
        <f>IF($H2286&lt;&gt;"",IF($F2286="","",ROUND($H2286-$F2286,2)),IF(AND($F2286&lt;&gt;"",ISNUMBER($G2286)),IF($G2286&lt;TODAY(),-$F2286,""),""))</f>
        <v/>
      </c>
    </row>
    <row r="2287">
      <c r="A2287" s="7" t="n"/>
      <c r="B2287" s="10" t="n"/>
      <c r="C2287">
        <f>IF($A2287="","",IFERROR(IF(INDEX('Apólices'!$Q$2:$Q$5001,MATCH($A2287,'Apólices'!$A$2:$A$5001,0))="","",INDEX('Apólices'!$Q$2:$Q$5001,MATCH($A2287,'Apólices'!$A$2:$A$5001,0))),""))</f>
        <v/>
      </c>
      <c r="D2287" s="8" t="n"/>
      <c r="E2287" s="25" t="n"/>
      <c r="F2287" s="25">
        <f>IF(OR($E2287="",$C2287=""),"",ROUND($E2287*$C2287/100,2))</f>
        <v/>
      </c>
      <c r="G2287" s="8" t="n"/>
      <c r="H2287" s="25" t="n"/>
      <c r="I2287" s="8" t="n"/>
      <c r="J2287" s="25">
        <f>IF($H2287&lt;&gt;"",IF($F2287="","",ROUND($H2287-$F2287,2)),IF(AND($F2287&lt;&gt;"",ISNUMBER($G2287)),IF($G2287&lt;TODAY(),-$F2287,""),""))</f>
        <v/>
      </c>
    </row>
    <row r="2288">
      <c r="A2288" s="7" t="n"/>
      <c r="B2288" s="10" t="n"/>
      <c r="C2288">
        <f>IF($A2288="","",IFERROR(IF(INDEX('Apólices'!$Q$2:$Q$5001,MATCH($A2288,'Apólices'!$A$2:$A$5001,0))="","",INDEX('Apólices'!$Q$2:$Q$5001,MATCH($A2288,'Apólices'!$A$2:$A$5001,0))),""))</f>
        <v/>
      </c>
      <c r="D2288" s="8" t="n"/>
      <c r="E2288" s="25" t="n"/>
      <c r="F2288" s="25">
        <f>IF(OR($E2288="",$C2288=""),"",ROUND($E2288*$C2288/100,2))</f>
        <v/>
      </c>
      <c r="G2288" s="8" t="n"/>
      <c r="H2288" s="25" t="n"/>
      <c r="I2288" s="8" t="n"/>
      <c r="J2288" s="25">
        <f>IF($H2288&lt;&gt;"",IF($F2288="","",ROUND($H2288-$F2288,2)),IF(AND($F2288&lt;&gt;"",ISNUMBER($G2288)),IF($G2288&lt;TODAY(),-$F2288,""),""))</f>
        <v/>
      </c>
    </row>
    <row r="2289">
      <c r="A2289" s="7" t="n"/>
      <c r="B2289" s="10" t="n"/>
      <c r="C2289">
        <f>IF($A2289="","",IFERROR(IF(INDEX('Apólices'!$Q$2:$Q$5001,MATCH($A2289,'Apólices'!$A$2:$A$5001,0))="","",INDEX('Apólices'!$Q$2:$Q$5001,MATCH($A2289,'Apólices'!$A$2:$A$5001,0))),""))</f>
        <v/>
      </c>
      <c r="D2289" s="8" t="n"/>
      <c r="E2289" s="25" t="n"/>
      <c r="F2289" s="25">
        <f>IF(OR($E2289="",$C2289=""),"",ROUND($E2289*$C2289/100,2))</f>
        <v/>
      </c>
      <c r="G2289" s="8" t="n"/>
      <c r="H2289" s="25" t="n"/>
      <c r="I2289" s="8" t="n"/>
      <c r="J2289" s="25">
        <f>IF($H2289&lt;&gt;"",IF($F2289="","",ROUND($H2289-$F2289,2)),IF(AND($F2289&lt;&gt;"",ISNUMBER($G2289)),IF($G2289&lt;TODAY(),-$F2289,""),""))</f>
        <v/>
      </c>
    </row>
    <row r="2290">
      <c r="A2290" s="7" t="n"/>
      <c r="B2290" s="10" t="n"/>
      <c r="C2290">
        <f>IF($A2290="","",IFERROR(IF(INDEX('Apólices'!$Q$2:$Q$5001,MATCH($A2290,'Apólices'!$A$2:$A$5001,0))="","",INDEX('Apólices'!$Q$2:$Q$5001,MATCH($A2290,'Apólices'!$A$2:$A$5001,0))),""))</f>
        <v/>
      </c>
      <c r="D2290" s="8" t="n"/>
      <c r="E2290" s="25" t="n"/>
      <c r="F2290" s="25">
        <f>IF(OR($E2290="",$C2290=""),"",ROUND($E2290*$C2290/100,2))</f>
        <v/>
      </c>
      <c r="G2290" s="8" t="n"/>
      <c r="H2290" s="25" t="n"/>
      <c r="I2290" s="8" t="n"/>
      <c r="J2290" s="25">
        <f>IF($H2290&lt;&gt;"",IF($F2290="","",ROUND($H2290-$F2290,2)),IF(AND($F2290&lt;&gt;"",ISNUMBER($G2290)),IF($G2290&lt;TODAY(),-$F2290,""),""))</f>
        <v/>
      </c>
    </row>
    <row r="2291">
      <c r="A2291" s="7" t="n"/>
      <c r="B2291" s="10" t="n"/>
      <c r="C2291">
        <f>IF($A2291="","",IFERROR(IF(INDEX('Apólices'!$Q$2:$Q$5001,MATCH($A2291,'Apólices'!$A$2:$A$5001,0))="","",INDEX('Apólices'!$Q$2:$Q$5001,MATCH($A2291,'Apólices'!$A$2:$A$5001,0))),""))</f>
        <v/>
      </c>
      <c r="D2291" s="8" t="n"/>
      <c r="E2291" s="25" t="n"/>
      <c r="F2291" s="25">
        <f>IF(OR($E2291="",$C2291=""),"",ROUND($E2291*$C2291/100,2))</f>
        <v/>
      </c>
      <c r="G2291" s="8" t="n"/>
      <c r="H2291" s="25" t="n"/>
      <c r="I2291" s="8" t="n"/>
      <c r="J2291" s="25">
        <f>IF($H2291&lt;&gt;"",IF($F2291="","",ROUND($H2291-$F2291,2)),IF(AND($F2291&lt;&gt;"",ISNUMBER($G2291)),IF($G2291&lt;TODAY(),-$F2291,""),""))</f>
        <v/>
      </c>
    </row>
    <row r="2292">
      <c r="A2292" s="7" t="n"/>
      <c r="B2292" s="10" t="n"/>
      <c r="C2292">
        <f>IF($A2292="","",IFERROR(IF(INDEX('Apólices'!$Q$2:$Q$5001,MATCH($A2292,'Apólices'!$A$2:$A$5001,0))="","",INDEX('Apólices'!$Q$2:$Q$5001,MATCH($A2292,'Apólices'!$A$2:$A$5001,0))),""))</f>
        <v/>
      </c>
      <c r="D2292" s="8" t="n"/>
      <c r="E2292" s="25" t="n"/>
      <c r="F2292" s="25">
        <f>IF(OR($E2292="",$C2292=""),"",ROUND($E2292*$C2292/100,2))</f>
        <v/>
      </c>
      <c r="G2292" s="8" t="n"/>
      <c r="H2292" s="25" t="n"/>
      <c r="I2292" s="8" t="n"/>
      <c r="J2292" s="25">
        <f>IF($H2292&lt;&gt;"",IF($F2292="","",ROUND($H2292-$F2292,2)),IF(AND($F2292&lt;&gt;"",ISNUMBER($G2292)),IF($G2292&lt;TODAY(),-$F2292,""),""))</f>
        <v/>
      </c>
    </row>
    <row r="2293">
      <c r="A2293" s="7" t="n"/>
      <c r="B2293" s="10" t="n"/>
      <c r="C2293">
        <f>IF($A2293="","",IFERROR(IF(INDEX('Apólices'!$Q$2:$Q$5001,MATCH($A2293,'Apólices'!$A$2:$A$5001,0))="","",INDEX('Apólices'!$Q$2:$Q$5001,MATCH($A2293,'Apólices'!$A$2:$A$5001,0))),""))</f>
        <v/>
      </c>
      <c r="D2293" s="8" t="n"/>
      <c r="E2293" s="25" t="n"/>
      <c r="F2293" s="25">
        <f>IF(OR($E2293="",$C2293=""),"",ROUND($E2293*$C2293/100,2))</f>
        <v/>
      </c>
      <c r="G2293" s="8" t="n"/>
      <c r="H2293" s="25" t="n"/>
      <c r="I2293" s="8" t="n"/>
      <c r="J2293" s="25">
        <f>IF($H2293&lt;&gt;"",IF($F2293="","",ROUND($H2293-$F2293,2)),IF(AND($F2293&lt;&gt;"",ISNUMBER($G2293)),IF($G2293&lt;TODAY(),-$F2293,""),""))</f>
        <v/>
      </c>
    </row>
    <row r="2294">
      <c r="A2294" s="7" t="n"/>
      <c r="B2294" s="10" t="n"/>
      <c r="C2294">
        <f>IF($A2294="","",IFERROR(IF(INDEX('Apólices'!$Q$2:$Q$5001,MATCH($A2294,'Apólices'!$A$2:$A$5001,0))="","",INDEX('Apólices'!$Q$2:$Q$5001,MATCH($A2294,'Apólices'!$A$2:$A$5001,0))),""))</f>
        <v/>
      </c>
      <c r="D2294" s="8" t="n"/>
      <c r="E2294" s="25" t="n"/>
      <c r="F2294" s="25">
        <f>IF(OR($E2294="",$C2294=""),"",ROUND($E2294*$C2294/100,2))</f>
        <v/>
      </c>
      <c r="G2294" s="8" t="n"/>
      <c r="H2294" s="25" t="n"/>
      <c r="I2294" s="8" t="n"/>
      <c r="J2294" s="25">
        <f>IF($H2294&lt;&gt;"",IF($F2294="","",ROUND($H2294-$F2294,2)),IF(AND($F2294&lt;&gt;"",ISNUMBER($G2294)),IF($G2294&lt;TODAY(),-$F2294,""),""))</f>
        <v/>
      </c>
    </row>
    <row r="2295">
      <c r="A2295" s="7" t="n"/>
      <c r="B2295" s="10" t="n"/>
      <c r="C2295">
        <f>IF($A2295="","",IFERROR(IF(INDEX('Apólices'!$Q$2:$Q$5001,MATCH($A2295,'Apólices'!$A$2:$A$5001,0))="","",INDEX('Apólices'!$Q$2:$Q$5001,MATCH($A2295,'Apólices'!$A$2:$A$5001,0))),""))</f>
        <v/>
      </c>
      <c r="D2295" s="8" t="n"/>
      <c r="E2295" s="25" t="n"/>
      <c r="F2295" s="25">
        <f>IF(OR($E2295="",$C2295=""),"",ROUND($E2295*$C2295/100,2))</f>
        <v/>
      </c>
      <c r="G2295" s="8" t="n"/>
      <c r="H2295" s="25" t="n"/>
      <c r="I2295" s="8" t="n"/>
      <c r="J2295" s="25">
        <f>IF($H2295&lt;&gt;"",IF($F2295="","",ROUND($H2295-$F2295,2)),IF(AND($F2295&lt;&gt;"",ISNUMBER($G2295)),IF($G2295&lt;TODAY(),-$F2295,""),""))</f>
        <v/>
      </c>
    </row>
    <row r="2296">
      <c r="A2296" s="7" t="n"/>
      <c r="B2296" s="10" t="n"/>
      <c r="C2296">
        <f>IF($A2296="","",IFERROR(IF(INDEX('Apólices'!$Q$2:$Q$5001,MATCH($A2296,'Apólices'!$A$2:$A$5001,0))="","",INDEX('Apólices'!$Q$2:$Q$5001,MATCH($A2296,'Apólices'!$A$2:$A$5001,0))),""))</f>
        <v/>
      </c>
      <c r="D2296" s="8" t="n"/>
      <c r="E2296" s="25" t="n"/>
      <c r="F2296" s="25">
        <f>IF(OR($E2296="",$C2296=""),"",ROUND($E2296*$C2296/100,2))</f>
        <v/>
      </c>
      <c r="G2296" s="8" t="n"/>
      <c r="H2296" s="25" t="n"/>
      <c r="I2296" s="8" t="n"/>
      <c r="J2296" s="25">
        <f>IF($H2296&lt;&gt;"",IF($F2296="","",ROUND($H2296-$F2296,2)),IF(AND($F2296&lt;&gt;"",ISNUMBER($G2296)),IF($G2296&lt;TODAY(),-$F2296,""),""))</f>
        <v/>
      </c>
    </row>
    <row r="2297">
      <c r="A2297" s="7" t="n"/>
      <c r="B2297" s="10" t="n"/>
      <c r="C2297">
        <f>IF($A2297="","",IFERROR(IF(INDEX('Apólices'!$Q$2:$Q$5001,MATCH($A2297,'Apólices'!$A$2:$A$5001,0))="","",INDEX('Apólices'!$Q$2:$Q$5001,MATCH($A2297,'Apólices'!$A$2:$A$5001,0))),""))</f>
        <v/>
      </c>
      <c r="D2297" s="8" t="n"/>
      <c r="E2297" s="25" t="n"/>
      <c r="F2297" s="25">
        <f>IF(OR($E2297="",$C2297=""),"",ROUND($E2297*$C2297/100,2))</f>
        <v/>
      </c>
      <c r="G2297" s="8" t="n"/>
      <c r="H2297" s="25" t="n"/>
      <c r="I2297" s="8" t="n"/>
      <c r="J2297" s="25">
        <f>IF($H2297&lt;&gt;"",IF($F2297="","",ROUND($H2297-$F2297,2)),IF(AND($F2297&lt;&gt;"",ISNUMBER($G2297)),IF($G2297&lt;TODAY(),-$F2297,""),""))</f>
        <v/>
      </c>
    </row>
    <row r="2298">
      <c r="A2298" s="7" t="n"/>
      <c r="B2298" s="10" t="n"/>
      <c r="C2298">
        <f>IF($A2298="","",IFERROR(IF(INDEX('Apólices'!$Q$2:$Q$5001,MATCH($A2298,'Apólices'!$A$2:$A$5001,0))="","",INDEX('Apólices'!$Q$2:$Q$5001,MATCH($A2298,'Apólices'!$A$2:$A$5001,0))),""))</f>
        <v/>
      </c>
      <c r="D2298" s="8" t="n"/>
      <c r="E2298" s="25" t="n"/>
      <c r="F2298" s="25">
        <f>IF(OR($E2298="",$C2298=""),"",ROUND($E2298*$C2298/100,2))</f>
        <v/>
      </c>
      <c r="G2298" s="8" t="n"/>
      <c r="H2298" s="25" t="n"/>
      <c r="I2298" s="8" t="n"/>
      <c r="J2298" s="25">
        <f>IF($H2298&lt;&gt;"",IF($F2298="","",ROUND($H2298-$F2298,2)),IF(AND($F2298&lt;&gt;"",ISNUMBER($G2298)),IF($G2298&lt;TODAY(),-$F2298,""),""))</f>
        <v/>
      </c>
    </row>
    <row r="2299">
      <c r="A2299" s="7" t="n"/>
      <c r="B2299" s="10" t="n"/>
      <c r="C2299">
        <f>IF($A2299="","",IFERROR(IF(INDEX('Apólices'!$Q$2:$Q$5001,MATCH($A2299,'Apólices'!$A$2:$A$5001,0))="","",INDEX('Apólices'!$Q$2:$Q$5001,MATCH($A2299,'Apólices'!$A$2:$A$5001,0))),""))</f>
        <v/>
      </c>
      <c r="D2299" s="8" t="n"/>
      <c r="E2299" s="25" t="n"/>
      <c r="F2299" s="25">
        <f>IF(OR($E2299="",$C2299=""),"",ROUND($E2299*$C2299/100,2))</f>
        <v/>
      </c>
      <c r="G2299" s="8" t="n"/>
      <c r="H2299" s="25" t="n"/>
      <c r="I2299" s="8" t="n"/>
      <c r="J2299" s="25">
        <f>IF($H2299&lt;&gt;"",IF($F2299="","",ROUND($H2299-$F2299,2)),IF(AND($F2299&lt;&gt;"",ISNUMBER($G2299)),IF($G2299&lt;TODAY(),-$F2299,""),""))</f>
        <v/>
      </c>
    </row>
    <row r="2300">
      <c r="A2300" s="7" t="n"/>
      <c r="B2300" s="10" t="n"/>
      <c r="C2300">
        <f>IF($A2300="","",IFERROR(IF(INDEX('Apólices'!$Q$2:$Q$5001,MATCH($A2300,'Apólices'!$A$2:$A$5001,0))="","",INDEX('Apólices'!$Q$2:$Q$5001,MATCH($A2300,'Apólices'!$A$2:$A$5001,0))),""))</f>
        <v/>
      </c>
      <c r="D2300" s="8" t="n"/>
      <c r="E2300" s="25" t="n"/>
      <c r="F2300" s="25">
        <f>IF(OR($E2300="",$C2300=""),"",ROUND($E2300*$C2300/100,2))</f>
        <v/>
      </c>
      <c r="G2300" s="8" t="n"/>
      <c r="H2300" s="25" t="n"/>
      <c r="I2300" s="8" t="n"/>
      <c r="J2300" s="25">
        <f>IF($H2300&lt;&gt;"",IF($F2300="","",ROUND($H2300-$F2300,2)),IF(AND($F2300&lt;&gt;"",ISNUMBER($G2300)),IF($G2300&lt;TODAY(),-$F2300,""),""))</f>
        <v/>
      </c>
    </row>
    <row r="2301">
      <c r="A2301" s="7" t="n"/>
      <c r="B2301" s="10" t="n"/>
      <c r="C2301">
        <f>IF($A2301="","",IFERROR(IF(INDEX('Apólices'!$Q$2:$Q$5001,MATCH($A2301,'Apólices'!$A$2:$A$5001,0))="","",INDEX('Apólices'!$Q$2:$Q$5001,MATCH($A2301,'Apólices'!$A$2:$A$5001,0))),""))</f>
        <v/>
      </c>
      <c r="D2301" s="8" t="n"/>
      <c r="E2301" s="25" t="n"/>
      <c r="F2301" s="25">
        <f>IF(OR($E2301="",$C2301=""),"",ROUND($E2301*$C2301/100,2))</f>
        <v/>
      </c>
      <c r="G2301" s="8" t="n"/>
      <c r="H2301" s="25" t="n"/>
      <c r="I2301" s="8" t="n"/>
      <c r="J2301" s="25">
        <f>IF($H2301&lt;&gt;"",IF($F2301="","",ROUND($H2301-$F2301,2)),IF(AND($F2301&lt;&gt;"",ISNUMBER($G2301)),IF($G2301&lt;TODAY(),-$F2301,""),""))</f>
        <v/>
      </c>
    </row>
    <row r="2302">
      <c r="A2302" s="7" t="n"/>
      <c r="B2302" s="10" t="n"/>
      <c r="C2302">
        <f>IF($A2302="","",IFERROR(IF(INDEX('Apólices'!$Q$2:$Q$5001,MATCH($A2302,'Apólices'!$A$2:$A$5001,0))="","",INDEX('Apólices'!$Q$2:$Q$5001,MATCH($A2302,'Apólices'!$A$2:$A$5001,0))),""))</f>
        <v/>
      </c>
      <c r="D2302" s="8" t="n"/>
      <c r="E2302" s="25" t="n"/>
      <c r="F2302" s="25">
        <f>IF(OR($E2302="",$C2302=""),"",ROUND($E2302*$C2302/100,2))</f>
        <v/>
      </c>
      <c r="G2302" s="8" t="n"/>
      <c r="H2302" s="25" t="n"/>
      <c r="I2302" s="8" t="n"/>
      <c r="J2302" s="25">
        <f>IF($H2302&lt;&gt;"",IF($F2302="","",ROUND($H2302-$F2302,2)),IF(AND($F2302&lt;&gt;"",ISNUMBER($G2302)),IF($G2302&lt;TODAY(),-$F2302,""),""))</f>
        <v/>
      </c>
    </row>
    <row r="2303">
      <c r="A2303" s="7" t="n"/>
      <c r="B2303" s="10" t="n"/>
      <c r="C2303">
        <f>IF($A2303="","",IFERROR(IF(INDEX('Apólices'!$Q$2:$Q$5001,MATCH($A2303,'Apólices'!$A$2:$A$5001,0))="","",INDEX('Apólices'!$Q$2:$Q$5001,MATCH($A2303,'Apólices'!$A$2:$A$5001,0))),""))</f>
        <v/>
      </c>
      <c r="D2303" s="8" t="n"/>
      <c r="E2303" s="25" t="n"/>
      <c r="F2303" s="25">
        <f>IF(OR($E2303="",$C2303=""),"",ROUND($E2303*$C2303/100,2))</f>
        <v/>
      </c>
      <c r="G2303" s="8" t="n"/>
      <c r="H2303" s="25" t="n"/>
      <c r="I2303" s="8" t="n"/>
      <c r="J2303" s="25">
        <f>IF($H2303&lt;&gt;"",IF($F2303="","",ROUND($H2303-$F2303,2)),IF(AND($F2303&lt;&gt;"",ISNUMBER($G2303)),IF($G2303&lt;TODAY(),-$F2303,""),""))</f>
        <v/>
      </c>
    </row>
    <row r="2304">
      <c r="A2304" s="7" t="n"/>
      <c r="B2304" s="10" t="n"/>
      <c r="C2304">
        <f>IF($A2304="","",IFERROR(IF(INDEX('Apólices'!$Q$2:$Q$5001,MATCH($A2304,'Apólices'!$A$2:$A$5001,0))="","",INDEX('Apólices'!$Q$2:$Q$5001,MATCH($A2304,'Apólices'!$A$2:$A$5001,0))),""))</f>
        <v/>
      </c>
      <c r="D2304" s="8" t="n"/>
      <c r="E2304" s="25" t="n"/>
      <c r="F2304" s="25">
        <f>IF(OR($E2304="",$C2304=""),"",ROUND($E2304*$C2304/100,2))</f>
        <v/>
      </c>
      <c r="G2304" s="8" t="n"/>
      <c r="H2304" s="25" t="n"/>
      <c r="I2304" s="8" t="n"/>
      <c r="J2304" s="25">
        <f>IF($H2304&lt;&gt;"",IF($F2304="","",ROUND($H2304-$F2304,2)),IF(AND($F2304&lt;&gt;"",ISNUMBER($G2304)),IF($G2304&lt;TODAY(),-$F2304,""),""))</f>
        <v/>
      </c>
    </row>
    <row r="2305">
      <c r="A2305" s="7" t="n"/>
      <c r="B2305" s="10" t="n"/>
      <c r="C2305">
        <f>IF($A2305="","",IFERROR(IF(INDEX('Apólices'!$Q$2:$Q$5001,MATCH($A2305,'Apólices'!$A$2:$A$5001,0))="","",INDEX('Apólices'!$Q$2:$Q$5001,MATCH($A2305,'Apólices'!$A$2:$A$5001,0))),""))</f>
        <v/>
      </c>
      <c r="D2305" s="8" t="n"/>
      <c r="E2305" s="25" t="n"/>
      <c r="F2305" s="25">
        <f>IF(OR($E2305="",$C2305=""),"",ROUND($E2305*$C2305/100,2))</f>
        <v/>
      </c>
      <c r="G2305" s="8" t="n"/>
      <c r="H2305" s="25" t="n"/>
      <c r="I2305" s="8" t="n"/>
      <c r="J2305" s="25">
        <f>IF($H2305&lt;&gt;"",IF($F2305="","",ROUND($H2305-$F2305,2)),IF(AND($F2305&lt;&gt;"",ISNUMBER($G2305)),IF($G2305&lt;TODAY(),-$F2305,""),""))</f>
        <v/>
      </c>
    </row>
    <row r="2306">
      <c r="A2306" s="7" t="n"/>
      <c r="B2306" s="10" t="n"/>
      <c r="C2306">
        <f>IF($A2306="","",IFERROR(IF(INDEX('Apólices'!$Q$2:$Q$5001,MATCH($A2306,'Apólices'!$A$2:$A$5001,0))="","",INDEX('Apólices'!$Q$2:$Q$5001,MATCH($A2306,'Apólices'!$A$2:$A$5001,0))),""))</f>
        <v/>
      </c>
      <c r="D2306" s="8" t="n"/>
      <c r="E2306" s="25" t="n"/>
      <c r="F2306" s="25">
        <f>IF(OR($E2306="",$C2306=""),"",ROUND($E2306*$C2306/100,2))</f>
        <v/>
      </c>
      <c r="G2306" s="8" t="n"/>
      <c r="H2306" s="25" t="n"/>
      <c r="I2306" s="8" t="n"/>
      <c r="J2306" s="25">
        <f>IF($H2306&lt;&gt;"",IF($F2306="","",ROUND($H2306-$F2306,2)),IF(AND($F2306&lt;&gt;"",ISNUMBER($G2306)),IF($G2306&lt;TODAY(),-$F2306,""),""))</f>
        <v/>
      </c>
    </row>
    <row r="2307">
      <c r="A2307" s="7" t="n"/>
      <c r="B2307" s="10" t="n"/>
      <c r="C2307">
        <f>IF($A2307="","",IFERROR(IF(INDEX('Apólices'!$Q$2:$Q$5001,MATCH($A2307,'Apólices'!$A$2:$A$5001,0))="","",INDEX('Apólices'!$Q$2:$Q$5001,MATCH($A2307,'Apólices'!$A$2:$A$5001,0))),""))</f>
        <v/>
      </c>
      <c r="D2307" s="8" t="n"/>
      <c r="E2307" s="25" t="n"/>
      <c r="F2307" s="25">
        <f>IF(OR($E2307="",$C2307=""),"",ROUND($E2307*$C2307/100,2))</f>
        <v/>
      </c>
      <c r="G2307" s="8" t="n"/>
      <c r="H2307" s="25" t="n"/>
      <c r="I2307" s="8" t="n"/>
      <c r="J2307" s="25">
        <f>IF($H2307&lt;&gt;"",IF($F2307="","",ROUND($H2307-$F2307,2)),IF(AND($F2307&lt;&gt;"",ISNUMBER($G2307)),IF($G2307&lt;TODAY(),-$F2307,""),""))</f>
        <v/>
      </c>
    </row>
    <row r="2308">
      <c r="A2308" s="7" t="n"/>
      <c r="B2308" s="10" t="n"/>
      <c r="C2308">
        <f>IF($A2308="","",IFERROR(IF(INDEX('Apólices'!$Q$2:$Q$5001,MATCH($A2308,'Apólices'!$A$2:$A$5001,0))="","",INDEX('Apólices'!$Q$2:$Q$5001,MATCH($A2308,'Apólices'!$A$2:$A$5001,0))),""))</f>
        <v/>
      </c>
      <c r="D2308" s="8" t="n"/>
      <c r="E2308" s="25" t="n"/>
      <c r="F2308" s="25">
        <f>IF(OR($E2308="",$C2308=""),"",ROUND($E2308*$C2308/100,2))</f>
        <v/>
      </c>
      <c r="G2308" s="8" t="n"/>
      <c r="H2308" s="25" t="n"/>
      <c r="I2308" s="8" t="n"/>
      <c r="J2308" s="25">
        <f>IF($H2308&lt;&gt;"",IF($F2308="","",ROUND($H2308-$F2308,2)),IF(AND($F2308&lt;&gt;"",ISNUMBER($G2308)),IF($G2308&lt;TODAY(),-$F2308,""),""))</f>
        <v/>
      </c>
    </row>
    <row r="2309">
      <c r="A2309" s="7" t="n"/>
      <c r="B2309" s="10" t="n"/>
      <c r="C2309">
        <f>IF($A2309="","",IFERROR(IF(INDEX('Apólices'!$Q$2:$Q$5001,MATCH($A2309,'Apólices'!$A$2:$A$5001,0))="","",INDEX('Apólices'!$Q$2:$Q$5001,MATCH($A2309,'Apólices'!$A$2:$A$5001,0))),""))</f>
        <v/>
      </c>
      <c r="D2309" s="8" t="n"/>
      <c r="E2309" s="25" t="n"/>
      <c r="F2309" s="25">
        <f>IF(OR($E2309="",$C2309=""),"",ROUND($E2309*$C2309/100,2))</f>
        <v/>
      </c>
      <c r="G2309" s="8" t="n"/>
      <c r="H2309" s="25" t="n"/>
      <c r="I2309" s="8" t="n"/>
      <c r="J2309" s="25">
        <f>IF($H2309&lt;&gt;"",IF($F2309="","",ROUND($H2309-$F2309,2)),IF(AND($F2309&lt;&gt;"",ISNUMBER($G2309)),IF($G2309&lt;TODAY(),-$F2309,""),""))</f>
        <v/>
      </c>
    </row>
    <row r="2310">
      <c r="A2310" s="7" t="n"/>
      <c r="B2310" s="10" t="n"/>
      <c r="C2310">
        <f>IF($A2310="","",IFERROR(IF(INDEX('Apólices'!$Q$2:$Q$5001,MATCH($A2310,'Apólices'!$A$2:$A$5001,0))="","",INDEX('Apólices'!$Q$2:$Q$5001,MATCH($A2310,'Apólices'!$A$2:$A$5001,0))),""))</f>
        <v/>
      </c>
      <c r="D2310" s="8" t="n"/>
      <c r="E2310" s="25" t="n"/>
      <c r="F2310" s="25">
        <f>IF(OR($E2310="",$C2310=""),"",ROUND($E2310*$C2310/100,2))</f>
        <v/>
      </c>
      <c r="G2310" s="8" t="n"/>
      <c r="H2310" s="25" t="n"/>
      <c r="I2310" s="8" t="n"/>
      <c r="J2310" s="25">
        <f>IF($H2310&lt;&gt;"",IF($F2310="","",ROUND($H2310-$F2310,2)),IF(AND($F2310&lt;&gt;"",ISNUMBER($G2310)),IF($G2310&lt;TODAY(),-$F2310,""),""))</f>
        <v/>
      </c>
    </row>
    <row r="2311">
      <c r="A2311" s="7" t="n"/>
      <c r="B2311" s="10" t="n"/>
      <c r="C2311">
        <f>IF($A2311="","",IFERROR(IF(INDEX('Apólices'!$Q$2:$Q$5001,MATCH($A2311,'Apólices'!$A$2:$A$5001,0))="","",INDEX('Apólices'!$Q$2:$Q$5001,MATCH($A2311,'Apólices'!$A$2:$A$5001,0))),""))</f>
        <v/>
      </c>
      <c r="D2311" s="8" t="n"/>
      <c r="E2311" s="25" t="n"/>
      <c r="F2311" s="25">
        <f>IF(OR($E2311="",$C2311=""),"",ROUND($E2311*$C2311/100,2))</f>
        <v/>
      </c>
      <c r="G2311" s="8" t="n"/>
      <c r="H2311" s="25" t="n"/>
      <c r="I2311" s="8" t="n"/>
      <c r="J2311" s="25">
        <f>IF($H2311&lt;&gt;"",IF($F2311="","",ROUND($H2311-$F2311,2)),IF(AND($F2311&lt;&gt;"",ISNUMBER($G2311)),IF($G2311&lt;TODAY(),-$F2311,""),""))</f>
        <v/>
      </c>
    </row>
    <row r="2312">
      <c r="A2312" s="7" t="n"/>
      <c r="B2312" s="10" t="n"/>
      <c r="C2312">
        <f>IF($A2312="","",IFERROR(IF(INDEX('Apólices'!$Q$2:$Q$5001,MATCH($A2312,'Apólices'!$A$2:$A$5001,0))="","",INDEX('Apólices'!$Q$2:$Q$5001,MATCH($A2312,'Apólices'!$A$2:$A$5001,0))),""))</f>
        <v/>
      </c>
      <c r="D2312" s="8" t="n"/>
      <c r="E2312" s="25" t="n"/>
      <c r="F2312" s="25">
        <f>IF(OR($E2312="",$C2312=""),"",ROUND($E2312*$C2312/100,2))</f>
        <v/>
      </c>
      <c r="G2312" s="8" t="n"/>
      <c r="H2312" s="25" t="n"/>
      <c r="I2312" s="8" t="n"/>
      <c r="J2312" s="25">
        <f>IF($H2312&lt;&gt;"",IF($F2312="","",ROUND($H2312-$F2312,2)),IF(AND($F2312&lt;&gt;"",ISNUMBER($G2312)),IF($G2312&lt;TODAY(),-$F2312,""),""))</f>
        <v/>
      </c>
    </row>
    <row r="2313">
      <c r="A2313" s="7" t="n"/>
      <c r="B2313" s="10" t="n"/>
      <c r="C2313">
        <f>IF($A2313="","",IFERROR(IF(INDEX('Apólices'!$Q$2:$Q$5001,MATCH($A2313,'Apólices'!$A$2:$A$5001,0))="","",INDEX('Apólices'!$Q$2:$Q$5001,MATCH($A2313,'Apólices'!$A$2:$A$5001,0))),""))</f>
        <v/>
      </c>
      <c r="D2313" s="8" t="n"/>
      <c r="E2313" s="25" t="n"/>
      <c r="F2313" s="25">
        <f>IF(OR($E2313="",$C2313=""),"",ROUND($E2313*$C2313/100,2))</f>
        <v/>
      </c>
      <c r="G2313" s="8" t="n"/>
      <c r="H2313" s="25" t="n"/>
      <c r="I2313" s="8" t="n"/>
      <c r="J2313" s="25">
        <f>IF($H2313&lt;&gt;"",IF($F2313="","",ROUND($H2313-$F2313,2)),IF(AND($F2313&lt;&gt;"",ISNUMBER($G2313)),IF($G2313&lt;TODAY(),-$F2313,""),""))</f>
        <v/>
      </c>
    </row>
    <row r="2314">
      <c r="A2314" s="7" t="n"/>
      <c r="B2314" s="10" t="n"/>
      <c r="C2314">
        <f>IF($A2314="","",IFERROR(IF(INDEX('Apólices'!$Q$2:$Q$5001,MATCH($A2314,'Apólices'!$A$2:$A$5001,0))="","",INDEX('Apólices'!$Q$2:$Q$5001,MATCH($A2314,'Apólices'!$A$2:$A$5001,0))),""))</f>
        <v/>
      </c>
      <c r="D2314" s="8" t="n"/>
      <c r="E2314" s="25" t="n"/>
      <c r="F2314" s="25">
        <f>IF(OR($E2314="",$C2314=""),"",ROUND($E2314*$C2314/100,2))</f>
        <v/>
      </c>
      <c r="G2314" s="8" t="n"/>
      <c r="H2314" s="25" t="n"/>
      <c r="I2314" s="8" t="n"/>
      <c r="J2314" s="25">
        <f>IF($H2314&lt;&gt;"",IF($F2314="","",ROUND($H2314-$F2314,2)),IF(AND($F2314&lt;&gt;"",ISNUMBER($G2314)),IF($G2314&lt;TODAY(),-$F2314,""),""))</f>
        <v/>
      </c>
    </row>
    <row r="2315">
      <c r="A2315" s="7" t="n"/>
      <c r="B2315" s="10" t="n"/>
      <c r="C2315">
        <f>IF($A2315="","",IFERROR(IF(INDEX('Apólices'!$Q$2:$Q$5001,MATCH($A2315,'Apólices'!$A$2:$A$5001,0))="","",INDEX('Apólices'!$Q$2:$Q$5001,MATCH($A2315,'Apólices'!$A$2:$A$5001,0))),""))</f>
        <v/>
      </c>
      <c r="D2315" s="8" t="n"/>
      <c r="E2315" s="25" t="n"/>
      <c r="F2315" s="25">
        <f>IF(OR($E2315="",$C2315=""),"",ROUND($E2315*$C2315/100,2))</f>
        <v/>
      </c>
      <c r="G2315" s="8" t="n"/>
      <c r="H2315" s="25" t="n"/>
      <c r="I2315" s="8" t="n"/>
      <c r="J2315" s="25">
        <f>IF($H2315&lt;&gt;"",IF($F2315="","",ROUND($H2315-$F2315,2)),IF(AND($F2315&lt;&gt;"",ISNUMBER($G2315)),IF($G2315&lt;TODAY(),-$F2315,""),""))</f>
        <v/>
      </c>
    </row>
    <row r="2316">
      <c r="A2316" s="7" t="n"/>
      <c r="B2316" s="10" t="n"/>
      <c r="C2316">
        <f>IF($A2316="","",IFERROR(IF(INDEX('Apólices'!$Q$2:$Q$5001,MATCH($A2316,'Apólices'!$A$2:$A$5001,0))="","",INDEX('Apólices'!$Q$2:$Q$5001,MATCH($A2316,'Apólices'!$A$2:$A$5001,0))),""))</f>
        <v/>
      </c>
      <c r="D2316" s="8" t="n"/>
      <c r="E2316" s="25" t="n"/>
      <c r="F2316" s="25">
        <f>IF(OR($E2316="",$C2316=""),"",ROUND($E2316*$C2316/100,2))</f>
        <v/>
      </c>
      <c r="G2316" s="8" t="n"/>
      <c r="H2316" s="25" t="n"/>
      <c r="I2316" s="8" t="n"/>
      <c r="J2316" s="25">
        <f>IF($H2316&lt;&gt;"",IF($F2316="","",ROUND($H2316-$F2316,2)),IF(AND($F2316&lt;&gt;"",ISNUMBER($G2316)),IF($G2316&lt;TODAY(),-$F2316,""),""))</f>
        <v/>
      </c>
    </row>
    <row r="2317">
      <c r="A2317" s="7" t="n"/>
      <c r="B2317" s="10" t="n"/>
      <c r="C2317">
        <f>IF($A2317="","",IFERROR(IF(INDEX('Apólices'!$Q$2:$Q$5001,MATCH($A2317,'Apólices'!$A$2:$A$5001,0))="","",INDEX('Apólices'!$Q$2:$Q$5001,MATCH($A2317,'Apólices'!$A$2:$A$5001,0))),""))</f>
        <v/>
      </c>
      <c r="D2317" s="8" t="n"/>
      <c r="E2317" s="25" t="n"/>
      <c r="F2317" s="25">
        <f>IF(OR($E2317="",$C2317=""),"",ROUND($E2317*$C2317/100,2))</f>
        <v/>
      </c>
      <c r="G2317" s="8" t="n"/>
      <c r="H2317" s="25" t="n"/>
      <c r="I2317" s="8" t="n"/>
      <c r="J2317" s="25">
        <f>IF($H2317&lt;&gt;"",IF($F2317="","",ROUND($H2317-$F2317,2)),IF(AND($F2317&lt;&gt;"",ISNUMBER($G2317)),IF($G2317&lt;TODAY(),-$F2317,""),""))</f>
        <v/>
      </c>
    </row>
    <row r="2318">
      <c r="A2318" s="7" t="n"/>
      <c r="B2318" s="10" t="n"/>
      <c r="C2318">
        <f>IF($A2318="","",IFERROR(IF(INDEX('Apólices'!$Q$2:$Q$5001,MATCH($A2318,'Apólices'!$A$2:$A$5001,0))="","",INDEX('Apólices'!$Q$2:$Q$5001,MATCH($A2318,'Apólices'!$A$2:$A$5001,0))),""))</f>
        <v/>
      </c>
      <c r="D2318" s="8" t="n"/>
      <c r="E2318" s="25" t="n"/>
      <c r="F2318" s="25">
        <f>IF(OR($E2318="",$C2318=""),"",ROUND($E2318*$C2318/100,2))</f>
        <v/>
      </c>
      <c r="G2318" s="8" t="n"/>
      <c r="H2318" s="25" t="n"/>
      <c r="I2318" s="8" t="n"/>
      <c r="J2318" s="25">
        <f>IF($H2318&lt;&gt;"",IF($F2318="","",ROUND($H2318-$F2318,2)),IF(AND($F2318&lt;&gt;"",ISNUMBER($G2318)),IF($G2318&lt;TODAY(),-$F2318,""),""))</f>
        <v/>
      </c>
    </row>
    <row r="2319">
      <c r="A2319" s="7" t="n"/>
      <c r="B2319" s="10" t="n"/>
      <c r="C2319">
        <f>IF($A2319="","",IFERROR(IF(INDEX('Apólices'!$Q$2:$Q$5001,MATCH($A2319,'Apólices'!$A$2:$A$5001,0))="","",INDEX('Apólices'!$Q$2:$Q$5001,MATCH($A2319,'Apólices'!$A$2:$A$5001,0))),""))</f>
        <v/>
      </c>
      <c r="D2319" s="8" t="n"/>
      <c r="E2319" s="25" t="n"/>
      <c r="F2319" s="25">
        <f>IF(OR($E2319="",$C2319=""),"",ROUND($E2319*$C2319/100,2))</f>
        <v/>
      </c>
      <c r="G2319" s="8" t="n"/>
      <c r="H2319" s="25" t="n"/>
      <c r="I2319" s="8" t="n"/>
      <c r="J2319" s="25">
        <f>IF($H2319&lt;&gt;"",IF($F2319="","",ROUND($H2319-$F2319,2)),IF(AND($F2319&lt;&gt;"",ISNUMBER($G2319)),IF($G2319&lt;TODAY(),-$F2319,""),""))</f>
        <v/>
      </c>
    </row>
    <row r="2320">
      <c r="A2320" s="7" t="n"/>
      <c r="B2320" s="10" t="n"/>
      <c r="C2320">
        <f>IF($A2320="","",IFERROR(IF(INDEX('Apólices'!$Q$2:$Q$5001,MATCH($A2320,'Apólices'!$A$2:$A$5001,0))="","",INDEX('Apólices'!$Q$2:$Q$5001,MATCH($A2320,'Apólices'!$A$2:$A$5001,0))),""))</f>
        <v/>
      </c>
      <c r="D2320" s="8" t="n"/>
      <c r="E2320" s="25" t="n"/>
      <c r="F2320" s="25">
        <f>IF(OR($E2320="",$C2320=""),"",ROUND($E2320*$C2320/100,2))</f>
        <v/>
      </c>
      <c r="G2320" s="8" t="n"/>
      <c r="H2320" s="25" t="n"/>
      <c r="I2320" s="8" t="n"/>
      <c r="J2320" s="25">
        <f>IF($H2320&lt;&gt;"",IF($F2320="","",ROUND($H2320-$F2320,2)),IF(AND($F2320&lt;&gt;"",ISNUMBER($G2320)),IF($G2320&lt;TODAY(),-$F2320,""),""))</f>
        <v/>
      </c>
    </row>
    <row r="2321">
      <c r="A2321" s="7" t="n"/>
      <c r="B2321" s="10" t="n"/>
      <c r="C2321">
        <f>IF($A2321="","",IFERROR(IF(INDEX('Apólices'!$Q$2:$Q$5001,MATCH($A2321,'Apólices'!$A$2:$A$5001,0))="","",INDEX('Apólices'!$Q$2:$Q$5001,MATCH($A2321,'Apólices'!$A$2:$A$5001,0))),""))</f>
        <v/>
      </c>
      <c r="D2321" s="8" t="n"/>
      <c r="E2321" s="25" t="n"/>
      <c r="F2321" s="25">
        <f>IF(OR($E2321="",$C2321=""),"",ROUND($E2321*$C2321/100,2))</f>
        <v/>
      </c>
      <c r="G2321" s="8" t="n"/>
      <c r="H2321" s="25" t="n"/>
      <c r="I2321" s="8" t="n"/>
      <c r="J2321" s="25">
        <f>IF($H2321&lt;&gt;"",IF($F2321="","",ROUND($H2321-$F2321,2)),IF(AND($F2321&lt;&gt;"",ISNUMBER($G2321)),IF($G2321&lt;TODAY(),-$F2321,""),""))</f>
        <v/>
      </c>
    </row>
    <row r="2322">
      <c r="A2322" s="7" t="n"/>
      <c r="B2322" s="10" t="n"/>
      <c r="C2322">
        <f>IF($A2322="","",IFERROR(IF(INDEX('Apólices'!$Q$2:$Q$5001,MATCH($A2322,'Apólices'!$A$2:$A$5001,0))="","",INDEX('Apólices'!$Q$2:$Q$5001,MATCH($A2322,'Apólices'!$A$2:$A$5001,0))),""))</f>
        <v/>
      </c>
      <c r="D2322" s="8" t="n"/>
      <c r="E2322" s="25" t="n"/>
      <c r="F2322" s="25">
        <f>IF(OR($E2322="",$C2322=""),"",ROUND($E2322*$C2322/100,2))</f>
        <v/>
      </c>
      <c r="G2322" s="8" t="n"/>
      <c r="H2322" s="25" t="n"/>
      <c r="I2322" s="8" t="n"/>
      <c r="J2322" s="25">
        <f>IF($H2322&lt;&gt;"",IF($F2322="","",ROUND($H2322-$F2322,2)),IF(AND($F2322&lt;&gt;"",ISNUMBER($G2322)),IF($G2322&lt;TODAY(),-$F2322,""),""))</f>
        <v/>
      </c>
    </row>
    <row r="2323">
      <c r="A2323" s="7" t="n"/>
      <c r="B2323" s="10" t="n"/>
      <c r="C2323">
        <f>IF($A2323="","",IFERROR(IF(INDEX('Apólices'!$Q$2:$Q$5001,MATCH($A2323,'Apólices'!$A$2:$A$5001,0))="","",INDEX('Apólices'!$Q$2:$Q$5001,MATCH($A2323,'Apólices'!$A$2:$A$5001,0))),""))</f>
        <v/>
      </c>
      <c r="D2323" s="8" t="n"/>
      <c r="E2323" s="25" t="n"/>
      <c r="F2323" s="25">
        <f>IF(OR($E2323="",$C2323=""),"",ROUND($E2323*$C2323/100,2))</f>
        <v/>
      </c>
      <c r="G2323" s="8" t="n"/>
      <c r="H2323" s="25" t="n"/>
      <c r="I2323" s="8" t="n"/>
      <c r="J2323" s="25">
        <f>IF($H2323&lt;&gt;"",IF($F2323="","",ROUND($H2323-$F2323,2)),IF(AND($F2323&lt;&gt;"",ISNUMBER($G2323)),IF($G2323&lt;TODAY(),-$F2323,""),""))</f>
        <v/>
      </c>
    </row>
    <row r="2324">
      <c r="A2324" s="7" t="n"/>
      <c r="B2324" s="10" t="n"/>
      <c r="C2324">
        <f>IF($A2324="","",IFERROR(IF(INDEX('Apólices'!$Q$2:$Q$5001,MATCH($A2324,'Apólices'!$A$2:$A$5001,0))="","",INDEX('Apólices'!$Q$2:$Q$5001,MATCH($A2324,'Apólices'!$A$2:$A$5001,0))),""))</f>
        <v/>
      </c>
      <c r="D2324" s="8" t="n"/>
      <c r="E2324" s="25" t="n"/>
      <c r="F2324" s="25">
        <f>IF(OR($E2324="",$C2324=""),"",ROUND($E2324*$C2324/100,2))</f>
        <v/>
      </c>
      <c r="G2324" s="8" t="n"/>
      <c r="H2324" s="25" t="n"/>
      <c r="I2324" s="8" t="n"/>
      <c r="J2324" s="25">
        <f>IF($H2324&lt;&gt;"",IF($F2324="","",ROUND($H2324-$F2324,2)),IF(AND($F2324&lt;&gt;"",ISNUMBER($G2324)),IF($G2324&lt;TODAY(),-$F2324,""),""))</f>
        <v/>
      </c>
    </row>
    <row r="2325">
      <c r="A2325" s="7" t="n"/>
      <c r="B2325" s="10" t="n"/>
      <c r="C2325">
        <f>IF($A2325="","",IFERROR(IF(INDEX('Apólices'!$Q$2:$Q$5001,MATCH($A2325,'Apólices'!$A$2:$A$5001,0))="","",INDEX('Apólices'!$Q$2:$Q$5001,MATCH($A2325,'Apólices'!$A$2:$A$5001,0))),""))</f>
        <v/>
      </c>
      <c r="D2325" s="8" t="n"/>
      <c r="E2325" s="25" t="n"/>
      <c r="F2325" s="25">
        <f>IF(OR($E2325="",$C2325=""),"",ROUND($E2325*$C2325/100,2))</f>
        <v/>
      </c>
      <c r="G2325" s="8" t="n"/>
      <c r="H2325" s="25" t="n"/>
      <c r="I2325" s="8" t="n"/>
      <c r="J2325" s="25">
        <f>IF($H2325&lt;&gt;"",IF($F2325="","",ROUND($H2325-$F2325,2)),IF(AND($F2325&lt;&gt;"",ISNUMBER($G2325)),IF($G2325&lt;TODAY(),-$F2325,""),""))</f>
        <v/>
      </c>
    </row>
    <row r="2326">
      <c r="A2326" s="7" t="n"/>
      <c r="B2326" s="10" t="n"/>
      <c r="C2326">
        <f>IF($A2326="","",IFERROR(IF(INDEX('Apólices'!$Q$2:$Q$5001,MATCH($A2326,'Apólices'!$A$2:$A$5001,0))="","",INDEX('Apólices'!$Q$2:$Q$5001,MATCH($A2326,'Apólices'!$A$2:$A$5001,0))),""))</f>
        <v/>
      </c>
      <c r="D2326" s="8" t="n"/>
      <c r="E2326" s="25" t="n"/>
      <c r="F2326" s="25">
        <f>IF(OR($E2326="",$C2326=""),"",ROUND($E2326*$C2326/100,2))</f>
        <v/>
      </c>
      <c r="G2326" s="8" t="n"/>
      <c r="H2326" s="25" t="n"/>
      <c r="I2326" s="8" t="n"/>
      <c r="J2326" s="25">
        <f>IF($H2326&lt;&gt;"",IF($F2326="","",ROUND($H2326-$F2326,2)),IF(AND($F2326&lt;&gt;"",ISNUMBER($G2326)),IF($G2326&lt;TODAY(),-$F2326,""),""))</f>
        <v/>
      </c>
    </row>
    <row r="2327">
      <c r="A2327" s="7" t="n"/>
      <c r="B2327" s="10" t="n"/>
      <c r="C2327">
        <f>IF($A2327="","",IFERROR(IF(INDEX('Apólices'!$Q$2:$Q$5001,MATCH($A2327,'Apólices'!$A$2:$A$5001,0))="","",INDEX('Apólices'!$Q$2:$Q$5001,MATCH($A2327,'Apólices'!$A$2:$A$5001,0))),""))</f>
        <v/>
      </c>
      <c r="D2327" s="8" t="n"/>
      <c r="E2327" s="25" t="n"/>
      <c r="F2327" s="25">
        <f>IF(OR($E2327="",$C2327=""),"",ROUND($E2327*$C2327/100,2))</f>
        <v/>
      </c>
      <c r="G2327" s="8" t="n"/>
      <c r="H2327" s="25" t="n"/>
      <c r="I2327" s="8" t="n"/>
      <c r="J2327" s="25">
        <f>IF($H2327&lt;&gt;"",IF($F2327="","",ROUND($H2327-$F2327,2)),IF(AND($F2327&lt;&gt;"",ISNUMBER($G2327)),IF($G2327&lt;TODAY(),-$F2327,""),""))</f>
        <v/>
      </c>
    </row>
    <row r="2328">
      <c r="A2328" s="7" t="n"/>
      <c r="B2328" s="10" t="n"/>
      <c r="C2328">
        <f>IF($A2328="","",IFERROR(IF(INDEX('Apólices'!$Q$2:$Q$5001,MATCH($A2328,'Apólices'!$A$2:$A$5001,0))="","",INDEX('Apólices'!$Q$2:$Q$5001,MATCH($A2328,'Apólices'!$A$2:$A$5001,0))),""))</f>
        <v/>
      </c>
      <c r="D2328" s="8" t="n"/>
      <c r="E2328" s="25" t="n"/>
      <c r="F2328" s="25">
        <f>IF(OR($E2328="",$C2328=""),"",ROUND($E2328*$C2328/100,2))</f>
        <v/>
      </c>
      <c r="G2328" s="8" t="n"/>
      <c r="H2328" s="25" t="n"/>
      <c r="I2328" s="8" t="n"/>
      <c r="J2328" s="25">
        <f>IF($H2328&lt;&gt;"",IF($F2328="","",ROUND($H2328-$F2328,2)),IF(AND($F2328&lt;&gt;"",ISNUMBER($G2328)),IF($G2328&lt;TODAY(),-$F2328,""),""))</f>
        <v/>
      </c>
    </row>
    <row r="2329">
      <c r="A2329" s="7" t="n"/>
      <c r="B2329" s="10" t="n"/>
      <c r="C2329">
        <f>IF($A2329="","",IFERROR(IF(INDEX('Apólices'!$Q$2:$Q$5001,MATCH($A2329,'Apólices'!$A$2:$A$5001,0))="","",INDEX('Apólices'!$Q$2:$Q$5001,MATCH($A2329,'Apólices'!$A$2:$A$5001,0))),""))</f>
        <v/>
      </c>
      <c r="D2329" s="8" t="n"/>
      <c r="E2329" s="25" t="n"/>
      <c r="F2329" s="25">
        <f>IF(OR($E2329="",$C2329=""),"",ROUND($E2329*$C2329/100,2))</f>
        <v/>
      </c>
      <c r="G2329" s="8" t="n"/>
      <c r="H2329" s="25" t="n"/>
      <c r="I2329" s="8" t="n"/>
      <c r="J2329" s="25">
        <f>IF($H2329&lt;&gt;"",IF($F2329="","",ROUND($H2329-$F2329,2)),IF(AND($F2329&lt;&gt;"",ISNUMBER($G2329)),IF($G2329&lt;TODAY(),-$F2329,""),""))</f>
        <v/>
      </c>
    </row>
    <row r="2330">
      <c r="A2330" s="7" t="n"/>
      <c r="B2330" s="10" t="n"/>
      <c r="C2330">
        <f>IF($A2330="","",IFERROR(IF(INDEX('Apólices'!$Q$2:$Q$5001,MATCH($A2330,'Apólices'!$A$2:$A$5001,0))="","",INDEX('Apólices'!$Q$2:$Q$5001,MATCH($A2330,'Apólices'!$A$2:$A$5001,0))),""))</f>
        <v/>
      </c>
      <c r="D2330" s="8" t="n"/>
      <c r="E2330" s="25" t="n"/>
      <c r="F2330" s="25">
        <f>IF(OR($E2330="",$C2330=""),"",ROUND($E2330*$C2330/100,2))</f>
        <v/>
      </c>
      <c r="G2330" s="8" t="n"/>
      <c r="H2330" s="25" t="n"/>
      <c r="I2330" s="8" t="n"/>
      <c r="J2330" s="25">
        <f>IF($H2330&lt;&gt;"",IF($F2330="","",ROUND($H2330-$F2330,2)),IF(AND($F2330&lt;&gt;"",ISNUMBER($G2330)),IF($G2330&lt;TODAY(),-$F2330,""),""))</f>
        <v/>
      </c>
    </row>
    <row r="2331">
      <c r="A2331" s="7" t="n"/>
      <c r="B2331" s="10" t="n"/>
      <c r="C2331">
        <f>IF($A2331="","",IFERROR(IF(INDEX('Apólices'!$Q$2:$Q$5001,MATCH($A2331,'Apólices'!$A$2:$A$5001,0))="","",INDEX('Apólices'!$Q$2:$Q$5001,MATCH($A2331,'Apólices'!$A$2:$A$5001,0))),""))</f>
        <v/>
      </c>
      <c r="D2331" s="8" t="n"/>
      <c r="E2331" s="25" t="n"/>
      <c r="F2331" s="25">
        <f>IF(OR($E2331="",$C2331=""),"",ROUND($E2331*$C2331/100,2))</f>
        <v/>
      </c>
      <c r="G2331" s="8" t="n"/>
      <c r="H2331" s="25" t="n"/>
      <c r="I2331" s="8" t="n"/>
      <c r="J2331" s="25">
        <f>IF($H2331&lt;&gt;"",IF($F2331="","",ROUND($H2331-$F2331,2)),IF(AND($F2331&lt;&gt;"",ISNUMBER($G2331)),IF($G2331&lt;TODAY(),-$F2331,""),""))</f>
        <v/>
      </c>
    </row>
    <row r="2332">
      <c r="A2332" s="7" t="n"/>
      <c r="B2332" s="10" t="n"/>
      <c r="C2332">
        <f>IF($A2332="","",IFERROR(IF(INDEX('Apólices'!$Q$2:$Q$5001,MATCH($A2332,'Apólices'!$A$2:$A$5001,0))="","",INDEX('Apólices'!$Q$2:$Q$5001,MATCH($A2332,'Apólices'!$A$2:$A$5001,0))),""))</f>
        <v/>
      </c>
      <c r="D2332" s="8" t="n"/>
      <c r="E2332" s="25" t="n"/>
      <c r="F2332" s="25">
        <f>IF(OR($E2332="",$C2332=""),"",ROUND($E2332*$C2332/100,2))</f>
        <v/>
      </c>
      <c r="G2332" s="8" t="n"/>
      <c r="H2332" s="25" t="n"/>
      <c r="I2332" s="8" t="n"/>
      <c r="J2332" s="25">
        <f>IF($H2332&lt;&gt;"",IF($F2332="","",ROUND($H2332-$F2332,2)),IF(AND($F2332&lt;&gt;"",ISNUMBER($G2332)),IF($G2332&lt;TODAY(),-$F2332,""),""))</f>
        <v/>
      </c>
    </row>
    <row r="2333">
      <c r="A2333" s="7" t="n"/>
      <c r="B2333" s="10" t="n"/>
      <c r="C2333">
        <f>IF($A2333="","",IFERROR(IF(INDEX('Apólices'!$Q$2:$Q$5001,MATCH($A2333,'Apólices'!$A$2:$A$5001,0))="","",INDEX('Apólices'!$Q$2:$Q$5001,MATCH($A2333,'Apólices'!$A$2:$A$5001,0))),""))</f>
        <v/>
      </c>
      <c r="D2333" s="8" t="n"/>
      <c r="E2333" s="25" t="n"/>
      <c r="F2333" s="25">
        <f>IF(OR($E2333="",$C2333=""),"",ROUND($E2333*$C2333/100,2))</f>
        <v/>
      </c>
      <c r="G2333" s="8" t="n"/>
      <c r="H2333" s="25" t="n"/>
      <c r="I2333" s="8" t="n"/>
      <c r="J2333" s="25">
        <f>IF($H2333&lt;&gt;"",IF($F2333="","",ROUND($H2333-$F2333,2)),IF(AND($F2333&lt;&gt;"",ISNUMBER($G2333)),IF($G2333&lt;TODAY(),-$F2333,""),""))</f>
        <v/>
      </c>
    </row>
    <row r="2334">
      <c r="A2334" s="7" t="n"/>
      <c r="B2334" s="10" t="n"/>
      <c r="C2334">
        <f>IF($A2334="","",IFERROR(IF(INDEX('Apólices'!$Q$2:$Q$5001,MATCH($A2334,'Apólices'!$A$2:$A$5001,0))="","",INDEX('Apólices'!$Q$2:$Q$5001,MATCH($A2334,'Apólices'!$A$2:$A$5001,0))),""))</f>
        <v/>
      </c>
      <c r="D2334" s="8" t="n"/>
      <c r="E2334" s="25" t="n"/>
      <c r="F2334" s="25">
        <f>IF(OR($E2334="",$C2334=""),"",ROUND($E2334*$C2334/100,2))</f>
        <v/>
      </c>
      <c r="G2334" s="8" t="n"/>
      <c r="H2334" s="25" t="n"/>
      <c r="I2334" s="8" t="n"/>
      <c r="J2334" s="25">
        <f>IF($H2334&lt;&gt;"",IF($F2334="","",ROUND($H2334-$F2334,2)),IF(AND($F2334&lt;&gt;"",ISNUMBER($G2334)),IF($G2334&lt;TODAY(),-$F2334,""),""))</f>
        <v/>
      </c>
    </row>
    <row r="2335">
      <c r="A2335" s="7" t="n"/>
      <c r="B2335" s="10" t="n"/>
      <c r="C2335">
        <f>IF($A2335="","",IFERROR(IF(INDEX('Apólices'!$Q$2:$Q$5001,MATCH($A2335,'Apólices'!$A$2:$A$5001,0))="","",INDEX('Apólices'!$Q$2:$Q$5001,MATCH($A2335,'Apólices'!$A$2:$A$5001,0))),""))</f>
        <v/>
      </c>
      <c r="D2335" s="8" t="n"/>
      <c r="E2335" s="25" t="n"/>
      <c r="F2335" s="25">
        <f>IF(OR($E2335="",$C2335=""),"",ROUND($E2335*$C2335/100,2))</f>
        <v/>
      </c>
      <c r="G2335" s="8" t="n"/>
      <c r="H2335" s="25" t="n"/>
      <c r="I2335" s="8" t="n"/>
      <c r="J2335" s="25">
        <f>IF($H2335&lt;&gt;"",IF($F2335="","",ROUND($H2335-$F2335,2)),IF(AND($F2335&lt;&gt;"",ISNUMBER($G2335)),IF($G2335&lt;TODAY(),-$F2335,""),""))</f>
        <v/>
      </c>
    </row>
    <row r="2336">
      <c r="A2336" s="7" t="n"/>
      <c r="B2336" s="10" t="n"/>
      <c r="C2336">
        <f>IF($A2336="","",IFERROR(IF(INDEX('Apólices'!$Q$2:$Q$5001,MATCH($A2336,'Apólices'!$A$2:$A$5001,0))="","",INDEX('Apólices'!$Q$2:$Q$5001,MATCH($A2336,'Apólices'!$A$2:$A$5001,0))),""))</f>
        <v/>
      </c>
      <c r="D2336" s="8" t="n"/>
      <c r="E2336" s="25" t="n"/>
      <c r="F2336" s="25">
        <f>IF(OR($E2336="",$C2336=""),"",ROUND($E2336*$C2336/100,2))</f>
        <v/>
      </c>
      <c r="G2336" s="8" t="n"/>
      <c r="H2336" s="25" t="n"/>
      <c r="I2336" s="8" t="n"/>
      <c r="J2336" s="25">
        <f>IF($H2336&lt;&gt;"",IF($F2336="","",ROUND($H2336-$F2336,2)),IF(AND($F2336&lt;&gt;"",ISNUMBER($G2336)),IF($G2336&lt;TODAY(),-$F2336,""),""))</f>
        <v/>
      </c>
    </row>
    <row r="2337">
      <c r="A2337" s="7" t="n"/>
      <c r="B2337" s="10" t="n"/>
      <c r="C2337">
        <f>IF($A2337="","",IFERROR(IF(INDEX('Apólices'!$Q$2:$Q$5001,MATCH($A2337,'Apólices'!$A$2:$A$5001,0))="","",INDEX('Apólices'!$Q$2:$Q$5001,MATCH($A2337,'Apólices'!$A$2:$A$5001,0))),""))</f>
        <v/>
      </c>
      <c r="D2337" s="8" t="n"/>
      <c r="E2337" s="25" t="n"/>
      <c r="F2337" s="25">
        <f>IF(OR($E2337="",$C2337=""),"",ROUND($E2337*$C2337/100,2))</f>
        <v/>
      </c>
      <c r="G2337" s="8" t="n"/>
      <c r="H2337" s="25" t="n"/>
      <c r="I2337" s="8" t="n"/>
      <c r="J2337" s="25">
        <f>IF($H2337&lt;&gt;"",IF($F2337="","",ROUND($H2337-$F2337,2)),IF(AND($F2337&lt;&gt;"",ISNUMBER($G2337)),IF($G2337&lt;TODAY(),-$F2337,""),""))</f>
        <v/>
      </c>
    </row>
    <row r="2338">
      <c r="A2338" s="7" t="n"/>
      <c r="B2338" s="10" t="n"/>
      <c r="C2338">
        <f>IF($A2338="","",IFERROR(IF(INDEX('Apólices'!$Q$2:$Q$5001,MATCH($A2338,'Apólices'!$A$2:$A$5001,0))="","",INDEX('Apólices'!$Q$2:$Q$5001,MATCH($A2338,'Apólices'!$A$2:$A$5001,0))),""))</f>
        <v/>
      </c>
      <c r="D2338" s="8" t="n"/>
      <c r="E2338" s="25" t="n"/>
      <c r="F2338" s="25">
        <f>IF(OR($E2338="",$C2338=""),"",ROUND($E2338*$C2338/100,2))</f>
        <v/>
      </c>
      <c r="G2338" s="8" t="n"/>
      <c r="H2338" s="25" t="n"/>
      <c r="I2338" s="8" t="n"/>
      <c r="J2338" s="25">
        <f>IF($H2338&lt;&gt;"",IF($F2338="","",ROUND($H2338-$F2338,2)),IF(AND($F2338&lt;&gt;"",ISNUMBER($G2338)),IF($G2338&lt;TODAY(),-$F2338,""),""))</f>
        <v/>
      </c>
    </row>
    <row r="2339">
      <c r="A2339" s="7" t="n"/>
      <c r="B2339" s="10" t="n"/>
      <c r="C2339">
        <f>IF($A2339="","",IFERROR(IF(INDEX('Apólices'!$Q$2:$Q$5001,MATCH($A2339,'Apólices'!$A$2:$A$5001,0))="","",INDEX('Apólices'!$Q$2:$Q$5001,MATCH($A2339,'Apólices'!$A$2:$A$5001,0))),""))</f>
        <v/>
      </c>
      <c r="D2339" s="8" t="n"/>
      <c r="E2339" s="25" t="n"/>
      <c r="F2339" s="25">
        <f>IF(OR($E2339="",$C2339=""),"",ROUND($E2339*$C2339/100,2))</f>
        <v/>
      </c>
      <c r="G2339" s="8" t="n"/>
      <c r="H2339" s="25" t="n"/>
      <c r="I2339" s="8" t="n"/>
      <c r="J2339" s="25">
        <f>IF($H2339&lt;&gt;"",IF($F2339="","",ROUND($H2339-$F2339,2)),IF(AND($F2339&lt;&gt;"",ISNUMBER($G2339)),IF($G2339&lt;TODAY(),-$F2339,""),""))</f>
        <v/>
      </c>
    </row>
    <row r="2340">
      <c r="A2340" s="7" t="n"/>
      <c r="B2340" s="10" t="n"/>
      <c r="C2340">
        <f>IF($A2340="","",IFERROR(IF(INDEX('Apólices'!$Q$2:$Q$5001,MATCH($A2340,'Apólices'!$A$2:$A$5001,0))="","",INDEX('Apólices'!$Q$2:$Q$5001,MATCH($A2340,'Apólices'!$A$2:$A$5001,0))),""))</f>
        <v/>
      </c>
      <c r="D2340" s="8" t="n"/>
      <c r="E2340" s="25" t="n"/>
      <c r="F2340" s="25">
        <f>IF(OR($E2340="",$C2340=""),"",ROUND($E2340*$C2340/100,2))</f>
        <v/>
      </c>
      <c r="G2340" s="8" t="n"/>
      <c r="H2340" s="25" t="n"/>
      <c r="I2340" s="8" t="n"/>
      <c r="J2340" s="25">
        <f>IF($H2340&lt;&gt;"",IF($F2340="","",ROUND($H2340-$F2340,2)),IF(AND($F2340&lt;&gt;"",ISNUMBER($G2340)),IF($G2340&lt;TODAY(),-$F2340,""),""))</f>
        <v/>
      </c>
    </row>
    <row r="2341">
      <c r="A2341" s="7" t="n"/>
      <c r="B2341" s="10" t="n"/>
      <c r="C2341">
        <f>IF($A2341="","",IFERROR(IF(INDEX('Apólices'!$Q$2:$Q$5001,MATCH($A2341,'Apólices'!$A$2:$A$5001,0))="","",INDEX('Apólices'!$Q$2:$Q$5001,MATCH($A2341,'Apólices'!$A$2:$A$5001,0))),""))</f>
        <v/>
      </c>
      <c r="D2341" s="8" t="n"/>
      <c r="E2341" s="25" t="n"/>
      <c r="F2341" s="25">
        <f>IF(OR($E2341="",$C2341=""),"",ROUND($E2341*$C2341/100,2))</f>
        <v/>
      </c>
      <c r="G2341" s="8" t="n"/>
      <c r="H2341" s="25" t="n"/>
      <c r="I2341" s="8" t="n"/>
      <c r="J2341" s="25">
        <f>IF($H2341&lt;&gt;"",IF($F2341="","",ROUND($H2341-$F2341,2)),IF(AND($F2341&lt;&gt;"",ISNUMBER($G2341)),IF($G2341&lt;TODAY(),-$F2341,""),""))</f>
        <v/>
      </c>
    </row>
    <row r="2342">
      <c r="A2342" s="7" t="n"/>
      <c r="B2342" s="10" t="n"/>
      <c r="C2342">
        <f>IF($A2342="","",IFERROR(IF(INDEX('Apólices'!$Q$2:$Q$5001,MATCH($A2342,'Apólices'!$A$2:$A$5001,0))="","",INDEX('Apólices'!$Q$2:$Q$5001,MATCH($A2342,'Apólices'!$A$2:$A$5001,0))),""))</f>
        <v/>
      </c>
      <c r="D2342" s="8" t="n"/>
      <c r="E2342" s="25" t="n"/>
      <c r="F2342" s="25">
        <f>IF(OR($E2342="",$C2342=""),"",ROUND($E2342*$C2342/100,2))</f>
        <v/>
      </c>
      <c r="G2342" s="8" t="n"/>
      <c r="H2342" s="25" t="n"/>
      <c r="I2342" s="8" t="n"/>
      <c r="J2342" s="25">
        <f>IF($H2342&lt;&gt;"",IF($F2342="","",ROUND($H2342-$F2342,2)),IF(AND($F2342&lt;&gt;"",ISNUMBER($G2342)),IF($G2342&lt;TODAY(),-$F2342,""),""))</f>
        <v/>
      </c>
    </row>
    <row r="2343">
      <c r="A2343" s="7" t="n"/>
      <c r="B2343" s="10" t="n"/>
      <c r="C2343">
        <f>IF($A2343="","",IFERROR(IF(INDEX('Apólices'!$Q$2:$Q$5001,MATCH($A2343,'Apólices'!$A$2:$A$5001,0))="","",INDEX('Apólices'!$Q$2:$Q$5001,MATCH($A2343,'Apólices'!$A$2:$A$5001,0))),""))</f>
        <v/>
      </c>
      <c r="D2343" s="8" t="n"/>
      <c r="E2343" s="25" t="n"/>
      <c r="F2343" s="25">
        <f>IF(OR($E2343="",$C2343=""),"",ROUND($E2343*$C2343/100,2))</f>
        <v/>
      </c>
      <c r="G2343" s="8" t="n"/>
      <c r="H2343" s="25" t="n"/>
      <c r="I2343" s="8" t="n"/>
      <c r="J2343" s="25">
        <f>IF($H2343&lt;&gt;"",IF($F2343="","",ROUND($H2343-$F2343,2)),IF(AND($F2343&lt;&gt;"",ISNUMBER($G2343)),IF($G2343&lt;TODAY(),-$F2343,""),""))</f>
        <v/>
      </c>
    </row>
    <row r="2344">
      <c r="A2344" s="7" t="n"/>
      <c r="B2344" s="10" t="n"/>
      <c r="C2344">
        <f>IF($A2344="","",IFERROR(IF(INDEX('Apólices'!$Q$2:$Q$5001,MATCH($A2344,'Apólices'!$A$2:$A$5001,0))="","",INDEX('Apólices'!$Q$2:$Q$5001,MATCH($A2344,'Apólices'!$A$2:$A$5001,0))),""))</f>
        <v/>
      </c>
      <c r="D2344" s="8" t="n"/>
      <c r="E2344" s="25" t="n"/>
      <c r="F2344" s="25">
        <f>IF(OR($E2344="",$C2344=""),"",ROUND($E2344*$C2344/100,2))</f>
        <v/>
      </c>
      <c r="G2344" s="8" t="n"/>
      <c r="H2344" s="25" t="n"/>
      <c r="I2344" s="8" t="n"/>
      <c r="J2344" s="25">
        <f>IF($H2344&lt;&gt;"",IF($F2344="","",ROUND($H2344-$F2344,2)),IF(AND($F2344&lt;&gt;"",ISNUMBER($G2344)),IF($G2344&lt;TODAY(),-$F2344,""),""))</f>
        <v/>
      </c>
    </row>
    <row r="2345">
      <c r="A2345" s="7" t="n"/>
      <c r="B2345" s="10" t="n"/>
      <c r="C2345">
        <f>IF($A2345="","",IFERROR(IF(INDEX('Apólices'!$Q$2:$Q$5001,MATCH($A2345,'Apólices'!$A$2:$A$5001,0))="","",INDEX('Apólices'!$Q$2:$Q$5001,MATCH($A2345,'Apólices'!$A$2:$A$5001,0))),""))</f>
        <v/>
      </c>
      <c r="D2345" s="8" t="n"/>
      <c r="E2345" s="25" t="n"/>
      <c r="F2345" s="25">
        <f>IF(OR($E2345="",$C2345=""),"",ROUND($E2345*$C2345/100,2))</f>
        <v/>
      </c>
      <c r="G2345" s="8" t="n"/>
      <c r="H2345" s="25" t="n"/>
      <c r="I2345" s="8" t="n"/>
      <c r="J2345" s="25">
        <f>IF($H2345&lt;&gt;"",IF($F2345="","",ROUND($H2345-$F2345,2)),IF(AND($F2345&lt;&gt;"",ISNUMBER($G2345)),IF($G2345&lt;TODAY(),-$F2345,""),""))</f>
        <v/>
      </c>
    </row>
    <row r="2346">
      <c r="A2346" s="7" t="n"/>
      <c r="B2346" s="10" t="n"/>
      <c r="C2346">
        <f>IF($A2346="","",IFERROR(IF(INDEX('Apólices'!$Q$2:$Q$5001,MATCH($A2346,'Apólices'!$A$2:$A$5001,0))="","",INDEX('Apólices'!$Q$2:$Q$5001,MATCH($A2346,'Apólices'!$A$2:$A$5001,0))),""))</f>
        <v/>
      </c>
      <c r="D2346" s="8" t="n"/>
      <c r="E2346" s="25" t="n"/>
      <c r="F2346" s="25">
        <f>IF(OR($E2346="",$C2346=""),"",ROUND($E2346*$C2346/100,2))</f>
        <v/>
      </c>
      <c r="G2346" s="8" t="n"/>
      <c r="H2346" s="25" t="n"/>
      <c r="I2346" s="8" t="n"/>
      <c r="J2346" s="25">
        <f>IF($H2346&lt;&gt;"",IF($F2346="","",ROUND($H2346-$F2346,2)),IF(AND($F2346&lt;&gt;"",ISNUMBER($G2346)),IF($G2346&lt;TODAY(),-$F2346,""),""))</f>
        <v/>
      </c>
    </row>
    <row r="2347">
      <c r="A2347" s="7" t="n"/>
      <c r="B2347" s="10" t="n"/>
      <c r="C2347">
        <f>IF($A2347="","",IFERROR(IF(INDEX('Apólices'!$Q$2:$Q$5001,MATCH($A2347,'Apólices'!$A$2:$A$5001,0))="","",INDEX('Apólices'!$Q$2:$Q$5001,MATCH($A2347,'Apólices'!$A$2:$A$5001,0))),""))</f>
        <v/>
      </c>
      <c r="D2347" s="8" t="n"/>
      <c r="E2347" s="25" t="n"/>
      <c r="F2347" s="25">
        <f>IF(OR($E2347="",$C2347=""),"",ROUND($E2347*$C2347/100,2))</f>
        <v/>
      </c>
      <c r="G2347" s="8" t="n"/>
      <c r="H2347" s="25" t="n"/>
      <c r="I2347" s="8" t="n"/>
      <c r="J2347" s="25">
        <f>IF($H2347&lt;&gt;"",IF($F2347="","",ROUND($H2347-$F2347,2)),IF(AND($F2347&lt;&gt;"",ISNUMBER($G2347)),IF($G2347&lt;TODAY(),-$F2347,""),""))</f>
        <v/>
      </c>
    </row>
    <row r="2348">
      <c r="A2348" s="7" t="n"/>
      <c r="B2348" s="10" t="n"/>
      <c r="C2348">
        <f>IF($A2348="","",IFERROR(IF(INDEX('Apólices'!$Q$2:$Q$5001,MATCH($A2348,'Apólices'!$A$2:$A$5001,0))="","",INDEX('Apólices'!$Q$2:$Q$5001,MATCH($A2348,'Apólices'!$A$2:$A$5001,0))),""))</f>
        <v/>
      </c>
      <c r="D2348" s="8" t="n"/>
      <c r="E2348" s="25" t="n"/>
      <c r="F2348" s="25">
        <f>IF(OR($E2348="",$C2348=""),"",ROUND($E2348*$C2348/100,2))</f>
        <v/>
      </c>
      <c r="G2348" s="8" t="n"/>
      <c r="H2348" s="25" t="n"/>
      <c r="I2348" s="8" t="n"/>
      <c r="J2348" s="25">
        <f>IF($H2348&lt;&gt;"",IF($F2348="","",ROUND($H2348-$F2348,2)),IF(AND($F2348&lt;&gt;"",ISNUMBER($G2348)),IF($G2348&lt;TODAY(),-$F2348,""),""))</f>
        <v/>
      </c>
    </row>
    <row r="2349">
      <c r="A2349" s="7" t="n"/>
      <c r="B2349" s="10" t="n"/>
      <c r="C2349">
        <f>IF($A2349="","",IFERROR(IF(INDEX('Apólices'!$Q$2:$Q$5001,MATCH($A2349,'Apólices'!$A$2:$A$5001,0))="","",INDEX('Apólices'!$Q$2:$Q$5001,MATCH($A2349,'Apólices'!$A$2:$A$5001,0))),""))</f>
        <v/>
      </c>
      <c r="D2349" s="8" t="n"/>
      <c r="E2349" s="25" t="n"/>
      <c r="F2349" s="25">
        <f>IF(OR($E2349="",$C2349=""),"",ROUND($E2349*$C2349/100,2))</f>
        <v/>
      </c>
      <c r="G2349" s="8" t="n"/>
      <c r="H2349" s="25" t="n"/>
      <c r="I2349" s="8" t="n"/>
      <c r="J2349" s="25">
        <f>IF($H2349&lt;&gt;"",IF($F2349="","",ROUND($H2349-$F2349,2)),IF(AND($F2349&lt;&gt;"",ISNUMBER($G2349)),IF($G2349&lt;TODAY(),-$F2349,""),""))</f>
        <v/>
      </c>
    </row>
    <row r="2350">
      <c r="A2350" s="7" t="n"/>
      <c r="B2350" s="10" t="n"/>
      <c r="C2350">
        <f>IF($A2350="","",IFERROR(IF(INDEX('Apólices'!$Q$2:$Q$5001,MATCH($A2350,'Apólices'!$A$2:$A$5001,0))="","",INDEX('Apólices'!$Q$2:$Q$5001,MATCH($A2350,'Apólices'!$A$2:$A$5001,0))),""))</f>
        <v/>
      </c>
      <c r="D2350" s="8" t="n"/>
      <c r="E2350" s="25" t="n"/>
      <c r="F2350" s="25">
        <f>IF(OR($E2350="",$C2350=""),"",ROUND($E2350*$C2350/100,2))</f>
        <v/>
      </c>
      <c r="G2350" s="8" t="n"/>
      <c r="H2350" s="25" t="n"/>
      <c r="I2350" s="8" t="n"/>
      <c r="J2350" s="25">
        <f>IF($H2350&lt;&gt;"",IF($F2350="","",ROUND($H2350-$F2350,2)),IF(AND($F2350&lt;&gt;"",ISNUMBER($G2350)),IF($G2350&lt;TODAY(),-$F2350,""),""))</f>
        <v/>
      </c>
    </row>
    <row r="2351">
      <c r="A2351" s="7" t="n"/>
      <c r="B2351" s="10" t="n"/>
      <c r="C2351">
        <f>IF($A2351="","",IFERROR(IF(INDEX('Apólices'!$Q$2:$Q$5001,MATCH($A2351,'Apólices'!$A$2:$A$5001,0))="","",INDEX('Apólices'!$Q$2:$Q$5001,MATCH($A2351,'Apólices'!$A$2:$A$5001,0))),""))</f>
        <v/>
      </c>
      <c r="D2351" s="8" t="n"/>
      <c r="E2351" s="25" t="n"/>
      <c r="F2351" s="25">
        <f>IF(OR($E2351="",$C2351=""),"",ROUND($E2351*$C2351/100,2))</f>
        <v/>
      </c>
      <c r="G2351" s="8" t="n"/>
      <c r="H2351" s="25" t="n"/>
      <c r="I2351" s="8" t="n"/>
      <c r="J2351" s="25">
        <f>IF($H2351&lt;&gt;"",IF($F2351="","",ROUND($H2351-$F2351,2)),IF(AND($F2351&lt;&gt;"",ISNUMBER($G2351)),IF($G2351&lt;TODAY(),-$F2351,""),""))</f>
        <v/>
      </c>
    </row>
    <row r="2352">
      <c r="A2352" s="7" t="n"/>
      <c r="B2352" s="10" t="n"/>
      <c r="C2352">
        <f>IF($A2352="","",IFERROR(IF(INDEX('Apólices'!$Q$2:$Q$5001,MATCH($A2352,'Apólices'!$A$2:$A$5001,0))="","",INDEX('Apólices'!$Q$2:$Q$5001,MATCH($A2352,'Apólices'!$A$2:$A$5001,0))),""))</f>
        <v/>
      </c>
      <c r="D2352" s="8" t="n"/>
      <c r="E2352" s="25" t="n"/>
      <c r="F2352" s="25">
        <f>IF(OR($E2352="",$C2352=""),"",ROUND($E2352*$C2352/100,2))</f>
        <v/>
      </c>
      <c r="G2352" s="8" t="n"/>
      <c r="H2352" s="25" t="n"/>
      <c r="I2352" s="8" t="n"/>
      <c r="J2352" s="25">
        <f>IF($H2352&lt;&gt;"",IF($F2352="","",ROUND($H2352-$F2352,2)),IF(AND($F2352&lt;&gt;"",ISNUMBER($G2352)),IF($G2352&lt;TODAY(),-$F2352,""),""))</f>
        <v/>
      </c>
    </row>
    <row r="2353">
      <c r="A2353" s="7" t="n"/>
      <c r="B2353" s="10" t="n"/>
      <c r="C2353">
        <f>IF($A2353="","",IFERROR(IF(INDEX('Apólices'!$Q$2:$Q$5001,MATCH($A2353,'Apólices'!$A$2:$A$5001,0))="","",INDEX('Apólices'!$Q$2:$Q$5001,MATCH($A2353,'Apólices'!$A$2:$A$5001,0))),""))</f>
        <v/>
      </c>
      <c r="D2353" s="8" t="n"/>
      <c r="E2353" s="25" t="n"/>
      <c r="F2353" s="25">
        <f>IF(OR($E2353="",$C2353=""),"",ROUND($E2353*$C2353/100,2))</f>
        <v/>
      </c>
      <c r="G2353" s="8" t="n"/>
      <c r="H2353" s="25" t="n"/>
      <c r="I2353" s="8" t="n"/>
      <c r="J2353" s="25">
        <f>IF($H2353&lt;&gt;"",IF($F2353="","",ROUND($H2353-$F2353,2)),IF(AND($F2353&lt;&gt;"",ISNUMBER($G2353)),IF($G2353&lt;TODAY(),-$F2353,""),""))</f>
        <v/>
      </c>
    </row>
    <row r="2354">
      <c r="A2354" s="7" t="n"/>
      <c r="B2354" s="10" t="n"/>
      <c r="C2354">
        <f>IF($A2354="","",IFERROR(IF(INDEX('Apólices'!$Q$2:$Q$5001,MATCH($A2354,'Apólices'!$A$2:$A$5001,0))="","",INDEX('Apólices'!$Q$2:$Q$5001,MATCH($A2354,'Apólices'!$A$2:$A$5001,0))),""))</f>
        <v/>
      </c>
      <c r="D2354" s="8" t="n"/>
      <c r="E2354" s="25" t="n"/>
      <c r="F2354" s="25">
        <f>IF(OR($E2354="",$C2354=""),"",ROUND($E2354*$C2354/100,2))</f>
        <v/>
      </c>
      <c r="G2354" s="8" t="n"/>
      <c r="H2354" s="25" t="n"/>
      <c r="I2354" s="8" t="n"/>
      <c r="J2354" s="25">
        <f>IF($H2354&lt;&gt;"",IF($F2354="","",ROUND($H2354-$F2354,2)),IF(AND($F2354&lt;&gt;"",ISNUMBER($G2354)),IF($G2354&lt;TODAY(),-$F2354,""),""))</f>
        <v/>
      </c>
    </row>
    <row r="2355">
      <c r="A2355" s="7" t="n"/>
      <c r="B2355" s="10" t="n"/>
      <c r="C2355">
        <f>IF($A2355="","",IFERROR(IF(INDEX('Apólices'!$Q$2:$Q$5001,MATCH($A2355,'Apólices'!$A$2:$A$5001,0))="","",INDEX('Apólices'!$Q$2:$Q$5001,MATCH($A2355,'Apólices'!$A$2:$A$5001,0))),""))</f>
        <v/>
      </c>
      <c r="D2355" s="8" t="n"/>
      <c r="E2355" s="25" t="n"/>
      <c r="F2355" s="25">
        <f>IF(OR($E2355="",$C2355=""),"",ROUND($E2355*$C2355/100,2))</f>
        <v/>
      </c>
      <c r="G2355" s="8" t="n"/>
      <c r="H2355" s="25" t="n"/>
      <c r="I2355" s="8" t="n"/>
      <c r="J2355" s="25">
        <f>IF($H2355&lt;&gt;"",IF($F2355="","",ROUND($H2355-$F2355,2)),IF(AND($F2355&lt;&gt;"",ISNUMBER($G2355)),IF($G2355&lt;TODAY(),-$F2355,""),""))</f>
        <v/>
      </c>
    </row>
    <row r="2356">
      <c r="A2356" s="7" t="n"/>
      <c r="B2356" s="10" t="n"/>
      <c r="C2356">
        <f>IF($A2356="","",IFERROR(IF(INDEX('Apólices'!$Q$2:$Q$5001,MATCH($A2356,'Apólices'!$A$2:$A$5001,0))="","",INDEX('Apólices'!$Q$2:$Q$5001,MATCH($A2356,'Apólices'!$A$2:$A$5001,0))),""))</f>
        <v/>
      </c>
      <c r="D2356" s="8" t="n"/>
      <c r="E2356" s="25" t="n"/>
      <c r="F2356" s="25">
        <f>IF(OR($E2356="",$C2356=""),"",ROUND($E2356*$C2356/100,2))</f>
        <v/>
      </c>
      <c r="G2356" s="8" t="n"/>
      <c r="H2356" s="25" t="n"/>
      <c r="I2356" s="8" t="n"/>
      <c r="J2356" s="25">
        <f>IF($H2356&lt;&gt;"",IF($F2356="","",ROUND($H2356-$F2356,2)),IF(AND($F2356&lt;&gt;"",ISNUMBER($G2356)),IF($G2356&lt;TODAY(),-$F2356,""),""))</f>
        <v/>
      </c>
    </row>
    <row r="2357">
      <c r="A2357" s="7" t="n"/>
      <c r="B2357" s="10" t="n"/>
      <c r="C2357">
        <f>IF($A2357="","",IFERROR(IF(INDEX('Apólices'!$Q$2:$Q$5001,MATCH($A2357,'Apólices'!$A$2:$A$5001,0))="","",INDEX('Apólices'!$Q$2:$Q$5001,MATCH($A2357,'Apólices'!$A$2:$A$5001,0))),""))</f>
        <v/>
      </c>
      <c r="D2357" s="8" t="n"/>
      <c r="E2357" s="25" t="n"/>
      <c r="F2357" s="25">
        <f>IF(OR($E2357="",$C2357=""),"",ROUND($E2357*$C2357/100,2))</f>
        <v/>
      </c>
      <c r="G2357" s="8" t="n"/>
      <c r="H2357" s="25" t="n"/>
      <c r="I2357" s="8" t="n"/>
      <c r="J2357" s="25">
        <f>IF($H2357&lt;&gt;"",IF($F2357="","",ROUND($H2357-$F2357,2)),IF(AND($F2357&lt;&gt;"",ISNUMBER($G2357)),IF($G2357&lt;TODAY(),-$F2357,""),""))</f>
        <v/>
      </c>
    </row>
    <row r="2358">
      <c r="A2358" s="7" t="n"/>
      <c r="B2358" s="10" t="n"/>
      <c r="C2358">
        <f>IF($A2358="","",IFERROR(IF(INDEX('Apólices'!$Q$2:$Q$5001,MATCH($A2358,'Apólices'!$A$2:$A$5001,0))="","",INDEX('Apólices'!$Q$2:$Q$5001,MATCH($A2358,'Apólices'!$A$2:$A$5001,0))),""))</f>
        <v/>
      </c>
      <c r="D2358" s="8" t="n"/>
      <c r="E2358" s="25" t="n"/>
      <c r="F2358" s="25">
        <f>IF(OR($E2358="",$C2358=""),"",ROUND($E2358*$C2358/100,2))</f>
        <v/>
      </c>
      <c r="G2358" s="8" t="n"/>
      <c r="H2358" s="25" t="n"/>
      <c r="I2358" s="8" t="n"/>
      <c r="J2358" s="25">
        <f>IF($H2358&lt;&gt;"",IF($F2358="","",ROUND($H2358-$F2358,2)),IF(AND($F2358&lt;&gt;"",ISNUMBER($G2358)),IF($G2358&lt;TODAY(),-$F2358,""),""))</f>
        <v/>
      </c>
    </row>
    <row r="2359">
      <c r="A2359" s="7" t="n"/>
      <c r="B2359" s="10" t="n"/>
      <c r="C2359">
        <f>IF($A2359="","",IFERROR(IF(INDEX('Apólices'!$Q$2:$Q$5001,MATCH($A2359,'Apólices'!$A$2:$A$5001,0))="","",INDEX('Apólices'!$Q$2:$Q$5001,MATCH($A2359,'Apólices'!$A$2:$A$5001,0))),""))</f>
        <v/>
      </c>
      <c r="D2359" s="8" t="n"/>
      <c r="E2359" s="25" t="n"/>
      <c r="F2359" s="25">
        <f>IF(OR($E2359="",$C2359=""),"",ROUND($E2359*$C2359/100,2))</f>
        <v/>
      </c>
      <c r="G2359" s="8" t="n"/>
      <c r="H2359" s="25" t="n"/>
      <c r="I2359" s="8" t="n"/>
      <c r="J2359" s="25">
        <f>IF($H2359&lt;&gt;"",IF($F2359="","",ROUND($H2359-$F2359,2)),IF(AND($F2359&lt;&gt;"",ISNUMBER($G2359)),IF($G2359&lt;TODAY(),-$F2359,""),""))</f>
        <v/>
      </c>
    </row>
    <row r="2360">
      <c r="A2360" s="7" t="n"/>
      <c r="B2360" s="10" t="n"/>
      <c r="C2360">
        <f>IF($A2360="","",IFERROR(IF(INDEX('Apólices'!$Q$2:$Q$5001,MATCH($A2360,'Apólices'!$A$2:$A$5001,0))="","",INDEX('Apólices'!$Q$2:$Q$5001,MATCH($A2360,'Apólices'!$A$2:$A$5001,0))),""))</f>
        <v/>
      </c>
      <c r="D2360" s="8" t="n"/>
      <c r="E2360" s="25" t="n"/>
      <c r="F2360" s="25">
        <f>IF(OR($E2360="",$C2360=""),"",ROUND($E2360*$C2360/100,2))</f>
        <v/>
      </c>
      <c r="G2360" s="8" t="n"/>
      <c r="H2360" s="25" t="n"/>
      <c r="I2360" s="8" t="n"/>
      <c r="J2360" s="25">
        <f>IF($H2360&lt;&gt;"",IF($F2360="","",ROUND($H2360-$F2360,2)),IF(AND($F2360&lt;&gt;"",ISNUMBER($G2360)),IF($G2360&lt;TODAY(),-$F2360,""),""))</f>
        <v/>
      </c>
    </row>
    <row r="2361">
      <c r="A2361" s="7" t="n"/>
      <c r="B2361" s="10" t="n"/>
      <c r="C2361">
        <f>IF($A2361="","",IFERROR(IF(INDEX('Apólices'!$Q$2:$Q$5001,MATCH($A2361,'Apólices'!$A$2:$A$5001,0))="","",INDEX('Apólices'!$Q$2:$Q$5001,MATCH($A2361,'Apólices'!$A$2:$A$5001,0))),""))</f>
        <v/>
      </c>
      <c r="D2361" s="8" t="n"/>
      <c r="E2361" s="25" t="n"/>
      <c r="F2361" s="25">
        <f>IF(OR($E2361="",$C2361=""),"",ROUND($E2361*$C2361/100,2))</f>
        <v/>
      </c>
      <c r="G2361" s="8" t="n"/>
      <c r="H2361" s="25" t="n"/>
      <c r="I2361" s="8" t="n"/>
      <c r="J2361" s="25">
        <f>IF($H2361&lt;&gt;"",IF($F2361="","",ROUND($H2361-$F2361,2)),IF(AND($F2361&lt;&gt;"",ISNUMBER($G2361)),IF($G2361&lt;TODAY(),-$F2361,""),""))</f>
        <v/>
      </c>
    </row>
    <row r="2362">
      <c r="A2362" s="7" t="n"/>
      <c r="B2362" s="10" t="n"/>
      <c r="C2362">
        <f>IF($A2362="","",IFERROR(IF(INDEX('Apólices'!$Q$2:$Q$5001,MATCH($A2362,'Apólices'!$A$2:$A$5001,0))="","",INDEX('Apólices'!$Q$2:$Q$5001,MATCH($A2362,'Apólices'!$A$2:$A$5001,0))),""))</f>
        <v/>
      </c>
      <c r="D2362" s="8" t="n"/>
      <c r="E2362" s="25" t="n"/>
      <c r="F2362" s="25">
        <f>IF(OR($E2362="",$C2362=""),"",ROUND($E2362*$C2362/100,2))</f>
        <v/>
      </c>
      <c r="G2362" s="8" t="n"/>
      <c r="H2362" s="25" t="n"/>
      <c r="I2362" s="8" t="n"/>
      <c r="J2362" s="25">
        <f>IF($H2362&lt;&gt;"",IF($F2362="","",ROUND($H2362-$F2362,2)),IF(AND($F2362&lt;&gt;"",ISNUMBER($G2362)),IF($G2362&lt;TODAY(),-$F2362,""),""))</f>
        <v/>
      </c>
    </row>
    <row r="2363">
      <c r="A2363" s="7" t="n"/>
      <c r="B2363" s="10" t="n"/>
      <c r="C2363">
        <f>IF($A2363="","",IFERROR(IF(INDEX('Apólices'!$Q$2:$Q$5001,MATCH($A2363,'Apólices'!$A$2:$A$5001,0))="","",INDEX('Apólices'!$Q$2:$Q$5001,MATCH($A2363,'Apólices'!$A$2:$A$5001,0))),""))</f>
        <v/>
      </c>
      <c r="D2363" s="8" t="n"/>
      <c r="E2363" s="25" t="n"/>
      <c r="F2363" s="25">
        <f>IF(OR($E2363="",$C2363=""),"",ROUND($E2363*$C2363/100,2))</f>
        <v/>
      </c>
      <c r="G2363" s="8" t="n"/>
      <c r="H2363" s="25" t="n"/>
      <c r="I2363" s="8" t="n"/>
      <c r="J2363" s="25">
        <f>IF($H2363&lt;&gt;"",IF($F2363="","",ROUND($H2363-$F2363,2)),IF(AND($F2363&lt;&gt;"",ISNUMBER($G2363)),IF($G2363&lt;TODAY(),-$F2363,""),""))</f>
        <v/>
      </c>
    </row>
    <row r="2364">
      <c r="A2364" s="7" t="n"/>
      <c r="B2364" s="10" t="n"/>
      <c r="C2364">
        <f>IF($A2364="","",IFERROR(IF(INDEX('Apólices'!$Q$2:$Q$5001,MATCH($A2364,'Apólices'!$A$2:$A$5001,0))="","",INDEX('Apólices'!$Q$2:$Q$5001,MATCH($A2364,'Apólices'!$A$2:$A$5001,0))),""))</f>
        <v/>
      </c>
      <c r="D2364" s="8" t="n"/>
      <c r="E2364" s="25" t="n"/>
      <c r="F2364" s="25">
        <f>IF(OR($E2364="",$C2364=""),"",ROUND($E2364*$C2364/100,2))</f>
        <v/>
      </c>
      <c r="G2364" s="8" t="n"/>
      <c r="H2364" s="25" t="n"/>
      <c r="I2364" s="8" t="n"/>
      <c r="J2364" s="25">
        <f>IF($H2364&lt;&gt;"",IF($F2364="","",ROUND($H2364-$F2364,2)),IF(AND($F2364&lt;&gt;"",ISNUMBER($G2364)),IF($G2364&lt;TODAY(),-$F2364,""),""))</f>
        <v/>
      </c>
    </row>
    <row r="2365">
      <c r="A2365" s="7" t="n"/>
      <c r="B2365" s="10" t="n"/>
      <c r="C2365">
        <f>IF($A2365="","",IFERROR(IF(INDEX('Apólices'!$Q$2:$Q$5001,MATCH($A2365,'Apólices'!$A$2:$A$5001,0))="","",INDEX('Apólices'!$Q$2:$Q$5001,MATCH($A2365,'Apólices'!$A$2:$A$5001,0))),""))</f>
        <v/>
      </c>
      <c r="D2365" s="8" t="n"/>
      <c r="E2365" s="25" t="n"/>
      <c r="F2365" s="25">
        <f>IF(OR($E2365="",$C2365=""),"",ROUND($E2365*$C2365/100,2))</f>
        <v/>
      </c>
      <c r="G2365" s="8" t="n"/>
      <c r="H2365" s="25" t="n"/>
      <c r="I2365" s="8" t="n"/>
      <c r="J2365" s="25">
        <f>IF($H2365&lt;&gt;"",IF($F2365="","",ROUND($H2365-$F2365,2)),IF(AND($F2365&lt;&gt;"",ISNUMBER($G2365)),IF($G2365&lt;TODAY(),-$F2365,""),""))</f>
        <v/>
      </c>
    </row>
    <row r="2366">
      <c r="A2366" s="7" t="n"/>
      <c r="B2366" s="10" t="n"/>
      <c r="C2366">
        <f>IF($A2366="","",IFERROR(IF(INDEX('Apólices'!$Q$2:$Q$5001,MATCH($A2366,'Apólices'!$A$2:$A$5001,0))="","",INDEX('Apólices'!$Q$2:$Q$5001,MATCH($A2366,'Apólices'!$A$2:$A$5001,0))),""))</f>
        <v/>
      </c>
      <c r="D2366" s="8" t="n"/>
      <c r="E2366" s="25" t="n"/>
      <c r="F2366" s="25">
        <f>IF(OR($E2366="",$C2366=""),"",ROUND($E2366*$C2366/100,2))</f>
        <v/>
      </c>
      <c r="G2366" s="8" t="n"/>
      <c r="H2366" s="25" t="n"/>
      <c r="I2366" s="8" t="n"/>
      <c r="J2366" s="25">
        <f>IF($H2366&lt;&gt;"",IF($F2366="","",ROUND($H2366-$F2366,2)),IF(AND($F2366&lt;&gt;"",ISNUMBER($G2366)),IF($G2366&lt;TODAY(),-$F2366,""),""))</f>
        <v/>
      </c>
    </row>
    <row r="2367">
      <c r="A2367" s="7" t="n"/>
      <c r="B2367" s="10" t="n"/>
      <c r="C2367">
        <f>IF($A2367="","",IFERROR(IF(INDEX('Apólices'!$Q$2:$Q$5001,MATCH($A2367,'Apólices'!$A$2:$A$5001,0))="","",INDEX('Apólices'!$Q$2:$Q$5001,MATCH($A2367,'Apólices'!$A$2:$A$5001,0))),""))</f>
        <v/>
      </c>
      <c r="D2367" s="8" t="n"/>
      <c r="E2367" s="25" t="n"/>
      <c r="F2367" s="25">
        <f>IF(OR($E2367="",$C2367=""),"",ROUND($E2367*$C2367/100,2))</f>
        <v/>
      </c>
      <c r="G2367" s="8" t="n"/>
      <c r="H2367" s="25" t="n"/>
      <c r="I2367" s="8" t="n"/>
      <c r="J2367" s="25">
        <f>IF($H2367&lt;&gt;"",IF($F2367="","",ROUND($H2367-$F2367,2)),IF(AND($F2367&lt;&gt;"",ISNUMBER($G2367)),IF($G2367&lt;TODAY(),-$F2367,""),""))</f>
        <v/>
      </c>
    </row>
    <row r="2368">
      <c r="A2368" s="7" t="n"/>
      <c r="B2368" s="10" t="n"/>
      <c r="C2368">
        <f>IF($A2368="","",IFERROR(IF(INDEX('Apólices'!$Q$2:$Q$5001,MATCH($A2368,'Apólices'!$A$2:$A$5001,0))="","",INDEX('Apólices'!$Q$2:$Q$5001,MATCH($A2368,'Apólices'!$A$2:$A$5001,0))),""))</f>
        <v/>
      </c>
      <c r="D2368" s="8" t="n"/>
      <c r="E2368" s="25" t="n"/>
      <c r="F2368" s="25">
        <f>IF(OR($E2368="",$C2368=""),"",ROUND($E2368*$C2368/100,2))</f>
        <v/>
      </c>
      <c r="G2368" s="8" t="n"/>
      <c r="H2368" s="25" t="n"/>
      <c r="I2368" s="8" t="n"/>
      <c r="J2368" s="25">
        <f>IF($H2368&lt;&gt;"",IF($F2368="","",ROUND($H2368-$F2368,2)),IF(AND($F2368&lt;&gt;"",ISNUMBER($G2368)),IF($G2368&lt;TODAY(),-$F2368,""),""))</f>
        <v/>
      </c>
    </row>
    <row r="2369">
      <c r="A2369" s="7" t="n"/>
      <c r="B2369" s="10" t="n"/>
      <c r="C2369">
        <f>IF($A2369="","",IFERROR(IF(INDEX('Apólices'!$Q$2:$Q$5001,MATCH($A2369,'Apólices'!$A$2:$A$5001,0))="","",INDEX('Apólices'!$Q$2:$Q$5001,MATCH($A2369,'Apólices'!$A$2:$A$5001,0))),""))</f>
        <v/>
      </c>
      <c r="D2369" s="8" t="n"/>
      <c r="E2369" s="25" t="n"/>
      <c r="F2369" s="25">
        <f>IF(OR($E2369="",$C2369=""),"",ROUND($E2369*$C2369/100,2))</f>
        <v/>
      </c>
      <c r="G2369" s="8" t="n"/>
      <c r="H2369" s="25" t="n"/>
      <c r="I2369" s="8" t="n"/>
      <c r="J2369" s="25">
        <f>IF($H2369&lt;&gt;"",IF($F2369="","",ROUND($H2369-$F2369,2)),IF(AND($F2369&lt;&gt;"",ISNUMBER($G2369)),IF($G2369&lt;TODAY(),-$F2369,""),""))</f>
        <v/>
      </c>
    </row>
    <row r="2370">
      <c r="A2370" s="7" t="n"/>
      <c r="B2370" s="10" t="n"/>
      <c r="C2370">
        <f>IF($A2370="","",IFERROR(IF(INDEX('Apólices'!$Q$2:$Q$5001,MATCH($A2370,'Apólices'!$A$2:$A$5001,0))="","",INDEX('Apólices'!$Q$2:$Q$5001,MATCH($A2370,'Apólices'!$A$2:$A$5001,0))),""))</f>
        <v/>
      </c>
      <c r="D2370" s="8" t="n"/>
      <c r="E2370" s="25" t="n"/>
      <c r="F2370" s="25">
        <f>IF(OR($E2370="",$C2370=""),"",ROUND($E2370*$C2370/100,2))</f>
        <v/>
      </c>
      <c r="G2370" s="8" t="n"/>
      <c r="H2370" s="25" t="n"/>
      <c r="I2370" s="8" t="n"/>
      <c r="J2370" s="25">
        <f>IF($H2370&lt;&gt;"",IF($F2370="","",ROUND($H2370-$F2370,2)),IF(AND($F2370&lt;&gt;"",ISNUMBER($G2370)),IF($G2370&lt;TODAY(),-$F2370,""),""))</f>
        <v/>
      </c>
    </row>
    <row r="2371">
      <c r="A2371" s="7" t="n"/>
      <c r="B2371" s="10" t="n"/>
      <c r="C2371">
        <f>IF($A2371="","",IFERROR(IF(INDEX('Apólices'!$Q$2:$Q$5001,MATCH($A2371,'Apólices'!$A$2:$A$5001,0))="","",INDEX('Apólices'!$Q$2:$Q$5001,MATCH($A2371,'Apólices'!$A$2:$A$5001,0))),""))</f>
        <v/>
      </c>
      <c r="D2371" s="8" t="n"/>
      <c r="E2371" s="25" t="n"/>
      <c r="F2371" s="25">
        <f>IF(OR($E2371="",$C2371=""),"",ROUND($E2371*$C2371/100,2))</f>
        <v/>
      </c>
      <c r="G2371" s="8" t="n"/>
      <c r="H2371" s="25" t="n"/>
      <c r="I2371" s="8" t="n"/>
      <c r="J2371" s="25">
        <f>IF($H2371&lt;&gt;"",IF($F2371="","",ROUND($H2371-$F2371,2)),IF(AND($F2371&lt;&gt;"",ISNUMBER($G2371)),IF($G2371&lt;TODAY(),-$F2371,""),""))</f>
        <v/>
      </c>
    </row>
    <row r="2372">
      <c r="A2372" s="7" t="n"/>
      <c r="B2372" s="10" t="n"/>
      <c r="C2372">
        <f>IF($A2372="","",IFERROR(IF(INDEX('Apólices'!$Q$2:$Q$5001,MATCH($A2372,'Apólices'!$A$2:$A$5001,0))="","",INDEX('Apólices'!$Q$2:$Q$5001,MATCH($A2372,'Apólices'!$A$2:$A$5001,0))),""))</f>
        <v/>
      </c>
      <c r="D2372" s="8" t="n"/>
      <c r="E2372" s="25" t="n"/>
      <c r="F2372" s="25">
        <f>IF(OR($E2372="",$C2372=""),"",ROUND($E2372*$C2372/100,2))</f>
        <v/>
      </c>
      <c r="G2372" s="8" t="n"/>
      <c r="H2372" s="25" t="n"/>
      <c r="I2372" s="8" t="n"/>
      <c r="J2372" s="25">
        <f>IF($H2372&lt;&gt;"",IF($F2372="","",ROUND($H2372-$F2372,2)),IF(AND($F2372&lt;&gt;"",ISNUMBER($G2372)),IF($G2372&lt;TODAY(),-$F2372,""),""))</f>
        <v/>
      </c>
    </row>
    <row r="2373">
      <c r="A2373" s="7" t="n"/>
      <c r="B2373" s="10" t="n"/>
      <c r="C2373">
        <f>IF($A2373="","",IFERROR(IF(INDEX('Apólices'!$Q$2:$Q$5001,MATCH($A2373,'Apólices'!$A$2:$A$5001,0))="","",INDEX('Apólices'!$Q$2:$Q$5001,MATCH($A2373,'Apólices'!$A$2:$A$5001,0))),""))</f>
        <v/>
      </c>
      <c r="D2373" s="8" t="n"/>
      <c r="E2373" s="25" t="n"/>
      <c r="F2373" s="25">
        <f>IF(OR($E2373="",$C2373=""),"",ROUND($E2373*$C2373/100,2))</f>
        <v/>
      </c>
      <c r="G2373" s="8" t="n"/>
      <c r="H2373" s="25" t="n"/>
      <c r="I2373" s="8" t="n"/>
      <c r="J2373" s="25">
        <f>IF($H2373&lt;&gt;"",IF($F2373="","",ROUND($H2373-$F2373,2)),IF(AND($F2373&lt;&gt;"",ISNUMBER($G2373)),IF($G2373&lt;TODAY(),-$F2373,""),""))</f>
        <v/>
      </c>
    </row>
    <row r="2374">
      <c r="A2374" s="7" t="n"/>
      <c r="B2374" s="10" t="n"/>
      <c r="C2374">
        <f>IF($A2374="","",IFERROR(IF(INDEX('Apólices'!$Q$2:$Q$5001,MATCH($A2374,'Apólices'!$A$2:$A$5001,0))="","",INDEX('Apólices'!$Q$2:$Q$5001,MATCH($A2374,'Apólices'!$A$2:$A$5001,0))),""))</f>
        <v/>
      </c>
      <c r="D2374" s="8" t="n"/>
      <c r="E2374" s="25" t="n"/>
      <c r="F2374" s="25">
        <f>IF(OR($E2374="",$C2374=""),"",ROUND($E2374*$C2374/100,2))</f>
        <v/>
      </c>
      <c r="G2374" s="8" t="n"/>
      <c r="H2374" s="25" t="n"/>
      <c r="I2374" s="8" t="n"/>
      <c r="J2374" s="25">
        <f>IF($H2374&lt;&gt;"",IF($F2374="","",ROUND($H2374-$F2374,2)),IF(AND($F2374&lt;&gt;"",ISNUMBER($G2374)),IF($G2374&lt;TODAY(),-$F2374,""),""))</f>
        <v/>
      </c>
    </row>
    <row r="2375">
      <c r="A2375" s="7" t="n"/>
      <c r="B2375" s="10" t="n"/>
      <c r="C2375">
        <f>IF($A2375="","",IFERROR(IF(INDEX('Apólices'!$Q$2:$Q$5001,MATCH($A2375,'Apólices'!$A$2:$A$5001,0))="","",INDEX('Apólices'!$Q$2:$Q$5001,MATCH($A2375,'Apólices'!$A$2:$A$5001,0))),""))</f>
        <v/>
      </c>
      <c r="D2375" s="8" t="n"/>
      <c r="E2375" s="25" t="n"/>
      <c r="F2375" s="25">
        <f>IF(OR($E2375="",$C2375=""),"",ROUND($E2375*$C2375/100,2))</f>
        <v/>
      </c>
      <c r="G2375" s="8" t="n"/>
      <c r="H2375" s="25" t="n"/>
      <c r="I2375" s="8" t="n"/>
      <c r="J2375" s="25">
        <f>IF($H2375&lt;&gt;"",IF($F2375="","",ROUND($H2375-$F2375,2)),IF(AND($F2375&lt;&gt;"",ISNUMBER($G2375)),IF($G2375&lt;TODAY(),-$F2375,""),""))</f>
        <v/>
      </c>
    </row>
    <row r="2376">
      <c r="A2376" s="7" t="n"/>
      <c r="B2376" s="10" t="n"/>
      <c r="C2376">
        <f>IF($A2376="","",IFERROR(IF(INDEX('Apólices'!$Q$2:$Q$5001,MATCH($A2376,'Apólices'!$A$2:$A$5001,0))="","",INDEX('Apólices'!$Q$2:$Q$5001,MATCH($A2376,'Apólices'!$A$2:$A$5001,0))),""))</f>
        <v/>
      </c>
      <c r="D2376" s="8" t="n"/>
      <c r="E2376" s="25" t="n"/>
      <c r="F2376" s="25">
        <f>IF(OR($E2376="",$C2376=""),"",ROUND($E2376*$C2376/100,2))</f>
        <v/>
      </c>
      <c r="G2376" s="8" t="n"/>
      <c r="H2376" s="25" t="n"/>
      <c r="I2376" s="8" t="n"/>
      <c r="J2376" s="25">
        <f>IF($H2376&lt;&gt;"",IF($F2376="","",ROUND($H2376-$F2376,2)),IF(AND($F2376&lt;&gt;"",ISNUMBER($G2376)),IF($G2376&lt;TODAY(),-$F2376,""),""))</f>
        <v/>
      </c>
    </row>
    <row r="2377">
      <c r="A2377" s="7" t="n"/>
      <c r="B2377" s="10" t="n"/>
      <c r="C2377">
        <f>IF($A2377="","",IFERROR(IF(INDEX('Apólices'!$Q$2:$Q$5001,MATCH($A2377,'Apólices'!$A$2:$A$5001,0))="","",INDEX('Apólices'!$Q$2:$Q$5001,MATCH($A2377,'Apólices'!$A$2:$A$5001,0))),""))</f>
        <v/>
      </c>
      <c r="D2377" s="8" t="n"/>
      <c r="E2377" s="25" t="n"/>
      <c r="F2377" s="25">
        <f>IF(OR($E2377="",$C2377=""),"",ROUND($E2377*$C2377/100,2))</f>
        <v/>
      </c>
      <c r="G2377" s="8" t="n"/>
      <c r="H2377" s="25" t="n"/>
      <c r="I2377" s="8" t="n"/>
      <c r="J2377" s="25">
        <f>IF($H2377&lt;&gt;"",IF($F2377="","",ROUND($H2377-$F2377,2)),IF(AND($F2377&lt;&gt;"",ISNUMBER($G2377)),IF($G2377&lt;TODAY(),-$F2377,""),""))</f>
        <v/>
      </c>
    </row>
    <row r="2378">
      <c r="A2378" s="7" t="n"/>
      <c r="B2378" s="10" t="n"/>
      <c r="C2378">
        <f>IF($A2378="","",IFERROR(IF(INDEX('Apólices'!$Q$2:$Q$5001,MATCH($A2378,'Apólices'!$A$2:$A$5001,0))="","",INDEX('Apólices'!$Q$2:$Q$5001,MATCH($A2378,'Apólices'!$A$2:$A$5001,0))),""))</f>
        <v/>
      </c>
      <c r="D2378" s="8" t="n"/>
      <c r="E2378" s="25" t="n"/>
      <c r="F2378" s="25">
        <f>IF(OR($E2378="",$C2378=""),"",ROUND($E2378*$C2378/100,2))</f>
        <v/>
      </c>
      <c r="G2378" s="8" t="n"/>
      <c r="H2378" s="25" t="n"/>
      <c r="I2378" s="8" t="n"/>
      <c r="J2378" s="25">
        <f>IF($H2378&lt;&gt;"",IF($F2378="","",ROUND($H2378-$F2378,2)),IF(AND($F2378&lt;&gt;"",ISNUMBER($G2378)),IF($G2378&lt;TODAY(),-$F2378,""),""))</f>
        <v/>
      </c>
    </row>
    <row r="2379">
      <c r="A2379" s="7" t="n"/>
      <c r="B2379" s="10" t="n"/>
      <c r="C2379">
        <f>IF($A2379="","",IFERROR(IF(INDEX('Apólices'!$Q$2:$Q$5001,MATCH($A2379,'Apólices'!$A$2:$A$5001,0))="","",INDEX('Apólices'!$Q$2:$Q$5001,MATCH($A2379,'Apólices'!$A$2:$A$5001,0))),""))</f>
        <v/>
      </c>
      <c r="D2379" s="8" t="n"/>
      <c r="E2379" s="25" t="n"/>
      <c r="F2379" s="25">
        <f>IF(OR($E2379="",$C2379=""),"",ROUND($E2379*$C2379/100,2))</f>
        <v/>
      </c>
      <c r="G2379" s="8" t="n"/>
      <c r="H2379" s="25" t="n"/>
      <c r="I2379" s="8" t="n"/>
      <c r="J2379" s="25">
        <f>IF($H2379&lt;&gt;"",IF($F2379="","",ROUND($H2379-$F2379,2)),IF(AND($F2379&lt;&gt;"",ISNUMBER($G2379)),IF($G2379&lt;TODAY(),-$F2379,""),""))</f>
        <v/>
      </c>
    </row>
    <row r="2380">
      <c r="A2380" s="7" t="n"/>
      <c r="B2380" s="10" t="n"/>
      <c r="C2380">
        <f>IF($A2380="","",IFERROR(IF(INDEX('Apólices'!$Q$2:$Q$5001,MATCH($A2380,'Apólices'!$A$2:$A$5001,0))="","",INDEX('Apólices'!$Q$2:$Q$5001,MATCH($A2380,'Apólices'!$A$2:$A$5001,0))),""))</f>
        <v/>
      </c>
      <c r="D2380" s="8" t="n"/>
      <c r="E2380" s="25" t="n"/>
      <c r="F2380" s="25">
        <f>IF(OR($E2380="",$C2380=""),"",ROUND($E2380*$C2380/100,2))</f>
        <v/>
      </c>
      <c r="G2380" s="8" t="n"/>
      <c r="H2380" s="25" t="n"/>
      <c r="I2380" s="8" t="n"/>
      <c r="J2380" s="25">
        <f>IF($H2380&lt;&gt;"",IF($F2380="","",ROUND($H2380-$F2380,2)),IF(AND($F2380&lt;&gt;"",ISNUMBER($G2380)),IF($G2380&lt;TODAY(),-$F2380,""),""))</f>
        <v/>
      </c>
    </row>
    <row r="2381">
      <c r="A2381" s="7" t="n"/>
      <c r="B2381" s="10" t="n"/>
      <c r="C2381">
        <f>IF($A2381="","",IFERROR(IF(INDEX('Apólices'!$Q$2:$Q$5001,MATCH($A2381,'Apólices'!$A$2:$A$5001,0))="","",INDEX('Apólices'!$Q$2:$Q$5001,MATCH($A2381,'Apólices'!$A$2:$A$5001,0))),""))</f>
        <v/>
      </c>
      <c r="D2381" s="8" t="n"/>
      <c r="E2381" s="25" t="n"/>
      <c r="F2381" s="25">
        <f>IF(OR($E2381="",$C2381=""),"",ROUND($E2381*$C2381/100,2))</f>
        <v/>
      </c>
      <c r="G2381" s="8" t="n"/>
      <c r="H2381" s="25" t="n"/>
      <c r="I2381" s="8" t="n"/>
      <c r="J2381" s="25">
        <f>IF($H2381&lt;&gt;"",IF($F2381="","",ROUND($H2381-$F2381,2)),IF(AND($F2381&lt;&gt;"",ISNUMBER($G2381)),IF($G2381&lt;TODAY(),-$F2381,""),""))</f>
        <v/>
      </c>
    </row>
    <row r="2382">
      <c r="A2382" s="7" t="n"/>
      <c r="B2382" s="10" t="n"/>
      <c r="C2382">
        <f>IF($A2382="","",IFERROR(IF(INDEX('Apólices'!$Q$2:$Q$5001,MATCH($A2382,'Apólices'!$A$2:$A$5001,0))="","",INDEX('Apólices'!$Q$2:$Q$5001,MATCH($A2382,'Apólices'!$A$2:$A$5001,0))),""))</f>
        <v/>
      </c>
      <c r="D2382" s="8" t="n"/>
      <c r="E2382" s="25" t="n"/>
      <c r="F2382" s="25">
        <f>IF(OR($E2382="",$C2382=""),"",ROUND($E2382*$C2382/100,2))</f>
        <v/>
      </c>
      <c r="G2382" s="8" t="n"/>
      <c r="H2382" s="25" t="n"/>
      <c r="I2382" s="8" t="n"/>
      <c r="J2382" s="25">
        <f>IF($H2382&lt;&gt;"",IF($F2382="","",ROUND($H2382-$F2382,2)),IF(AND($F2382&lt;&gt;"",ISNUMBER($G2382)),IF($G2382&lt;TODAY(),-$F2382,""),""))</f>
        <v/>
      </c>
    </row>
    <row r="2383">
      <c r="A2383" s="7" t="n"/>
      <c r="B2383" s="10" t="n"/>
      <c r="C2383">
        <f>IF($A2383="","",IFERROR(IF(INDEX('Apólices'!$Q$2:$Q$5001,MATCH($A2383,'Apólices'!$A$2:$A$5001,0))="","",INDEX('Apólices'!$Q$2:$Q$5001,MATCH($A2383,'Apólices'!$A$2:$A$5001,0))),""))</f>
        <v/>
      </c>
      <c r="D2383" s="8" t="n"/>
      <c r="E2383" s="25" t="n"/>
      <c r="F2383" s="25">
        <f>IF(OR($E2383="",$C2383=""),"",ROUND($E2383*$C2383/100,2))</f>
        <v/>
      </c>
      <c r="G2383" s="8" t="n"/>
      <c r="H2383" s="25" t="n"/>
      <c r="I2383" s="8" t="n"/>
      <c r="J2383" s="25">
        <f>IF($H2383&lt;&gt;"",IF($F2383="","",ROUND($H2383-$F2383,2)),IF(AND($F2383&lt;&gt;"",ISNUMBER($G2383)),IF($G2383&lt;TODAY(),-$F2383,""),""))</f>
        <v/>
      </c>
    </row>
    <row r="2384">
      <c r="A2384" s="7" t="n"/>
      <c r="B2384" s="10" t="n"/>
      <c r="C2384">
        <f>IF($A2384="","",IFERROR(IF(INDEX('Apólices'!$Q$2:$Q$5001,MATCH($A2384,'Apólices'!$A$2:$A$5001,0))="","",INDEX('Apólices'!$Q$2:$Q$5001,MATCH($A2384,'Apólices'!$A$2:$A$5001,0))),""))</f>
        <v/>
      </c>
      <c r="D2384" s="8" t="n"/>
      <c r="E2384" s="25" t="n"/>
      <c r="F2384" s="25">
        <f>IF(OR($E2384="",$C2384=""),"",ROUND($E2384*$C2384/100,2))</f>
        <v/>
      </c>
      <c r="G2384" s="8" t="n"/>
      <c r="H2384" s="25" t="n"/>
      <c r="I2384" s="8" t="n"/>
      <c r="J2384" s="25">
        <f>IF($H2384&lt;&gt;"",IF($F2384="","",ROUND($H2384-$F2384,2)),IF(AND($F2384&lt;&gt;"",ISNUMBER($G2384)),IF($G2384&lt;TODAY(),-$F2384,""),""))</f>
        <v/>
      </c>
    </row>
    <row r="2385">
      <c r="A2385" s="7" t="n"/>
      <c r="B2385" s="10" t="n"/>
      <c r="C2385">
        <f>IF($A2385="","",IFERROR(IF(INDEX('Apólices'!$Q$2:$Q$5001,MATCH($A2385,'Apólices'!$A$2:$A$5001,0))="","",INDEX('Apólices'!$Q$2:$Q$5001,MATCH($A2385,'Apólices'!$A$2:$A$5001,0))),""))</f>
        <v/>
      </c>
      <c r="D2385" s="8" t="n"/>
      <c r="E2385" s="25" t="n"/>
      <c r="F2385" s="25">
        <f>IF(OR($E2385="",$C2385=""),"",ROUND($E2385*$C2385/100,2))</f>
        <v/>
      </c>
      <c r="G2385" s="8" t="n"/>
      <c r="H2385" s="25" t="n"/>
      <c r="I2385" s="8" t="n"/>
      <c r="J2385" s="25">
        <f>IF($H2385&lt;&gt;"",IF($F2385="","",ROUND($H2385-$F2385,2)),IF(AND($F2385&lt;&gt;"",ISNUMBER($G2385)),IF($G2385&lt;TODAY(),-$F2385,""),""))</f>
        <v/>
      </c>
    </row>
    <row r="2386">
      <c r="A2386" s="7" t="n"/>
      <c r="B2386" s="10" t="n"/>
      <c r="C2386">
        <f>IF($A2386="","",IFERROR(IF(INDEX('Apólices'!$Q$2:$Q$5001,MATCH($A2386,'Apólices'!$A$2:$A$5001,0))="","",INDEX('Apólices'!$Q$2:$Q$5001,MATCH($A2386,'Apólices'!$A$2:$A$5001,0))),""))</f>
        <v/>
      </c>
      <c r="D2386" s="8" t="n"/>
      <c r="E2386" s="25" t="n"/>
      <c r="F2386" s="25">
        <f>IF(OR($E2386="",$C2386=""),"",ROUND($E2386*$C2386/100,2))</f>
        <v/>
      </c>
      <c r="G2386" s="8" t="n"/>
      <c r="H2386" s="25" t="n"/>
      <c r="I2386" s="8" t="n"/>
      <c r="J2386" s="25">
        <f>IF($H2386&lt;&gt;"",IF($F2386="","",ROUND($H2386-$F2386,2)),IF(AND($F2386&lt;&gt;"",ISNUMBER($G2386)),IF($G2386&lt;TODAY(),-$F2386,""),""))</f>
        <v/>
      </c>
    </row>
    <row r="2387">
      <c r="A2387" s="7" t="n"/>
      <c r="B2387" s="10" t="n"/>
      <c r="C2387">
        <f>IF($A2387="","",IFERROR(IF(INDEX('Apólices'!$Q$2:$Q$5001,MATCH($A2387,'Apólices'!$A$2:$A$5001,0))="","",INDEX('Apólices'!$Q$2:$Q$5001,MATCH($A2387,'Apólices'!$A$2:$A$5001,0))),""))</f>
        <v/>
      </c>
      <c r="D2387" s="8" t="n"/>
      <c r="E2387" s="25" t="n"/>
      <c r="F2387" s="25">
        <f>IF(OR($E2387="",$C2387=""),"",ROUND($E2387*$C2387/100,2))</f>
        <v/>
      </c>
      <c r="G2387" s="8" t="n"/>
      <c r="H2387" s="25" t="n"/>
      <c r="I2387" s="8" t="n"/>
      <c r="J2387" s="25">
        <f>IF($H2387&lt;&gt;"",IF($F2387="","",ROUND($H2387-$F2387,2)),IF(AND($F2387&lt;&gt;"",ISNUMBER($G2387)),IF($G2387&lt;TODAY(),-$F2387,""),""))</f>
        <v/>
      </c>
    </row>
    <row r="2388">
      <c r="A2388" s="7" t="n"/>
      <c r="B2388" s="10" t="n"/>
      <c r="C2388">
        <f>IF($A2388="","",IFERROR(IF(INDEX('Apólices'!$Q$2:$Q$5001,MATCH($A2388,'Apólices'!$A$2:$A$5001,0))="","",INDEX('Apólices'!$Q$2:$Q$5001,MATCH($A2388,'Apólices'!$A$2:$A$5001,0))),""))</f>
        <v/>
      </c>
      <c r="D2388" s="8" t="n"/>
      <c r="E2388" s="25" t="n"/>
      <c r="F2388" s="25">
        <f>IF(OR($E2388="",$C2388=""),"",ROUND($E2388*$C2388/100,2))</f>
        <v/>
      </c>
      <c r="G2388" s="8" t="n"/>
      <c r="H2388" s="25" t="n"/>
      <c r="I2388" s="8" t="n"/>
      <c r="J2388" s="25">
        <f>IF($H2388&lt;&gt;"",IF($F2388="","",ROUND($H2388-$F2388,2)),IF(AND($F2388&lt;&gt;"",ISNUMBER($G2388)),IF($G2388&lt;TODAY(),-$F2388,""),""))</f>
        <v/>
      </c>
    </row>
    <row r="2389">
      <c r="A2389" s="7" t="n"/>
      <c r="B2389" s="10" t="n"/>
      <c r="C2389">
        <f>IF($A2389="","",IFERROR(IF(INDEX('Apólices'!$Q$2:$Q$5001,MATCH($A2389,'Apólices'!$A$2:$A$5001,0))="","",INDEX('Apólices'!$Q$2:$Q$5001,MATCH($A2389,'Apólices'!$A$2:$A$5001,0))),""))</f>
        <v/>
      </c>
      <c r="D2389" s="8" t="n"/>
      <c r="E2389" s="25" t="n"/>
      <c r="F2389" s="25">
        <f>IF(OR($E2389="",$C2389=""),"",ROUND($E2389*$C2389/100,2))</f>
        <v/>
      </c>
      <c r="G2389" s="8" t="n"/>
      <c r="H2389" s="25" t="n"/>
      <c r="I2389" s="8" t="n"/>
      <c r="J2389" s="25">
        <f>IF($H2389&lt;&gt;"",IF($F2389="","",ROUND($H2389-$F2389,2)),IF(AND($F2389&lt;&gt;"",ISNUMBER($G2389)),IF($G2389&lt;TODAY(),-$F2389,""),""))</f>
        <v/>
      </c>
    </row>
    <row r="2390">
      <c r="A2390" s="7" t="n"/>
      <c r="B2390" s="10" t="n"/>
      <c r="C2390">
        <f>IF($A2390="","",IFERROR(IF(INDEX('Apólices'!$Q$2:$Q$5001,MATCH($A2390,'Apólices'!$A$2:$A$5001,0))="","",INDEX('Apólices'!$Q$2:$Q$5001,MATCH($A2390,'Apólices'!$A$2:$A$5001,0))),""))</f>
        <v/>
      </c>
      <c r="D2390" s="8" t="n"/>
      <c r="E2390" s="25" t="n"/>
      <c r="F2390" s="25">
        <f>IF(OR($E2390="",$C2390=""),"",ROUND($E2390*$C2390/100,2))</f>
        <v/>
      </c>
      <c r="G2390" s="8" t="n"/>
      <c r="H2390" s="25" t="n"/>
      <c r="I2390" s="8" t="n"/>
      <c r="J2390" s="25">
        <f>IF($H2390&lt;&gt;"",IF($F2390="","",ROUND($H2390-$F2390,2)),IF(AND($F2390&lt;&gt;"",ISNUMBER($G2390)),IF($G2390&lt;TODAY(),-$F2390,""),""))</f>
        <v/>
      </c>
    </row>
    <row r="2391">
      <c r="A2391" s="7" t="n"/>
      <c r="B2391" s="10" t="n"/>
      <c r="C2391">
        <f>IF($A2391="","",IFERROR(IF(INDEX('Apólices'!$Q$2:$Q$5001,MATCH($A2391,'Apólices'!$A$2:$A$5001,0))="","",INDEX('Apólices'!$Q$2:$Q$5001,MATCH($A2391,'Apólices'!$A$2:$A$5001,0))),""))</f>
        <v/>
      </c>
      <c r="D2391" s="8" t="n"/>
      <c r="E2391" s="25" t="n"/>
      <c r="F2391" s="25">
        <f>IF(OR($E2391="",$C2391=""),"",ROUND($E2391*$C2391/100,2))</f>
        <v/>
      </c>
      <c r="G2391" s="8" t="n"/>
      <c r="H2391" s="25" t="n"/>
      <c r="I2391" s="8" t="n"/>
      <c r="J2391" s="25">
        <f>IF($H2391&lt;&gt;"",IF($F2391="","",ROUND($H2391-$F2391,2)),IF(AND($F2391&lt;&gt;"",ISNUMBER($G2391)),IF($G2391&lt;TODAY(),-$F2391,""),""))</f>
        <v/>
      </c>
    </row>
    <row r="2392">
      <c r="A2392" s="7" t="n"/>
      <c r="B2392" s="10" t="n"/>
      <c r="C2392">
        <f>IF($A2392="","",IFERROR(IF(INDEX('Apólices'!$Q$2:$Q$5001,MATCH($A2392,'Apólices'!$A$2:$A$5001,0))="","",INDEX('Apólices'!$Q$2:$Q$5001,MATCH($A2392,'Apólices'!$A$2:$A$5001,0))),""))</f>
        <v/>
      </c>
      <c r="D2392" s="8" t="n"/>
      <c r="E2392" s="25" t="n"/>
      <c r="F2392" s="25">
        <f>IF(OR($E2392="",$C2392=""),"",ROUND($E2392*$C2392/100,2))</f>
        <v/>
      </c>
      <c r="G2392" s="8" t="n"/>
      <c r="H2392" s="25" t="n"/>
      <c r="I2392" s="8" t="n"/>
      <c r="J2392" s="25">
        <f>IF($H2392&lt;&gt;"",IF($F2392="","",ROUND($H2392-$F2392,2)),IF(AND($F2392&lt;&gt;"",ISNUMBER($G2392)),IF($G2392&lt;TODAY(),-$F2392,""),""))</f>
        <v/>
      </c>
    </row>
    <row r="2393">
      <c r="A2393" s="7" t="n"/>
      <c r="B2393" s="10" t="n"/>
      <c r="C2393">
        <f>IF($A2393="","",IFERROR(IF(INDEX('Apólices'!$Q$2:$Q$5001,MATCH($A2393,'Apólices'!$A$2:$A$5001,0))="","",INDEX('Apólices'!$Q$2:$Q$5001,MATCH($A2393,'Apólices'!$A$2:$A$5001,0))),""))</f>
        <v/>
      </c>
      <c r="D2393" s="8" t="n"/>
      <c r="E2393" s="25" t="n"/>
      <c r="F2393" s="25">
        <f>IF(OR($E2393="",$C2393=""),"",ROUND($E2393*$C2393/100,2))</f>
        <v/>
      </c>
      <c r="G2393" s="8" t="n"/>
      <c r="H2393" s="25" t="n"/>
      <c r="I2393" s="8" t="n"/>
      <c r="J2393" s="25">
        <f>IF($H2393&lt;&gt;"",IF($F2393="","",ROUND($H2393-$F2393,2)),IF(AND($F2393&lt;&gt;"",ISNUMBER($G2393)),IF($G2393&lt;TODAY(),-$F2393,""),""))</f>
        <v/>
      </c>
    </row>
    <row r="2394">
      <c r="A2394" s="7" t="n"/>
      <c r="B2394" s="10" t="n"/>
      <c r="C2394">
        <f>IF($A2394="","",IFERROR(IF(INDEX('Apólices'!$Q$2:$Q$5001,MATCH($A2394,'Apólices'!$A$2:$A$5001,0))="","",INDEX('Apólices'!$Q$2:$Q$5001,MATCH($A2394,'Apólices'!$A$2:$A$5001,0))),""))</f>
        <v/>
      </c>
      <c r="D2394" s="8" t="n"/>
      <c r="E2394" s="25" t="n"/>
      <c r="F2394" s="25">
        <f>IF(OR($E2394="",$C2394=""),"",ROUND($E2394*$C2394/100,2))</f>
        <v/>
      </c>
      <c r="G2394" s="8" t="n"/>
      <c r="H2394" s="25" t="n"/>
      <c r="I2394" s="8" t="n"/>
      <c r="J2394" s="25">
        <f>IF($H2394&lt;&gt;"",IF($F2394="","",ROUND($H2394-$F2394,2)),IF(AND($F2394&lt;&gt;"",ISNUMBER($G2394)),IF($G2394&lt;TODAY(),-$F2394,""),""))</f>
        <v/>
      </c>
    </row>
    <row r="2395">
      <c r="A2395" s="7" t="n"/>
      <c r="B2395" s="10" t="n"/>
      <c r="C2395">
        <f>IF($A2395="","",IFERROR(IF(INDEX('Apólices'!$Q$2:$Q$5001,MATCH($A2395,'Apólices'!$A$2:$A$5001,0))="","",INDEX('Apólices'!$Q$2:$Q$5001,MATCH($A2395,'Apólices'!$A$2:$A$5001,0))),""))</f>
        <v/>
      </c>
      <c r="D2395" s="8" t="n"/>
      <c r="E2395" s="25" t="n"/>
      <c r="F2395" s="25">
        <f>IF(OR($E2395="",$C2395=""),"",ROUND($E2395*$C2395/100,2))</f>
        <v/>
      </c>
      <c r="G2395" s="8" t="n"/>
      <c r="H2395" s="25" t="n"/>
      <c r="I2395" s="8" t="n"/>
      <c r="J2395" s="25">
        <f>IF($H2395&lt;&gt;"",IF($F2395="","",ROUND($H2395-$F2395,2)),IF(AND($F2395&lt;&gt;"",ISNUMBER($G2395)),IF($G2395&lt;TODAY(),-$F2395,""),""))</f>
        <v/>
      </c>
    </row>
    <row r="2396">
      <c r="A2396" s="7" t="n"/>
      <c r="B2396" s="10" t="n"/>
      <c r="C2396">
        <f>IF($A2396="","",IFERROR(IF(INDEX('Apólices'!$Q$2:$Q$5001,MATCH($A2396,'Apólices'!$A$2:$A$5001,0))="","",INDEX('Apólices'!$Q$2:$Q$5001,MATCH($A2396,'Apólices'!$A$2:$A$5001,0))),""))</f>
        <v/>
      </c>
      <c r="D2396" s="8" t="n"/>
      <c r="E2396" s="25" t="n"/>
      <c r="F2396" s="25">
        <f>IF(OR($E2396="",$C2396=""),"",ROUND($E2396*$C2396/100,2))</f>
        <v/>
      </c>
      <c r="G2396" s="8" t="n"/>
      <c r="H2396" s="25" t="n"/>
      <c r="I2396" s="8" t="n"/>
      <c r="J2396" s="25">
        <f>IF($H2396&lt;&gt;"",IF($F2396="","",ROUND($H2396-$F2396,2)),IF(AND($F2396&lt;&gt;"",ISNUMBER($G2396)),IF($G2396&lt;TODAY(),-$F2396,""),""))</f>
        <v/>
      </c>
    </row>
    <row r="2397">
      <c r="A2397" s="7" t="n"/>
      <c r="B2397" s="10" t="n"/>
      <c r="C2397">
        <f>IF($A2397="","",IFERROR(IF(INDEX('Apólices'!$Q$2:$Q$5001,MATCH($A2397,'Apólices'!$A$2:$A$5001,0))="","",INDEX('Apólices'!$Q$2:$Q$5001,MATCH($A2397,'Apólices'!$A$2:$A$5001,0))),""))</f>
        <v/>
      </c>
      <c r="D2397" s="8" t="n"/>
      <c r="E2397" s="25" t="n"/>
      <c r="F2397" s="25">
        <f>IF(OR($E2397="",$C2397=""),"",ROUND($E2397*$C2397/100,2))</f>
        <v/>
      </c>
      <c r="G2397" s="8" t="n"/>
      <c r="H2397" s="25" t="n"/>
      <c r="I2397" s="8" t="n"/>
      <c r="J2397" s="25">
        <f>IF($H2397&lt;&gt;"",IF($F2397="","",ROUND($H2397-$F2397,2)),IF(AND($F2397&lt;&gt;"",ISNUMBER($G2397)),IF($G2397&lt;TODAY(),-$F2397,""),""))</f>
        <v/>
      </c>
    </row>
    <row r="2398">
      <c r="A2398" s="7" t="n"/>
      <c r="B2398" s="10" t="n"/>
      <c r="C2398">
        <f>IF($A2398="","",IFERROR(IF(INDEX('Apólices'!$Q$2:$Q$5001,MATCH($A2398,'Apólices'!$A$2:$A$5001,0))="","",INDEX('Apólices'!$Q$2:$Q$5001,MATCH($A2398,'Apólices'!$A$2:$A$5001,0))),""))</f>
        <v/>
      </c>
      <c r="D2398" s="8" t="n"/>
      <c r="E2398" s="25" t="n"/>
      <c r="F2398" s="25">
        <f>IF(OR($E2398="",$C2398=""),"",ROUND($E2398*$C2398/100,2))</f>
        <v/>
      </c>
      <c r="G2398" s="8" t="n"/>
      <c r="H2398" s="25" t="n"/>
      <c r="I2398" s="8" t="n"/>
      <c r="J2398" s="25">
        <f>IF($H2398&lt;&gt;"",IF($F2398="","",ROUND($H2398-$F2398,2)),IF(AND($F2398&lt;&gt;"",ISNUMBER($G2398)),IF($G2398&lt;TODAY(),-$F2398,""),""))</f>
        <v/>
      </c>
    </row>
    <row r="2399">
      <c r="A2399" s="7" t="n"/>
      <c r="B2399" s="10" t="n"/>
      <c r="C2399">
        <f>IF($A2399="","",IFERROR(IF(INDEX('Apólices'!$Q$2:$Q$5001,MATCH($A2399,'Apólices'!$A$2:$A$5001,0))="","",INDEX('Apólices'!$Q$2:$Q$5001,MATCH($A2399,'Apólices'!$A$2:$A$5001,0))),""))</f>
        <v/>
      </c>
      <c r="D2399" s="8" t="n"/>
      <c r="E2399" s="25" t="n"/>
      <c r="F2399" s="25">
        <f>IF(OR($E2399="",$C2399=""),"",ROUND($E2399*$C2399/100,2))</f>
        <v/>
      </c>
      <c r="G2399" s="8" t="n"/>
      <c r="H2399" s="25" t="n"/>
      <c r="I2399" s="8" t="n"/>
      <c r="J2399" s="25">
        <f>IF($H2399&lt;&gt;"",IF($F2399="","",ROUND($H2399-$F2399,2)),IF(AND($F2399&lt;&gt;"",ISNUMBER($G2399)),IF($G2399&lt;TODAY(),-$F2399,""),""))</f>
        <v/>
      </c>
    </row>
    <row r="2400">
      <c r="A2400" s="7" t="n"/>
      <c r="B2400" s="10" t="n"/>
      <c r="C2400">
        <f>IF($A2400="","",IFERROR(IF(INDEX('Apólices'!$Q$2:$Q$5001,MATCH($A2400,'Apólices'!$A$2:$A$5001,0))="","",INDEX('Apólices'!$Q$2:$Q$5001,MATCH($A2400,'Apólices'!$A$2:$A$5001,0))),""))</f>
        <v/>
      </c>
      <c r="D2400" s="8" t="n"/>
      <c r="E2400" s="25" t="n"/>
      <c r="F2400" s="25">
        <f>IF(OR($E2400="",$C2400=""),"",ROUND($E2400*$C2400/100,2))</f>
        <v/>
      </c>
      <c r="G2400" s="8" t="n"/>
      <c r="H2400" s="25" t="n"/>
      <c r="I2400" s="8" t="n"/>
      <c r="J2400" s="25">
        <f>IF($H2400&lt;&gt;"",IF($F2400="","",ROUND($H2400-$F2400,2)),IF(AND($F2400&lt;&gt;"",ISNUMBER($G2400)),IF($G2400&lt;TODAY(),-$F2400,""),""))</f>
        <v/>
      </c>
    </row>
    <row r="2401">
      <c r="A2401" s="7" t="n"/>
      <c r="B2401" s="10" t="n"/>
      <c r="C2401">
        <f>IF($A2401="","",IFERROR(IF(INDEX('Apólices'!$Q$2:$Q$5001,MATCH($A2401,'Apólices'!$A$2:$A$5001,0))="","",INDEX('Apólices'!$Q$2:$Q$5001,MATCH($A2401,'Apólices'!$A$2:$A$5001,0))),""))</f>
        <v/>
      </c>
      <c r="D2401" s="8" t="n"/>
      <c r="E2401" s="25" t="n"/>
      <c r="F2401" s="25">
        <f>IF(OR($E2401="",$C2401=""),"",ROUND($E2401*$C2401/100,2))</f>
        <v/>
      </c>
      <c r="G2401" s="8" t="n"/>
      <c r="H2401" s="25" t="n"/>
      <c r="I2401" s="8" t="n"/>
      <c r="J2401" s="25">
        <f>IF($H2401&lt;&gt;"",IF($F2401="","",ROUND($H2401-$F2401,2)),IF(AND($F2401&lt;&gt;"",ISNUMBER($G2401)),IF($G2401&lt;TODAY(),-$F2401,""),""))</f>
        <v/>
      </c>
    </row>
    <row r="2402">
      <c r="A2402" s="7" t="n"/>
      <c r="B2402" s="10" t="n"/>
      <c r="C2402">
        <f>IF($A2402="","",IFERROR(IF(INDEX('Apólices'!$Q$2:$Q$5001,MATCH($A2402,'Apólices'!$A$2:$A$5001,0))="","",INDEX('Apólices'!$Q$2:$Q$5001,MATCH($A2402,'Apólices'!$A$2:$A$5001,0))),""))</f>
        <v/>
      </c>
      <c r="D2402" s="8" t="n"/>
      <c r="E2402" s="25" t="n"/>
      <c r="F2402" s="25">
        <f>IF(OR($E2402="",$C2402=""),"",ROUND($E2402*$C2402/100,2))</f>
        <v/>
      </c>
      <c r="G2402" s="8" t="n"/>
      <c r="H2402" s="25" t="n"/>
      <c r="I2402" s="8" t="n"/>
      <c r="J2402" s="25">
        <f>IF($H2402&lt;&gt;"",IF($F2402="","",ROUND($H2402-$F2402,2)),IF(AND($F2402&lt;&gt;"",ISNUMBER($G2402)),IF($G2402&lt;TODAY(),-$F2402,""),""))</f>
        <v/>
      </c>
    </row>
    <row r="2403">
      <c r="A2403" s="7" t="n"/>
      <c r="B2403" s="10" t="n"/>
      <c r="C2403">
        <f>IF($A2403="","",IFERROR(IF(INDEX('Apólices'!$Q$2:$Q$5001,MATCH($A2403,'Apólices'!$A$2:$A$5001,0))="","",INDEX('Apólices'!$Q$2:$Q$5001,MATCH($A2403,'Apólices'!$A$2:$A$5001,0))),""))</f>
        <v/>
      </c>
      <c r="D2403" s="8" t="n"/>
      <c r="E2403" s="25" t="n"/>
      <c r="F2403" s="25">
        <f>IF(OR($E2403="",$C2403=""),"",ROUND($E2403*$C2403/100,2))</f>
        <v/>
      </c>
      <c r="G2403" s="8" t="n"/>
      <c r="H2403" s="25" t="n"/>
      <c r="I2403" s="8" t="n"/>
      <c r="J2403" s="25">
        <f>IF($H2403&lt;&gt;"",IF($F2403="","",ROUND($H2403-$F2403,2)),IF(AND($F2403&lt;&gt;"",ISNUMBER($G2403)),IF($G2403&lt;TODAY(),-$F2403,""),""))</f>
        <v/>
      </c>
    </row>
    <row r="2404">
      <c r="A2404" s="7" t="n"/>
      <c r="B2404" s="10" t="n"/>
      <c r="C2404">
        <f>IF($A2404="","",IFERROR(IF(INDEX('Apólices'!$Q$2:$Q$5001,MATCH($A2404,'Apólices'!$A$2:$A$5001,0))="","",INDEX('Apólices'!$Q$2:$Q$5001,MATCH($A2404,'Apólices'!$A$2:$A$5001,0))),""))</f>
        <v/>
      </c>
      <c r="D2404" s="8" t="n"/>
      <c r="E2404" s="25" t="n"/>
      <c r="F2404" s="25">
        <f>IF(OR($E2404="",$C2404=""),"",ROUND($E2404*$C2404/100,2))</f>
        <v/>
      </c>
      <c r="G2404" s="8" t="n"/>
      <c r="H2404" s="25" t="n"/>
      <c r="I2404" s="8" t="n"/>
      <c r="J2404" s="25">
        <f>IF($H2404&lt;&gt;"",IF($F2404="","",ROUND($H2404-$F2404,2)),IF(AND($F2404&lt;&gt;"",ISNUMBER($G2404)),IF($G2404&lt;TODAY(),-$F2404,""),""))</f>
        <v/>
      </c>
    </row>
    <row r="2405">
      <c r="A2405" s="7" t="n"/>
      <c r="B2405" s="10" t="n"/>
      <c r="C2405">
        <f>IF($A2405="","",IFERROR(IF(INDEX('Apólices'!$Q$2:$Q$5001,MATCH($A2405,'Apólices'!$A$2:$A$5001,0))="","",INDEX('Apólices'!$Q$2:$Q$5001,MATCH($A2405,'Apólices'!$A$2:$A$5001,0))),""))</f>
        <v/>
      </c>
      <c r="D2405" s="8" t="n"/>
      <c r="E2405" s="25" t="n"/>
      <c r="F2405" s="25">
        <f>IF(OR($E2405="",$C2405=""),"",ROUND($E2405*$C2405/100,2))</f>
        <v/>
      </c>
      <c r="G2405" s="8" t="n"/>
      <c r="H2405" s="25" t="n"/>
      <c r="I2405" s="8" t="n"/>
      <c r="J2405" s="25">
        <f>IF($H2405&lt;&gt;"",IF($F2405="","",ROUND($H2405-$F2405,2)),IF(AND($F2405&lt;&gt;"",ISNUMBER($G2405)),IF($G2405&lt;TODAY(),-$F2405,""),""))</f>
        <v/>
      </c>
    </row>
    <row r="2406">
      <c r="A2406" s="7" t="n"/>
      <c r="B2406" s="10" t="n"/>
      <c r="C2406">
        <f>IF($A2406="","",IFERROR(IF(INDEX('Apólices'!$Q$2:$Q$5001,MATCH($A2406,'Apólices'!$A$2:$A$5001,0))="","",INDEX('Apólices'!$Q$2:$Q$5001,MATCH($A2406,'Apólices'!$A$2:$A$5001,0))),""))</f>
        <v/>
      </c>
      <c r="D2406" s="8" t="n"/>
      <c r="E2406" s="25" t="n"/>
      <c r="F2406" s="25">
        <f>IF(OR($E2406="",$C2406=""),"",ROUND($E2406*$C2406/100,2))</f>
        <v/>
      </c>
      <c r="G2406" s="8" t="n"/>
      <c r="H2406" s="25" t="n"/>
      <c r="I2406" s="8" t="n"/>
      <c r="J2406" s="25">
        <f>IF($H2406&lt;&gt;"",IF($F2406="","",ROUND($H2406-$F2406,2)),IF(AND($F2406&lt;&gt;"",ISNUMBER($G2406)),IF($G2406&lt;TODAY(),-$F2406,""),""))</f>
        <v/>
      </c>
    </row>
    <row r="2407">
      <c r="A2407" s="7" t="n"/>
      <c r="B2407" s="10" t="n"/>
      <c r="C2407">
        <f>IF($A2407="","",IFERROR(IF(INDEX('Apólices'!$Q$2:$Q$5001,MATCH($A2407,'Apólices'!$A$2:$A$5001,0))="","",INDEX('Apólices'!$Q$2:$Q$5001,MATCH($A2407,'Apólices'!$A$2:$A$5001,0))),""))</f>
        <v/>
      </c>
      <c r="D2407" s="8" t="n"/>
      <c r="E2407" s="25" t="n"/>
      <c r="F2407" s="25">
        <f>IF(OR($E2407="",$C2407=""),"",ROUND($E2407*$C2407/100,2))</f>
        <v/>
      </c>
      <c r="G2407" s="8" t="n"/>
      <c r="H2407" s="25" t="n"/>
      <c r="I2407" s="8" t="n"/>
      <c r="J2407" s="25">
        <f>IF($H2407&lt;&gt;"",IF($F2407="","",ROUND($H2407-$F2407,2)),IF(AND($F2407&lt;&gt;"",ISNUMBER($G2407)),IF($G2407&lt;TODAY(),-$F2407,""),""))</f>
        <v/>
      </c>
    </row>
    <row r="2408">
      <c r="A2408" s="7" t="n"/>
      <c r="B2408" s="10" t="n"/>
      <c r="C2408">
        <f>IF($A2408="","",IFERROR(IF(INDEX('Apólices'!$Q$2:$Q$5001,MATCH($A2408,'Apólices'!$A$2:$A$5001,0))="","",INDEX('Apólices'!$Q$2:$Q$5001,MATCH($A2408,'Apólices'!$A$2:$A$5001,0))),""))</f>
        <v/>
      </c>
      <c r="D2408" s="8" t="n"/>
      <c r="E2408" s="25" t="n"/>
      <c r="F2408" s="25">
        <f>IF(OR($E2408="",$C2408=""),"",ROUND($E2408*$C2408/100,2))</f>
        <v/>
      </c>
      <c r="G2408" s="8" t="n"/>
      <c r="H2408" s="25" t="n"/>
      <c r="I2408" s="8" t="n"/>
      <c r="J2408" s="25">
        <f>IF($H2408&lt;&gt;"",IF($F2408="","",ROUND($H2408-$F2408,2)),IF(AND($F2408&lt;&gt;"",ISNUMBER($G2408)),IF($G2408&lt;TODAY(),-$F2408,""),""))</f>
        <v/>
      </c>
    </row>
    <row r="2409">
      <c r="A2409" s="7" t="n"/>
      <c r="B2409" s="10" t="n"/>
      <c r="C2409">
        <f>IF($A2409="","",IFERROR(IF(INDEX('Apólices'!$Q$2:$Q$5001,MATCH($A2409,'Apólices'!$A$2:$A$5001,0))="","",INDEX('Apólices'!$Q$2:$Q$5001,MATCH($A2409,'Apólices'!$A$2:$A$5001,0))),""))</f>
        <v/>
      </c>
      <c r="D2409" s="8" t="n"/>
      <c r="E2409" s="25" t="n"/>
      <c r="F2409" s="25">
        <f>IF(OR($E2409="",$C2409=""),"",ROUND($E2409*$C2409/100,2))</f>
        <v/>
      </c>
      <c r="G2409" s="8" t="n"/>
      <c r="H2409" s="25" t="n"/>
      <c r="I2409" s="8" t="n"/>
      <c r="J2409" s="25">
        <f>IF($H2409&lt;&gt;"",IF($F2409="","",ROUND($H2409-$F2409,2)),IF(AND($F2409&lt;&gt;"",ISNUMBER($G2409)),IF($G2409&lt;TODAY(),-$F2409,""),""))</f>
        <v/>
      </c>
    </row>
    <row r="2410">
      <c r="A2410" s="7" t="n"/>
      <c r="B2410" s="10" t="n"/>
      <c r="C2410">
        <f>IF($A2410="","",IFERROR(IF(INDEX('Apólices'!$Q$2:$Q$5001,MATCH($A2410,'Apólices'!$A$2:$A$5001,0))="","",INDEX('Apólices'!$Q$2:$Q$5001,MATCH($A2410,'Apólices'!$A$2:$A$5001,0))),""))</f>
        <v/>
      </c>
      <c r="D2410" s="8" t="n"/>
      <c r="E2410" s="25" t="n"/>
      <c r="F2410" s="25">
        <f>IF(OR($E2410="",$C2410=""),"",ROUND($E2410*$C2410/100,2))</f>
        <v/>
      </c>
      <c r="G2410" s="8" t="n"/>
      <c r="H2410" s="25" t="n"/>
      <c r="I2410" s="8" t="n"/>
      <c r="J2410" s="25">
        <f>IF($H2410&lt;&gt;"",IF($F2410="","",ROUND($H2410-$F2410,2)),IF(AND($F2410&lt;&gt;"",ISNUMBER($G2410)),IF($G2410&lt;TODAY(),-$F2410,""),""))</f>
        <v/>
      </c>
    </row>
    <row r="2411">
      <c r="A2411" s="7" t="n"/>
      <c r="B2411" s="10" t="n"/>
      <c r="C2411">
        <f>IF($A2411="","",IFERROR(IF(INDEX('Apólices'!$Q$2:$Q$5001,MATCH($A2411,'Apólices'!$A$2:$A$5001,0))="","",INDEX('Apólices'!$Q$2:$Q$5001,MATCH($A2411,'Apólices'!$A$2:$A$5001,0))),""))</f>
        <v/>
      </c>
      <c r="D2411" s="8" t="n"/>
      <c r="E2411" s="25" t="n"/>
      <c r="F2411" s="25">
        <f>IF(OR($E2411="",$C2411=""),"",ROUND($E2411*$C2411/100,2))</f>
        <v/>
      </c>
      <c r="G2411" s="8" t="n"/>
      <c r="H2411" s="25" t="n"/>
      <c r="I2411" s="8" t="n"/>
      <c r="J2411" s="25">
        <f>IF($H2411&lt;&gt;"",IF($F2411="","",ROUND($H2411-$F2411,2)),IF(AND($F2411&lt;&gt;"",ISNUMBER($G2411)),IF($G2411&lt;TODAY(),-$F2411,""),""))</f>
        <v/>
      </c>
    </row>
    <row r="2412">
      <c r="A2412" s="7" t="n"/>
      <c r="B2412" s="10" t="n"/>
      <c r="C2412">
        <f>IF($A2412="","",IFERROR(IF(INDEX('Apólices'!$Q$2:$Q$5001,MATCH($A2412,'Apólices'!$A$2:$A$5001,0))="","",INDEX('Apólices'!$Q$2:$Q$5001,MATCH($A2412,'Apólices'!$A$2:$A$5001,0))),""))</f>
        <v/>
      </c>
      <c r="D2412" s="8" t="n"/>
      <c r="E2412" s="25" t="n"/>
      <c r="F2412" s="25">
        <f>IF(OR($E2412="",$C2412=""),"",ROUND($E2412*$C2412/100,2))</f>
        <v/>
      </c>
      <c r="G2412" s="8" t="n"/>
      <c r="H2412" s="25" t="n"/>
      <c r="I2412" s="8" t="n"/>
      <c r="J2412" s="25">
        <f>IF($H2412&lt;&gt;"",IF($F2412="","",ROUND($H2412-$F2412,2)),IF(AND($F2412&lt;&gt;"",ISNUMBER($G2412)),IF($G2412&lt;TODAY(),-$F2412,""),""))</f>
        <v/>
      </c>
    </row>
    <row r="2413">
      <c r="A2413" s="7" t="n"/>
      <c r="B2413" s="10" t="n"/>
      <c r="C2413">
        <f>IF($A2413="","",IFERROR(IF(INDEX('Apólices'!$Q$2:$Q$5001,MATCH($A2413,'Apólices'!$A$2:$A$5001,0))="","",INDEX('Apólices'!$Q$2:$Q$5001,MATCH($A2413,'Apólices'!$A$2:$A$5001,0))),""))</f>
        <v/>
      </c>
      <c r="D2413" s="8" t="n"/>
      <c r="E2413" s="25" t="n"/>
      <c r="F2413" s="25">
        <f>IF(OR($E2413="",$C2413=""),"",ROUND($E2413*$C2413/100,2))</f>
        <v/>
      </c>
      <c r="G2413" s="8" t="n"/>
      <c r="H2413" s="25" t="n"/>
      <c r="I2413" s="8" t="n"/>
      <c r="J2413" s="25">
        <f>IF($H2413&lt;&gt;"",IF($F2413="","",ROUND($H2413-$F2413,2)),IF(AND($F2413&lt;&gt;"",ISNUMBER($G2413)),IF($G2413&lt;TODAY(),-$F2413,""),""))</f>
        <v/>
      </c>
    </row>
    <row r="2414">
      <c r="A2414" s="7" t="n"/>
      <c r="B2414" s="10" t="n"/>
      <c r="C2414">
        <f>IF($A2414="","",IFERROR(IF(INDEX('Apólices'!$Q$2:$Q$5001,MATCH($A2414,'Apólices'!$A$2:$A$5001,0))="","",INDEX('Apólices'!$Q$2:$Q$5001,MATCH($A2414,'Apólices'!$A$2:$A$5001,0))),""))</f>
        <v/>
      </c>
      <c r="D2414" s="8" t="n"/>
      <c r="E2414" s="25" t="n"/>
      <c r="F2414" s="25">
        <f>IF(OR($E2414="",$C2414=""),"",ROUND($E2414*$C2414/100,2))</f>
        <v/>
      </c>
      <c r="G2414" s="8" t="n"/>
      <c r="H2414" s="25" t="n"/>
      <c r="I2414" s="8" t="n"/>
      <c r="J2414" s="25">
        <f>IF($H2414&lt;&gt;"",IF($F2414="","",ROUND($H2414-$F2414,2)),IF(AND($F2414&lt;&gt;"",ISNUMBER($G2414)),IF($G2414&lt;TODAY(),-$F2414,""),""))</f>
        <v/>
      </c>
    </row>
    <row r="2415">
      <c r="A2415" s="7" t="n"/>
      <c r="B2415" s="10" t="n"/>
      <c r="C2415">
        <f>IF($A2415="","",IFERROR(IF(INDEX('Apólices'!$Q$2:$Q$5001,MATCH($A2415,'Apólices'!$A$2:$A$5001,0))="","",INDEX('Apólices'!$Q$2:$Q$5001,MATCH($A2415,'Apólices'!$A$2:$A$5001,0))),""))</f>
        <v/>
      </c>
      <c r="D2415" s="8" t="n"/>
      <c r="E2415" s="25" t="n"/>
      <c r="F2415" s="25">
        <f>IF(OR($E2415="",$C2415=""),"",ROUND($E2415*$C2415/100,2))</f>
        <v/>
      </c>
      <c r="G2415" s="8" t="n"/>
      <c r="H2415" s="25" t="n"/>
      <c r="I2415" s="8" t="n"/>
      <c r="J2415" s="25">
        <f>IF($H2415&lt;&gt;"",IF($F2415="","",ROUND($H2415-$F2415,2)),IF(AND($F2415&lt;&gt;"",ISNUMBER($G2415)),IF($G2415&lt;TODAY(),-$F2415,""),""))</f>
        <v/>
      </c>
    </row>
    <row r="2416">
      <c r="A2416" s="7" t="n"/>
      <c r="B2416" s="10" t="n"/>
      <c r="C2416">
        <f>IF($A2416="","",IFERROR(IF(INDEX('Apólices'!$Q$2:$Q$5001,MATCH($A2416,'Apólices'!$A$2:$A$5001,0))="","",INDEX('Apólices'!$Q$2:$Q$5001,MATCH($A2416,'Apólices'!$A$2:$A$5001,0))),""))</f>
        <v/>
      </c>
      <c r="D2416" s="8" t="n"/>
      <c r="E2416" s="25" t="n"/>
      <c r="F2416" s="25">
        <f>IF(OR($E2416="",$C2416=""),"",ROUND($E2416*$C2416/100,2))</f>
        <v/>
      </c>
      <c r="G2416" s="8" t="n"/>
      <c r="H2416" s="25" t="n"/>
      <c r="I2416" s="8" t="n"/>
      <c r="J2416" s="25">
        <f>IF($H2416&lt;&gt;"",IF($F2416="","",ROUND($H2416-$F2416,2)),IF(AND($F2416&lt;&gt;"",ISNUMBER($G2416)),IF($G2416&lt;TODAY(),-$F2416,""),""))</f>
        <v/>
      </c>
    </row>
    <row r="2417">
      <c r="A2417" s="7" t="n"/>
      <c r="B2417" s="10" t="n"/>
      <c r="C2417">
        <f>IF($A2417="","",IFERROR(IF(INDEX('Apólices'!$Q$2:$Q$5001,MATCH($A2417,'Apólices'!$A$2:$A$5001,0))="","",INDEX('Apólices'!$Q$2:$Q$5001,MATCH($A2417,'Apólices'!$A$2:$A$5001,0))),""))</f>
        <v/>
      </c>
      <c r="D2417" s="8" t="n"/>
      <c r="E2417" s="25" t="n"/>
      <c r="F2417" s="25">
        <f>IF(OR($E2417="",$C2417=""),"",ROUND($E2417*$C2417/100,2))</f>
        <v/>
      </c>
      <c r="G2417" s="8" t="n"/>
      <c r="H2417" s="25" t="n"/>
      <c r="I2417" s="8" t="n"/>
      <c r="J2417" s="25">
        <f>IF($H2417&lt;&gt;"",IF($F2417="","",ROUND($H2417-$F2417,2)),IF(AND($F2417&lt;&gt;"",ISNUMBER($G2417)),IF($G2417&lt;TODAY(),-$F2417,""),""))</f>
        <v/>
      </c>
    </row>
    <row r="2418">
      <c r="A2418" s="7" t="n"/>
      <c r="B2418" s="10" t="n"/>
      <c r="C2418">
        <f>IF($A2418="","",IFERROR(IF(INDEX('Apólices'!$Q$2:$Q$5001,MATCH($A2418,'Apólices'!$A$2:$A$5001,0))="","",INDEX('Apólices'!$Q$2:$Q$5001,MATCH($A2418,'Apólices'!$A$2:$A$5001,0))),""))</f>
        <v/>
      </c>
      <c r="D2418" s="8" t="n"/>
      <c r="E2418" s="25" t="n"/>
      <c r="F2418" s="25">
        <f>IF(OR($E2418="",$C2418=""),"",ROUND($E2418*$C2418/100,2))</f>
        <v/>
      </c>
      <c r="G2418" s="8" t="n"/>
      <c r="H2418" s="25" t="n"/>
      <c r="I2418" s="8" t="n"/>
      <c r="J2418" s="25">
        <f>IF($H2418&lt;&gt;"",IF($F2418="","",ROUND($H2418-$F2418,2)),IF(AND($F2418&lt;&gt;"",ISNUMBER($G2418)),IF($G2418&lt;TODAY(),-$F2418,""),""))</f>
        <v/>
      </c>
    </row>
    <row r="2419">
      <c r="A2419" s="7" t="n"/>
      <c r="B2419" s="10" t="n"/>
      <c r="C2419">
        <f>IF($A2419="","",IFERROR(IF(INDEX('Apólices'!$Q$2:$Q$5001,MATCH($A2419,'Apólices'!$A$2:$A$5001,0))="","",INDEX('Apólices'!$Q$2:$Q$5001,MATCH($A2419,'Apólices'!$A$2:$A$5001,0))),""))</f>
        <v/>
      </c>
      <c r="D2419" s="8" t="n"/>
      <c r="E2419" s="25" t="n"/>
      <c r="F2419" s="25">
        <f>IF(OR($E2419="",$C2419=""),"",ROUND($E2419*$C2419/100,2))</f>
        <v/>
      </c>
      <c r="G2419" s="8" t="n"/>
      <c r="H2419" s="25" t="n"/>
      <c r="I2419" s="8" t="n"/>
      <c r="J2419" s="25">
        <f>IF($H2419&lt;&gt;"",IF($F2419="","",ROUND($H2419-$F2419,2)),IF(AND($F2419&lt;&gt;"",ISNUMBER($G2419)),IF($G2419&lt;TODAY(),-$F2419,""),""))</f>
        <v/>
      </c>
    </row>
    <row r="2420">
      <c r="A2420" s="7" t="n"/>
      <c r="B2420" s="10" t="n"/>
      <c r="C2420">
        <f>IF($A2420="","",IFERROR(IF(INDEX('Apólices'!$Q$2:$Q$5001,MATCH($A2420,'Apólices'!$A$2:$A$5001,0))="","",INDEX('Apólices'!$Q$2:$Q$5001,MATCH($A2420,'Apólices'!$A$2:$A$5001,0))),""))</f>
        <v/>
      </c>
      <c r="D2420" s="8" t="n"/>
      <c r="E2420" s="25" t="n"/>
      <c r="F2420" s="25">
        <f>IF(OR($E2420="",$C2420=""),"",ROUND($E2420*$C2420/100,2))</f>
        <v/>
      </c>
      <c r="G2420" s="8" t="n"/>
      <c r="H2420" s="25" t="n"/>
      <c r="I2420" s="8" t="n"/>
      <c r="J2420" s="25">
        <f>IF($H2420&lt;&gt;"",IF($F2420="","",ROUND($H2420-$F2420,2)),IF(AND($F2420&lt;&gt;"",ISNUMBER($G2420)),IF($G2420&lt;TODAY(),-$F2420,""),""))</f>
        <v/>
      </c>
    </row>
    <row r="2421">
      <c r="A2421" s="7" t="n"/>
      <c r="B2421" s="10" t="n"/>
      <c r="C2421">
        <f>IF($A2421="","",IFERROR(IF(INDEX('Apólices'!$Q$2:$Q$5001,MATCH($A2421,'Apólices'!$A$2:$A$5001,0))="","",INDEX('Apólices'!$Q$2:$Q$5001,MATCH($A2421,'Apólices'!$A$2:$A$5001,0))),""))</f>
        <v/>
      </c>
      <c r="D2421" s="8" t="n"/>
      <c r="E2421" s="25" t="n"/>
      <c r="F2421" s="25">
        <f>IF(OR($E2421="",$C2421=""),"",ROUND($E2421*$C2421/100,2))</f>
        <v/>
      </c>
      <c r="G2421" s="8" t="n"/>
      <c r="H2421" s="25" t="n"/>
      <c r="I2421" s="8" t="n"/>
      <c r="J2421" s="25">
        <f>IF($H2421&lt;&gt;"",IF($F2421="","",ROUND($H2421-$F2421,2)),IF(AND($F2421&lt;&gt;"",ISNUMBER($G2421)),IF($G2421&lt;TODAY(),-$F2421,""),""))</f>
        <v/>
      </c>
    </row>
    <row r="2422">
      <c r="A2422" s="7" t="n"/>
      <c r="B2422" s="10" t="n"/>
      <c r="C2422">
        <f>IF($A2422="","",IFERROR(IF(INDEX('Apólices'!$Q$2:$Q$5001,MATCH($A2422,'Apólices'!$A$2:$A$5001,0))="","",INDEX('Apólices'!$Q$2:$Q$5001,MATCH($A2422,'Apólices'!$A$2:$A$5001,0))),""))</f>
        <v/>
      </c>
      <c r="D2422" s="8" t="n"/>
      <c r="E2422" s="25" t="n"/>
      <c r="F2422" s="25">
        <f>IF(OR($E2422="",$C2422=""),"",ROUND($E2422*$C2422/100,2))</f>
        <v/>
      </c>
      <c r="G2422" s="8" t="n"/>
      <c r="H2422" s="25" t="n"/>
      <c r="I2422" s="8" t="n"/>
      <c r="J2422" s="25">
        <f>IF($H2422&lt;&gt;"",IF($F2422="","",ROUND($H2422-$F2422,2)),IF(AND($F2422&lt;&gt;"",ISNUMBER($G2422)),IF($G2422&lt;TODAY(),-$F2422,""),""))</f>
        <v/>
      </c>
    </row>
    <row r="2423">
      <c r="A2423" s="7" t="n"/>
      <c r="B2423" s="10" t="n"/>
      <c r="C2423">
        <f>IF($A2423="","",IFERROR(IF(INDEX('Apólices'!$Q$2:$Q$5001,MATCH($A2423,'Apólices'!$A$2:$A$5001,0))="","",INDEX('Apólices'!$Q$2:$Q$5001,MATCH($A2423,'Apólices'!$A$2:$A$5001,0))),""))</f>
        <v/>
      </c>
      <c r="D2423" s="8" t="n"/>
      <c r="E2423" s="25" t="n"/>
      <c r="F2423" s="25">
        <f>IF(OR($E2423="",$C2423=""),"",ROUND($E2423*$C2423/100,2))</f>
        <v/>
      </c>
      <c r="G2423" s="8" t="n"/>
      <c r="H2423" s="25" t="n"/>
      <c r="I2423" s="8" t="n"/>
      <c r="J2423" s="25">
        <f>IF($H2423&lt;&gt;"",IF($F2423="","",ROUND($H2423-$F2423,2)),IF(AND($F2423&lt;&gt;"",ISNUMBER($G2423)),IF($G2423&lt;TODAY(),-$F2423,""),""))</f>
        <v/>
      </c>
    </row>
    <row r="2424">
      <c r="A2424" s="7" t="n"/>
      <c r="B2424" s="10" t="n"/>
      <c r="C2424">
        <f>IF($A2424="","",IFERROR(IF(INDEX('Apólices'!$Q$2:$Q$5001,MATCH($A2424,'Apólices'!$A$2:$A$5001,0))="","",INDEX('Apólices'!$Q$2:$Q$5001,MATCH($A2424,'Apólices'!$A$2:$A$5001,0))),""))</f>
        <v/>
      </c>
      <c r="D2424" s="8" t="n"/>
      <c r="E2424" s="25" t="n"/>
      <c r="F2424" s="25">
        <f>IF(OR($E2424="",$C2424=""),"",ROUND($E2424*$C2424/100,2))</f>
        <v/>
      </c>
      <c r="G2424" s="8" t="n"/>
      <c r="H2424" s="25" t="n"/>
      <c r="I2424" s="8" t="n"/>
      <c r="J2424" s="25">
        <f>IF($H2424&lt;&gt;"",IF($F2424="","",ROUND($H2424-$F2424,2)),IF(AND($F2424&lt;&gt;"",ISNUMBER($G2424)),IF($G2424&lt;TODAY(),-$F2424,""),""))</f>
        <v/>
      </c>
    </row>
    <row r="2425">
      <c r="A2425" s="7" t="n"/>
      <c r="B2425" s="10" t="n"/>
      <c r="C2425">
        <f>IF($A2425="","",IFERROR(IF(INDEX('Apólices'!$Q$2:$Q$5001,MATCH($A2425,'Apólices'!$A$2:$A$5001,0))="","",INDEX('Apólices'!$Q$2:$Q$5001,MATCH($A2425,'Apólices'!$A$2:$A$5001,0))),""))</f>
        <v/>
      </c>
      <c r="D2425" s="8" t="n"/>
      <c r="E2425" s="25" t="n"/>
      <c r="F2425" s="25">
        <f>IF(OR($E2425="",$C2425=""),"",ROUND($E2425*$C2425/100,2))</f>
        <v/>
      </c>
      <c r="G2425" s="8" t="n"/>
      <c r="H2425" s="25" t="n"/>
      <c r="I2425" s="8" t="n"/>
      <c r="J2425" s="25">
        <f>IF($H2425&lt;&gt;"",IF($F2425="","",ROUND($H2425-$F2425,2)),IF(AND($F2425&lt;&gt;"",ISNUMBER($G2425)),IF($G2425&lt;TODAY(),-$F2425,""),""))</f>
        <v/>
      </c>
    </row>
    <row r="2426">
      <c r="A2426" s="7" t="n"/>
      <c r="B2426" s="10" t="n"/>
      <c r="C2426">
        <f>IF($A2426="","",IFERROR(IF(INDEX('Apólices'!$Q$2:$Q$5001,MATCH($A2426,'Apólices'!$A$2:$A$5001,0))="","",INDEX('Apólices'!$Q$2:$Q$5001,MATCH($A2426,'Apólices'!$A$2:$A$5001,0))),""))</f>
        <v/>
      </c>
      <c r="D2426" s="8" t="n"/>
      <c r="E2426" s="25" t="n"/>
      <c r="F2426" s="25">
        <f>IF(OR($E2426="",$C2426=""),"",ROUND($E2426*$C2426/100,2))</f>
        <v/>
      </c>
      <c r="G2426" s="8" t="n"/>
      <c r="H2426" s="25" t="n"/>
      <c r="I2426" s="8" t="n"/>
      <c r="J2426" s="25">
        <f>IF($H2426&lt;&gt;"",IF($F2426="","",ROUND($H2426-$F2426,2)),IF(AND($F2426&lt;&gt;"",ISNUMBER($G2426)),IF($G2426&lt;TODAY(),-$F2426,""),""))</f>
        <v/>
      </c>
    </row>
    <row r="2427">
      <c r="A2427" s="7" t="n"/>
      <c r="B2427" s="10" t="n"/>
      <c r="C2427">
        <f>IF($A2427="","",IFERROR(IF(INDEX('Apólices'!$Q$2:$Q$5001,MATCH($A2427,'Apólices'!$A$2:$A$5001,0))="","",INDEX('Apólices'!$Q$2:$Q$5001,MATCH($A2427,'Apólices'!$A$2:$A$5001,0))),""))</f>
        <v/>
      </c>
      <c r="D2427" s="8" t="n"/>
      <c r="E2427" s="25" t="n"/>
      <c r="F2427" s="25">
        <f>IF(OR($E2427="",$C2427=""),"",ROUND($E2427*$C2427/100,2))</f>
        <v/>
      </c>
      <c r="G2427" s="8" t="n"/>
      <c r="H2427" s="25" t="n"/>
      <c r="I2427" s="8" t="n"/>
      <c r="J2427" s="25">
        <f>IF($H2427&lt;&gt;"",IF($F2427="","",ROUND($H2427-$F2427,2)),IF(AND($F2427&lt;&gt;"",ISNUMBER($G2427)),IF($G2427&lt;TODAY(),-$F2427,""),""))</f>
        <v/>
      </c>
    </row>
    <row r="2428">
      <c r="A2428" s="7" t="n"/>
      <c r="B2428" s="10" t="n"/>
      <c r="C2428">
        <f>IF($A2428="","",IFERROR(IF(INDEX('Apólices'!$Q$2:$Q$5001,MATCH($A2428,'Apólices'!$A$2:$A$5001,0))="","",INDEX('Apólices'!$Q$2:$Q$5001,MATCH($A2428,'Apólices'!$A$2:$A$5001,0))),""))</f>
        <v/>
      </c>
      <c r="D2428" s="8" t="n"/>
      <c r="E2428" s="25" t="n"/>
      <c r="F2428" s="25">
        <f>IF(OR($E2428="",$C2428=""),"",ROUND($E2428*$C2428/100,2))</f>
        <v/>
      </c>
      <c r="G2428" s="8" t="n"/>
      <c r="H2428" s="25" t="n"/>
      <c r="I2428" s="8" t="n"/>
      <c r="J2428" s="25">
        <f>IF($H2428&lt;&gt;"",IF($F2428="","",ROUND($H2428-$F2428,2)),IF(AND($F2428&lt;&gt;"",ISNUMBER($G2428)),IF($G2428&lt;TODAY(),-$F2428,""),""))</f>
        <v/>
      </c>
    </row>
    <row r="2429">
      <c r="A2429" s="7" t="n"/>
      <c r="B2429" s="10" t="n"/>
      <c r="C2429">
        <f>IF($A2429="","",IFERROR(IF(INDEX('Apólices'!$Q$2:$Q$5001,MATCH($A2429,'Apólices'!$A$2:$A$5001,0))="","",INDEX('Apólices'!$Q$2:$Q$5001,MATCH($A2429,'Apólices'!$A$2:$A$5001,0))),""))</f>
        <v/>
      </c>
      <c r="D2429" s="8" t="n"/>
      <c r="E2429" s="25" t="n"/>
      <c r="F2429" s="25">
        <f>IF(OR($E2429="",$C2429=""),"",ROUND($E2429*$C2429/100,2))</f>
        <v/>
      </c>
      <c r="G2429" s="8" t="n"/>
      <c r="H2429" s="25" t="n"/>
      <c r="I2429" s="8" t="n"/>
      <c r="J2429" s="25">
        <f>IF($H2429&lt;&gt;"",IF($F2429="","",ROUND($H2429-$F2429,2)),IF(AND($F2429&lt;&gt;"",ISNUMBER($G2429)),IF($G2429&lt;TODAY(),-$F2429,""),""))</f>
        <v/>
      </c>
    </row>
    <row r="2430">
      <c r="A2430" s="7" t="n"/>
      <c r="B2430" s="10" t="n"/>
      <c r="C2430">
        <f>IF($A2430="","",IFERROR(IF(INDEX('Apólices'!$Q$2:$Q$5001,MATCH($A2430,'Apólices'!$A$2:$A$5001,0))="","",INDEX('Apólices'!$Q$2:$Q$5001,MATCH($A2430,'Apólices'!$A$2:$A$5001,0))),""))</f>
        <v/>
      </c>
      <c r="D2430" s="8" t="n"/>
      <c r="E2430" s="25" t="n"/>
      <c r="F2430" s="25">
        <f>IF(OR($E2430="",$C2430=""),"",ROUND($E2430*$C2430/100,2))</f>
        <v/>
      </c>
      <c r="G2430" s="8" t="n"/>
      <c r="H2430" s="25" t="n"/>
      <c r="I2430" s="8" t="n"/>
      <c r="J2430" s="25">
        <f>IF($H2430&lt;&gt;"",IF($F2430="","",ROUND($H2430-$F2430,2)),IF(AND($F2430&lt;&gt;"",ISNUMBER($G2430)),IF($G2430&lt;TODAY(),-$F2430,""),""))</f>
        <v/>
      </c>
    </row>
    <row r="2431">
      <c r="A2431" s="7" t="n"/>
      <c r="B2431" s="10" t="n"/>
      <c r="C2431">
        <f>IF($A2431="","",IFERROR(IF(INDEX('Apólices'!$Q$2:$Q$5001,MATCH($A2431,'Apólices'!$A$2:$A$5001,0))="","",INDEX('Apólices'!$Q$2:$Q$5001,MATCH($A2431,'Apólices'!$A$2:$A$5001,0))),""))</f>
        <v/>
      </c>
      <c r="D2431" s="8" t="n"/>
      <c r="E2431" s="25" t="n"/>
      <c r="F2431" s="25">
        <f>IF(OR($E2431="",$C2431=""),"",ROUND($E2431*$C2431/100,2))</f>
        <v/>
      </c>
      <c r="G2431" s="8" t="n"/>
      <c r="H2431" s="25" t="n"/>
      <c r="I2431" s="8" t="n"/>
      <c r="J2431" s="25">
        <f>IF($H2431&lt;&gt;"",IF($F2431="","",ROUND($H2431-$F2431,2)),IF(AND($F2431&lt;&gt;"",ISNUMBER($G2431)),IF($G2431&lt;TODAY(),-$F2431,""),""))</f>
        <v/>
      </c>
    </row>
    <row r="2432">
      <c r="A2432" s="7" t="n"/>
      <c r="B2432" s="10" t="n"/>
      <c r="C2432">
        <f>IF($A2432="","",IFERROR(IF(INDEX('Apólices'!$Q$2:$Q$5001,MATCH($A2432,'Apólices'!$A$2:$A$5001,0))="","",INDEX('Apólices'!$Q$2:$Q$5001,MATCH($A2432,'Apólices'!$A$2:$A$5001,0))),""))</f>
        <v/>
      </c>
      <c r="D2432" s="8" t="n"/>
      <c r="E2432" s="25" t="n"/>
      <c r="F2432" s="25">
        <f>IF(OR($E2432="",$C2432=""),"",ROUND($E2432*$C2432/100,2))</f>
        <v/>
      </c>
      <c r="G2432" s="8" t="n"/>
      <c r="H2432" s="25" t="n"/>
      <c r="I2432" s="8" t="n"/>
      <c r="J2432" s="25">
        <f>IF($H2432&lt;&gt;"",IF($F2432="","",ROUND($H2432-$F2432,2)),IF(AND($F2432&lt;&gt;"",ISNUMBER($G2432)),IF($G2432&lt;TODAY(),-$F2432,""),""))</f>
        <v/>
      </c>
    </row>
    <row r="2433">
      <c r="A2433" s="7" t="n"/>
      <c r="B2433" s="10" t="n"/>
      <c r="C2433">
        <f>IF($A2433="","",IFERROR(IF(INDEX('Apólices'!$Q$2:$Q$5001,MATCH($A2433,'Apólices'!$A$2:$A$5001,0))="","",INDEX('Apólices'!$Q$2:$Q$5001,MATCH($A2433,'Apólices'!$A$2:$A$5001,0))),""))</f>
        <v/>
      </c>
      <c r="D2433" s="8" t="n"/>
      <c r="E2433" s="25" t="n"/>
      <c r="F2433" s="25">
        <f>IF(OR($E2433="",$C2433=""),"",ROUND($E2433*$C2433/100,2))</f>
        <v/>
      </c>
      <c r="G2433" s="8" t="n"/>
      <c r="H2433" s="25" t="n"/>
      <c r="I2433" s="8" t="n"/>
      <c r="J2433" s="25">
        <f>IF($H2433&lt;&gt;"",IF($F2433="","",ROUND($H2433-$F2433,2)),IF(AND($F2433&lt;&gt;"",ISNUMBER($G2433)),IF($G2433&lt;TODAY(),-$F2433,""),""))</f>
        <v/>
      </c>
    </row>
    <row r="2434">
      <c r="A2434" s="7" t="n"/>
      <c r="B2434" s="10" t="n"/>
      <c r="C2434">
        <f>IF($A2434="","",IFERROR(IF(INDEX('Apólices'!$Q$2:$Q$5001,MATCH($A2434,'Apólices'!$A$2:$A$5001,0))="","",INDEX('Apólices'!$Q$2:$Q$5001,MATCH($A2434,'Apólices'!$A$2:$A$5001,0))),""))</f>
        <v/>
      </c>
      <c r="D2434" s="8" t="n"/>
      <c r="E2434" s="25" t="n"/>
      <c r="F2434" s="25">
        <f>IF(OR($E2434="",$C2434=""),"",ROUND($E2434*$C2434/100,2))</f>
        <v/>
      </c>
      <c r="G2434" s="8" t="n"/>
      <c r="H2434" s="25" t="n"/>
      <c r="I2434" s="8" t="n"/>
      <c r="J2434" s="25">
        <f>IF($H2434&lt;&gt;"",IF($F2434="","",ROUND($H2434-$F2434,2)),IF(AND($F2434&lt;&gt;"",ISNUMBER($G2434)),IF($G2434&lt;TODAY(),-$F2434,""),""))</f>
        <v/>
      </c>
    </row>
    <row r="2435">
      <c r="A2435" s="7" t="n"/>
      <c r="B2435" s="10" t="n"/>
      <c r="C2435">
        <f>IF($A2435="","",IFERROR(IF(INDEX('Apólices'!$Q$2:$Q$5001,MATCH($A2435,'Apólices'!$A$2:$A$5001,0))="","",INDEX('Apólices'!$Q$2:$Q$5001,MATCH($A2435,'Apólices'!$A$2:$A$5001,0))),""))</f>
        <v/>
      </c>
      <c r="D2435" s="8" t="n"/>
      <c r="E2435" s="25" t="n"/>
      <c r="F2435" s="25">
        <f>IF(OR($E2435="",$C2435=""),"",ROUND($E2435*$C2435/100,2))</f>
        <v/>
      </c>
      <c r="G2435" s="8" t="n"/>
      <c r="H2435" s="25" t="n"/>
      <c r="I2435" s="8" t="n"/>
      <c r="J2435" s="25">
        <f>IF($H2435&lt;&gt;"",IF($F2435="","",ROUND($H2435-$F2435,2)),IF(AND($F2435&lt;&gt;"",ISNUMBER($G2435)),IF($G2435&lt;TODAY(),-$F2435,""),""))</f>
        <v/>
      </c>
    </row>
    <row r="2436">
      <c r="A2436" s="7" t="n"/>
      <c r="B2436" s="10" t="n"/>
      <c r="C2436">
        <f>IF($A2436="","",IFERROR(IF(INDEX('Apólices'!$Q$2:$Q$5001,MATCH($A2436,'Apólices'!$A$2:$A$5001,0))="","",INDEX('Apólices'!$Q$2:$Q$5001,MATCH($A2436,'Apólices'!$A$2:$A$5001,0))),""))</f>
        <v/>
      </c>
      <c r="D2436" s="8" t="n"/>
      <c r="E2436" s="25" t="n"/>
      <c r="F2436" s="25">
        <f>IF(OR($E2436="",$C2436=""),"",ROUND($E2436*$C2436/100,2))</f>
        <v/>
      </c>
      <c r="G2436" s="8" t="n"/>
      <c r="H2436" s="25" t="n"/>
      <c r="I2436" s="8" t="n"/>
      <c r="J2436" s="25">
        <f>IF($H2436&lt;&gt;"",IF($F2436="","",ROUND($H2436-$F2436,2)),IF(AND($F2436&lt;&gt;"",ISNUMBER($G2436)),IF($G2436&lt;TODAY(),-$F2436,""),""))</f>
        <v/>
      </c>
    </row>
    <row r="2437">
      <c r="A2437" s="7" t="n"/>
      <c r="B2437" s="10" t="n"/>
      <c r="C2437">
        <f>IF($A2437="","",IFERROR(IF(INDEX('Apólices'!$Q$2:$Q$5001,MATCH($A2437,'Apólices'!$A$2:$A$5001,0))="","",INDEX('Apólices'!$Q$2:$Q$5001,MATCH($A2437,'Apólices'!$A$2:$A$5001,0))),""))</f>
        <v/>
      </c>
      <c r="D2437" s="8" t="n"/>
      <c r="E2437" s="25" t="n"/>
      <c r="F2437" s="25">
        <f>IF(OR($E2437="",$C2437=""),"",ROUND($E2437*$C2437/100,2))</f>
        <v/>
      </c>
      <c r="G2437" s="8" t="n"/>
      <c r="H2437" s="25" t="n"/>
      <c r="I2437" s="8" t="n"/>
      <c r="J2437" s="25">
        <f>IF($H2437&lt;&gt;"",IF($F2437="","",ROUND($H2437-$F2437,2)),IF(AND($F2437&lt;&gt;"",ISNUMBER($G2437)),IF($G2437&lt;TODAY(),-$F2437,""),""))</f>
        <v/>
      </c>
    </row>
    <row r="2438">
      <c r="A2438" s="7" t="n"/>
      <c r="B2438" s="10" t="n"/>
      <c r="C2438">
        <f>IF($A2438="","",IFERROR(IF(INDEX('Apólices'!$Q$2:$Q$5001,MATCH($A2438,'Apólices'!$A$2:$A$5001,0))="","",INDEX('Apólices'!$Q$2:$Q$5001,MATCH($A2438,'Apólices'!$A$2:$A$5001,0))),""))</f>
        <v/>
      </c>
      <c r="D2438" s="8" t="n"/>
      <c r="E2438" s="25" t="n"/>
      <c r="F2438" s="25">
        <f>IF(OR($E2438="",$C2438=""),"",ROUND($E2438*$C2438/100,2))</f>
        <v/>
      </c>
      <c r="G2438" s="8" t="n"/>
      <c r="H2438" s="25" t="n"/>
      <c r="I2438" s="8" t="n"/>
      <c r="J2438" s="25">
        <f>IF($H2438&lt;&gt;"",IF($F2438="","",ROUND($H2438-$F2438,2)),IF(AND($F2438&lt;&gt;"",ISNUMBER($G2438)),IF($G2438&lt;TODAY(),-$F2438,""),""))</f>
        <v/>
      </c>
    </row>
    <row r="2439">
      <c r="A2439" s="7" t="n"/>
      <c r="B2439" s="10" t="n"/>
      <c r="C2439">
        <f>IF($A2439="","",IFERROR(IF(INDEX('Apólices'!$Q$2:$Q$5001,MATCH($A2439,'Apólices'!$A$2:$A$5001,0))="","",INDEX('Apólices'!$Q$2:$Q$5001,MATCH($A2439,'Apólices'!$A$2:$A$5001,0))),""))</f>
        <v/>
      </c>
      <c r="D2439" s="8" t="n"/>
      <c r="E2439" s="25" t="n"/>
      <c r="F2439" s="25">
        <f>IF(OR($E2439="",$C2439=""),"",ROUND($E2439*$C2439/100,2))</f>
        <v/>
      </c>
      <c r="G2439" s="8" t="n"/>
      <c r="H2439" s="25" t="n"/>
      <c r="I2439" s="8" t="n"/>
      <c r="J2439" s="25">
        <f>IF($H2439&lt;&gt;"",IF($F2439="","",ROUND($H2439-$F2439,2)),IF(AND($F2439&lt;&gt;"",ISNUMBER($G2439)),IF($G2439&lt;TODAY(),-$F2439,""),""))</f>
        <v/>
      </c>
    </row>
    <row r="2440">
      <c r="A2440" s="7" t="n"/>
      <c r="B2440" s="10" t="n"/>
      <c r="C2440">
        <f>IF($A2440="","",IFERROR(IF(INDEX('Apólices'!$Q$2:$Q$5001,MATCH($A2440,'Apólices'!$A$2:$A$5001,0))="","",INDEX('Apólices'!$Q$2:$Q$5001,MATCH($A2440,'Apólices'!$A$2:$A$5001,0))),""))</f>
        <v/>
      </c>
      <c r="D2440" s="8" t="n"/>
      <c r="E2440" s="25" t="n"/>
      <c r="F2440" s="25">
        <f>IF(OR($E2440="",$C2440=""),"",ROUND($E2440*$C2440/100,2))</f>
        <v/>
      </c>
      <c r="G2440" s="8" t="n"/>
      <c r="H2440" s="25" t="n"/>
      <c r="I2440" s="8" t="n"/>
      <c r="J2440" s="25">
        <f>IF($H2440&lt;&gt;"",IF($F2440="","",ROUND($H2440-$F2440,2)),IF(AND($F2440&lt;&gt;"",ISNUMBER($G2440)),IF($G2440&lt;TODAY(),-$F2440,""),""))</f>
        <v/>
      </c>
    </row>
    <row r="2441">
      <c r="A2441" s="7" t="n"/>
      <c r="B2441" s="10" t="n"/>
      <c r="C2441">
        <f>IF($A2441="","",IFERROR(IF(INDEX('Apólices'!$Q$2:$Q$5001,MATCH($A2441,'Apólices'!$A$2:$A$5001,0))="","",INDEX('Apólices'!$Q$2:$Q$5001,MATCH($A2441,'Apólices'!$A$2:$A$5001,0))),""))</f>
        <v/>
      </c>
      <c r="D2441" s="8" t="n"/>
      <c r="E2441" s="25" t="n"/>
      <c r="F2441" s="25">
        <f>IF(OR($E2441="",$C2441=""),"",ROUND($E2441*$C2441/100,2))</f>
        <v/>
      </c>
      <c r="G2441" s="8" t="n"/>
      <c r="H2441" s="25" t="n"/>
      <c r="I2441" s="8" t="n"/>
      <c r="J2441" s="25">
        <f>IF($H2441&lt;&gt;"",IF($F2441="","",ROUND($H2441-$F2441,2)),IF(AND($F2441&lt;&gt;"",ISNUMBER($G2441)),IF($G2441&lt;TODAY(),-$F2441,""),""))</f>
        <v/>
      </c>
    </row>
    <row r="2442">
      <c r="A2442" s="7" t="n"/>
      <c r="B2442" s="10" t="n"/>
      <c r="C2442">
        <f>IF($A2442="","",IFERROR(IF(INDEX('Apólices'!$Q$2:$Q$5001,MATCH($A2442,'Apólices'!$A$2:$A$5001,0))="","",INDEX('Apólices'!$Q$2:$Q$5001,MATCH($A2442,'Apólices'!$A$2:$A$5001,0))),""))</f>
        <v/>
      </c>
      <c r="D2442" s="8" t="n"/>
      <c r="E2442" s="25" t="n"/>
      <c r="F2442" s="25">
        <f>IF(OR($E2442="",$C2442=""),"",ROUND($E2442*$C2442/100,2))</f>
        <v/>
      </c>
      <c r="G2442" s="8" t="n"/>
      <c r="H2442" s="25" t="n"/>
      <c r="I2442" s="8" t="n"/>
      <c r="J2442" s="25">
        <f>IF($H2442&lt;&gt;"",IF($F2442="","",ROUND($H2442-$F2442,2)),IF(AND($F2442&lt;&gt;"",ISNUMBER($G2442)),IF($G2442&lt;TODAY(),-$F2442,""),""))</f>
        <v/>
      </c>
    </row>
    <row r="2443">
      <c r="A2443" s="7" t="n"/>
      <c r="B2443" s="10" t="n"/>
      <c r="C2443">
        <f>IF($A2443="","",IFERROR(IF(INDEX('Apólices'!$Q$2:$Q$5001,MATCH($A2443,'Apólices'!$A$2:$A$5001,0))="","",INDEX('Apólices'!$Q$2:$Q$5001,MATCH($A2443,'Apólices'!$A$2:$A$5001,0))),""))</f>
        <v/>
      </c>
      <c r="D2443" s="8" t="n"/>
      <c r="E2443" s="25" t="n"/>
      <c r="F2443" s="25">
        <f>IF(OR($E2443="",$C2443=""),"",ROUND($E2443*$C2443/100,2))</f>
        <v/>
      </c>
      <c r="G2443" s="8" t="n"/>
      <c r="H2443" s="25" t="n"/>
      <c r="I2443" s="8" t="n"/>
      <c r="J2443" s="25">
        <f>IF($H2443&lt;&gt;"",IF($F2443="","",ROUND($H2443-$F2443,2)),IF(AND($F2443&lt;&gt;"",ISNUMBER($G2443)),IF($G2443&lt;TODAY(),-$F2443,""),""))</f>
        <v/>
      </c>
    </row>
    <row r="2444">
      <c r="A2444" s="7" t="n"/>
      <c r="B2444" s="10" t="n"/>
      <c r="C2444">
        <f>IF($A2444="","",IFERROR(IF(INDEX('Apólices'!$Q$2:$Q$5001,MATCH($A2444,'Apólices'!$A$2:$A$5001,0))="","",INDEX('Apólices'!$Q$2:$Q$5001,MATCH($A2444,'Apólices'!$A$2:$A$5001,0))),""))</f>
        <v/>
      </c>
      <c r="D2444" s="8" t="n"/>
      <c r="E2444" s="25" t="n"/>
      <c r="F2444" s="25">
        <f>IF(OR($E2444="",$C2444=""),"",ROUND($E2444*$C2444/100,2))</f>
        <v/>
      </c>
      <c r="G2444" s="8" t="n"/>
      <c r="H2444" s="25" t="n"/>
      <c r="I2444" s="8" t="n"/>
      <c r="J2444" s="25">
        <f>IF($H2444&lt;&gt;"",IF($F2444="","",ROUND($H2444-$F2444,2)),IF(AND($F2444&lt;&gt;"",ISNUMBER($G2444)),IF($G2444&lt;TODAY(),-$F2444,""),""))</f>
        <v/>
      </c>
    </row>
    <row r="2445">
      <c r="A2445" s="7" t="n"/>
      <c r="B2445" s="10" t="n"/>
      <c r="C2445">
        <f>IF($A2445="","",IFERROR(IF(INDEX('Apólices'!$Q$2:$Q$5001,MATCH($A2445,'Apólices'!$A$2:$A$5001,0))="","",INDEX('Apólices'!$Q$2:$Q$5001,MATCH($A2445,'Apólices'!$A$2:$A$5001,0))),""))</f>
        <v/>
      </c>
      <c r="D2445" s="8" t="n"/>
      <c r="E2445" s="25" t="n"/>
      <c r="F2445" s="25">
        <f>IF(OR($E2445="",$C2445=""),"",ROUND($E2445*$C2445/100,2))</f>
        <v/>
      </c>
      <c r="G2445" s="8" t="n"/>
      <c r="H2445" s="25" t="n"/>
      <c r="I2445" s="8" t="n"/>
      <c r="J2445" s="25">
        <f>IF($H2445&lt;&gt;"",IF($F2445="","",ROUND($H2445-$F2445,2)),IF(AND($F2445&lt;&gt;"",ISNUMBER($G2445)),IF($G2445&lt;TODAY(),-$F2445,""),""))</f>
        <v/>
      </c>
    </row>
    <row r="2446">
      <c r="A2446" s="7" t="n"/>
      <c r="B2446" s="10" t="n"/>
      <c r="C2446">
        <f>IF($A2446="","",IFERROR(IF(INDEX('Apólices'!$Q$2:$Q$5001,MATCH($A2446,'Apólices'!$A$2:$A$5001,0))="","",INDEX('Apólices'!$Q$2:$Q$5001,MATCH($A2446,'Apólices'!$A$2:$A$5001,0))),""))</f>
        <v/>
      </c>
      <c r="D2446" s="8" t="n"/>
      <c r="E2446" s="25" t="n"/>
      <c r="F2446" s="25">
        <f>IF(OR($E2446="",$C2446=""),"",ROUND($E2446*$C2446/100,2))</f>
        <v/>
      </c>
      <c r="G2446" s="8" t="n"/>
      <c r="H2446" s="25" t="n"/>
      <c r="I2446" s="8" t="n"/>
      <c r="J2446" s="25">
        <f>IF($H2446&lt;&gt;"",IF($F2446="","",ROUND($H2446-$F2446,2)),IF(AND($F2446&lt;&gt;"",ISNUMBER($G2446)),IF($G2446&lt;TODAY(),-$F2446,""),""))</f>
        <v/>
      </c>
    </row>
    <row r="2447">
      <c r="A2447" s="7" t="n"/>
      <c r="B2447" s="10" t="n"/>
      <c r="C2447">
        <f>IF($A2447="","",IFERROR(IF(INDEX('Apólices'!$Q$2:$Q$5001,MATCH($A2447,'Apólices'!$A$2:$A$5001,0))="","",INDEX('Apólices'!$Q$2:$Q$5001,MATCH($A2447,'Apólices'!$A$2:$A$5001,0))),""))</f>
        <v/>
      </c>
      <c r="D2447" s="8" t="n"/>
      <c r="E2447" s="25" t="n"/>
      <c r="F2447" s="25">
        <f>IF(OR($E2447="",$C2447=""),"",ROUND($E2447*$C2447/100,2))</f>
        <v/>
      </c>
      <c r="G2447" s="8" t="n"/>
      <c r="H2447" s="25" t="n"/>
      <c r="I2447" s="8" t="n"/>
      <c r="J2447" s="25">
        <f>IF($H2447&lt;&gt;"",IF($F2447="","",ROUND($H2447-$F2447,2)),IF(AND($F2447&lt;&gt;"",ISNUMBER($G2447)),IF($G2447&lt;TODAY(),-$F2447,""),""))</f>
        <v/>
      </c>
    </row>
    <row r="2448">
      <c r="A2448" s="7" t="n"/>
      <c r="B2448" s="10" t="n"/>
      <c r="C2448">
        <f>IF($A2448="","",IFERROR(IF(INDEX('Apólices'!$Q$2:$Q$5001,MATCH($A2448,'Apólices'!$A$2:$A$5001,0))="","",INDEX('Apólices'!$Q$2:$Q$5001,MATCH($A2448,'Apólices'!$A$2:$A$5001,0))),""))</f>
        <v/>
      </c>
      <c r="D2448" s="8" t="n"/>
      <c r="E2448" s="25" t="n"/>
      <c r="F2448" s="25">
        <f>IF(OR($E2448="",$C2448=""),"",ROUND($E2448*$C2448/100,2))</f>
        <v/>
      </c>
      <c r="G2448" s="8" t="n"/>
      <c r="H2448" s="25" t="n"/>
      <c r="I2448" s="8" t="n"/>
      <c r="J2448" s="25">
        <f>IF($H2448&lt;&gt;"",IF($F2448="","",ROUND($H2448-$F2448,2)),IF(AND($F2448&lt;&gt;"",ISNUMBER($G2448)),IF($G2448&lt;TODAY(),-$F2448,""),""))</f>
        <v/>
      </c>
    </row>
    <row r="2449">
      <c r="A2449" s="7" t="n"/>
      <c r="B2449" s="10" t="n"/>
      <c r="C2449">
        <f>IF($A2449="","",IFERROR(IF(INDEX('Apólices'!$Q$2:$Q$5001,MATCH($A2449,'Apólices'!$A$2:$A$5001,0))="","",INDEX('Apólices'!$Q$2:$Q$5001,MATCH($A2449,'Apólices'!$A$2:$A$5001,0))),""))</f>
        <v/>
      </c>
      <c r="D2449" s="8" t="n"/>
      <c r="E2449" s="25" t="n"/>
      <c r="F2449" s="25">
        <f>IF(OR($E2449="",$C2449=""),"",ROUND($E2449*$C2449/100,2))</f>
        <v/>
      </c>
      <c r="G2449" s="8" t="n"/>
      <c r="H2449" s="25" t="n"/>
      <c r="I2449" s="8" t="n"/>
      <c r="J2449" s="25">
        <f>IF($H2449&lt;&gt;"",IF($F2449="","",ROUND($H2449-$F2449,2)),IF(AND($F2449&lt;&gt;"",ISNUMBER($G2449)),IF($G2449&lt;TODAY(),-$F2449,""),""))</f>
        <v/>
      </c>
    </row>
    <row r="2450">
      <c r="A2450" s="7" t="n"/>
      <c r="B2450" s="10" t="n"/>
      <c r="C2450">
        <f>IF($A2450="","",IFERROR(IF(INDEX('Apólices'!$Q$2:$Q$5001,MATCH($A2450,'Apólices'!$A$2:$A$5001,0))="","",INDEX('Apólices'!$Q$2:$Q$5001,MATCH($A2450,'Apólices'!$A$2:$A$5001,0))),""))</f>
        <v/>
      </c>
      <c r="D2450" s="8" t="n"/>
      <c r="E2450" s="25" t="n"/>
      <c r="F2450" s="25">
        <f>IF(OR($E2450="",$C2450=""),"",ROUND($E2450*$C2450/100,2))</f>
        <v/>
      </c>
      <c r="G2450" s="8" t="n"/>
      <c r="H2450" s="25" t="n"/>
      <c r="I2450" s="8" t="n"/>
      <c r="J2450" s="25">
        <f>IF($H2450&lt;&gt;"",IF($F2450="","",ROUND($H2450-$F2450,2)),IF(AND($F2450&lt;&gt;"",ISNUMBER($G2450)),IF($G2450&lt;TODAY(),-$F2450,""),""))</f>
        <v/>
      </c>
    </row>
    <row r="2451">
      <c r="A2451" s="7" t="n"/>
      <c r="B2451" s="10" t="n"/>
      <c r="C2451">
        <f>IF($A2451="","",IFERROR(IF(INDEX('Apólices'!$Q$2:$Q$5001,MATCH($A2451,'Apólices'!$A$2:$A$5001,0))="","",INDEX('Apólices'!$Q$2:$Q$5001,MATCH($A2451,'Apólices'!$A$2:$A$5001,0))),""))</f>
        <v/>
      </c>
      <c r="D2451" s="8" t="n"/>
      <c r="E2451" s="25" t="n"/>
      <c r="F2451" s="25">
        <f>IF(OR($E2451="",$C2451=""),"",ROUND($E2451*$C2451/100,2))</f>
        <v/>
      </c>
      <c r="G2451" s="8" t="n"/>
      <c r="H2451" s="25" t="n"/>
      <c r="I2451" s="8" t="n"/>
      <c r="J2451" s="25">
        <f>IF($H2451&lt;&gt;"",IF($F2451="","",ROUND($H2451-$F2451,2)),IF(AND($F2451&lt;&gt;"",ISNUMBER($G2451)),IF($G2451&lt;TODAY(),-$F2451,""),""))</f>
        <v/>
      </c>
    </row>
    <row r="2452">
      <c r="A2452" s="7" t="n"/>
      <c r="B2452" s="10" t="n"/>
      <c r="C2452">
        <f>IF($A2452="","",IFERROR(IF(INDEX('Apólices'!$Q$2:$Q$5001,MATCH($A2452,'Apólices'!$A$2:$A$5001,0))="","",INDEX('Apólices'!$Q$2:$Q$5001,MATCH($A2452,'Apólices'!$A$2:$A$5001,0))),""))</f>
        <v/>
      </c>
      <c r="D2452" s="8" t="n"/>
      <c r="E2452" s="25" t="n"/>
      <c r="F2452" s="25">
        <f>IF(OR($E2452="",$C2452=""),"",ROUND($E2452*$C2452/100,2))</f>
        <v/>
      </c>
      <c r="G2452" s="8" t="n"/>
      <c r="H2452" s="25" t="n"/>
      <c r="I2452" s="8" t="n"/>
      <c r="J2452" s="25">
        <f>IF($H2452&lt;&gt;"",IF($F2452="","",ROUND($H2452-$F2452,2)),IF(AND($F2452&lt;&gt;"",ISNUMBER($G2452)),IF($G2452&lt;TODAY(),-$F2452,""),""))</f>
        <v/>
      </c>
    </row>
    <row r="2453">
      <c r="A2453" s="7" t="n"/>
      <c r="B2453" s="10" t="n"/>
      <c r="C2453">
        <f>IF($A2453="","",IFERROR(IF(INDEX('Apólices'!$Q$2:$Q$5001,MATCH($A2453,'Apólices'!$A$2:$A$5001,0))="","",INDEX('Apólices'!$Q$2:$Q$5001,MATCH($A2453,'Apólices'!$A$2:$A$5001,0))),""))</f>
        <v/>
      </c>
      <c r="D2453" s="8" t="n"/>
      <c r="E2453" s="25" t="n"/>
      <c r="F2453" s="25">
        <f>IF(OR($E2453="",$C2453=""),"",ROUND($E2453*$C2453/100,2))</f>
        <v/>
      </c>
      <c r="G2453" s="8" t="n"/>
      <c r="H2453" s="25" t="n"/>
      <c r="I2453" s="8" t="n"/>
      <c r="J2453" s="25">
        <f>IF($H2453&lt;&gt;"",IF($F2453="","",ROUND($H2453-$F2453,2)),IF(AND($F2453&lt;&gt;"",ISNUMBER($G2453)),IF($G2453&lt;TODAY(),-$F2453,""),""))</f>
        <v/>
      </c>
    </row>
    <row r="2454">
      <c r="A2454" s="7" t="n"/>
      <c r="B2454" s="10" t="n"/>
      <c r="C2454">
        <f>IF($A2454="","",IFERROR(IF(INDEX('Apólices'!$Q$2:$Q$5001,MATCH($A2454,'Apólices'!$A$2:$A$5001,0))="","",INDEX('Apólices'!$Q$2:$Q$5001,MATCH($A2454,'Apólices'!$A$2:$A$5001,0))),""))</f>
        <v/>
      </c>
      <c r="D2454" s="8" t="n"/>
      <c r="E2454" s="25" t="n"/>
      <c r="F2454" s="25">
        <f>IF(OR($E2454="",$C2454=""),"",ROUND($E2454*$C2454/100,2))</f>
        <v/>
      </c>
      <c r="G2454" s="8" t="n"/>
      <c r="H2454" s="25" t="n"/>
      <c r="I2454" s="8" t="n"/>
      <c r="J2454" s="25">
        <f>IF($H2454&lt;&gt;"",IF($F2454="","",ROUND($H2454-$F2454,2)),IF(AND($F2454&lt;&gt;"",ISNUMBER($G2454)),IF($G2454&lt;TODAY(),-$F2454,""),""))</f>
        <v/>
      </c>
    </row>
    <row r="2455">
      <c r="A2455" s="7" t="n"/>
      <c r="B2455" s="10" t="n"/>
      <c r="C2455">
        <f>IF($A2455="","",IFERROR(IF(INDEX('Apólices'!$Q$2:$Q$5001,MATCH($A2455,'Apólices'!$A$2:$A$5001,0))="","",INDEX('Apólices'!$Q$2:$Q$5001,MATCH($A2455,'Apólices'!$A$2:$A$5001,0))),""))</f>
        <v/>
      </c>
      <c r="D2455" s="8" t="n"/>
      <c r="E2455" s="25" t="n"/>
      <c r="F2455" s="25">
        <f>IF(OR($E2455="",$C2455=""),"",ROUND($E2455*$C2455/100,2))</f>
        <v/>
      </c>
      <c r="G2455" s="8" t="n"/>
      <c r="H2455" s="25" t="n"/>
      <c r="I2455" s="8" t="n"/>
      <c r="J2455" s="25">
        <f>IF($H2455&lt;&gt;"",IF($F2455="","",ROUND($H2455-$F2455,2)),IF(AND($F2455&lt;&gt;"",ISNUMBER($G2455)),IF($G2455&lt;TODAY(),-$F2455,""),""))</f>
        <v/>
      </c>
    </row>
    <row r="2456">
      <c r="A2456" s="7" t="n"/>
      <c r="B2456" s="10" t="n"/>
      <c r="C2456">
        <f>IF($A2456="","",IFERROR(IF(INDEX('Apólices'!$Q$2:$Q$5001,MATCH($A2456,'Apólices'!$A$2:$A$5001,0))="","",INDEX('Apólices'!$Q$2:$Q$5001,MATCH($A2456,'Apólices'!$A$2:$A$5001,0))),""))</f>
        <v/>
      </c>
      <c r="D2456" s="8" t="n"/>
      <c r="E2456" s="25" t="n"/>
      <c r="F2456" s="25">
        <f>IF(OR($E2456="",$C2456=""),"",ROUND($E2456*$C2456/100,2))</f>
        <v/>
      </c>
      <c r="G2456" s="8" t="n"/>
      <c r="H2456" s="25" t="n"/>
      <c r="I2456" s="8" t="n"/>
      <c r="J2456" s="25">
        <f>IF($H2456&lt;&gt;"",IF($F2456="","",ROUND($H2456-$F2456,2)),IF(AND($F2456&lt;&gt;"",ISNUMBER($G2456)),IF($G2456&lt;TODAY(),-$F2456,""),""))</f>
        <v/>
      </c>
    </row>
    <row r="2457">
      <c r="A2457" s="7" t="n"/>
      <c r="B2457" s="10" t="n"/>
      <c r="C2457">
        <f>IF($A2457="","",IFERROR(IF(INDEX('Apólices'!$Q$2:$Q$5001,MATCH($A2457,'Apólices'!$A$2:$A$5001,0))="","",INDEX('Apólices'!$Q$2:$Q$5001,MATCH($A2457,'Apólices'!$A$2:$A$5001,0))),""))</f>
        <v/>
      </c>
      <c r="D2457" s="8" t="n"/>
      <c r="E2457" s="25" t="n"/>
      <c r="F2457" s="25">
        <f>IF(OR($E2457="",$C2457=""),"",ROUND($E2457*$C2457/100,2))</f>
        <v/>
      </c>
      <c r="G2457" s="8" t="n"/>
      <c r="H2457" s="25" t="n"/>
      <c r="I2457" s="8" t="n"/>
      <c r="J2457" s="25">
        <f>IF($H2457&lt;&gt;"",IF($F2457="","",ROUND($H2457-$F2457,2)),IF(AND($F2457&lt;&gt;"",ISNUMBER($G2457)),IF($G2457&lt;TODAY(),-$F2457,""),""))</f>
        <v/>
      </c>
    </row>
    <row r="2458">
      <c r="A2458" s="7" t="n"/>
      <c r="B2458" s="10" t="n"/>
      <c r="C2458">
        <f>IF($A2458="","",IFERROR(IF(INDEX('Apólices'!$Q$2:$Q$5001,MATCH($A2458,'Apólices'!$A$2:$A$5001,0))="","",INDEX('Apólices'!$Q$2:$Q$5001,MATCH($A2458,'Apólices'!$A$2:$A$5001,0))),""))</f>
        <v/>
      </c>
      <c r="D2458" s="8" t="n"/>
      <c r="E2458" s="25" t="n"/>
      <c r="F2458" s="25">
        <f>IF(OR($E2458="",$C2458=""),"",ROUND($E2458*$C2458/100,2))</f>
        <v/>
      </c>
      <c r="G2458" s="8" t="n"/>
      <c r="H2458" s="25" t="n"/>
      <c r="I2458" s="8" t="n"/>
      <c r="J2458" s="25">
        <f>IF($H2458&lt;&gt;"",IF($F2458="","",ROUND($H2458-$F2458,2)),IF(AND($F2458&lt;&gt;"",ISNUMBER($G2458)),IF($G2458&lt;TODAY(),-$F2458,""),""))</f>
        <v/>
      </c>
    </row>
    <row r="2459">
      <c r="A2459" s="7" t="n"/>
      <c r="B2459" s="10" t="n"/>
      <c r="C2459">
        <f>IF($A2459="","",IFERROR(IF(INDEX('Apólices'!$Q$2:$Q$5001,MATCH($A2459,'Apólices'!$A$2:$A$5001,0))="","",INDEX('Apólices'!$Q$2:$Q$5001,MATCH($A2459,'Apólices'!$A$2:$A$5001,0))),""))</f>
        <v/>
      </c>
      <c r="D2459" s="8" t="n"/>
      <c r="E2459" s="25" t="n"/>
      <c r="F2459" s="25">
        <f>IF(OR($E2459="",$C2459=""),"",ROUND($E2459*$C2459/100,2))</f>
        <v/>
      </c>
      <c r="G2459" s="8" t="n"/>
      <c r="H2459" s="25" t="n"/>
      <c r="I2459" s="8" t="n"/>
      <c r="J2459" s="25">
        <f>IF($H2459&lt;&gt;"",IF($F2459="","",ROUND($H2459-$F2459,2)),IF(AND($F2459&lt;&gt;"",ISNUMBER($G2459)),IF($G2459&lt;TODAY(),-$F2459,""),""))</f>
        <v/>
      </c>
    </row>
    <row r="2460">
      <c r="A2460" s="7" t="n"/>
      <c r="B2460" s="10" t="n"/>
      <c r="C2460">
        <f>IF($A2460="","",IFERROR(IF(INDEX('Apólices'!$Q$2:$Q$5001,MATCH($A2460,'Apólices'!$A$2:$A$5001,0))="","",INDEX('Apólices'!$Q$2:$Q$5001,MATCH($A2460,'Apólices'!$A$2:$A$5001,0))),""))</f>
        <v/>
      </c>
      <c r="D2460" s="8" t="n"/>
      <c r="E2460" s="25" t="n"/>
      <c r="F2460" s="25">
        <f>IF(OR($E2460="",$C2460=""),"",ROUND($E2460*$C2460/100,2))</f>
        <v/>
      </c>
      <c r="G2460" s="8" t="n"/>
      <c r="H2460" s="25" t="n"/>
      <c r="I2460" s="8" t="n"/>
      <c r="J2460" s="25">
        <f>IF($H2460&lt;&gt;"",IF($F2460="","",ROUND($H2460-$F2460,2)),IF(AND($F2460&lt;&gt;"",ISNUMBER($G2460)),IF($G2460&lt;TODAY(),-$F2460,""),""))</f>
        <v/>
      </c>
    </row>
    <row r="2461">
      <c r="A2461" s="7" t="n"/>
      <c r="B2461" s="10" t="n"/>
      <c r="C2461">
        <f>IF($A2461="","",IFERROR(IF(INDEX('Apólices'!$Q$2:$Q$5001,MATCH($A2461,'Apólices'!$A$2:$A$5001,0))="","",INDEX('Apólices'!$Q$2:$Q$5001,MATCH($A2461,'Apólices'!$A$2:$A$5001,0))),""))</f>
        <v/>
      </c>
      <c r="D2461" s="8" t="n"/>
      <c r="E2461" s="25" t="n"/>
      <c r="F2461" s="25">
        <f>IF(OR($E2461="",$C2461=""),"",ROUND($E2461*$C2461/100,2))</f>
        <v/>
      </c>
      <c r="G2461" s="8" t="n"/>
      <c r="H2461" s="25" t="n"/>
      <c r="I2461" s="8" t="n"/>
      <c r="J2461" s="25">
        <f>IF($H2461&lt;&gt;"",IF($F2461="","",ROUND($H2461-$F2461,2)),IF(AND($F2461&lt;&gt;"",ISNUMBER($G2461)),IF($G2461&lt;TODAY(),-$F2461,""),""))</f>
        <v/>
      </c>
    </row>
    <row r="2462">
      <c r="A2462" s="7" t="n"/>
      <c r="B2462" s="10" t="n"/>
      <c r="C2462">
        <f>IF($A2462="","",IFERROR(IF(INDEX('Apólices'!$Q$2:$Q$5001,MATCH($A2462,'Apólices'!$A$2:$A$5001,0))="","",INDEX('Apólices'!$Q$2:$Q$5001,MATCH($A2462,'Apólices'!$A$2:$A$5001,0))),""))</f>
        <v/>
      </c>
      <c r="D2462" s="8" t="n"/>
      <c r="E2462" s="25" t="n"/>
      <c r="F2462" s="25">
        <f>IF(OR($E2462="",$C2462=""),"",ROUND($E2462*$C2462/100,2))</f>
        <v/>
      </c>
      <c r="G2462" s="8" t="n"/>
      <c r="H2462" s="25" t="n"/>
      <c r="I2462" s="8" t="n"/>
      <c r="J2462" s="25">
        <f>IF($H2462&lt;&gt;"",IF($F2462="","",ROUND($H2462-$F2462,2)),IF(AND($F2462&lt;&gt;"",ISNUMBER($G2462)),IF($G2462&lt;TODAY(),-$F2462,""),""))</f>
        <v/>
      </c>
    </row>
    <row r="2463">
      <c r="A2463" s="7" t="n"/>
      <c r="B2463" s="10" t="n"/>
      <c r="C2463">
        <f>IF($A2463="","",IFERROR(IF(INDEX('Apólices'!$Q$2:$Q$5001,MATCH($A2463,'Apólices'!$A$2:$A$5001,0))="","",INDEX('Apólices'!$Q$2:$Q$5001,MATCH($A2463,'Apólices'!$A$2:$A$5001,0))),""))</f>
        <v/>
      </c>
      <c r="D2463" s="8" t="n"/>
      <c r="E2463" s="25" t="n"/>
      <c r="F2463" s="25">
        <f>IF(OR($E2463="",$C2463=""),"",ROUND($E2463*$C2463/100,2))</f>
        <v/>
      </c>
      <c r="G2463" s="8" t="n"/>
      <c r="H2463" s="25" t="n"/>
      <c r="I2463" s="8" t="n"/>
      <c r="J2463" s="25">
        <f>IF($H2463&lt;&gt;"",IF($F2463="","",ROUND($H2463-$F2463,2)),IF(AND($F2463&lt;&gt;"",ISNUMBER($G2463)),IF($G2463&lt;TODAY(),-$F2463,""),""))</f>
        <v/>
      </c>
    </row>
    <row r="2464">
      <c r="A2464" s="7" t="n"/>
      <c r="B2464" s="10" t="n"/>
      <c r="C2464">
        <f>IF($A2464="","",IFERROR(IF(INDEX('Apólices'!$Q$2:$Q$5001,MATCH($A2464,'Apólices'!$A$2:$A$5001,0))="","",INDEX('Apólices'!$Q$2:$Q$5001,MATCH($A2464,'Apólices'!$A$2:$A$5001,0))),""))</f>
        <v/>
      </c>
      <c r="D2464" s="8" t="n"/>
      <c r="E2464" s="25" t="n"/>
      <c r="F2464" s="25">
        <f>IF(OR($E2464="",$C2464=""),"",ROUND($E2464*$C2464/100,2))</f>
        <v/>
      </c>
      <c r="G2464" s="8" t="n"/>
      <c r="H2464" s="25" t="n"/>
      <c r="I2464" s="8" t="n"/>
      <c r="J2464" s="25">
        <f>IF($H2464&lt;&gt;"",IF($F2464="","",ROUND($H2464-$F2464,2)),IF(AND($F2464&lt;&gt;"",ISNUMBER($G2464)),IF($G2464&lt;TODAY(),-$F2464,""),""))</f>
        <v/>
      </c>
    </row>
    <row r="2465">
      <c r="A2465" s="7" t="n"/>
      <c r="B2465" s="10" t="n"/>
      <c r="C2465">
        <f>IF($A2465="","",IFERROR(IF(INDEX('Apólices'!$Q$2:$Q$5001,MATCH($A2465,'Apólices'!$A$2:$A$5001,0))="","",INDEX('Apólices'!$Q$2:$Q$5001,MATCH($A2465,'Apólices'!$A$2:$A$5001,0))),""))</f>
        <v/>
      </c>
      <c r="D2465" s="8" t="n"/>
      <c r="E2465" s="25" t="n"/>
      <c r="F2465" s="25">
        <f>IF(OR($E2465="",$C2465=""),"",ROUND($E2465*$C2465/100,2))</f>
        <v/>
      </c>
      <c r="G2465" s="8" t="n"/>
      <c r="H2465" s="25" t="n"/>
      <c r="I2465" s="8" t="n"/>
      <c r="J2465" s="25">
        <f>IF($H2465&lt;&gt;"",IF($F2465="","",ROUND($H2465-$F2465,2)),IF(AND($F2465&lt;&gt;"",ISNUMBER($G2465)),IF($G2465&lt;TODAY(),-$F2465,""),""))</f>
        <v/>
      </c>
    </row>
    <row r="2466">
      <c r="A2466" s="7" t="n"/>
      <c r="B2466" s="10" t="n"/>
      <c r="C2466">
        <f>IF($A2466="","",IFERROR(IF(INDEX('Apólices'!$Q$2:$Q$5001,MATCH($A2466,'Apólices'!$A$2:$A$5001,0))="","",INDEX('Apólices'!$Q$2:$Q$5001,MATCH($A2466,'Apólices'!$A$2:$A$5001,0))),""))</f>
        <v/>
      </c>
      <c r="D2466" s="8" t="n"/>
      <c r="E2466" s="25" t="n"/>
      <c r="F2466" s="25">
        <f>IF(OR($E2466="",$C2466=""),"",ROUND($E2466*$C2466/100,2))</f>
        <v/>
      </c>
      <c r="G2466" s="8" t="n"/>
      <c r="H2466" s="25" t="n"/>
      <c r="I2466" s="8" t="n"/>
      <c r="J2466" s="25">
        <f>IF($H2466&lt;&gt;"",IF($F2466="","",ROUND($H2466-$F2466,2)),IF(AND($F2466&lt;&gt;"",ISNUMBER($G2466)),IF($G2466&lt;TODAY(),-$F2466,""),""))</f>
        <v/>
      </c>
    </row>
    <row r="2467">
      <c r="A2467" s="7" t="n"/>
      <c r="B2467" s="10" t="n"/>
      <c r="C2467">
        <f>IF($A2467="","",IFERROR(IF(INDEX('Apólices'!$Q$2:$Q$5001,MATCH($A2467,'Apólices'!$A$2:$A$5001,0))="","",INDEX('Apólices'!$Q$2:$Q$5001,MATCH($A2467,'Apólices'!$A$2:$A$5001,0))),""))</f>
        <v/>
      </c>
      <c r="D2467" s="8" t="n"/>
      <c r="E2467" s="25" t="n"/>
      <c r="F2467" s="25">
        <f>IF(OR($E2467="",$C2467=""),"",ROUND($E2467*$C2467/100,2))</f>
        <v/>
      </c>
      <c r="G2467" s="8" t="n"/>
      <c r="H2467" s="25" t="n"/>
      <c r="I2467" s="8" t="n"/>
      <c r="J2467" s="25">
        <f>IF($H2467&lt;&gt;"",IF($F2467="","",ROUND($H2467-$F2467,2)),IF(AND($F2467&lt;&gt;"",ISNUMBER($G2467)),IF($G2467&lt;TODAY(),-$F2467,""),""))</f>
        <v/>
      </c>
    </row>
    <row r="2468">
      <c r="A2468" s="7" t="n"/>
      <c r="B2468" s="10" t="n"/>
      <c r="C2468">
        <f>IF($A2468="","",IFERROR(IF(INDEX('Apólices'!$Q$2:$Q$5001,MATCH($A2468,'Apólices'!$A$2:$A$5001,0))="","",INDEX('Apólices'!$Q$2:$Q$5001,MATCH($A2468,'Apólices'!$A$2:$A$5001,0))),""))</f>
        <v/>
      </c>
      <c r="D2468" s="8" t="n"/>
      <c r="E2468" s="25" t="n"/>
      <c r="F2468" s="25">
        <f>IF(OR($E2468="",$C2468=""),"",ROUND($E2468*$C2468/100,2))</f>
        <v/>
      </c>
      <c r="G2468" s="8" t="n"/>
      <c r="H2468" s="25" t="n"/>
      <c r="I2468" s="8" t="n"/>
      <c r="J2468" s="25">
        <f>IF($H2468&lt;&gt;"",IF($F2468="","",ROUND($H2468-$F2468,2)),IF(AND($F2468&lt;&gt;"",ISNUMBER($G2468)),IF($G2468&lt;TODAY(),-$F2468,""),""))</f>
        <v/>
      </c>
    </row>
    <row r="2469">
      <c r="A2469" s="7" t="n"/>
      <c r="B2469" s="10" t="n"/>
      <c r="C2469">
        <f>IF($A2469="","",IFERROR(IF(INDEX('Apólices'!$Q$2:$Q$5001,MATCH($A2469,'Apólices'!$A$2:$A$5001,0))="","",INDEX('Apólices'!$Q$2:$Q$5001,MATCH($A2469,'Apólices'!$A$2:$A$5001,0))),""))</f>
        <v/>
      </c>
      <c r="D2469" s="8" t="n"/>
      <c r="E2469" s="25" t="n"/>
      <c r="F2469" s="25">
        <f>IF(OR($E2469="",$C2469=""),"",ROUND($E2469*$C2469/100,2))</f>
        <v/>
      </c>
      <c r="G2469" s="8" t="n"/>
      <c r="H2469" s="25" t="n"/>
      <c r="I2469" s="8" t="n"/>
      <c r="J2469" s="25">
        <f>IF($H2469&lt;&gt;"",IF($F2469="","",ROUND($H2469-$F2469,2)),IF(AND($F2469&lt;&gt;"",ISNUMBER($G2469)),IF($G2469&lt;TODAY(),-$F2469,""),""))</f>
        <v/>
      </c>
    </row>
    <row r="2470">
      <c r="A2470" s="7" t="n"/>
      <c r="B2470" s="10" t="n"/>
      <c r="C2470">
        <f>IF($A2470="","",IFERROR(IF(INDEX('Apólices'!$Q$2:$Q$5001,MATCH($A2470,'Apólices'!$A$2:$A$5001,0))="","",INDEX('Apólices'!$Q$2:$Q$5001,MATCH($A2470,'Apólices'!$A$2:$A$5001,0))),""))</f>
        <v/>
      </c>
      <c r="D2470" s="8" t="n"/>
      <c r="E2470" s="25" t="n"/>
      <c r="F2470" s="25">
        <f>IF(OR($E2470="",$C2470=""),"",ROUND($E2470*$C2470/100,2))</f>
        <v/>
      </c>
      <c r="G2470" s="8" t="n"/>
      <c r="H2470" s="25" t="n"/>
      <c r="I2470" s="8" t="n"/>
      <c r="J2470" s="25">
        <f>IF($H2470&lt;&gt;"",IF($F2470="","",ROUND($H2470-$F2470,2)),IF(AND($F2470&lt;&gt;"",ISNUMBER($G2470)),IF($G2470&lt;TODAY(),-$F2470,""),""))</f>
        <v/>
      </c>
    </row>
    <row r="2471">
      <c r="A2471" s="7" t="n"/>
      <c r="B2471" s="10" t="n"/>
      <c r="C2471">
        <f>IF($A2471="","",IFERROR(IF(INDEX('Apólices'!$Q$2:$Q$5001,MATCH($A2471,'Apólices'!$A$2:$A$5001,0))="","",INDEX('Apólices'!$Q$2:$Q$5001,MATCH($A2471,'Apólices'!$A$2:$A$5001,0))),""))</f>
        <v/>
      </c>
      <c r="D2471" s="8" t="n"/>
      <c r="E2471" s="25" t="n"/>
      <c r="F2471" s="25">
        <f>IF(OR($E2471="",$C2471=""),"",ROUND($E2471*$C2471/100,2))</f>
        <v/>
      </c>
      <c r="G2471" s="8" t="n"/>
      <c r="H2471" s="25" t="n"/>
      <c r="I2471" s="8" t="n"/>
      <c r="J2471" s="25">
        <f>IF($H2471&lt;&gt;"",IF($F2471="","",ROUND($H2471-$F2471,2)),IF(AND($F2471&lt;&gt;"",ISNUMBER($G2471)),IF($G2471&lt;TODAY(),-$F2471,""),""))</f>
        <v/>
      </c>
    </row>
    <row r="2472">
      <c r="A2472" s="7" t="n"/>
      <c r="B2472" s="10" t="n"/>
      <c r="C2472">
        <f>IF($A2472="","",IFERROR(IF(INDEX('Apólices'!$Q$2:$Q$5001,MATCH($A2472,'Apólices'!$A$2:$A$5001,0))="","",INDEX('Apólices'!$Q$2:$Q$5001,MATCH($A2472,'Apólices'!$A$2:$A$5001,0))),""))</f>
        <v/>
      </c>
      <c r="D2472" s="8" t="n"/>
      <c r="E2472" s="25" t="n"/>
      <c r="F2472" s="25">
        <f>IF(OR($E2472="",$C2472=""),"",ROUND($E2472*$C2472/100,2))</f>
        <v/>
      </c>
      <c r="G2472" s="8" t="n"/>
      <c r="H2472" s="25" t="n"/>
      <c r="I2472" s="8" t="n"/>
      <c r="J2472" s="25">
        <f>IF($H2472&lt;&gt;"",IF($F2472="","",ROUND($H2472-$F2472,2)),IF(AND($F2472&lt;&gt;"",ISNUMBER($G2472)),IF($G2472&lt;TODAY(),-$F2472,""),""))</f>
        <v/>
      </c>
    </row>
    <row r="2473">
      <c r="A2473" s="7" t="n"/>
      <c r="B2473" s="10" t="n"/>
      <c r="C2473">
        <f>IF($A2473="","",IFERROR(IF(INDEX('Apólices'!$Q$2:$Q$5001,MATCH($A2473,'Apólices'!$A$2:$A$5001,0))="","",INDEX('Apólices'!$Q$2:$Q$5001,MATCH($A2473,'Apólices'!$A$2:$A$5001,0))),""))</f>
        <v/>
      </c>
      <c r="D2473" s="8" t="n"/>
      <c r="E2473" s="25" t="n"/>
      <c r="F2473" s="25">
        <f>IF(OR($E2473="",$C2473=""),"",ROUND($E2473*$C2473/100,2))</f>
        <v/>
      </c>
      <c r="G2473" s="8" t="n"/>
      <c r="H2473" s="25" t="n"/>
      <c r="I2473" s="8" t="n"/>
      <c r="J2473" s="25">
        <f>IF($H2473&lt;&gt;"",IF($F2473="","",ROUND($H2473-$F2473,2)),IF(AND($F2473&lt;&gt;"",ISNUMBER($G2473)),IF($G2473&lt;TODAY(),-$F2473,""),""))</f>
        <v/>
      </c>
    </row>
    <row r="2474">
      <c r="A2474" s="7" t="n"/>
      <c r="B2474" s="10" t="n"/>
      <c r="C2474">
        <f>IF($A2474="","",IFERROR(IF(INDEX('Apólices'!$Q$2:$Q$5001,MATCH($A2474,'Apólices'!$A$2:$A$5001,0))="","",INDEX('Apólices'!$Q$2:$Q$5001,MATCH($A2474,'Apólices'!$A$2:$A$5001,0))),""))</f>
        <v/>
      </c>
      <c r="D2474" s="8" t="n"/>
      <c r="E2474" s="25" t="n"/>
      <c r="F2474" s="25">
        <f>IF(OR($E2474="",$C2474=""),"",ROUND($E2474*$C2474/100,2))</f>
        <v/>
      </c>
      <c r="G2474" s="8" t="n"/>
      <c r="H2474" s="25" t="n"/>
      <c r="I2474" s="8" t="n"/>
      <c r="J2474" s="25">
        <f>IF($H2474&lt;&gt;"",IF($F2474="","",ROUND($H2474-$F2474,2)),IF(AND($F2474&lt;&gt;"",ISNUMBER($G2474)),IF($G2474&lt;TODAY(),-$F2474,""),""))</f>
        <v/>
      </c>
    </row>
    <row r="2475">
      <c r="A2475" s="7" t="n"/>
      <c r="B2475" s="10" t="n"/>
      <c r="C2475">
        <f>IF($A2475="","",IFERROR(IF(INDEX('Apólices'!$Q$2:$Q$5001,MATCH($A2475,'Apólices'!$A$2:$A$5001,0))="","",INDEX('Apólices'!$Q$2:$Q$5001,MATCH($A2475,'Apólices'!$A$2:$A$5001,0))),""))</f>
        <v/>
      </c>
      <c r="D2475" s="8" t="n"/>
      <c r="E2475" s="25" t="n"/>
      <c r="F2475" s="25">
        <f>IF(OR($E2475="",$C2475=""),"",ROUND($E2475*$C2475/100,2))</f>
        <v/>
      </c>
      <c r="G2475" s="8" t="n"/>
      <c r="H2475" s="25" t="n"/>
      <c r="I2475" s="8" t="n"/>
      <c r="J2475" s="25">
        <f>IF($H2475&lt;&gt;"",IF($F2475="","",ROUND($H2475-$F2475,2)),IF(AND($F2475&lt;&gt;"",ISNUMBER($G2475)),IF($G2475&lt;TODAY(),-$F2475,""),""))</f>
        <v/>
      </c>
    </row>
    <row r="2476">
      <c r="A2476" s="7" t="n"/>
      <c r="B2476" s="10" t="n"/>
      <c r="C2476">
        <f>IF($A2476="","",IFERROR(IF(INDEX('Apólices'!$Q$2:$Q$5001,MATCH($A2476,'Apólices'!$A$2:$A$5001,0))="","",INDEX('Apólices'!$Q$2:$Q$5001,MATCH($A2476,'Apólices'!$A$2:$A$5001,0))),""))</f>
        <v/>
      </c>
      <c r="D2476" s="8" t="n"/>
      <c r="E2476" s="25" t="n"/>
      <c r="F2476" s="25">
        <f>IF(OR($E2476="",$C2476=""),"",ROUND($E2476*$C2476/100,2))</f>
        <v/>
      </c>
      <c r="G2476" s="8" t="n"/>
      <c r="H2476" s="25" t="n"/>
      <c r="I2476" s="8" t="n"/>
      <c r="J2476" s="25">
        <f>IF($H2476&lt;&gt;"",IF($F2476="","",ROUND($H2476-$F2476,2)),IF(AND($F2476&lt;&gt;"",ISNUMBER($G2476)),IF($G2476&lt;TODAY(),-$F2476,""),""))</f>
        <v/>
      </c>
    </row>
    <row r="2477">
      <c r="A2477" s="7" t="n"/>
      <c r="B2477" s="10" t="n"/>
      <c r="C2477">
        <f>IF($A2477="","",IFERROR(IF(INDEX('Apólices'!$Q$2:$Q$5001,MATCH($A2477,'Apólices'!$A$2:$A$5001,0))="","",INDEX('Apólices'!$Q$2:$Q$5001,MATCH($A2477,'Apólices'!$A$2:$A$5001,0))),""))</f>
        <v/>
      </c>
      <c r="D2477" s="8" t="n"/>
      <c r="E2477" s="25" t="n"/>
      <c r="F2477" s="25">
        <f>IF(OR($E2477="",$C2477=""),"",ROUND($E2477*$C2477/100,2))</f>
        <v/>
      </c>
      <c r="G2477" s="8" t="n"/>
      <c r="H2477" s="25" t="n"/>
      <c r="I2477" s="8" t="n"/>
      <c r="J2477" s="25">
        <f>IF($H2477&lt;&gt;"",IF($F2477="","",ROUND($H2477-$F2477,2)),IF(AND($F2477&lt;&gt;"",ISNUMBER($G2477)),IF($G2477&lt;TODAY(),-$F2477,""),""))</f>
        <v/>
      </c>
    </row>
    <row r="2478">
      <c r="A2478" s="7" t="n"/>
      <c r="B2478" s="10" t="n"/>
      <c r="C2478">
        <f>IF($A2478="","",IFERROR(IF(INDEX('Apólices'!$Q$2:$Q$5001,MATCH($A2478,'Apólices'!$A$2:$A$5001,0))="","",INDEX('Apólices'!$Q$2:$Q$5001,MATCH($A2478,'Apólices'!$A$2:$A$5001,0))),""))</f>
        <v/>
      </c>
      <c r="D2478" s="8" t="n"/>
      <c r="E2478" s="25" t="n"/>
      <c r="F2478" s="25">
        <f>IF(OR($E2478="",$C2478=""),"",ROUND($E2478*$C2478/100,2))</f>
        <v/>
      </c>
      <c r="G2478" s="8" t="n"/>
      <c r="H2478" s="25" t="n"/>
      <c r="I2478" s="8" t="n"/>
      <c r="J2478" s="25">
        <f>IF($H2478&lt;&gt;"",IF($F2478="","",ROUND($H2478-$F2478,2)),IF(AND($F2478&lt;&gt;"",ISNUMBER($G2478)),IF($G2478&lt;TODAY(),-$F2478,""),""))</f>
        <v/>
      </c>
    </row>
    <row r="2479">
      <c r="A2479" s="7" t="n"/>
      <c r="B2479" s="10" t="n"/>
      <c r="C2479">
        <f>IF($A2479="","",IFERROR(IF(INDEX('Apólices'!$Q$2:$Q$5001,MATCH($A2479,'Apólices'!$A$2:$A$5001,0))="","",INDEX('Apólices'!$Q$2:$Q$5001,MATCH($A2479,'Apólices'!$A$2:$A$5001,0))),""))</f>
        <v/>
      </c>
      <c r="D2479" s="8" t="n"/>
      <c r="E2479" s="25" t="n"/>
      <c r="F2479" s="25">
        <f>IF(OR($E2479="",$C2479=""),"",ROUND($E2479*$C2479/100,2))</f>
        <v/>
      </c>
      <c r="G2479" s="8" t="n"/>
      <c r="H2479" s="25" t="n"/>
      <c r="I2479" s="8" t="n"/>
      <c r="J2479" s="25">
        <f>IF($H2479&lt;&gt;"",IF($F2479="","",ROUND($H2479-$F2479,2)),IF(AND($F2479&lt;&gt;"",ISNUMBER($G2479)),IF($G2479&lt;TODAY(),-$F2479,""),""))</f>
        <v/>
      </c>
    </row>
    <row r="2480">
      <c r="A2480" s="7" t="n"/>
      <c r="B2480" s="10" t="n"/>
      <c r="C2480">
        <f>IF($A2480="","",IFERROR(IF(INDEX('Apólices'!$Q$2:$Q$5001,MATCH($A2480,'Apólices'!$A$2:$A$5001,0))="","",INDEX('Apólices'!$Q$2:$Q$5001,MATCH($A2480,'Apólices'!$A$2:$A$5001,0))),""))</f>
        <v/>
      </c>
      <c r="D2480" s="8" t="n"/>
      <c r="E2480" s="25" t="n"/>
      <c r="F2480" s="25">
        <f>IF(OR($E2480="",$C2480=""),"",ROUND($E2480*$C2480/100,2))</f>
        <v/>
      </c>
      <c r="G2480" s="8" t="n"/>
      <c r="H2480" s="25" t="n"/>
      <c r="I2480" s="8" t="n"/>
      <c r="J2480" s="25">
        <f>IF($H2480&lt;&gt;"",IF($F2480="","",ROUND($H2480-$F2480,2)),IF(AND($F2480&lt;&gt;"",ISNUMBER($G2480)),IF($G2480&lt;TODAY(),-$F2480,""),""))</f>
        <v/>
      </c>
    </row>
    <row r="2481">
      <c r="A2481" s="7" t="n"/>
      <c r="B2481" s="10" t="n"/>
      <c r="C2481">
        <f>IF($A2481="","",IFERROR(IF(INDEX('Apólices'!$Q$2:$Q$5001,MATCH($A2481,'Apólices'!$A$2:$A$5001,0))="","",INDEX('Apólices'!$Q$2:$Q$5001,MATCH($A2481,'Apólices'!$A$2:$A$5001,0))),""))</f>
        <v/>
      </c>
      <c r="D2481" s="8" t="n"/>
      <c r="E2481" s="25" t="n"/>
      <c r="F2481" s="25">
        <f>IF(OR($E2481="",$C2481=""),"",ROUND($E2481*$C2481/100,2))</f>
        <v/>
      </c>
      <c r="G2481" s="8" t="n"/>
      <c r="H2481" s="25" t="n"/>
      <c r="I2481" s="8" t="n"/>
      <c r="J2481" s="25">
        <f>IF($H2481&lt;&gt;"",IF($F2481="","",ROUND($H2481-$F2481,2)),IF(AND($F2481&lt;&gt;"",ISNUMBER($G2481)),IF($G2481&lt;TODAY(),-$F2481,""),""))</f>
        <v/>
      </c>
    </row>
    <row r="2482">
      <c r="A2482" s="7" t="n"/>
      <c r="B2482" s="10" t="n"/>
      <c r="C2482">
        <f>IF($A2482="","",IFERROR(IF(INDEX('Apólices'!$Q$2:$Q$5001,MATCH($A2482,'Apólices'!$A$2:$A$5001,0))="","",INDEX('Apólices'!$Q$2:$Q$5001,MATCH($A2482,'Apólices'!$A$2:$A$5001,0))),""))</f>
        <v/>
      </c>
      <c r="D2482" s="8" t="n"/>
      <c r="E2482" s="25" t="n"/>
      <c r="F2482" s="25">
        <f>IF(OR($E2482="",$C2482=""),"",ROUND($E2482*$C2482/100,2))</f>
        <v/>
      </c>
      <c r="G2482" s="8" t="n"/>
      <c r="H2482" s="25" t="n"/>
      <c r="I2482" s="8" t="n"/>
      <c r="J2482" s="25">
        <f>IF($H2482&lt;&gt;"",IF($F2482="","",ROUND($H2482-$F2482,2)),IF(AND($F2482&lt;&gt;"",ISNUMBER($G2482)),IF($G2482&lt;TODAY(),-$F2482,""),""))</f>
        <v/>
      </c>
    </row>
    <row r="2483">
      <c r="A2483" s="7" t="n"/>
      <c r="B2483" s="10" t="n"/>
      <c r="C2483">
        <f>IF($A2483="","",IFERROR(IF(INDEX('Apólices'!$Q$2:$Q$5001,MATCH($A2483,'Apólices'!$A$2:$A$5001,0))="","",INDEX('Apólices'!$Q$2:$Q$5001,MATCH($A2483,'Apólices'!$A$2:$A$5001,0))),""))</f>
        <v/>
      </c>
      <c r="D2483" s="8" t="n"/>
      <c r="E2483" s="25" t="n"/>
      <c r="F2483" s="25">
        <f>IF(OR($E2483="",$C2483=""),"",ROUND($E2483*$C2483/100,2))</f>
        <v/>
      </c>
      <c r="G2483" s="8" t="n"/>
      <c r="H2483" s="25" t="n"/>
      <c r="I2483" s="8" t="n"/>
      <c r="J2483" s="25">
        <f>IF($H2483&lt;&gt;"",IF($F2483="","",ROUND($H2483-$F2483,2)),IF(AND($F2483&lt;&gt;"",ISNUMBER($G2483)),IF($G2483&lt;TODAY(),-$F2483,""),""))</f>
        <v/>
      </c>
    </row>
    <row r="2484">
      <c r="A2484" s="7" t="n"/>
      <c r="B2484" s="10" t="n"/>
      <c r="C2484">
        <f>IF($A2484="","",IFERROR(IF(INDEX('Apólices'!$Q$2:$Q$5001,MATCH($A2484,'Apólices'!$A$2:$A$5001,0))="","",INDEX('Apólices'!$Q$2:$Q$5001,MATCH($A2484,'Apólices'!$A$2:$A$5001,0))),""))</f>
        <v/>
      </c>
      <c r="D2484" s="8" t="n"/>
      <c r="E2484" s="25" t="n"/>
      <c r="F2484" s="25">
        <f>IF(OR($E2484="",$C2484=""),"",ROUND($E2484*$C2484/100,2))</f>
        <v/>
      </c>
      <c r="G2484" s="8" t="n"/>
      <c r="H2484" s="25" t="n"/>
      <c r="I2484" s="8" t="n"/>
      <c r="J2484" s="25">
        <f>IF($H2484&lt;&gt;"",IF($F2484="","",ROUND($H2484-$F2484,2)),IF(AND($F2484&lt;&gt;"",ISNUMBER($G2484)),IF($G2484&lt;TODAY(),-$F2484,""),""))</f>
        <v/>
      </c>
    </row>
    <row r="2485">
      <c r="A2485" s="7" t="n"/>
      <c r="B2485" s="10" t="n"/>
      <c r="C2485">
        <f>IF($A2485="","",IFERROR(IF(INDEX('Apólices'!$Q$2:$Q$5001,MATCH($A2485,'Apólices'!$A$2:$A$5001,0))="","",INDEX('Apólices'!$Q$2:$Q$5001,MATCH($A2485,'Apólices'!$A$2:$A$5001,0))),""))</f>
        <v/>
      </c>
      <c r="D2485" s="8" t="n"/>
      <c r="E2485" s="25" t="n"/>
      <c r="F2485" s="25">
        <f>IF(OR($E2485="",$C2485=""),"",ROUND($E2485*$C2485/100,2))</f>
        <v/>
      </c>
      <c r="G2485" s="8" t="n"/>
      <c r="H2485" s="25" t="n"/>
      <c r="I2485" s="8" t="n"/>
      <c r="J2485" s="25">
        <f>IF($H2485&lt;&gt;"",IF($F2485="","",ROUND($H2485-$F2485,2)),IF(AND($F2485&lt;&gt;"",ISNUMBER($G2485)),IF($G2485&lt;TODAY(),-$F2485,""),""))</f>
        <v/>
      </c>
    </row>
    <row r="2486">
      <c r="A2486" s="7" t="n"/>
      <c r="B2486" s="10" t="n"/>
      <c r="C2486">
        <f>IF($A2486="","",IFERROR(IF(INDEX('Apólices'!$Q$2:$Q$5001,MATCH($A2486,'Apólices'!$A$2:$A$5001,0))="","",INDEX('Apólices'!$Q$2:$Q$5001,MATCH($A2486,'Apólices'!$A$2:$A$5001,0))),""))</f>
        <v/>
      </c>
      <c r="D2486" s="8" t="n"/>
      <c r="E2486" s="25" t="n"/>
      <c r="F2486" s="25">
        <f>IF(OR($E2486="",$C2486=""),"",ROUND($E2486*$C2486/100,2))</f>
        <v/>
      </c>
      <c r="G2486" s="8" t="n"/>
      <c r="H2486" s="25" t="n"/>
      <c r="I2486" s="8" t="n"/>
      <c r="J2486" s="25">
        <f>IF($H2486&lt;&gt;"",IF($F2486="","",ROUND($H2486-$F2486,2)),IF(AND($F2486&lt;&gt;"",ISNUMBER($G2486)),IF($G2486&lt;TODAY(),-$F2486,""),""))</f>
        <v/>
      </c>
    </row>
    <row r="2487">
      <c r="A2487" s="7" t="n"/>
      <c r="B2487" s="10" t="n"/>
      <c r="C2487">
        <f>IF($A2487="","",IFERROR(IF(INDEX('Apólices'!$Q$2:$Q$5001,MATCH($A2487,'Apólices'!$A$2:$A$5001,0))="","",INDEX('Apólices'!$Q$2:$Q$5001,MATCH($A2487,'Apólices'!$A$2:$A$5001,0))),""))</f>
        <v/>
      </c>
      <c r="D2487" s="8" t="n"/>
      <c r="E2487" s="25" t="n"/>
      <c r="F2487" s="25">
        <f>IF(OR($E2487="",$C2487=""),"",ROUND($E2487*$C2487/100,2))</f>
        <v/>
      </c>
      <c r="G2487" s="8" t="n"/>
      <c r="H2487" s="25" t="n"/>
      <c r="I2487" s="8" t="n"/>
      <c r="J2487" s="25">
        <f>IF($H2487&lt;&gt;"",IF($F2487="","",ROUND($H2487-$F2487,2)),IF(AND($F2487&lt;&gt;"",ISNUMBER($G2487)),IF($G2487&lt;TODAY(),-$F2487,""),""))</f>
        <v/>
      </c>
    </row>
    <row r="2488">
      <c r="A2488" s="7" t="n"/>
      <c r="B2488" s="10" t="n"/>
      <c r="C2488">
        <f>IF($A2488="","",IFERROR(IF(INDEX('Apólices'!$Q$2:$Q$5001,MATCH($A2488,'Apólices'!$A$2:$A$5001,0))="","",INDEX('Apólices'!$Q$2:$Q$5001,MATCH($A2488,'Apólices'!$A$2:$A$5001,0))),""))</f>
        <v/>
      </c>
      <c r="D2488" s="8" t="n"/>
      <c r="E2488" s="25" t="n"/>
      <c r="F2488" s="25">
        <f>IF(OR($E2488="",$C2488=""),"",ROUND($E2488*$C2488/100,2))</f>
        <v/>
      </c>
      <c r="G2488" s="8" t="n"/>
      <c r="H2488" s="25" t="n"/>
      <c r="I2488" s="8" t="n"/>
      <c r="J2488" s="25">
        <f>IF($H2488&lt;&gt;"",IF($F2488="","",ROUND($H2488-$F2488,2)),IF(AND($F2488&lt;&gt;"",ISNUMBER($G2488)),IF($G2488&lt;TODAY(),-$F2488,""),""))</f>
        <v/>
      </c>
    </row>
    <row r="2489">
      <c r="A2489" s="7" t="n"/>
      <c r="B2489" s="10" t="n"/>
      <c r="C2489">
        <f>IF($A2489="","",IFERROR(IF(INDEX('Apólices'!$Q$2:$Q$5001,MATCH($A2489,'Apólices'!$A$2:$A$5001,0))="","",INDEX('Apólices'!$Q$2:$Q$5001,MATCH($A2489,'Apólices'!$A$2:$A$5001,0))),""))</f>
        <v/>
      </c>
      <c r="D2489" s="8" t="n"/>
      <c r="E2489" s="25" t="n"/>
      <c r="F2489" s="25">
        <f>IF(OR($E2489="",$C2489=""),"",ROUND($E2489*$C2489/100,2))</f>
        <v/>
      </c>
      <c r="G2489" s="8" t="n"/>
      <c r="H2489" s="25" t="n"/>
      <c r="I2489" s="8" t="n"/>
      <c r="J2489" s="25">
        <f>IF($H2489&lt;&gt;"",IF($F2489="","",ROUND($H2489-$F2489,2)),IF(AND($F2489&lt;&gt;"",ISNUMBER($G2489)),IF($G2489&lt;TODAY(),-$F2489,""),""))</f>
        <v/>
      </c>
    </row>
    <row r="2490">
      <c r="A2490" s="7" t="n"/>
      <c r="B2490" s="10" t="n"/>
      <c r="C2490">
        <f>IF($A2490="","",IFERROR(IF(INDEX('Apólices'!$Q$2:$Q$5001,MATCH($A2490,'Apólices'!$A$2:$A$5001,0))="","",INDEX('Apólices'!$Q$2:$Q$5001,MATCH($A2490,'Apólices'!$A$2:$A$5001,0))),""))</f>
        <v/>
      </c>
      <c r="D2490" s="8" t="n"/>
      <c r="E2490" s="25" t="n"/>
      <c r="F2490" s="25">
        <f>IF(OR($E2490="",$C2490=""),"",ROUND($E2490*$C2490/100,2))</f>
        <v/>
      </c>
      <c r="G2490" s="8" t="n"/>
      <c r="H2490" s="25" t="n"/>
      <c r="I2490" s="8" t="n"/>
      <c r="J2490" s="25">
        <f>IF($H2490&lt;&gt;"",IF($F2490="","",ROUND($H2490-$F2490,2)),IF(AND($F2490&lt;&gt;"",ISNUMBER($G2490)),IF($G2490&lt;TODAY(),-$F2490,""),""))</f>
        <v/>
      </c>
    </row>
    <row r="2491">
      <c r="A2491" s="7" t="n"/>
      <c r="B2491" s="10" t="n"/>
      <c r="C2491">
        <f>IF($A2491="","",IFERROR(IF(INDEX('Apólices'!$Q$2:$Q$5001,MATCH($A2491,'Apólices'!$A$2:$A$5001,0))="","",INDEX('Apólices'!$Q$2:$Q$5001,MATCH($A2491,'Apólices'!$A$2:$A$5001,0))),""))</f>
        <v/>
      </c>
      <c r="D2491" s="8" t="n"/>
      <c r="E2491" s="25" t="n"/>
      <c r="F2491" s="25">
        <f>IF(OR($E2491="",$C2491=""),"",ROUND($E2491*$C2491/100,2))</f>
        <v/>
      </c>
      <c r="G2491" s="8" t="n"/>
      <c r="H2491" s="25" t="n"/>
      <c r="I2491" s="8" t="n"/>
      <c r="J2491" s="25">
        <f>IF($H2491&lt;&gt;"",IF($F2491="","",ROUND($H2491-$F2491,2)),IF(AND($F2491&lt;&gt;"",ISNUMBER($G2491)),IF($G2491&lt;TODAY(),-$F2491,""),""))</f>
        <v/>
      </c>
    </row>
    <row r="2492">
      <c r="A2492" s="7" t="n"/>
      <c r="B2492" s="10" t="n"/>
      <c r="C2492">
        <f>IF($A2492="","",IFERROR(IF(INDEX('Apólices'!$Q$2:$Q$5001,MATCH($A2492,'Apólices'!$A$2:$A$5001,0))="","",INDEX('Apólices'!$Q$2:$Q$5001,MATCH($A2492,'Apólices'!$A$2:$A$5001,0))),""))</f>
        <v/>
      </c>
      <c r="D2492" s="8" t="n"/>
      <c r="E2492" s="25" t="n"/>
      <c r="F2492" s="25">
        <f>IF(OR($E2492="",$C2492=""),"",ROUND($E2492*$C2492/100,2))</f>
        <v/>
      </c>
      <c r="G2492" s="8" t="n"/>
      <c r="H2492" s="25" t="n"/>
      <c r="I2492" s="8" t="n"/>
      <c r="J2492" s="25">
        <f>IF($H2492&lt;&gt;"",IF($F2492="","",ROUND($H2492-$F2492,2)),IF(AND($F2492&lt;&gt;"",ISNUMBER($G2492)),IF($G2492&lt;TODAY(),-$F2492,""),""))</f>
        <v/>
      </c>
    </row>
    <row r="2493">
      <c r="A2493" s="7" t="n"/>
      <c r="B2493" s="10" t="n"/>
      <c r="C2493">
        <f>IF($A2493="","",IFERROR(IF(INDEX('Apólices'!$Q$2:$Q$5001,MATCH($A2493,'Apólices'!$A$2:$A$5001,0))="","",INDEX('Apólices'!$Q$2:$Q$5001,MATCH($A2493,'Apólices'!$A$2:$A$5001,0))),""))</f>
        <v/>
      </c>
      <c r="D2493" s="8" t="n"/>
      <c r="E2493" s="25" t="n"/>
      <c r="F2493" s="25">
        <f>IF(OR($E2493="",$C2493=""),"",ROUND($E2493*$C2493/100,2))</f>
        <v/>
      </c>
      <c r="G2493" s="8" t="n"/>
      <c r="H2493" s="25" t="n"/>
      <c r="I2493" s="8" t="n"/>
      <c r="J2493" s="25">
        <f>IF($H2493&lt;&gt;"",IF($F2493="","",ROUND($H2493-$F2493,2)),IF(AND($F2493&lt;&gt;"",ISNUMBER($G2493)),IF($G2493&lt;TODAY(),-$F2493,""),""))</f>
        <v/>
      </c>
    </row>
    <row r="2494">
      <c r="A2494" s="7" t="n"/>
      <c r="B2494" s="10" t="n"/>
      <c r="C2494">
        <f>IF($A2494="","",IFERROR(IF(INDEX('Apólices'!$Q$2:$Q$5001,MATCH($A2494,'Apólices'!$A$2:$A$5001,0))="","",INDEX('Apólices'!$Q$2:$Q$5001,MATCH($A2494,'Apólices'!$A$2:$A$5001,0))),""))</f>
        <v/>
      </c>
      <c r="D2494" s="8" t="n"/>
      <c r="E2494" s="25" t="n"/>
      <c r="F2494" s="25">
        <f>IF(OR($E2494="",$C2494=""),"",ROUND($E2494*$C2494/100,2))</f>
        <v/>
      </c>
      <c r="G2494" s="8" t="n"/>
      <c r="H2494" s="25" t="n"/>
      <c r="I2494" s="8" t="n"/>
      <c r="J2494" s="25">
        <f>IF($H2494&lt;&gt;"",IF($F2494="","",ROUND($H2494-$F2494,2)),IF(AND($F2494&lt;&gt;"",ISNUMBER($G2494)),IF($G2494&lt;TODAY(),-$F2494,""),""))</f>
        <v/>
      </c>
    </row>
    <row r="2495">
      <c r="A2495" s="7" t="n"/>
      <c r="B2495" s="10" t="n"/>
      <c r="C2495">
        <f>IF($A2495="","",IFERROR(IF(INDEX('Apólices'!$Q$2:$Q$5001,MATCH($A2495,'Apólices'!$A$2:$A$5001,0))="","",INDEX('Apólices'!$Q$2:$Q$5001,MATCH($A2495,'Apólices'!$A$2:$A$5001,0))),""))</f>
        <v/>
      </c>
      <c r="D2495" s="8" t="n"/>
      <c r="E2495" s="25" t="n"/>
      <c r="F2495" s="25">
        <f>IF(OR($E2495="",$C2495=""),"",ROUND($E2495*$C2495/100,2))</f>
        <v/>
      </c>
      <c r="G2495" s="8" t="n"/>
      <c r="H2495" s="25" t="n"/>
      <c r="I2495" s="8" t="n"/>
      <c r="J2495" s="25">
        <f>IF($H2495&lt;&gt;"",IF($F2495="","",ROUND($H2495-$F2495,2)),IF(AND($F2495&lt;&gt;"",ISNUMBER($G2495)),IF($G2495&lt;TODAY(),-$F2495,""),""))</f>
        <v/>
      </c>
    </row>
    <row r="2496">
      <c r="A2496" s="7" t="n"/>
      <c r="B2496" s="10" t="n"/>
      <c r="C2496">
        <f>IF($A2496="","",IFERROR(IF(INDEX('Apólices'!$Q$2:$Q$5001,MATCH($A2496,'Apólices'!$A$2:$A$5001,0))="","",INDEX('Apólices'!$Q$2:$Q$5001,MATCH($A2496,'Apólices'!$A$2:$A$5001,0))),""))</f>
        <v/>
      </c>
      <c r="D2496" s="8" t="n"/>
      <c r="E2496" s="25" t="n"/>
      <c r="F2496" s="25">
        <f>IF(OR($E2496="",$C2496=""),"",ROUND($E2496*$C2496/100,2))</f>
        <v/>
      </c>
      <c r="G2496" s="8" t="n"/>
      <c r="H2496" s="25" t="n"/>
      <c r="I2496" s="8" t="n"/>
      <c r="J2496" s="25">
        <f>IF($H2496&lt;&gt;"",IF($F2496="","",ROUND($H2496-$F2496,2)),IF(AND($F2496&lt;&gt;"",ISNUMBER($G2496)),IF($G2496&lt;TODAY(),-$F2496,""),""))</f>
        <v/>
      </c>
    </row>
    <row r="2497">
      <c r="A2497" s="7" t="n"/>
      <c r="B2497" s="10" t="n"/>
      <c r="C2497">
        <f>IF($A2497="","",IFERROR(IF(INDEX('Apólices'!$Q$2:$Q$5001,MATCH($A2497,'Apólices'!$A$2:$A$5001,0))="","",INDEX('Apólices'!$Q$2:$Q$5001,MATCH($A2497,'Apólices'!$A$2:$A$5001,0))),""))</f>
        <v/>
      </c>
      <c r="D2497" s="8" t="n"/>
      <c r="E2497" s="25" t="n"/>
      <c r="F2497" s="25">
        <f>IF(OR($E2497="",$C2497=""),"",ROUND($E2497*$C2497/100,2))</f>
        <v/>
      </c>
      <c r="G2497" s="8" t="n"/>
      <c r="H2497" s="25" t="n"/>
      <c r="I2497" s="8" t="n"/>
      <c r="J2497" s="25">
        <f>IF($H2497&lt;&gt;"",IF($F2497="","",ROUND($H2497-$F2497,2)),IF(AND($F2497&lt;&gt;"",ISNUMBER($G2497)),IF($G2497&lt;TODAY(),-$F2497,""),""))</f>
        <v/>
      </c>
    </row>
    <row r="2498">
      <c r="A2498" s="7" t="n"/>
      <c r="B2498" s="10" t="n"/>
      <c r="C2498">
        <f>IF($A2498="","",IFERROR(IF(INDEX('Apólices'!$Q$2:$Q$5001,MATCH($A2498,'Apólices'!$A$2:$A$5001,0))="","",INDEX('Apólices'!$Q$2:$Q$5001,MATCH($A2498,'Apólices'!$A$2:$A$5001,0))),""))</f>
        <v/>
      </c>
      <c r="D2498" s="8" t="n"/>
      <c r="E2498" s="25" t="n"/>
      <c r="F2498" s="25">
        <f>IF(OR($E2498="",$C2498=""),"",ROUND($E2498*$C2498/100,2))</f>
        <v/>
      </c>
      <c r="G2498" s="8" t="n"/>
      <c r="H2498" s="25" t="n"/>
      <c r="I2498" s="8" t="n"/>
      <c r="J2498" s="25">
        <f>IF($H2498&lt;&gt;"",IF($F2498="","",ROUND($H2498-$F2498,2)),IF(AND($F2498&lt;&gt;"",ISNUMBER($G2498)),IF($G2498&lt;TODAY(),-$F2498,""),""))</f>
        <v/>
      </c>
    </row>
    <row r="2499">
      <c r="A2499" s="7" t="n"/>
      <c r="B2499" s="10" t="n"/>
      <c r="C2499">
        <f>IF($A2499="","",IFERROR(IF(INDEX('Apólices'!$Q$2:$Q$5001,MATCH($A2499,'Apólices'!$A$2:$A$5001,0))="","",INDEX('Apólices'!$Q$2:$Q$5001,MATCH($A2499,'Apólices'!$A$2:$A$5001,0))),""))</f>
        <v/>
      </c>
      <c r="D2499" s="8" t="n"/>
      <c r="E2499" s="25" t="n"/>
      <c r="F2499" s="25">
        <f>IF(OR($E2499="",$C2499=""),"",ROUND($E2499*$C2499/100,2))</f>
        <v/>
      </c>
      <c r="G2499" s="8" t="n"/>
      <c r="H2499" s="25" t="n"/>
      <c r="I2499" s="8" t="n"/>
      <c r="J2499" s="25">
        <f>IF($H2499&lt;&gt;"",IF($F2499="","",ROUND($H2499-$F2499,2)),IF(AND($F2499&lt;&gt;"",ISNUMBER($G2499)),IF($G2499&lt;TODAY(),-$F2499,""),""))</f>
        <v/>
      </c>
    </row>
    <row r="2500">
      <c r="A2500" s="7" t="n"/>
      <c r="B2500" s="10" t="n"/>
      <c r="C2500">
        <f>IF($A2500="","",IFERROR(IF(INDEX('Apólices'!$Q$2:$Q$5001,MATCH($A2500,'Apólices'!$A$2:$A$5001,0))="","",INDEX('Apólices'!$Q$2:$Q$5001,MATCH($A2500,'Apólices'!$A$2:$A$5001,0))),""))</f>
        <v/>
      </c>
      <c r="D2500" s="8" t="n"/>
      <c r="E2500" s="25" t="n"/>
      <c r="F2500" s="25">
        <f>IF(OR($E2500="",$C2500=""),"",ROUND($E2500*$C2500/100,2))</f>
        <v/>
      </c>
      <c r="G2500" s="8" t="n"/>
      <c r="H2500" s="25" t="n"/>
      <c r="I2500" s="8" t="n"/>
      <c r="J2500" s="25">
        <f>IF($H2500&lt;&gt;"",IF($F2500="","",ROUND($H2500-$F2500,2)),IF(AND($F2500&lt;&gt;"",ISNUMBER($G2500)),IF($G2500&lt;TODAY(),-$F2500,""),""))</f>
        <v/>
      </c>
    </row>
    <row r="2501">
      <c r="A2501" s="7" t="n"/>
      <c r="B2501" s="10" t="n"/>
      <c r="C2501">
        <f>IF($A2501="","",IFERROR(IF(INDEX('Apólices'!$Q$2:$Q$5001,MATCH($A2501,'Apólices'!$A$2:$A$5001,0))="","",INDEX('Apólices'!$Q$2:$Q$5001,MATCH($A2501,'Apólices'!$A$2:$A$5001,0))),""))</f>
        <v/>
      </c>
      <c r="D2501" s="8" t="n"/>
      <c r="E2501" s="25" t="n"/>
      <c r="F2501" s="25">
        <f>IF(OR($E2501="",$C2501=""),"",ROUND($E2501*$C2501/100,2))</f>
        <v/>
      </c>
      <c r="G2501" s="8" t="n"/>
      <c r="H2501" s="25" t="n"/>
      <c r="I2501" s="8" t="n"/>
      <c r="J2501" s="25">
        <f>IF($H2501&lt;&gt;"",IF($F2501="","",ROUND($H2501-$F2501,2)),IF(AND($F2501&lt;&gt;"",ISNUMBER($G2501)),IF($G2501&lt;TODAY(),-$F2501,""),""))</f>
        <v/>
      </c>
    </row>
    <row r="2502">
      <c r="A2502" s="7" t="n"/>
      <c r="B2502" s="10" t="n"/>
      <c r="C2502">
        <f>IF($A2502="","",IFERROR(IF(INDEX('Apólices'!$Q$2:$Q$5001,MATCH($A2502,'Apólices'!$A$2:$A$5001,0))="","",INDEX('Apólices'!$Q$2:$Q$5001,MATCH($A2502,'Apólices'!$A$2:$A$5001,0))),""))</f>
        <v/>
      </c>
      <c r="D2502" s="8" t="n"/>
      <c r="E2502" s="25" t="n"/>
      <c r="F2502" s="25">
        <f>IF(OR($E2502="",$C2502=""),"",ROUND($E2502*$C2502/100,2))</f>
        <v/>
      </c>
      <c r="G2502" s="8" t="n"/>
      <c r="H2502" s="25" t="n"/>
      <c r="I2502" s="8" t="n"/>
      <c r="J2502" s="25">
        <f>IF($H2502&lt;&gt;"",IF($F2502="","",ROUND($H2502-$F2502,2)),IF(AND($F2502&lt;&gt;"",ISNUMBER($G2502)),IF($G2502&lt;TODAY(),-$F2502,""),""))</f>
        <v/>
      </c>
    </row>
    <row r="2503">
      <c r="A2503" s="7" t="n"/>
      <c r="B2503" s="10" t="n"/>
      <c r="C2503">
        <f>IF($A2503="","",IFERROR(IF(INDEX('Apólices'!$Q$2:$Q$5001,MATCH($A2503,'Apólices'!$A$2:$A$5001,0))="","",INDEX('Apólices'!$Q$2:$Q$5001,MATCH($A2503,'Apólices'!$A$2:$A$5001,0))),""))</f>
        <v/>
      </c>
      <c r="D2503" s="8" t="n"/>
      <c r="E2503" s="25" t="n"/>
      <c r="F2503" s="25">
        <f>IF(OR($E2503="",$C2503=""),"",ROUND($E2503*$C2503/100,2))</f>
        <v/>
      </c>
      <c r="G2503" s="8" t="n"/>
      <c r="H2503" s="25" t="n"/>
      <c r="I2503" s="8" t="n"/>
      <c r="J2503" s="25">
        <f>IF($H2503&lt;&gt;"",IF($F2503="","",ROUND($H2503-$F2503,2)),IF(AND($F2503&lt;&gt;"",ISNUMBER($G2503)),IF($G2503&lt;TODAY(),-$F2503,""),""))</f>
        <v/>
      </c>
    </row>
    <row r="2504">
      <c r="A2504" s="7" t="n"/>
      <c r="B2504" s="10" t="n"/>
      <c r="C2504">
        <f>IF($A2504="","",IFERROR(IF(INDEX('Apólices'!$Q$2:$Q$5001,MATCH($A2504,'Apólices'!$A$2:$A$5001,0))="","",INDEX('Apólices'!$Q$2:$Q$5001,MATCH($A2504,'Apólices'!$A$2:$A$5001,0))),""))</f>
        <v/>
      </c>
      <c r="D2504" s="8" t="n"/>
      <c r="E2504" s="25" t="n"/>
      <c r="F2504" s="25">
        <f>IF(OR($E2504="",$C2504=""),"",ROUND($E2504*$C2504/100,2))</f>
        <v/>
      </c>
      <c r="G2504" s="8" t="n"/>
      <c r="H2504" s="25" t="n"/>
      <c r="I2504" s="8" t="n"/>
      <c r="J2504" s="25">
        <f>IF($H2504&lt;&gt;"",IF($F2504="","",ROUND($H2504-$F2504,2)),IF(AND($F2504&lt;&gt;"",ISNUMBER($G2504)),IF($G2504&lt;TODAY(),-$F2504,""),""))</f>
        <v/>
      </c>
    </row>
    <row r="2505">
      <c r="A2505" s="7" t="n"/>
      <c r="B2505" s="10" t="n"/>
      <c r="C2505">
        <f>IF($A2505="","",IFERROR(IF(INDEX('Apólices'!$Q$2:$Q$5001,MATCH($A2505,'Apólices'!$A$2:$A$5001,0))="","",INDEX('Apólices'!$Q$2:$Q$5001,MATCH($A2505,'Apólices'!$A$2:$A$5001,0))),""))</f>
        <v/>
      </c>
      <c r="D2505" s="8" t="n"/>
      <c r="E2505" s="25" t="n"/>
      <c r="F2505" s="25">
        <f>IF(OR($E2505="",$C2505=""),"",ROUND($E2505*$C2505/100,2))</f>
        <v/>
      </c>
      <c r="G2505" s="8" t="n"/>
      <c r="H2505" s="25" t="n"/>
      <c r="I2505" s="8" t="n"/>
      <c r="J2505" s="25">
        <f>IF($H2505&lt;&gt;"",IF($F2505="","",ROUND($H2505-$F2505,2)),IF(AND($F2505&lt;&gt;"",ISNUMBER($G2505)),IF($G2505&lt;TODAY(),-$F2505,""),""))</f>
        <v/>
      </c>
    </row>
    <row r="2506">
      <c r="A2506" s="7" t="n"/>
      <c r="B2506" s="10" t="n"/>
      <c r="C2506">
        <f>IF($A2506="","",IFERROR(IF(INDEX('Apólices'!$Q$2:$Q$5001,MATCH($A2506,'Apólices'!$A$2:$A$5001,0))="","",INDEX('Apólices'!$Q$2:$Q$5001,MATCH($A2506,'Apólices'!$A$2:$A$5001,0))),""))</f>
        <v/>
      </c>
      <c r="D2506" s="8" t="n"/>
      <c r="E2506" s="25" t="n"/>
      <c r="F2506" s="25">
        <f>IF(OR($E2506="",$C2506=""),"",ROUND($E2506*$C2506/100,2))</f>
        <v/>
      </c>
      <c r="G2506" s="8" t="n"/>
      <c r="H2506" s="25" t="n"/>
      <c r="I2506" s="8" t="n"/>
      <c r="J2506" s="25">
        <f>IF($H2506&lt;&gt;"",IF($F2506="","",ROUND($H2506-$F2506,2)),IF(AND($F2506&lt;&gt;"",ISNUMBER($G2506)),IF($G2506&lt;TODAY(),-$F2506,""),""))</f>
        <v/>
      </c>
    </row>
    <row r="2507">
      <c r="A2507" s="7" t="n"/>
      <c r="B2507" s="10" t="n"/>
      <c r="C2507">
        <f>IF($A2507="","",IFERROR(IF(INDEX('Apólices'!$Q$2:$Q$5001,MATCH($A2507,'Apólices'!$A$2:$A$5001,0))="","",INDEX('Apólices'!$Q$2:$Q$5001,MATCH($A2507,'Apólices'!$A$2:$A$5001,0))),""))</f>
        <v/>
      </c>
      <c r="D2507" s="8" t="n"/>
      <c r="E2507" s="25" t="n"/>
      <c r="F2507" s="25">
        <f>IF(OR($E2507="",$C2507=""),"",ROUND($E2507*$C2507/100,2))</f>
        <v/>
      </c>
      <c r="G2507" s="8" t="n"/>
      <c r="H2507" s="25" t="n"/>
      <c r="I2507" s="8" t="n"/>
      <c r="J2507" s="25">
        <f>IF($H2507&lt;&gt;"",IF($F2507="","",ROUND($H2507-$F2507,2)),IF(AND($F2507&lt;&gt;"",ISNUMBER($G2507)),IF($G2507&lt;TODAY(),-$F2507,""),""))</f>
        <v/>
      </c>
    </row>
    <row r="2508">
      <c r="A2508" s="7" t="n"/>
      <c r="B2508" s="10" t="n"/>
      <c r="C2508">
        <f>IF($A2508="","",IFERROR(IF(INDEX('Apólices'!$Q$2:$Q$5001,MATCH($A2508,'Apólices'!$A$2:$A$5001,0))="","",INDEX('Apólices'!$Q$2:$Q$5001,MATCH($A2508,'Apólices'!$A$2:$A$5001,0))),""))</f>
        <v/>
      </c>
      <c r="D2508" s="8" t="n"/>
      <c r="E2508" s="25" t="n"/>
      <c r="F2508" s="25">
        <f>IF(OR($E2508="",$C2508=""),"",ROUND($E2508*$C2508/100,2))</f>
        <v/>
      </c>
      <c r="G2508" s="8" t="n"/>
      <c r="H2508" s="25" t="n"/>
      <c r="I2508" s="8" t="n"/>
      <c r="J2508" s="25">
        <f>IF($H2508&lt;&gt;"",IF($F2508="","",ROUND($H2508-$F2508,2)),IF(AND($F2508&lt;&gt;"",ISNUMBER($G2508)),IF($G2508&lt;TODAY(),-$F2508,""),""))</f>
        <v/>
      </c>
    </row>
    <row r="2509">
      <c r="A2509" s="7" t="n"/>
      <c r="B2509" s="10" t="n"/>
      <c r="C2509">
        <f>IF($A2509="","",IFERROR(IF(INDEX('Apólices'!$Q$2:$Q$5001,MATCH($A2509,'Apólices'!$A$2:$A$5001,0))="","",INDEX('Apólices'!$Q$2:$Q$5001,MATCH($A2509,'Apólices'!$A$2:$A$5001,0))),""))</f>
        <v/>
      </c>
      <c r="D2509" s="8" t="n"/>
      <c r="E2509" s="25" t="n"/>
      <c r="F2509" s="25">
        <f>IF(OR($E2509="",$C2509=""),"",ROUND($E2509*$C2509/100,2))</f>
        <v/>
      </c>
      <c r="G2509" s="8" t="n"/>
      <c r="H2509" s="25" t="n"/>
      <c r="I2509" s="8" t="n"/>
      <c r="J2509" s="25">
        <f>IF($H2509&lt;&gt;"",IF($F2509="","",ROUND($H2509-$F2509,2)),IF(AND($F2509&lt;&gt;"",ISNUMBER($G2509)),IF($G2509&lt;TODAY(),-$F2509,""),""))</f>
        <v/>
      </c>
    </row>
    <row r="2510">
      <c r="A2510" s="7" t="n"/>
      <c r="B2510" s="10" t="n"/>
      <c r="C2510">
        <f>IF($A2510="","",IFERROR(IF(INDEX('Apólices'!$Q$2:$Q$5001,MATCH($A2510,'Apólices'!$A$2:$A$5001,0))="","",INDEX('Apólices'!$Q$2:$Q$5001,MATCH($A2510,'Apólices'!$A$2:$A$5001,0))),""))</f>
        <v/>
      </c>
      <c r="D2510" s="8" t="n"/>
      <c r="E2510" s="25" t="n"/>
      <c r="F2510" s="25">
        <f>IF(OR($E2510="",$C2510=""),"",ROUND($E2510*$C2510/100,2))</f>
        <v/>
      </c>
      <c r="G2510" s="8" t="n"/>
      <c r="H2510" s="25" t="n"/>
      <c r="I2510" s="8" t="n"/>
      <c r="J2510" s="25">
        <f>IF($H2510&lt;&gt;"",IF($F2510="","",ROUND($H2510-$F2510,2)),IF(AND($F2510&lt;&gt;"",ISNUMBER($G2510)),IF($G2510&lt;TODAY(),-$F2510,""),""))</f>
        <v/>
      </c>
    </row>
    <row r="2511">
      <c r="A2511" s="7" t="n"/>
      <c r="B2511" s="10" t="n"/>
      <c r="C2511">
        <f>IF($A2511="","",IFERROR(IF(INDEX('Apólices'!$Q$2:$Q$5001,MATCH($A2511,'Apólices'!$A$2:$A$5001,0))="","",INDEX('Apólices'!$Q$2:$Q$5001,MATCH($A2511,'Apólices'!$A$2:$A$5001,0))),""))</f>
        <v/>
      </c>
      <c r="D2511" s="8" t="n"/>
      <c r="E2511" s="25" t="n"/>
      <c r="F2511" s="25">
        <f>IF(OR($E2511="",$C2511=""),"",ROUND($E2511*$C2511/100,2))</f>
        <v/>
      </c>
      <c r="G2511" s="8" t="n"/>
      <c r="H2511" s="25" t="n"/>
      <c r="I2511" s="8" t="n"/>
      <c r="J2511" s="25">
        <f>IF($H2511&lt;&gt;"",IF($F2511="","",ROUND($H2511-$F2511,2)),IF(AND($F2511&lt;&gt;"",ISNUMBER($G2511)),IF($G2511&lt;TODAY(),-$F2511,""),""))</f>
        <v/>
      </c>
    </row>
    <row r="2512">
      <c r="A2512" s="7" t="n"/>
      <c r="B2512" s="10" t="n"/>
      <c r="C2512">
        <f>IF($A2512="","",IFERROR(IF(INDEX('Apólices'!$Q$2:$Q$5001,MATCH($A2512,'Apólices'!$A$2:$A$5001,0))="","",INDEX('Apólices'!$Q$2:$Q$5001,MATCH($A2512,'Apólices'!$A$2:$A$5001,0))),""))</f>
        <v/>
      </c>
      <c r="D2512" s="8" t="n"/>
      <c r="E2512" s="25" t="n"/>
      <c r="F2512" s="25">
        <f>IF(OR($E2512="",$C2512=""),"",ROUND($E2512*$C2512/100,2))</f>
        <v/>
      </c>
      <c r="G2512" s="8" t="n"/>
      <c r="H2512" s="25" t="n"/>
      <c r="I2512" s="8" t="n"/>
      <c r="J2512" s="25">
        <f>IF($H2512&lt;&gt;"",IF($F2512="","",ROUND($H2512-$F2512,2)),IF(AND($F2512&lt;&gt;"",ISNUMBER($G2512)),IF($G2512&lt;TODAY(),-$F2512,""),""))</f>
        <v/>
      </c>
    </row>
    <row r="2513">
      <c r="A2513" s="7" t="n"/>
      <c r="B2513" s="10" t="n"/>
      <c r="C2513">
        <f>IF($A2513="","",IFERROR(IF(INDEX('Apólices'!$Q$2:$Q$5001,MATCH($A2513,'Apólices'!$A$2:$A$5001,0))="","",INDEX('Apólices'!$Q$2:$Q$5001,MATCH($A2513,'Apólices'!$A$2:$A$5001,0))),""))</f>
        <v/>
      </c>
      <c r="D2513" s="8" t="n"/>
      <c r="E2513" s="25" t="n"/>
      <c r="F2513" s="25">
        <f>IF(OR($E2513="",$C2513=""),"",ROUND($E2513*$C2513/100,2))</f>
        <v/>
      </c>
      <c r="G2513" s="8" t="n"/>
      <c r="H2513" s="25" t="n"/>
      <c r="I2513" s="8" t="n"/>
      <c r="J2513" s="25">
        <f>IF($H2513&lt;&gt;"",IF($F2513="","",ROUND($H2513-$F2513,2)),IF(AND($F2513&lt;&gt;"",ISNUMBER($G2513)),IF($G2513&lt;TODAY(),-$F2513,""),""))</f>
        <v/>
      </c>
    </row>
    <row r="2514">
      <c r="A2514" s="7" t="n"/>
      <c r="B2514" s="10" t="n"/>
      <c r="C2514">
        <f>IF($A2514="","",IFERROR(IF(INDEX('Apólices'!$Q$2:$Q$5001,MATCH($A2514,'Apólices'!$A$2:$A$5001,0))="","",INDEX('Apólices'!$Q$2:$Q$5001,MATCH($A2514,'Apólices'!$A$2:$A$5001,0))),""))</f>
        <v/>
      </c>
      <c r="D2514" s="8" t="n"/>
      <c r="E2514" s="25" t="n"/>
      <c r="F2514" s="25">
        <f>IF(OR($E2514="",$C2514=""),"",ROUND($E2514*$C2514/100,2))</f>
        <v/>
      </c>
      <c r="G2514" s="8" t="n"/>
      <c r="H2514" s="25" t="n"/>
      <c r="I2514" s="8" t="n"/>
      <c r="J2514" s="25">
        <f>IF($H2514&lt;&gt;"",IF($F2514="","",ROUND($H2514-$F2514,2)),IF(AND($F2514&lt;&gt;"",ISNUMBER($G2514)),IF($G2514&lt;TODAY(),-$F2514,""),""))</f>
        <v/>
      </c>
    </row>
    <row r="2515">
      <c r="A2515" s="7" t="n"/>
      <c r="B2515" s="10" t="n"/>
      <c r="C2515">
        <f>IF($A2515="","",IFERROR(IF(INDEX('Apólices'!$Q$2:$Q$5001,MATCH($A2515,'Apólices'!$A$2:$A$5001,0))="","",INDEX('Apólices'!$Q$2:$Q$5001,MATCH($A2515,'Apólices'!$A$2:$A$5001,0))),""))</f>
        <v/>
      </c>
      <c r="D2515" s="8" t="n"/>
      <c r="E2515" s="25" t="n"/>
      <c r="F2515" s="25">
        <f>IF(OR($E2515="",$C2515=""),"",ROUND($E2515*$C2515/100,2))</f>
        <v/>
      </c>
      <c r="G2515" s="8" t="n"/>
      <c r="H2515" s="25" t="n"/>
      <c r="I2515" s="8" t="n"/>
      <c r="J2515" s="25">
        <f>IF($H2515&lt;&gt;"",IF($F2515="","",ROUND($H2515-$F2515,2)),IF(AND($F2515&lt;&gt;"",ISNUMBER($G2515)),IF($G2515&lt;TODAY(),-$F2515,""),""))</f>
        <v/>
      </c>
    </row>
    <row r="2516">
      <c r="A2516" s="7" t="n"/>
      <c r="B2516" s="10" t="n"/>
      <c r="C2516">
        <f>IF($A2516="","",IFERROR(IF(INDEX('Apólices'!$Q$2:$Q$5001,MATCH($A2516,'Apólices'!$A$2:$A$5001,0))="","",INDEX('Apólices'!$Q$2:$Q$5001,MATCH($A2516,'Apólices'!$A$2:$A$5001,0))),""))</f>
        <v/>
      </c>
      <c r="D2516" s="8" t="n"/>
      <c r="E2516" s="25" t="n"/>
      <c r="F2516" s="25">
        <f>IF(OR($E2516="",$C2516=""),"",ROUND($E2516*$C2516/100,2))</f>
        <v/>
      </c>
      <c r="G2516" s="8" t="n"/>
      <c r="H2516" s="25" t="n"/>
      <c r="I2516" s="8" t="n"/>
      <c r="J2516" s="25">
        <f>IF($H2516&lt;&gt;"",IF($F2516="","",ROUND($H2516-$F2516,2)),IF(AND($F2516&lt;&gt;"",ISNUMBER($G2516)),IF($G2516&lt;TODAY(),-$F2516,""),""))</f>
        <v/>
      </c>
    </row>
    <row r="2517">
      <c r="A2517" s="7" t="n"/>
      <c r="B2517" s="10" t="n"/>
      <c r="C2517">
        <f>IF($A2517="","",IFERROR(IF(INDEX('Apólices'!$Q$2:$Q$5001,MATCH($A2517,'Apólices'!$A$2:$A$5001,0))="","",INDEX('Apólices'!$Q$2:$Q$5001,MATCH($A2517,'Apólices'!$A$2:$A$5001,0))),""))</f>
        <v/>
      </c>
      <c r="D2517" s="8" t="n"/>
      <c r="E2517" s="25" t="n"/>
      <c r="F2517" s="25">
        <f>IF(OR($E2517="",$C2517=""),"",ROUND($E2517*$C2517/100,2))</f>
        <v/>
      </c>
      <c r="G2517" s="8" t="n"/>
      <c r="H2517" s="25" t="n"/>
      <c r="I2517" s="8" t="n"/>
      <c r="J2517" s="25">
        <f>IF($H2517&lt;&gt;"",IF($F2517="","",ROUND($H2517-$F2517,2)),IF(AND($F2517&lt;&gt;"",ISNUMBER($G2517)),IF($G2517&lt;TODAY(),-$F2517,""),""))</f>
        <v/>
      </c>
    </row>
    <row r="2518">
      <c r="A2518" s="7" t="n"/>
      <c r="B2518" s="10" t="n"/>
      <c r="C2518">
        <f>IF($A2518="","",IFERROR(IF(INDEX('Apólices'!$Q$2:$Q$5001,MATCH($A2518,'Apólices'!$A$2:$A$5001,0))="","",INDEX('Apólices'!$Q$2:$Q$5001,MATCH($A2518,'Apólices'!$A$2:$A$5001,0))),""))</f>
        <v/>
      </c>
      <c r="D2518" s="8" t="n"/>
      <c r="E2518" s="25" t="n"/>
      <c r="F2518" s="25">
        <f>IF(OR($E2518="",$C2518=""),"",ROUND($E2518*$C2518/100,2))</f>
        <v/>
      </c>
      <c r="G2518" s="8" t="n"/>
      <c r="H2518" s="25" t="n"/>
      <c r="I2518" s="8" t="n"/>
      <c r="J2518" s="25">
        <f>IF($H2518&lt;&gt;"",IF($F2518="","",ROUND($H2518-$F2518,2)),IF(AND($F2518&lt;&gt;"",ISNUMBER($G2518)),IF($G2518&lt;TODAY(),-$F2518,""),""))</f>
        <v/>
      </c>
    </row>
    <row r="2519">
      <c r="A2519" s="7" t="n"/>
      <c r="B2519" s="10" t="n"/>
      <c r="C2519">
        <f>IF($A2519="","",IFERROR(IF(INDEX('Apólices'!$Q$2:$Q$5001,MATCH($A2519,'Apólices'!$A$2:$A$5001,0))="","",INDEX('Apólices'!$Q$2:$Q$5001,MATCH($A2519,'Apólices'!$A$2:$A$5001,0))),""))</f>
        <v/>
      </c>
      <c r="D2519" s="8" t="n"/>
      <c r="E2519" s="25" t="n"/>
      <c r="F2519" s="25">
        <f>IF(OR($E2519="",$C2519=""),"",ROUND($E2519*$C2519/100,2))</f>
        <v/>
      </c>
      <c r="G2519" s="8" t="n"/>
      <c r="H2519" s="25" t="n"/>
      <c r="I2519" s="8" t="n"/>
      <c r="J2519" s="25">
        <f>IF($H2519&lt;&gt;"",IF($F2519="","",ROUND($H2519-$F2519,2)),IF(AND($F2519&lt;&gt;"",ISNUMBER($G2519)),IF($G2519&lt;TODAY(),-$F2519,""),""))</f>
        <v/>
      </c>
    </row>
    <row r="2520">
      <c r="A2520" s="7" t="n"/>
      <c r="B2520" s="10" t="n"/>
      <c r="C2520">
        <f>IF($A2520="","",IFERROR(IF(INDEX('Apólices'!$Q$2:$Q$5001,MATCH($A2520,'Apólices'!$A$2:$A$5001,0))="","",INDEX('Apólices'!$Q$2:$Q$5001,MATCH($A2520,'Apólices'!$A$2:$A$5001,0))),""))</f>
        <v/>
      </c>
      <c r="D2520" s="8" t="n"/>
      <c r="E2520" s="25" t="n"/>
      <c r="F2520" s="25">
        <f>IF(OR($E2520="",$C2520=""),"",ROUND($E2520*$C2520/100,2))</f>
        <v/>
      </c>
      <c r="G2520" s="8" t="n"/>
      <c r="H2520" s="25" t="n"/>
      <c r="I2520" s="8" t="n"/>
      <c r="J2520" s="25">
        <f>IF($H2520&lt;&gt;"",IF($F2520="","",ROUND($H2520-$F2520,2)),IF(AND($F2520&lt;&gt;"",ISNUMBER($G2520)),IF($G2520&lt;TODAY(),-$F2520,""),""))</f>
        <v/>
      </c>
    </row>
    <row r="2521">
      <c r="A2521" s="7" t="n"/>
      <c r="B2521" s="10" t="n"/>
      <c r="C2521">
        <f>IF($A2521="","",IFERROR(IF(INDEX('Apólices'!$Q$2:$Q$5001,MATCH($A2521,'Apólices'!$A$2:$A$5001,0))="","",INDEX('Apólices'!$Q$2:$Q$5001,MATCH($A2521,'Apólices'!$A$2:$A$5001,0))),""))</f>
        <v/>
      </c>
      <c r="D2521" s="8" t="n"/>
      <c r="E2521" s="25" t="n"/>
      <c r="F2521" s="25">
        <f>IF(OR($E2521="",$C2521=""),"",ROUND($E2521*$C2521/100,2))</f>
        <v/>
      </c>
      <c r="G2521" s="8" t="n"/>
      <c r="H2521" s="25" t="n"/>
      <c r="I2521" s="8" t="n"/>
      <c r="J2521" s="25">
        <f>IF($H2521&lt;&gt;"",IF($F2521="","",ROUND($H2521-$F2521,2)),IF(AND($F2521&lt;&gt;"",ISNUMBER($G2521)),IF($G2521&lt;TODAY(),-$F2521,""),""))</f>
        <v/>
      </c>
    </row>
    <row r="2522">
      <c r="A2522" s="7" t="n"/>
      <c r="B2522" s="10" t="n"/>
      <c r="C2522">
        <f>IF($A2522="","",IFERROR(IF(INDEX('Apólices'!$Q$2:$Q$5001,MATCH($A2522,'Apólices'!$A$2:$A$5001,0))="","",INDEX('Apólices'!$Q$2:$Q$5001,MATCH($A2522,'Apólices'!$A$2:$A$5001,0))),""))</f>
        <v/>
      </c>
      <c r="D2522" s="8" t="n"/>
      <c r="E2522" s="25" t="n"/>
      <c r="F2522" s="25">
        <f>IF(OR($E2522="",$C2522=""),"",ROUND($E2522*$C2522/100,2))</f>
        <v/>
      </c>
      <c r="G2522" s="8" t="n"/>
      <c r="H2522" s="25" t="n"/>
      <c r="I2522" s="8" t="n"/>
      <c r="J2522" s="25">
        <f>IF($H2522&lt;&gt;"",IF($F2522="","",ROUND($H2522-$F2522,2)),IF(AND($F2522&lt;&gt;"",ISNUMBER($G2522)),IF($G2522&lt;TODAY(),-$F2522,""),""))</f>
        <v/>
      </c>
    </row>
    <row r="2523">
      <c r="A2523" s="7" t="n"/>
      <c r="B2523" s="10" t="n"/>
      <c r="C2523">
        <f>IF($A2523="","",IFERROR(IF(INDEX('Apólices'!$Q$2:$Q$5001,MATCH($A2523,'Apólices'!$A$2:$A$5001,0))="","",INDEX('Apólices'!$Q$2:$Q$5001,MATCH($A2523,'Apólices'!$A$2:$A$5001,0))),""))</f>
        <v/>
      </c>
      <c r="D2523" s="8" t="n"/>
      <c r="E2523" s="25" t="n"/>
      <c r="F2523" s="25">
        <f>IF(OR($E2523="",$C2523=""),"",ROUND($E2523*$C2523/100,2))</f>
        <v/>
      </c>
      <c r="G2523" s="8" t="n"/>
      <c r="H2523" s="25" t="n"/>
      <c r="I2523" s="8" t="n"/>
      <c r="J2523" s="25">
        <f>IF($H2523&lt;&gt;"",IF($F2523="","",ROUND($H2523-$F2523,2)),IF(AND($F2523&lt;&gt;"",ISNUMBER($G2523)),IF($G2523&lt;TODAY(),-$F2523,""),""))</f>
        <v/>
      </c>
    </row>
    <row r="2524">
      <c r="A2524" s="7" t="n"/>
      <c r="B2524" s="10" t="n"/>
      <c r="C2524">
        <f>IF($A2524="","",IFERROR(IF(INDEX('Apólices'!$Q$2:$Q$5001,MATCH($A2524,'Apólices'!$A$2:$A$5001,0))="","",INDEX('Apólices'!$Q$2:$Q$5001,MATCH($A2524,'Apólices'!$A$2:$A$5001,0))),""))</f>
        <v/>
      </c>
      <c r="D2524" s="8" t="n"/>
      <c r="E2524" s="25" t="n"/>
      <c r="F2524" s="25">
        <f>IF(OR($E2524="",$C2524=""),"",ROUND($E2524*$C2524/100,2))</f>
        <v/>
      </c>
      <c r="G2524" s="8" t="n"/>
      <c r="H2524" s="25" t="n"/>
      <c r="I2524" s="8" t="n"/>
      <c r="J2524" s="25">
        <f>IF($H2524&lt;&gt;"",IF($F2524="","",ROUND($H2524-$F2524,2)),IF(AND($F2524&lt;&gt;"",ISNUMBER($G2524)),IF($G2524&lt;TODAY(),-$F2524,""),""))</f>
        <v/>
      </c>
    </row>
    <row r="2525">
      <c r="A2525" s="7" t="n"/>
      <c r="B2525" s="10" t="n"/>
      <c r="C2525">
        <f>IF($A2525="","",IFERROR(IF(INDEX('Apólices'!$Q$2:$Q$5001,MATCH($A2525,'Apólices'!$A$2:$A$5001,0))="","",INDEX('Apólices'!$Q$2:$Q$5001,MATCH($A2525,'Apólices'!$A$2:$A$5001,0))),""))</f>
        <v/>
      </c>
      <c r="D2525" s="8" t="n"/>
      <c r="E2525" s="25" t="n"/>
      <c r="F2525" s="25">
        <f>IF(OR($E2525="",$C2525=""),"",ROUND($E2525*$C2525/100,2))</f>
        <v/>
      </c>
      <c r="G2525" s="8" t="n"/>
      <c r="H2525" s="25" t="n"/>
      <c r="I2525" s="8" t="n"/>
      <c r="J2525" s="25">
        <f>IF($H2525&lt;&gt;"",IF($F2525="","",ROUND($H2525-$F2525,2)),IF(AND($F2525&lt;&gt;"",ISNUMBER($G2525)),IF($G2525&lt;TODAY(),-$F2525,""),""))</f>
        <v/>
      </c>
    </row>
    <row r="2526">
      <c r="A2526" s="7" t="n"/>
      <c r="B2526" s="10" t="n"/>
      <c r="C2526">
        <f>IF($A2526="","",IFERROR(IF(INDEX('Apólices'!$Q$2:$Q$5001,MATCH($A2526,'Apólices'!$A$2:$A$5001,0))="","",INDEX('Apólices'!$Q$2:$Q$5001,MATCH($A2526,'Apólices'!$A$2:$A$5001,0))),""))</f>
        <v/>
      </c>
      <c r="D2526" s="8" t="n"/>
      <c r="E2526" s="25" t="n"/>
      <c r="F2526" s="25">
        <f>IF(OR($E2526="",$C2526=""),"",ROUND($E2526*$C2526/100,2))</f>
        <v/>
      </c>
      <c r="G2526" s="8" t="n"/>
      <c r="H2526" s="25" t="n"/>
      <c r="I2526" s="8" t="n"/>
      <c r="J2526" s="25">
        <f>IF($H2526&lt;&gt;"",IF($F2526="","",ROUND($H2526-$F2526,2)),IF(AND($F2526&lt;&gt;"",ISNUMBER($G2526)),IF($G2526&lt;TODAY(),-$F2526,""),""))</f>
        <v/>
      </c>
    </row>
    <row r="2527">
      <c r="A2527" s="7" t="n"/>
      <c r="B2527" s="10" t="n"/>
      <c r="C2527">
        <f>IF($A2527="","",IFERROR(IF(INDEX('Apólices'!$Q$2:$Q$5001,MATCH($A2527,'Apólices'!$A$2:$A$5001,0))="","",INDEX('Apólices'!$Q$2:$Q$5001,MATCH($A2527,'Apólices'!$A$2:$A$5001,0))),""))</f>
        <v/>
      </c>
      <c r="D2527" s="8" t="n"/>
      <c r="E2527" s="25" t="n"/>
      <c r="F2527" s="25">
        <f>IF(OR($E2527="",$C2527=""),"",ROUND($E2527*$C2527/100,2))</f>
        <v/>
      </c>
      <c r="G2527" s="8" t="n"/>
      <c r="H2527" s="25" t="n"/>
      <c r="I2527" s="8" t="n"/>
      <c r="J2527" s="25">
        <f>IF($H2527&lt;&gt;"",IF($F2527="","",ROUND($H2527-$F2527,2)),IF(AND($F2527&lt;&gt;"",ISNUMBER($G2527)),IF($G2527&lt;TODAY(),-$F2527,""),""))</f>
        <v/>
      </c>
    </row>
    <row r="2528">
      <c r="A2528" s="7" t="n"/>
      <c r="B2528" s="10" t="n"/>
      <c r="C2528">
        <f>IF($A2528="","",IFERROR(IF(INDEX('Apólices'!$Q$2:$Q$5001,MATCH($A2528,'Apólices'!$A$2:$A$5001,0))="","",INDEX('Apólices'!$Q$2:$Q$5001,MATCH($A2528,'Apólices'!$A$2:$A$5001,0))),""))</f>
        <v/>
      </c>
      <c r="D2528" s="8" t="n"/>
      <c r="E2528" s="25" t="n"/>
      <c r="F2528" s="25">
        <f>IF(OR($E2528="",$C2528=""),"",ROUND($E2528*$C2528/100,2))</f>
        <v/>
      </c>
      <c r="G2528" s="8" t="n"/>
      <c r="H2528" s="25" t="n"/>
      <c r="I2528" s="8" t="n"/>
      <c r="J2528" s="25">
        <f>IF($H2528&lt;&gt;"",IF($F2528="","",ROUND($H2528-$F2528,2)),IF(AND($F2528&lt;&gt;"",ISNUMBER($G2528)),IF($G2528&lt;TODAY(),-$F2528,""),""))</f>
        <v/>
      </c>
    </row>
    <row r="2529">
      <c r="A2529" s="7" t="n"/>
      <c r="B2529" s="10" t="n"/>
      <c r="C2529">
        <f>IF($A2529="","",IFERROR(IF(INDEX('Apólices'!$Q$2:$Q$5001,MATCH($A2529,'Apólices'!$A$2:$A$5001,0))="","",INDEX('Apólices'!$Q$2:$Q$5001,MATCH($A2529,'Apólices'!$A$2:$A$5001,0))),""))</f>
        <v/>
      </c>
      <c r="D2529" s="8" t="n"/>
      <c r="E2529" s="25" t="n"/>
      <c r="F2529" s="25">
        <f>IF(OR($E2529="",$C2529=""),"",ROUND($E2529*$C2529/100,2))</f>
        <v/>
      </c>
      <c r="G2529" s="8" t="n"/>
      <c r="H2529" s="25" t="n"/>
      <c r="I2529" s="8" t="n"/>
      <c r="J2529" s="25">
        <f>IF($H2529&lt;&gt;"",IF($F2529="","",ROUND($H2529-$F2529,2)),IF(AND($F2529&lt;&gt;"",ISNUMBER($G2529)),IF($G2529&lt;TODAY(),-$F2529,""),""))</f>
        <v/>
      </c>
    </row>
    <row r="2530">
      <c r="A2530" s="7" t="n"/>
      <c r="B2530" s="10" t="n"/>
      <c r="C2530">
        <f>IF($A2530="","",IFERROR(IF(INDEX('Apólices'!$Q$2:$Q$5001,MATCH($A2530,'Apólices'!$A$2:$A$5001,0))="","",INDEX('Apólices'!$Q$2:$Q$5001,MATCH($A2530,'Apólices'!$A$2:$A$5001,0))),""))</f>
        <v/>
      </c>
      <c r="D2530" s="8" t="n"/>
      <c r="E2530" s="25" t="n"/>
      <c r="F2530" s="25">
        <f>IF(OR($E2530="",$C2530=""),"",ROUND($E2530*$C2530/100,2))</f>
        <v/>
      </c>
      <c r="G2530" s="8" t="n"/>
      <c r="H2530" s="25" t="n"/>
      <c r="I2530" s="8" t="n"/>
      <c r="J2530" s="25">
        <f>IF($H2530&lt;&gt;"",IF($F2530="","",ROUND($H2530-$F2530,2)),IF(AND($F2530&lt;&gt;"",ISNUMBER($G2530)),IF($G2530&lt;TODAY(),-$F2530,""),""))</f>
        <v/>
      </c>
    </row>
    <row r="2531">
      <c r="A2531" s="7" t="n"/>
      <c r="B2531" s="10" t="n"/>
      <c r="C2531">
        <f>IF($A2531="","",IFERROR(IF(INDEX('Apólices'!$Q$2:$Q$5001,MATCH($A2531,'Apólices'!$A$2:$A$5001,0))="","",INDEX('Apólices'!$Q$2:$Q$5001,MATCH($A2531,'Apólices'!$A$2:$A$5001,0))),""))</f>
        <v/>
      </c>
      <c r="D2531" s="8" t="n"/>
      <c r="E2531" s="25" t="n"/>
      <c r="F2531" s="25">
        <f>IF(OR($E2531="",$C2531=""),"",ROUND($E2531*$C2531/100,2))</f>
        <v/>
      </c>
      <c r="G2531" s="8" t="n"/>
      <c r="H2531" s="25" t="n"/>
      <c r="I2531" s="8" t="n"/>
      <c r="J2531" s="25">
        <f>IF($H2531&lt;&gt;"",IF($F2531="","",ROUND($H2531-$F2531,2)),IF(AND($F2531&lt;&gt;"",ISNUMBER($G2531)),IF($G2531&lt;TODAY(),-$F2531,""),""))</f>
        <v/>
      </c>
    </row>
    <row r="2532">
      <c r="A2532" s="7" t="n"/>
      <c r="B2532" s="10" t="n"/>
      <c r="C2532">
        <f>IF($A2532="","",IFERROR(IF(INDEX('Apólices'!$Q$2:$Q$5001,MATCH($A2532,'Apólices'!$A$2:$A$5001,0))="","",INDEX('Apólices'!$Q$2:$Q$5001,MATCH($A2532,'Apólices'!$A$2:$A$5001,0))),""))</f>
        <v/>
      </c>
      <c r="D2532" s="8" t="n"/>
      <c r="E2532" s="25" t="n"/>
      <c r="F2532" s="25">
        <f>IF(OR($E2532="",$C2532=""),"",ROUND($E2532*$C2532/100,2))</f>
        <v/>
      </c>
      <c r="G2532" s="8" t="n"/>
      <c r="H2532" s="25" t="n"/>
      <c r="I2532" s="8" t="n"/>
      <c r="J2532" s="25">
        <f>IF($H2532&lt;&gt;"",IF($F2532="","",ROUND($H2532-$F2532,2)),IF(AND($F2532&lt;&gt;"",ISNUMBER($G2532)),IF($G2532&lt;TODAY(),-$F2532,""),""))</f>
        <v/>
      </c>
    </row>
    <row r="2533">
      <c r="A2533" s="7" t="n"/>
      <c r="B2533" s="10" t="n"/>
      <c r="C2533">
        <f>IF($A2533="","",IFERROR(IF(INDEX('Apólices'!$Q$2:$Q$5001,MATCH($A2533,'Apólices'!$A$2:$A$5001,0))="","",INDEX('Apólices'!$Q$2:$Q$5001,MATCH($A2533,'Apólices'!$A$2:$A$5001,0))),""))</f>
        <v/>
      </c>
      <c r="D2533" s="8" t="n"/>
      <c r="E2533" s="25" t="n"/>
      <c r="F2533" s="25">
        <f>IF(OR($E2533="",$C2533=""),"",ROUND($E2533*$C2533/100,2))</f>
        <v/>
      </c>
      <c r="G2533" s="8" t="n"/>
      <c r="H2533" s="25" t="n"/>
      <c r="I2533" s="8" t="n"/>
      <c r="J2533" s="25">
        <f>IF($H2533&lt;&gt;"",IF($F2533="","",ROUND($H2533-$F2533,2)),IF(AND($F2533&lt;&gt;"",ISNUMBER($G2533)),IF($G2533&lt;TODAY(),-$F2533,""),""))</f>
        <v/>
      </c>
    </row>
    <row r="2534">
      <c r="A2534" s="7" t="n"/>
      <c r="B2534" s="10" t="n"/>
      <c r="C2534">
        <f>IF($A2534="","",IFERROR(IF(INDEX('Apólices'!$Q$2:$Q$5001,MATCH($A2534,'Apólices'!$A$2:$A$5001,0))="","",INDEX('Apólices'!$Q$2:$Q$5001,MATCH($A2534,'Apólices'!$A$2:$A$5001,0))),""))</f>
        <v/>
      </c>
      <c r="D2534" s="8" t="n"/>
      <c r="E2534" s="25" t="n"/>
      <c r="F2534" s="25">
        <f>IF(OR($E2534="",$C2534=""),"",ROUND($E2534*$C2534/100,2))</f>
        <v/>
      </c>
      <c r="G2534" s="8" t="n"/>
      <c r="H2534" s="25" t="n"/>
      <c r="I2534" s="8" t="n"/>
      <c r="J2534" s="25">
        <f>IF($H2534&lt;&gt;"",IF($F2534="","",ROUND($H2534-$F2534,2)),IF(AND($F2534&lt;&gt;"",ISNUMBER($G2534)),IF($G2534&lt;TODAY(),-$F2534,""),""))</f>
        <v/>
      </c>
    </row>
    <row r="2535">
      <c r="A2535" s="7" t="n"/>
      <c r="B2535" s="10" t="n"/>
      <c r="C2535">
        <f>IF($A2535="","",IFERROR(IF(INDEX('Apólices'!$Q$2:$Q$5001,MATCH($A2535,'Apólices'!$A$2:$A$5001,0))="","",INDEX('Apólices'!$Q$2:$Q$5001,MATCH($A2535,'Apólices'!$A$2:$A$5001,0))),""))</f>
        <v/>
      </c>
      <c r="D2535" s="8" t="n"/>
      <c r="E2535" s="25" t="n"/>
      <c r="F2535" s="25">
        <f>IF(OR($E2535="",$C2535=""),"",ROUND($E2535*$C2535/100,2))</f>
        <v/>
      </c>
      <c r="G2535" s="8" t="n"/>
      <c r="H2535" s="25" t="n"/>
      <c r="I2535" s="8" t="n"/>
      <c r="J2535" s="25">
        <f>IF($H2535&lt;&gt;"",IF($F2535="","",ROUND($H2535-$F2535,2)),IF(AND($F2535&lt;&gt;"",ISNUMBER($G2535)),IF($G2535&lt;TODAY(),-$F2535,""),""))</f>
        <v/>
      </c>
    </row>
    <row r="2536">
      <c r="A2536" s="7" t="n"/>
      <c r="B2536" s="10" t="n"/>
      <c r="C2536">
        <f>IF($A2536="","",IFERROR(IF(INDEX('Apólices'!$Q$2:$Q$5001,MATCH($A2536,'Apólices'!$A$2:$A$5001,0))="","",INDEX('Apólices'!$Q$2:$Q$5001,MATCH($A2536,'Apólices'!$A$2:$A$5001,0))),""))</f>
        <v/>
      </c>
      <c r="D2536" s="8" t="n"/>
      <c r="E2536" s="25" t="n"/>
      <c r="F2536" s="25">
        <f>IF(OR($E2536="",$C2536=""),"",ROUND($E2536*$C2536/100,2))</f>
        <v/>
      </c>
      <c r="G2536" s="8" t="n"/>
      <c r="H2536" s="25" t="n"/>
      <c r="I2536" s="8" t="n"/>
      <c r="J2536" s="25">
        <f>IF($H2536&lt;&gt;"",IF($F2536="","",ROUND($H2536-$F2536,2)),IF(AND($F2536&lt;&gt;"",ISNUMBER($G2536)),IF($G2536&lt;TODAY(),-$F2536,""),""))</f>
        <v/>
      </c>
    </row>
    <row r="2537">
      <c r="A2537" s="7" t="n"/>
      <c r="B2537" s="10" t="n"/>
      <c r="C2537">
        <f>IF($A2537="","",IFERROR(IF(INDEX('Apólices'!$Q$2:$Q$5001,MATCH($A2537,'Apólices'!$A$2:$A$5001,0))="","",INDEX('Apólices'!$Q$2:$Q$5001,MATCH($A2537,'Apólices'!$A$2:$A$5001,0))),""))</f>
        <v/>
      </c>
      <c r="D2537" s="8" t="n"/>
      <c r="E2537" s="25" t="n"/>
      <c r="F2537" s="25">
        <f>IF(OR($E2537="",$C2537=""),"",ROUND($E2537*$C2537/100,2))</f>
        <v/>
      </c>
      <c r="G2537" s="8" t="n"/>
      <c r="H2537" s="25" t="n"/>
      <c r="I2537" s="8" t="n"/>
      <c r="J2537" s="25">
        <f>IF($H2537&lt;&gt;"",IF($F2537="","",ROUND($H2537-$F2537,2)),IF(AND($F2537&lt;&gt;"",ISNUMBER($G2537)),IF($G2537&lt;TODAY(),-$F2537,""),""))</f>
        <v/>
      </c>
    </row>
    <row r="2538">
      <c r="A2538" s="7" t="n"/>
      <c r="B2538" s="10" t="n"/>
      <c r="C2538">
        <f>IF($A2538="","",IFERROR(IF(INDEX('Apólices'!$Q$2:$Q$5001,MATCH($A2538,'Apólices'!$A$2:$A$5001,0))="","",INDEX('Apólices'!$Q$2:$Q$5001,MATCH($A2538,'Apólices'!$A$2:$A$5001,0))),""))</f>
        <v/>
      </c>
      <c r="D2538" s="8" t="n"/>
      <c r="E2538" s="25" t="n"/>
      <c r="F2538" s="25">
        <f>IF(OR($E2538="",$C2538=""),"",ROUND($E2538*$C2538/100,2))</f>
        <v/>
      </c>
      <c r="G2538" s="8" t="n"/>
      <c r="H2538" s="25" t="n"/>
      <c r="I2538" s="8" t="n"/>
      <c r="J2538" s="25">
        <f>IF($H2538&lt;&gt;"",IF($F2538="","",ROUND($H2538-$F2538,2)),IF(AND($F2538&lt;&gt;"",ISNUMBER($G2538)),IF($G2538&lt;TODAY(),-$F2538,""),""))</f>
        <v/>
      </c>
    </row>
    <row r="2539">
      <c r="A2539" s="7" t="n"/>
      <c r="B2539" s="10" t="n"/>
      <c r="C2539">
        <f>IF($A2539="","",IFERROR(IF(INDEX('Apólices'!$Q$2:$Q$5001,MATCH($A2539,'Apólices'!$A$2:$A$5001,0))="","",INDEX('Apólices'!$Q$2:$Q$5001,MATCH($A2539,'Apólices'!$A$2:$A$5001,0))),""))</f>
        <v/>
      </c>
      <c r="D2539" s="8" t="n"/>
      <c r="E2539" s="25" t="n"/>
      <c r="F2539" s="25">
        <f>IF(OR($E2539="",$C2539=""),"",ROUND($E2539*$C2539/100,2))</f>
        <v/>
      </c>
      <c r="G2539" s="8" t="n"/>
      <c r="H2539" s="25" t="n"/>
      <c r="I2539" s="8" t="n"/>
      <c r="J2539" s="25">
        <f>IF($H2539&lt;&gt;"",IF($F2539="","",ROUND($H2539-$F2539,2)),IF(AND($F2539&lt;&gt;"",ISNUMBER($G2539)),IF($G2539&lt;TODAY(),-$F2539,""),""))</f>
        <v/>
      </c>
    </row>
    <row r="2540">
      <c r="A2540" s="7" t="n"/>
      <c r="B2540" s="10" t="n"/>
      <c r="C2540">
        <f>IF($A2540="","",IFERROR(IF(INDEX('Apólices'!$Q$2:$Q$5001,MATCH($A2540,'Apólices'!$A$2:$A$5001,0))="","",INDEX('Apólices'!$Q$2:$Q$5001,MATCH($A2540,'Apólices'!$A$2:$A$5001,0))),""))</f>
        <v/>
      </c>
      <c r="D2540" s="8" t="n"/>
      <c r="E2540" s="25" t="n"/>
      <c r="F2540" s="25">
        <f>IF(OR($E2540="",$C2540=""),"",ROUND($E2540*$C2540/100,2))</f>
        <v/>
      </c>
      <c r="G2540" s="8" t="n"/>
      <c r="H2540" s="25" t="n"/>
      <c r="I2540" s="8" t="n"/>
      <c r="J2540" s="25">
        <f>IF($H2540&lt;&gt;"",IF($F2540="","",ROUND($H2540-$F2540,2)),IF(AND($F2540&lt;&gt;"",ISNUMBER($G2540)),IF($G2540&lt;TODAY(),-$F2540,""),""))</f>
        <v/>
      </c>
    </row>
    <row r="2541">
      <c r="A2541" s="7" t="n"/>
      <c r="B2541" s="10" t="n"/>
      <c r="C2541">
        <f>IF($A2541="","",IFERROR(IF(INDEX('Apólices'!$Q$2:$Q$5001,MATCH($A2541,'Apólices'!$A$2:$A$5001,0))="","",INDEX('Apólices'!$Q$2:$Q$5001,MATCH($A2541,'Apólices'!$A$2:$A$5001,0))),""))</f>
        <v/>
      </c>
      <c r="D2541" s="8" t="n"/>
      <c r="E2541" s="25" t="n"/>
      <c r="F2541" s="25">
        <f>IF(OR($E2541="",$C2541=""),"",ROUND($E2541*$C2541/100,2))</f>
        <v/>
      </c>
      <c r="G2541" s="8" t="n"/>
      <c r="H2541" s="25" t="n"/>
      <c r="I2541" s="8" t="n"/>
      <c r="J2541" s="25">
        <f>IF($H2541&lt;&gt;"",IF($F2541="","",ROUND($H2541-$F2541,2)),IF(AND($F2541&lt;&gt;"",ISNUMBER($G2541)),IF($G2541&lt;TODAY(),-$F2541,""),""))</f>
        <v/>
      </c>
    </row>
    <row r="2542">
      <c r="A2542" s="7" t="n"/>
      <c r="B2542" s="10" t="n"/>
      <c r="C2542">
        <f>IF($A2542="","",IFERROR(IF(INDEX('Apólices'!$Q$2:$Q$5001,MATCH($A2542,'Apólices'!$A$2:$A$5001,0))="","",INDEX('Apólices'!$Q$2:$Q$5001,MATCH($A2542,'Apólices'!$A$2:$A$5001,0))),""))</f>
        <v/>
      </c>
      <c r="D2542" s="8" t="n"/>
      <c r="E2542" s="25" t="n"/>
      <c r="F2542" s="25">
        <f>IF(OR($E2542="",$C2542=""),"",ROUND($E2542*$C2542/100,2))</f>
        <v/>
      </c>
      <c r="G2542" s="8" t="n"/>
      <c r="H2542" s="25" t="n"/>
      <c r="I2542" s="8" t="n"/>
      <c r="J2542" s="25">
        <f>IF($H2542&lt;&gt;"",IF($F2542="","",ROUND($H2542-$F2542,2)),IF(AND($F2542&lt;&gt;"",ISNUMBER($G2542)),IF($G2542&lt;TODAY(),-$F2542,""),""))</f>
        <v/>
      </c>
    </row>
    <row r="2543">
      <c r="A2543" s="7" t="n"/>
      <c r="B2543" s="10" t="n"/>
      <c r="C2543">
        <f>IF($A2543="","",IFERROR(IF(INDEX('Apólices'!$Q$2:$Q$5001,MATCH($A2543,'Apólices'!$A$2:$A$5001,0))="","",INDEX('Apólices'!$Q$2:$Q$5001,MATCH($A2543,'Apólices'!$A$2:$A$5001,0))),""))</f>
        <v/>
      </c>
      <c r="D2543" s="8" t="n"/>
      <c r="E2543" s="25" t="n"/>
      <c r="F2543" s="25">
        <f>IF(OR($E2543="",$C2543=""),"",ROUND($E2543*$C2543/100,2))</f>
        <v/>
      </c>
      <c r="G2543" s="8" t="n"/>
      <c r="H2543" s="25" t="n"/>
      <c r="I2543" s="8" t="n"/>
      <c r="J2543" s="25">
        <f>IF($H2543&lt;&gt;"",IF($F2543="","",ROUND($H2543-$F2543,2)),IF(AND($F2543&lt;&gt;"",ISNUMBER($G2543)),IF($G2543&lt;TODAY(),-$F2543,""),""))</f>
        <v/>
      </c>
    </row>
    <row r="2544">
      <c r="A2544" s="7" t="n"/>
      <c r="B2544" s="10" t="n"/>
      <c r="C2544">
        <f>IF($A2544="","",IFERROR(IF(INDEX('Apólices'!$Q$2:$Q$5001,MATCH($A2544,'Apólices'!$A$2:$A$5001,0))="","",INDEX('Apólices'!$Q$2:$Q$5001,MATCH($A2544,'Apólices'!$A$2:$A$5001,0))),""))</f>
        <v/>
      </c>
      <c r="D2544" s="8" t="n"/>
      <c r="E2544" s="25" t="n"/>
      <c r="F2544" s="25">
        <f>IF(OR($E2544="",$C2544=""),"",ROUND($E2544*$C2544/100,2))</f>
        <v/>
      </c>
      <c r="G2544" s="8" t="n"/>
      <c r="H2544" s="25" t="n"/>
      <c r="I2544" s="8" t="n"/>
      <c r="J2544" s="25">
        <f>IF($H2544&lt;&gt;"",IF($F2544="","",ROUND($H2544-$F2544,2)),IF(AND($F2544&lt;&gt;"",ISNUMBER($G2544)),IF($G2544&lt;TODAY(),-$F2544,""),""))</f>
        <v/>
      </c>
    </row>
    <row r="2545">
      <c r="A2545" s="7" t="n"/>
      <c r="B2545" s="10" t="n"/>
      <c r="C2545">
        <f>IF($A2545="","",IFERROR(IF(INDEX('Apólices'!$Q$2:$Q$5001,MATCH($A2545,'Apólices'!$A$2:$A$5001,0))="","",INDEX('Apólices'!$Q$2:$Q$5001,MATCH($A2545,'Apólices'!$A$2:$A$5001,0))),""))</f>
        <v/>
      </c>
      <c r="D2545" s="8" t="n"/>
      <c r="E2545" s="25" t="n"/>
      <c r="F2545" s="25">
        <f>IF(OR($E2545="",$C2545=""),"",ROUND($E2545*$C2545/100,2))</f>
        <v/>
      </c>
      <c r="G2545" s="8" t="n"/>
      <c r="H2545" s="25" t="n"/>
      <c r="I2545" s="8" t="n"/>
      <c r="J2545" s="25">
        <f>IF($H2545&lt;&gt;"",IF($F2545="","",ROUND($H2545-$F2545,2)),IF(AND($F2545&lt;&gt;"",ISNUMBER($G2545)),IF($G2545&lt;TODAY(),-$F2545,""),""))</f>
        <v/>
      </c>
    </row>
    <row r="2546">
      <c r="A2546" s="7" t="n"/>
      <c r="B2546" s="10" t="n"/>
      <c r="C2546">
        <f>IF($A2546="","",IFERROR(IF(INDEX('Apólices'!$Q$2:$Q$5001,MATCH($A2546,'Apólices'!$A$2:$A$5001,0))="","",INDEX('Apólices'!$Q$2:$Q$5001,MATCH($A2546,'Apólices'!$A$2:$A$5001,0))),""))</f>
        <v/>
      </c>
      <c r="D2546" s="8" t="n"/>
      <c r="E2546" s="25" t="n"/>
      <c r="F2546" s="25">
        <f>IF(OR($E2546="",$C2546=""),"",ROUND($E2546*$C2546/100,2))</f>
        <v/>
      </c>
      <c r="G2546" s="8" t="n"/>
      <c r="H2546" s="25" t="n"/>
      <c r="I2546" s="8" t="n"/>
      <c r="J2546" s="25">
        <f>IF($H2546&lt;&gt;"",IF($F2546="","",ROUND($H2546-$F2546,2)),IF(AND($F2546&lt;&gt;"",ISNUMBER($G2546)),IF($G2546&lt;TODAY(),-$F2546,""),""))</f>
        <v/>
      </c>
    </row>
    <row r="2547">
      <c r="A2547" s="7" t="n"/>
      <c r="B2547" s="10" t="n"/>
      <c r="C2547">
        <f>IF($A2547="","",IFERROR(IF(INDEX('Apólices'!$Q$2:$Q$5001,MATCH($A2547,'Apólices'!$A$2:$A$5001,0))="","",INDEX('Apólices'!$Q$2:$Q$5001,MATCH($A2547,'Apólices'!$A$2:$A$5001,0))),""))</f>
        <v/>
      </c>
      <c r="D2547" s="8" t="n"/>
      <c r="E2547" s="25" t="n"/>
      <c r="F2547" s="25">
        <f>IF(OR($E2547="",$C2547=""),"",ROUND($E2547*$C2547/100,2))</f>
        <v/>
      </c>
      <c r="G2547" s="8" t="n"/>
      <c r="H2547" s="25" t="n"/>
      <c r="I2547" s="8" t="n"/>
      <c r="J2547" s="25">
        <f>IF($H2547&lt;&gt;"",IF($F2547="","",ROUND($H2547-$F2547,2)),IF(AND($F2547&lt;&gt;"",ISNUMBER($G2547)),IF($G2547&lt;TODAY(),-$F2547,""),""))</f>
        <v/>
      </c>
    </row>
    <row r="2548">
      <c r="A2548" s="7" t="n"/>
      <c r="B2548" s="10" t="n"/>
      <c r="C2548">
        <f>IF($A2548="","",IFERROR(IF(INDEX('Apólices'!$Q$2:$Q$5001,MATCH($A2548,'Apólices'!$A$2:$A$5001,0))="","",INDEX('Apólices'!$Q$2:$Q$5001,MATCH($A2548,'Apólices'!$A$2:$A$5001,0))),""))</f>
        <v/>
      </c>
      <c r="D2548" s="8" t="n"/>
      <c r="E2548" s="25" t="n"/>
      <c r="F2548" s="25">
        <f>IF(OR($E2548="",$C2548=""),"",ROUND($E2548*$C2548/100,2))</f>
        <v/>
      </c>
      <c r="G2548" s="8" t="n"/>
      <c r="H2548" s="25" t="n"/>
      <c r="I2548" s="8" t="n"/>
      <c r="J2548" s="25">
        <f>IF($H2548&lt;&gt;"",IF($F2548="","",ROUND($H2548-$F2548,2)),IF(AND($F2548&lt;&gt;"",ISNUMBER($G2548)),IF($G2548&lt;TODAY(),-$F2548,""),""))</f>
        <v/>
      </c>
    </row>
    <row r="2549">
      <c r="A2549" s="7" t="n"/>
      <c r="B2549" s="10" t="n"/>
      <c r="C2549">
        <f>IF($A2549="","",IFERROR(IF(INDEX('Apólices'!$Q$2:$Q$5001,MATCH($A2549,'Apólices'!$A$2:$A$5001,0))="","",INDEX('Apólices'!$Q$2:$Q$5001,MATCH($A2549,'Apólices'!$A$2:$A$5001,0))),""))</f>
        <v/>
      </c>
      <c r="D2549" s="8" t="n"/>
      <c r="E2549" s="25" t="n"/>
      <c r="F2549" s="25">
        <f>IF(OR($E2549="",$C2549=""),"",ROUND($E2549*$C2549/100,2))</f>
        <v/>
      </c>
      <c r="G2549" s="8" t="n"/>
      <c r="H2549" s="25" t="n"/>
      <c r="I2549" s="8" t="n"/>
      <c r="J2549" s="25">
        <f>IF($H2549&lt;&gt;"",IF($F2549="","",ROUND($H2549-$F2549,2)),IF(AND($F2549&lt;&gt;"",ISNUMBER($G2549)),IF($G2549&lt;TODAY(),-$F2549,""),""))</f>
        <v/>
      </c>
    </row>
    <row r="2550">
      <c r="A2550" s="7" t="n"/>
      <c r="B2550" s="10" t="n"/>
      <c r="C2550">
        <f>IF($A2550="","",IFERROR(IF(INDEX('Apólices'!$Q$2:$Q$5001,MATCH($A2550,'Apólices'!$A$2:$A$5001,0))="","",INDEX('Apólices'!$Q$2:$Q$5001,MATCH($A2550,'Apólices'!$A$2:$A$5001,0))),""))</f>
        <v/>
      </c>
      <c r="D2550" s="8" t="n"/>
      <c r="E2550" s="25" t="n"/>
      <c r="F2550" s="25">
        <f>IF(OR($E2550="",$C2550=""),"",ROUND($E2550*$C2550/100,2))</f>
        <v/>
      </c>
      <c r="G2550" s="8" t="n"/>
      <c r="H2550" s="25" t="n"/>
      <c r="I2550" s="8" t="n"/>
      <c r="J2550" s="25">
        <f>IF($H2550&lt;&gt;"",IF($F2550="","",ROUND($H2550-$F2550,2)),IF(AND($F2550&lt;&gt;"",ISNUMBER($G2550)),IF($G2550&lt;TODAY(),-$F2550,""),""))</f>
        <v/>
      </c>
    </row>
    <row r="2551">
      <c r="A2551" s="7" t="n"/>
      <c r="B2551" s="10" t="n"/>
      <c r="C2551">
        <f>IF($A2551="","",IFERROR(IF(INDEX('Apólices'!$Q$2:$Q$5001,MATCH($A2551,'Apólices'!$A$2:$A$5001,0))="","",INDEX('Apólices'!$Q$2:$Q$5001,MATCH($A2551,'Apólices'!$A$2:$A$5001,0))),""))</f>
        <v/>
      </c>
      <c r="D2551" s="8" t="n"/>
      <c r="E2551" s="25" t="n"/>
      <c r="F2551" s="25">
        <f>IF(OR($E2551="",$C2551=""),"",ROUND($E2551*$C2551/100,2))</f>
        <v/>
      </c>
      <c r="G2551" s="8" t="n"/>
      <c r="H2551" s="25" t="n"/>
      <c r="I2551" s="8" t="n"/>
      <c r="J2551" s="25">
        <f>IF($H2551&lt;&gt;"",IF($F2551="","",ROUND($H2551-$F2551,2)),IF(AND($F2551&lt;&gt;"",ISNUMBER($G2551)),IF($G2551&lt;TODAY(),-$F2551,""),""))</f>
        <v/>
      </c>
    </row>
    <row r="2552">
      <c r="A2552" s="7" t="n"/>
      <c r="B2552" s="10" t="n"/>
      <c r="C2552">
        <f>IF($A2552="","",IFERROR(IF(INDEX('Apólices'!$Q$2:$Q$5001,MATCH($A2552,'Apólices'!$A$2:$A$5001,0))="","",INDEX('Apólices'!$Q$2:$Q$5001,MATCH($A2552,'Apólices'!$A$2:$A$5001,0))),""))</f>
        <v/>
      </c>
      <c r="D2552" s="8" t="n"/>
      <c r="E2552" s="25" t="n"/>
      <c r="F2552" s="25">
        <f>IF(OR($E2552="",$C2552=""),"",ROUND($E2552*$C2552/100,2))</f>
        <v/>
      </c>
      <c r="G2552" s="8" t="n"/>
      <c r="H2552" s="25" t="n"/>
      <c r="I2552" s="8" t="n"/>
      <c r="J2552" s="25">
        <f>IF($H2552&lt;&gt;"",IF($F2552="","",ROUND($H2552-$F2552,2)),IF(AND($F2552&lt;&gt;"",ISNUMBER($G2552)),IF($G2552&lt;TODAY(),-$F2552,""),""))</f>
        <v/>
      </c>
    </row>
    <row r="2553">
      <c r="A2553" s="7" t="n"/>
      <c r="B2553" s="10" t="n"/>
      <c r="C2553">
        <f>IF($A2553="","",IFERROR(IF(INDEX('Apólices'!$Q$2:$Q$5001,MATCH($A2553,'Apólices'!$A$2:$A$5001,0))="","",INDEX('Apólices'!$Q$2:$Q$5001,MATCH($A2553,'Apólices'!$A$2:$A$5001,0))),""))</f>
        <v/>
      </c>
      <c r="D2553" s="8" t="n"/>
      <c r="E2553" s="25" t="n"/>
      <c r="F2553" s="25">
        <f>IF(OR($E2553="",$C2553=""),"",ROUND($E2553*$C2553/100,2))</f>
        <v/>
      </c>
      <c r="G2553" s="8" t="n"/>
      <c r="H2553" s="25" t="n"/>
      <c r="I2553" s="8" t="n"/>
      <c r="J2553" s="25">
        <f>IF($H2553&lt;&gt;"",IF($F2553="","",ROUND($H2553-$F2553,2)),IF(AND($F2553&lt;&gt;"",ISNUMBER($G2553)),IF($G2553&lt;TODAY(),-$F2553,""),""))</f>
        <v/>
      </c>
    </row>
    <row r="2554">
      <c r="A2554" s="7" t="n"/>
      <c r="B2554" s="10" t="n"/>
      <c r="C2554">
        <f>IF($A2554="","",IFERROR(IF(INDEX('Apólices'!$Q$2:$Q$5001,MATCH($A2554,'Apólices'!$A$2:$A$5001,0))="","",INDEX('Apólices'!$Q$2:$Q$5001,MATCH($A2554,'Apólices'!$A$2:$A$5001,0))),""))</f>
        <v/>
      </c>
      <c r="D2554" s="8" t="n"/>
      <c r="E2554" s="25" t="n"/>
      <c r="F2554" s="25">
        <f>IF(OR($E2554="",$C2554=""),"",ROUND($E2554*$C2554/100,2))</f>
        <v/>
      </c>
      <c r="G2554" s="8" t="n"/>
      <c r="H2554" s="25" t="n"/>
      <c r="I2554" s="8" t="n"/>
      <c r="J2554" s="25">
        <f>IF($H2554&lt;&gt;"",IF($F2554="","",ROUND($H2554-$F2554,2)),IF(AND($F2554&lt;&gt;"",ISNUMBER($G2554)),IF($G2554&lt;TODAY(),-$F2554,""),""))</f>
        <v/>
      </c>
    </row>
    <row r="2555">
      <c r="A2555" s="7" t="n"/>
      <c r="B2555" s="10" t="n"/>
      <c r="C2555">
        <f>IF($A2555="","",IFERROR(IF(INDEX('Apólices'!$Q$2:$Q$5001,MATCH($A2555,'Apólices'!$A$2:$A$5001,0))="","",INDEX('Apólices'!$Q$2:$Q$5001,MATCH($A2555,'Apólices'!$A$2:$A$5001,0))),""))</f>
        <v/>
      </c>
      <c r="D2555" s="8" t="n"/>
      <c r="E2555" s="25" t="n"/>
      <c r="F2555" s="25">
        <f>IF(OR($E2555="",$C2555=""),"",ROUND($E2555*$C2555/100,2))</f>
        <v/>
      </c>
      <c r="G2555" s="8" t="n"/>
      <c r="H2555" s="25" t="n"/>
      <c r="I2555" s="8" t="n"/>
      <c r="J2555" s="25">
        <f>IF($H2555&lt;&gt;"",IF($F2555="","",ROUND($H2555-$F2555,2)),IF(AND($F2555&lt;&gt;"",ISNUMBER($G2555)),IF($G2555&lt;TODAY(),-$F2555,""),""))</f>
        <v/>
      </c>
    </row>
    <row r="2556">
      <c r="A2556" s="7" t="n"/>
      <c r="B2556" s="10" t="n"/>
      <c r="C2556">
        <f>IF($A2556="","",IFERROR(IF(INDEX('Apólices'!$Q$2:$Q$5001,MATCH($A2556,'Apólices'!$A$2:$A$5001,0))="","",INDEX('Apólices'!$Q$2:$Q$5001,MATCH($A2556,'Apólices'!$A$2:$A$5001,0))),""))</f>
        <v/>
      </c>
      <c r="D2556" s="8" t="n"/>
      <c r="E2556" s="25" t="n"/>
      <c r="F2556" s="25">
        <f>IF(OR($E2556="",$C2556=""),"",ROUND($E2556*$C2556/100,2))</f>
        <v/>
      </c>
      <c r="G2556" s="8" t="n"/>
      <c r="H2556" s="25" t="n"/>
      <c r="I2556" s="8" t="n"/>
      <c r="J2556" s="25">
        <f>IF($H2556&lt;&gt;"",IF($F2556="","",ROUND($H2556-$F2556,2)),IF(AND($F2556&lt;&gt;"",ISNUMBER($G2556)),IF($G2556&lt;TODAY(),-$F2556,""),""))</f>
        <v/>
      </c>
    </row>
    <row r="2557">
      <c r="A2557" s="7" t="n"/>
      <c r="B2557" s="10" t="n"/>
      <c r="C2557">
        <f>IF($A2557="","",IFERROR(IF(INDEX('Apólices'!$Q$2:$Q$5001,MATCH($A2557,'Apólices'!$A$2:$A$5001,0))="","",INDEX('Apólices'!$Q$2:$Q$5001,MATCH($A2557,'Apólices'!$A$2:$A$5001,0))),""))</f>
        <v/>
      </c>
      <c r="D2557" s="8" t="n"/>
      <c r="E2557" s="25" t="n"/>
      <c r="F2557" s="25">
        <f>IF(OR($E2557="",$C2557=""),"",ROUND($E2557*$C2557/100,2))</f>
        <v/>
      </c>
      <c r="G2557" s="8" t="n"/>
      <c r="H2557" s="25" t="n"/>
      <c r="I2557" s="8" t="n"/>
      <c r="J2557" s="25">
        <f>IF($H2557&lt;&gt;"",IF($F2557="","",ROUND($H2557-$F2557,2)),IF(AND($F2557&lt;&gt;"",ISNUMBER($G2557)),IF($G2557&lt;TODAY(),-$F2557,""),""))</f>
        <v/>
      </c>
    </row>
    <row r="2558">
      <c r="A2558" s="7" t="n"/>
      <c r="B2558" s="10" t="n"/>
      <c r="C2558">
        <f>IF($A2558="","",IFERROR(IF(INDEX('Apólices'!$Q$2:$Q$5001,MATCH($A2558,'Apólices'!$A$2:$A$5001,0))="","",INDEX('Apólices'!$Q$2:$Q$5001,MATCH($A2558,'Apólices'!$A$2:$A$5001,0))),""))</f>
        <v/>
      </c>
      <c r="D2558" s="8" t="n"/>
      <c r="E2558" s="25" t="n"/>
      <c r="F2558" s="25">
        <f>IF(OR($E2558="",$C2558=""),"",ROUND($E2558*$C2558/100,2))</f>
        <v/>
      </c>
      <c r="G2558" s="8" t="n"/>
      <c r="H2558" s="25" t="n"/>
      <c r="I2558" s="8" t="n"/>
      <c r="J2558" s="25">
        <f>IF($H2558&lt;&gt;"",IF($F2558="","",ROUND($H2558-$F2558,2)),IF(AND($F2558&lt;&gt;"",ISNUMBER($G2558)),IF($G2558&lt;TODAY(),-$F2558,""),""))</f>
        <v/>
      </c>
    </row>
    <row r="2559">
      <c r="A2559" s="7" t="n"/>
      <c r="B2559" s="10" t="n"/>
      <c r="C2559">
        <f>IF($A2559="","",IFERROR(IF(INDEX('Apólices'!$Q$2:$Q$5001,MATCH($A2559,'Apólices'!$A$2:$A$5001,0))="","",INDEX('Apólices'!$Q$2:$Q$5001,MATCH($A2559,'Apólices'!$A$2:$A$5001,0))),""))</f>
        <v/>
      </c>
      <c r="D2559" s="8" t="n"/>
      <c r="E2559" s="25" t="n"/>
      <c r="F2559" s="25">
        <f>IF(OR($E2559="",$C2559=""),"",ROUND($E2559*$C2559/100,2))</f>
        <v/>
      </c>
      <c r="G2559" s="8" t="n"/>
      <c r="H2559" s="25" t="n"/>
      <c r="I2559" s="8" t="n"/>
      <c r="J2559" s="25">
        <f>IF($H2559&lt;&gt;"",IF($F2559="","",ROUND($H2559-$F2559,2)),IF(AND($F2559&lt;&gt;"",ISNUMBER($G2559)),IF($G2559&lt;TODAY(),-$F2559,""),""))</f>
        <v/>
      </c>
    </row>
    <row r="2560">
      <c r="A2560" s="7" t="n"/>
      <c r="B2560" s="10" t="n"/>
      <c r="C2560">
        <f>IF($A2560="","",IFERROR(IF(INDEX('Apólices'!$Q$2:$Q$5001,MATCH($A2560,'Apólices'!$A$2:$A$5001,0))="","",INDEX('Apólices'!$Q$2:$Q$5001,MATCH($A2560,'Apólices'!$A$2:$A$5001,0))),""))</f>
        <v/>
      </c>
      <c r="D2560" s="8" t="n"/>
      <c r="E2560" s="25" t="n"/>
      <c r="F2560" s="25">
        <f>IF(OR($E2560="",$C2560=""),"",ROUND($E2560*$C2560/100,2))</f>
        <v/>
      </c>
      <c r="G2560" s="8" t="n"/>
      <c r="H2560" s="25" t="n"/>
      <c r="I2560" s="8" t="n"/>
      <c r="J2560" s="25">
        <f>IF($H2560&lt;&gt;"",IF($F2560="","",ROUND($H2560-$F2560,2)),IF(AND($F2560&lt;&gt;"",ISNUMBER($G2560)),IF($G2560&lt;TODAY(),-$F2560,""),""))</f>
        <v/>
      </c>
    </row>
    <row r="2561">
      <c r="A2561" s="7" t="n"/>
      <c r="B2561" s="10" t="n"/>
      <c r="C2561">
        <f>IF($A2561="","",IFERROR(IF(INDEX('Apólices'!$Q$2:$Q$5001,MATCH($A2561,'Apólices'!$A$2:$A$5001,0))="","",INDEX('Apólices'!$Q$2:$Q$5001,MATCH($A2561,'Apólices'!$A$2:$A$5001,0))),""))</f>
        <v/>
      </c>
      <c r="D2561" s="8" t="n"/>
      <c r="E2561" s="25" t="n"/>
      <c r="F2561" s="25">
        <f>IF(OR($E2561="",$C2561=""),"",ROUND($E2561*$C2561/100,2))</f>
        <v/>
      </c>
      <c r="G2561" s="8" t="n"/>
      <c r="H2561" s="25" t="n"/>
      <c r="I2561" s="8" t="n"/>
      <c r="J2561" s="25">
        <f>IF($H2561&lt;&gt;"",IF($F2561="","",ROUND($H2561-$F2561,2)),IF(AND($F2561&lt;&gt;"",ISNUMBER($G2561)),IF($G2561&lt;TODAY(),-$F2561,""),""))</f>
        <v/>
      </c>
    </row>
    <row r="2562">
      <c r="A2562" s="7" t="n"/>
      <c r="B2562" s="10" t="n"/>
      <c r="C2562">
        <f>IF($A2562="","",IFERROR(IF(INDEX('Apólices'!$Q$2:$Q$5001,MATCH($A2562,'Apólices'!$A$2:$A$5001,0))="","",INDEX('Apólices'!$Q$2:$Q$5001,MATCH($A2562,'Apólices'!$A$2:$A$5001,0))),""))</f>
        <v/>
      </c>
      <c r="D2562" s="8" t="n"/>
      <c r="E2562" s="25" t="n"/>
      <c r="F2562" s="25">
        <f>IF(OR($E2562="",$C2562=""),"",ROUND($E2562*$C2562/100,2))</f>
        <v/>
      </c>
      <c r="G2562" s="8" t="n"/>
      <c r="H2562" s="25" t="n"/>
      <c r="I2562" s="8" t="n"/>
      <c r="J2562" s="25">
        <f>IF($H2562&lt;&gt;"",IF($F2562="","",ROUND($H2562-$F2562,2)),IF(AND($F2562&lt;&gt;"",ISNUMBER($G2562)),IF($G2562&lt;TODAY(),-$F2562,""),""))</f>
        <v/>
      </c>
    </row>
    <row r="2563">
      <c r="A2563" s="7" t="n"/>
      <c r="B2563" s="10" t="n"/>
      <c r="C2563">
        <f>IF($A2563="","",IFERROR(IF(INDEX('Apólices'!$Q$2:$Q$5001,MATCH($A2563,'Apólices'!$A$2:$A$5001,0))="","",INDEX('Apólices'!$Q$2:$Q$5001,MATCH($A2563,'Apólices'!$A$2:$A$5001,0))),""))</f>
        <v/>
      </c>
      <c r="D2563" s="8" t="n"/>
      <c r="E2563" s="25" t="n"/>
      <c r="F2563" s="25">
        <f>IF(OR($E2563="",$C2563=""),"",ROUND($E2563*$C2563/100,2))</f>
        <v/>
      </c>
      <c r="G2563" s="8" t="n"/>
      <c r="H2563" s="25" t="n"/>
      <c r="I2563" s="8" t="n"/>
      <c r="J2563" s="25">
        <f>IF($H2563&lt;&gt;"",IF($F2563="","",ROUND($H2563-$F2563,2)),IF(AND($F2563&lt;&gt;"",ISNUMBER($G2563)),IF($G2563&lt;TODAY(),-$F2563,""),""))</f>
        <v/>
      </c>
    </row>
    <row r="2564">
      <c r="A2564" s="7" t="n"/>
      <c r="B2564" s="10" t="n"/>
      <c r="C2564">
        <f>IF($A2564="","",IFERROR(IF(INDEX('Apólices'!$Q$2:$Q$5001,MATCH($A2564,'Apólices'!$A$2:$A$5001,0))="","",INDEX('Apólices'!$Q$2:$Q$5001,MATCH($A2564,'Apólices'!$A$2:$A$5001,0))),""))</f>
        <v/>
      </c>
      <c r="D2564" s="8" t="n"/>
      <c r="E2564" s="25" t="n"/>
      <c r="F2564" s="25">
        <f>IF(OR($E2564="",$C2564=""),"",ROUND($E2564*$C2564/100,2))</f>
        <v/>
      </c>
      <c r="G2564" s="8" t="n"/>
      <c r="H2564" s="25" t="n"/>
      <c r="I2564" s="8" t="n"/>
      <c r="J2564" s="25">
        <f>IF($H2564&lt;&gt;"",IF($F2564="","",ROUND($H2564-$F2564,2)),IF(AND($F2564&lt;&gt;"",ISNUMBER($G2564)),IF($G2564&lt;TODAY(),-$F2564,""),""))</f>
        <v/>
      </c>
    </row>
    <row r="2565">
      <c r="A2565" s="7" t="n"/>
      <c r="B2565" s="10" t="n"/>
      <c r="C2565">
        <f>IF($A2565="","",IFERROR(IF(INDEX('Apólices'!$Q$2:$Q$5001,MATCH($A2565,'Apólices'!$A$2:$A$5001,0))="","",INDEX('Apólices'!$Q$2:$Q$5001,MATCH($A2565,'Apólices'!$A$2:$A$5001,0))),""))</f>
        <v/>
      </c>
      <c r="D2565" s="8" t="n"/>
      <c r="E2565" s="25" t="n"/>
      <c r="F2565" s="25">
        <f>IF(OR($E2565="",$C2565=""),"",ROUND($E2565*$C2565/100,2))</f>
        <v/>
      </c>
      <c r="G2565" s="8" t="n"/>
      <c r="H2565" s="25" t="n"/>
      <c r="I2565" s="8" t="n"/>
      <c r="J2565" s="25">
        <f>IF($H2565&lt;&gt;"",IF($F2565="","",ROUND($H2565-$F2565,2)),IF(AND($F2565&lt;&gt;"",ISNUMBER($G2565)),IF($G2565&lt;TODAY(),-$F2565,""),""))</f>
        <v/>
      </c>
    </row>
    <row r="2566">
      <c r="A2566" s="7" t="n"/>
      <c r="B2566" s="10" t="n"/>
      <c r="C2566">
        <f>IF($A2566="","",IFERROR(IF(INDEX('Apólices'!$Q$2:$Q$5001,MATCH($A2566,'Apólices'!$A$2:$A$5001,0))="","",INDEX('Apólices'!$Q$2:$Q$5001,MATCH($A2566,'Apólices'!$A$2:$A$5001,0))),""))</f>
        <v/>
      </c>
      <c r="D2566" s="8" t="n"/>
      <c r="E2566" s="25" t="n"/>
      <c r="F2566" s="25">
        <f>IF(OR($E2566="",$C2566=""),"",ROUND($E2566*$C2566/100,2))</f>
        <v/>
      </c>
      <c r="G2566" s="8" t="n"/>
      <c r="H2566" s="25" t="n"/>
      <c r="I2566" s="8" t="n"/>
      <c r="J2566" s="25">
        <f>IF($H2566&lt;&gt;"",IF($F2566="","",ROUND($H2566-$F2566,2)),IF(AND($F2566&lt;&gt;"",ISNUMBER($G2566)),IF($G2566&lt;TODAY(),-$F2566,""),""))</f>
        <v/>
      </c>
    </row>
    <row r="2567">
      <c r="A2567" s="7" t="n"/>
      <c r="B2567" s="10" t="n"/>
      <c r="C2567">
        <f>IF($A2567="","",IFERROR(IF(INDEX('Apólices'!$Q$2:$Q$5001,MATCH($A2567,'Apólices'!$A$2:$A$5001,0))="","",INDEX('Apólices'!$Q$2:$Q$5001,MATCH($A2567,'Apólices'!$A$2:$A$5001,0))),""))</f>
        <v/>
      </c>
      <c r="D2567" s="8" t="n"/>
      <c r="E2567" s="25" t="n"/>
      <c r="F2567" s="25">
        <f>IF(OR($E2567="",$C2567=""),"",ROUND($E2567*$C2567/100,2))</f>
        <v/>
      </c>
      <c r="G2567" s="8" t="n"/>
      <c r="H2567" s="25" t="n"/>
      <c r="I2567" s="8" t="n"/>
      <c r="J2567" s="25">
        <f>IF($H2567&lt;&gt;"",IF($F2567="","",ROUND($H2567-$F2567,2)),IF(AND($F2567&lt;&gt;"",ISNUMBER($G2567)),IF($G2567&lt;TODAY(),-$F2567,""),""))</f>
        <v/>
      </c>
    </row>
    <row r="2568">
      <c r="A2568" s="7" t="n"/>
      <c r="B2568" s="10" t="n"/>
      <c r="C2568">
        <f>IF($A2568="","",IFERROR(IF(INDEX('Apólices'!$Q$2:$Q$5001,MATCH($A2568,'Apólices'!$A$2:$A$5001,0))="","",INDEX('Apólices'!$Q$2:$Q$5001,MATCH($A2568,'Apólices'!$A$2:$A$5001,0))),""))</f>
        <v/>
      </c>
      <c r="D2568" s="8" t="n"/>
      <c r="E2568" s="25" t="n"/>
      <c r="F2568" s="25">
        <f>IF(OR($E2568="",$C2568=""),"",ROUND($E2568*$C2568/100,2))</f>
        <v/>
      </c>
      <c r="G2568" s="8" t="n"/>
      <c r="H2568" s="25" t="n"/>
      <c r="I2568" s="8" t="n"/>
      <c r="J2568" s="25">
        <f>IF($H2568&lt;&gt;"",IF($F2568="","",ROUND($H2568-$F2568,2)),IF(AND($F2568&lt;&gt;"",ISNUMBER($G2568)),IF($G2568&lt;TODAY(),-$F2568,""),""))</f>
        <v/>
      </c>
    </row>
    <row r="2569">
      <c r="A2569" s="7" t="n"/>
      <c r="B2569" s="10" t="n"/>
      <c r="C2569">
        <f>IF($A2569="","",IFERROR(IF(INDEX('Apólices'!$Q$2:$Q$5001,MATCH($A2569,'Apólices'!$A$2:$A$5001,0))="","",INDEX('Apólices'!$Q$2:$Q$5001,MATCH($A2569,'Apólices'!$A$2:$A$5001,0))),""))</f>
        <v/>
      </c>
      <c r="D2569" s="8" t="n"/>
      <c r="E2569" s="25" t="n"/>
      <c r="F2569" s="25">
        <f>IF(OR($E2569="",$C2569=""),"",ROUND($E2569*$C2569/100,2))</f>
        <v/>
      </c>
      <c r="G2569" s="8" t="n"/>
      <c r="H2569" s="25" t="n"/>
      <c r="I2569" s="8" t="n"/>
      <c r="J2569" s="25">
        <f>IF($H2569&lt;&gt;"",IF($F2569="","",ROUND($H2569-$F2569,2)),IF(AND($F2569&lt;&gt;"",ISNUMBER($G2569)),IF($G2569&lt;TODAY(),-$F2569,""),""))</f>
        <v/>
      </c>
    </row>
    <row r="2570">
      <c r="A2570" s="7" t="n"/>
      <c r="B2570" s="10" t="n"/>
      <c r="C2570">
        <f>IF($A2570="","",IFERROR(IF(INDEX('Apólices'!$Q$2:$Q$5001,MATCH($A2570,'Apólices'!$A$2:$A$5001,0))="","",INDEX('Apólices'!$Q$2:$Q$5001,MATCH($A2570,'Apólices'!$A$2:$A$5001,0))),""))</f>
        <v/>
      </c>
      <c r="D2570" s="8" t="n"/>
      <c r="E2570" s="25" t="n"/>
      <c r="F2570" s="25">
        <f>IF(OR($E2570="",$C2570=""),"",ROUND($E2570*$C2570/100,2))</f>
        <v/>
      </c>
      <c r="G2570" s="8" t="n"/>
      <c r="H2570" s="25" t="n"/>
      <c r="I2570" s="8" t="n"/>
      <c r="J2570" s="25">
        <f>IF($H2570&lt;&gt;"",IF($F2570="","",ROUND($H2570-$F2570,2)),IF(AND($F2570&lt;&gt;"",ISNUMBER($G2570)),IF($G2570&lt;TODAY(),-$F2570,""),""))</f>
        <v/>
      </c>
    </row>
    <row r="2571">
      <c r="A2571" s="7" t="n"/>
      <c r="B2571" s="10" t="n"/>
      <c r="C2571">
        <f>IF($A2571="","",IFERROR(IF(INDEX('Apólices'!$Q$2:$Q$5001,MATCH($A2571,'Apólices'!$A$2:$A$5001,0))="","",INDEX('Apólices'!$Q$2:$Q$5001,MATCH($A2571,'Apólices'!$A$2:$A$5001,0))),""))</f>
        <v/>
      </c>
      <c r="D2571" s="8" t="n"/>
      <c r="E2571" s="25" t="n"/>
      <c r="F2571" s="25">
        <f>IF(OR($E2571="",$C2571=""),"",ROUND($E2571*$C2571/100,2))</f>
        <v/>
      </c>
      <c r="G2571" s="8" t="n"/>
      <c r="H2571" s="25" t="n"/>
      <c r="I2571" s="8" t="n"/>
      <c r="J2571" s="25">
        <f>IF($H2571&lt;&gt;"",IF($F2571="","",ROUND($H2571-$F2571,2)),IF(AND($F2571&lt;&gt;"",ISNUMBER($G2571)),IF($G2571&lt;TODAY(),-$F2571,""),""))</f>
        <v/>
      </c>
    </row>
    <row r="2572">
      <c r="A2572" s="7" t="n"/>
      <c r="B2572" s="10" t="n"/>
      <c r="C2572">
        <f>IF($A2572="","",IFERROR(IF(INDEX('Apólices'!$Q$2:$Q$5001,MATCH($A2572,'Apólices'!$A$2:$A$5001,0))="","",INDEX('Apólices'!$Q$2:$Q$5001,MATCH($A2572,'Apólices'!$A$2:$A$5001,0))),""))</f>
        <v/>
      </c>
      <c r="D2572" s="8" t="n"/>
      <c r="E2572" s="25" t="n"/>
      <c r="F2572" s="25">
        <f>IF(OR($E2572="",$C2572=""),"",ROUND($E2572*$C2572/100,2))</f>
        <v/>
      </c>
      <c r="G2572" s="8" t="n"/>
      <c r="H2572" s="25" t="n"/>
      <c r="I2572" s="8" t="n"/>
      <c r="J2572" s="25">
        <f>IF($H2572&lt;&gt;"",IF($F2572="","",ROUND($H2572-$F2572,2)),IF(AND($F2572&lt;&gt;"",ISNUMBER($G2572)),IF($G2572&lt;TODAY(),-$F2572,""),""))</f>
        <v/>
      </c>
    </row>
    <row r="2573">
      <c r="A2573" s="7" t="n"/>
      <c r="B2573" s="10" t="n"/>
      <c r="C2573">
        <f>IF($A2573="","",IFERROR(IF(INDEX('Apólices'!$Q$2:$Q$5001,MATCH($A2573,'Apólices'!$A$2:$A$5001,0))="","",INDEX('Apólices'!$Q$2:$Q$5001,MATCH($A2573,'Apólices'!$A$2:$A$5001,0))),""))</f>
        <v/>
      </c>
      <c r="D2573" s="8" t="n"/>
      <c r="E2573" s="25" t="n"/>
      <c r="F2573" s="25">
        <f>IF(OR($E2573="",$C2573=""),"",ROUND($E2573*$C2573/100,2))</f>
        <v/>
      </c>
      <c r="G2573" s="8" t="n"/>
      <c r="H2573" s="25" t="n"/>
      <c r="I2573" s="8" t="n"/>
      <c r="J2573" s="25">
        <f>IF($H2573&lt;&gt;"",IF($F2573="","",ROUND($H2573-$F2573,2)),IF(AND($F2573&lt;&gt;"",ISNUMBER($G2573)),IF($G2573&lt;TODAY(),-$F2573,""),""))</f>
        <v/>
      </c>
    </row>
    <row r="2574">
      <c r="A2574" s="7" t="n"/>
      <c r="B2574" s="10" t="n"/>
      <c r="C2574">
        <f>IF($A2574="","",IFERROR(IF(INDEX('Apólices'!$Q$2:$Q$5001,MATCH($A2574,'Apólices'!$A$2:$A$5001,0))="","",INDEX('Apólices'!$Q$2:$Q$5001,MATCH($A2574,'Apólices'!$A$2:$A$5001,0))),""))</f>
        <v/>
      </c>
      <c r="D2574" s="8" t="n"/>
      <c r="E2574" s="25" t="n"/>
      <c r="F2574" s="25">
        <f>IF(OR($E2574="",$C2574=""),"",ROUND($E2574*$C2574/100,2))</f>
        <v/>
      </c>
      <c r="G2574" s="8" t="n"/>
      <c r="H2574" s="25" t="n"/>
      <c r="I2574" s="8" t="n"/>
      <c r="J2574" s="25">
        <f>IF($H2574&lt;&gt;"",IF($F2574="","",ROUND($H2574-$F2574,2)),IF(AND($F2574&lt;&gt;"",ISNUMBER($G2574)),IF($G2574&lt;TODAY(),-$F2574,""),""))</f>
        <v/>
      </c>
    </row>
    <row r="2575">
      <c r="A2575" s="7" t="n"/>
      <c r="B2575" s="10" t="n"/>
      <c r="C2575">
        <f>IF($A2575="","",IFERROR(IF(INDEX('Apólices'!$Q$2:$Q$5001,MATCH($A2575,'Apólices'!$A$2:$A$5001,0))="","",INDEX('Apólices'!$Q$2:$Q$5001,MATCH($A2575,'Apólices'!$A$2:$A$5001,0))),""))</f>
        <v/>
      </c>
      <c r="D2575" s="8" t="n"/>
      <c r="E2575" s="25" t="n"/>
      <c r="F2575" s="25">
        <f>IF(OR($E2575="",$C2575=""),"",ROUND($E2575*$C2575/100,2))</f>
        <v/>
      </c>
      <c r="G2575" s="8" t="n"/>
      <c r="H2575" s="25" t="n"/>
      <c r="I2575" s="8" t="n"/>
      <c r="J2575" s="25">
        <f>IF($H2575&lt;&gt;"",IF($F2575="","",ROUND($H2575-$F2575,2)),IF(AND($F2575&lt;&gt;"",ISNUMBER($G2575)),IF($G2575&lt;TODAY(),-$F2575,""),""))</f>
        <v/>
      </c>
    </row>
    <row r="2576">
      <c r="A2576" s="7" t="n"/>
      <c r="B2576" s="10" t="n"/>
      <c r="C2576">
        <f>IF($A2576="","",IFERROR(IF(INDEX('Apólices'!$Q$2:$Q$5001,MATCH($A2576,'Apólices'!$A$2:$A$5001,0))="","",INDEX('Apólices'!$Q$2:$Q$5001,MATCH($A2576,'Apólices'!$A$2:$A$5001,0))),""))</f>
        <v/>
      </c>
      <c r="D2576" s="8" t="n"/>
      <c r="E2576" s="25" t="n"/>
      <c r="F2576" s="25">
        <f>IF(OR($E2576="",$C2576=""),"",ROUND($E2576*$C2576/100,2))</f>
        <v/>
      </c>
      <c r="G2576" s="8" t="n"/>
      <c r="H2576" s="25" t="n"/>
      <c r="I2576" s="8" t="n"/>
      <c r="J2576" s="25">
        <f>IF($H2576&lt;&gt;"",IF($F2576="","",ROUND($H2576-$F2576,2)),IF(AND($F2576&lt;&gt;"",ISNUMBER($G2576)),IF($G2576&lt;TODAY(),-$F2576,""),""))</f>
        <v/>
      </c>
    </row>
    <row r="2577">
      <c r="A2577" s="7" t="n"/>
      <c r="B2577" s="10" t="n"/>
      <c r="C2577">
        <f>IF($A2577="","",IFERROR(IF(INDEX('Apólices'!$Q$2:$Q$5001,MATCH($A2577,'Apólices'!$A$2:$A$5001,0))="","",INDEX('Apólices'!$Q$2:$Q$5001,MATCH($A2577,'Apólices'!$A$2:$A$5001,0))),""))</f>
        <v/>
      </c>
      <c r="D2577" s="8" t="n"/>
      <c r="E2577" s="25" t="n"/>
      <c r="F2577" s="25">
        <f>IF(OR($E2577="",$C2577=""),"",ROUND($E2577*$C2577/100,2))</f>
        <v/>
      </c>
      <c r="G2577" s="8" t="n"/>
      <c r="H2577" s="25" t="n"/>
      <c r="I2577" s="8" t="n"/>
      <c r="J2577" s="25">
        <f>IF($H2577&lt;&gt;"",IF($F2577="","",ROUND($H2577-$F2577,2)),IF(AND($F2577&lt;&gt;"",ISNUMBER($G2577)),IF($G2577&lt;TODAY(),-$F2577,""),""))</f>
        <v/>
      </c>
    </row>
    <row r="2578">
      <c r="A2578" s="7" t="n"/>
      <c r="B2578" s="10" t="n"/>
      <c r="C2578">
        <f>IF($A2578="","",IFERROR(IF(INDEX('Apólices'!$Q$2:$Q$5001,MATCH($A2578,'Apólices'!$A$2:$A$5001,0))="","",INDEX('Apólices'!$Q$2:$Q$5001,MATCH($A2578,'Apólices'!$A$2:$A$5001,0))),""))</f>
        <v/>
      </c>
      <c r="D2578" s="8" t="n"/>
      <c r="E2578" s="25" t="n"/>
      <c r="F2578" s="25">
        <f>IF(OR($E2578="",$C2578=""),"",ROUND($E2578*$C2578/100,2))</f>
        <v/>
      </c>
      <c r="G2578" s="8" t="n"/>
      <c r="H2578" s="25" t="n"/>
      <c r="I2578" s="8" t="n"/>
      <c r="J2578" s="25">
        <f>IF($H2578&lt;&gt;"",IF($F2578="","",ROUND($H2578-$F2578,2)),IF(AND($F2578&lt;&gt;"",ISNUMBER($G2578)),IF($G2578&lt;TODAY(),-$F2578,""),""))</f>
        <v/>
      </c>
    </row>
    <row r="2579">
      <c r="A2579" s="7" t="n"/>
      <c r="B2579" s="10" t="n"/>
      <c r="C2579">
        <f>IF($A2579="","",IFERROR(IF(INDEX('Apólices'!$Q$2:$Q$5001,MATCH($A2579,'Apólices'!$A$2:$A$5001,0))="","",INDEX('Apólices'!$Q$2:$Q$5001,MATCH($A2579,'Apólices'!$A$2:$A$5001,0))),""))</f>
        <v/>
      </c>
      <c r="D2579" s="8" t="n"/>
      <c r="E2579" s="25" t="n"/>
      <c r="F2579" s="25">
        <f>IF(OR($E2579="",$C2579=""),"",ROUND($E2579*$C2579/100,2))</f>
        <v/>
      </c>
      <c r="G2579" s="8" t="n"/>
      <c r="H2579" s="25" t="n"/>
      <c r="I2579" s="8" t="n"/>
      <c r="J2579" s="25">
        <f>IF($H2579&lt;&gt;"",IF($F2579="","",ROUND($H2579-$F2579,2)),IF(AND($F2579&lt;&gt;"",ISNUMBER($G2579)),IF($G2579&lt;TODAY(),-$F2579,""),""))</f>
        <v/>
      </c>
    </row>
    <row r="2580">
      <c r="A2580" s="7" t="n"/>
      <c r="B2580" s="10" t="n"/>
      <c r="C2580">
        <f>IF($A2580="","",IFERROR(IF(INDEX('Apólices'!$Q$2:$Q$5001,MATCH($A2580,'Apólices'!$A$2:$A$5001,0))="","",INDEX('Apólices'!$Q$2:$Q$5001,MATCH($A2580,'Apólices'!$A$2:$A$5001,0))),""))</f>
        <v/>
      </c>
      <c r="D2580" s="8" t="n"/>
      <c r="E2580" s="25" t="n"/>
      <c r="F2580" s="25">
        <f>IF(OR($E2580="",$C2580=""),"",ROUND($E2580*$C2580/100,2))</f>
        <v/>
      </c>
      <c r="G2580" s="8" t="n"/>
      <c r="H2580" s="25" t="n"/>
      <c r="I2580" s="8" t="n"/>
      <c r="J2580" s="25">
        <f>IF($H2580&lt;&gt;"",IF($F2580="","",ROUND($H2580-$F2580,2)),IF(AND($F2580&lt;&gt;"",ISNUMBER($G2580)),IF($G2580&lt;TODAY(),-$F2580,""),""))</f>
        <v/>
      </c>
    </row>
    <row r="2581">
      <c r="A2581" s="7" t="n"/>
      <c r="B2581" s="10" t="n"/>
      <c r="C2581">
        <f>IF($A2581="","",IFERROR(IF(INDEX('Apólices'!$Q$2:$Q$5001,MATCH($A2581,'Apólices'!$A$2:$A$5001,0))="","",INDEX('Apólices'!$Q$2:$Q$5001,MATCH($A2581,'Apólices'!$A$2:$A$5001,0))),""))</f>
        <v/>
      </c>
      <c r="D2581" s="8" t="n"/>
      <c r="E2581" s="25" t="n"/>
      <c r="F2581" s="25">
        <f>IF(OR($E2581="",$C2581=""),"",ROUND($E2581*$C2581/100,2))</f>
        <v/>
      </c>
      <c r="G2581" s="8" t="n"/>
      <c r="H2581" s="25" t="n"/>
      <c r="I2581" s="8" t="n"/>
      <c r="J2581" s="25">
        <f>IF($H2581&lt;&gt;"",IF($F2581="","",ROUND($H2581-$F2581,2)),IF(AND($F2581&lt;&gt;"",ISNUMBER($G2581)),IF($G2581&lt;TODAY(),-$F2581,""),""))</f>
        <v/>
      </c>
    </row>
    <row r="2582">
      <c r="A2582" s="7" t="n"/>
      <c r="B2582" s="10" t="n"/>
      <c r="C2582">
        <f>IF($A2582="","",IFERROR(IF(INDEX('Apólices'!$Q$2:$Q$5001,MATCH($A2582,'Apólices'!$A$2:$A$5001,0))="","",INDEX('Apólices'!$Q$2:$Q$5001,MATCH($A2582,'Apólices'!$A$2:$A$5001,0))),""))</f>
        <v/>
      </c>
      <c r="D2582" s="8" t="n"/>
      <c r="E2582" s="25" t="n"/>
      <c r="F2582" s="25">
        <f>IF(OR($E2582="",$C2582=""),"",ROUND($E2582*$C2582/100,2))</f>
        <v/>
      </c>
      <c r="G2582" s="8" t="n"/>
      <c r="H2582" s="25" t="n"/>
      <c r="I2582" s="8" t="n"/>
      <c r="J2582" s="25">
        <f>IF($H2582&lt;&gt;"",IF($F2582="","",ROUND($H2582-$F2582,2)),IF(AND($F2582&lt;&gt;"",ISNUMBER($G2582)),IF($G2582&lt;TODAY(),-$F2582,""),""))</f>
        <v/>
      </c>
    </row>
    <row r="2583">
      <c r="A2583" s="7" t="n"/>
      <c r="B2583" s="10" t="n"/>
      <c r="C2583">
        <f>IF($A2583="","",IFERROR(IF(INDEX('Apólices'!$Q$2:$Q$5001,MATCH($A2583,'Apólices'!$A$2:$A$5001,0))="","",INDEX('Apólices'!$Q$2:$Q$5001,MATCH($A2583,'Apólices'!$A$2:$A$5001,0))),""))</f>
        <v/>
      </c>
      <c r="D2583" s="8" t="n"/>
      <c r="E2583" s="25" t="n"/>
      <c r="F2583" s="25">
        <f>IF(OR($E2583="",$C2583=""),"",ROUND($E2583*$C2583/100,2))</f>
        <v/>
      </c>
      <c r="G2583" s="8" t="n"/>
      <c r="H2583" s="25" t="n"/>
      <c r="I2583" s="8" t="n"/>
      <c r="J2583" s="25">
        <f>IF($H2583&lt;&gt;"",IF($F2583="","",ROUND($H2583-$F2583,2)),IF(AND($F2583&lt;&gt;"",ISNUMBER($G2583)),IF($G2583&lt;TODAY(),-$F2583,""),""))</f>
        <v/>
      </c>
    </row>
    <row r="2584">
      <c r="A2584" s="7" t="n"/>
      <c r="B2584" s="10" t="n"/>
      <c r="C2584">
        <f>IF($A2584="","",IFERROR(IF(INDEX('Apólices'!$Q$2:$Q$5001,MATCH($A2584,'Apólices'!$A$2:$A$5001,0))="","",INDEX('Apólices'!$Q$2:$Q$5001,MATCH($A2584,'Apólices'!$A$2:$A$5001,0))),""))</f>
        <v/>
      </c>
      <c r="D2584" s="8" t="n"/>
      <c r="E2584" s="25" t="n"/>
      <c r="F2584" s="25">
        <f>IF(OR($E2584="",$C2584=""),"",ROUND($E2584*$C2584/100,2))</f>
        <v/>
      </c>
      <c r="G2584" s="8" t="n"/>
      <c r="H2584" s="25" t="n"/>
      <c r="I2584" s="8" t="n"/>
      <c r="J2584" s="25">
        <f>IF($H2584&lt;&gt;"",IF($F2584="","",ROUND($H2584-$F2584,2)),IF(AND($F2584&lt;&gt;"",ISNUMBER($G2584)),IF($G2584&lt;TODAY(),-$F2584,""),""))</f>
        <v/>
      </c>
    </row>
    <row r="2585">
      <c r="A2585" s="7" t="n"/>
      <c r="B2585" s="10" t="n"/>
      <c r="C2585">
        <f>IF($A2585="","",IFERROR(IF(INDEX('Apólices'!$Q$2:$Q$5001,MATCH($A2585,'Apólices'!$A$2:$A$5001,0))="","",INDEX('Apólices'!$Q$2:$Q$5001,MATCH($A2585,'Apólices'!$A$2:$A$5001,0))),""))</f>
        <v/>
      </c>
      <c r="D2585" s="8" t="n"/>
      <c r="E2585" s="25" t="n"/>
      <c r="F2585" s="25">
        <f>IF(OR($E2585="",$C2585=""),"",ROUND($E2585*$C2585/100,2))</f>
        <v/>
      </c>
      <c r="G2585" s="8" t="n"/>
      <c r="H2585" s="25" t="n"/>
      <c r="I2585" s="8" t="n"/>
      <c r="J2585" s="25">
        <f>IF($H2585&lt;&gt;"",IF($F2585="","",ROUND($H2585-$F2585,2)),IF(AND($F2585&lt;&gt;"",ISNUMBER($G2585)),IF($G2585&lt;TODAY(),-$F2585,""),""))</f>
        <v/>
      </c>
    </row>
    <row r="2586">
      <c r="A2586" s="7" t="n"/>
      <c r="B2586" s="10" t="n"/>
      <c r="C2586">
        <f>IF($A2586="","",IFERROR(IF(INDEX('Apólices'!$Q$2:$Q$5001,MATCH($A2586,'Apólices'!$A$2:$A$5001,0))="","",INDEX('Apólices'!$Q$2:$Q$5001,MATCH($A2586,'Apólices'!$A$2:$A$5001,0))),""))</f>
        <v/>
      </c>
      <c r="D2586" s="8" t="n"/>
      <c r="E2586" s="25" t="n"/>
      <c r="F2586" s="25">
        <f>IF(OR($E2586="",$C2586=""),"",ROUND($E2586*$C2586/100,2))</f>
        <v/>
      </c>
      <c r="G2586" s="8" t="n"/>
      <c r="H2586" s="25" t="n"/>
      <c r="I2586" s="8" t="n"/>
      <c r="J2586" s="25">
        <f>IF($H2586&lt;&gt;"",IF($F2586="","",ROUND($H2586-$F2586,2)),IF(AND($F2586&lt;&gt;"",ISNUMBER($G2586)),IF($G2586&lt;TODAY(),-$F2586,""),""))</f>
        <v/>
      </c>
    </row>
    <row r="2587">
      <c r="A2587" s="7" t="n"/>
      <c r="B2587" s="10" t="n"/>
      <c r="C2587">
        <f>IF($A2587="","",IFERROR(IF(INDEX('Apólices'!$Q$2:$Q$5001,MATCH($A2587,'Apólices'!$A$2:$A$5001,0))="","",INDEX('Apólices'!$Q$2:$Q$5001,MATCH($A2587,'Apólices'!$A$2:$A$5001,0))),""))</f>
        <v/>
      </c>
      <c r="D2587" s="8" t="n"/>
      <c r="E2587" s="25" t="n"/>
      <c r="F2587" s="25">
        <f>IF(OR($E2587="",$C2587=""),"",ROUND($E2587*$C2587/100,2))</f>
        <v/>
      </c>
      <c r="G2587" s="8" t="n"/>
      <c r="H2587" s="25" t="n"/>
      <c r="I2587" s="8" t="n"/>
      <c r="J2587" s="25">
        <f>IF($H2587&lt;&gt;"",IF($F2587="","",ROUND($H2587-$F2587,2)),IF(AND($F2587&lt;&gt;"",ISNUMBER($G2587)),IF($G2587&lt;TODAY(),-$F2587,""),""))</f>
        <v/>
      </c>
    </row>
    <row r="2588">
      <c r="A2588" s="7" t="n"/>
      <c r="B2588" s="10" t="n"/>
      <c r="C2588">
        <f>IF($A2588="","",IFERROR(IF(INDEX('Apólices'!$Q$2:$Q$5001,MATCH($A2588,'Apólices'!$A$2:$A$5001,0))="","",INDEX('Apólices'!$Q$2:$Q$5001,MATCH($A2588,'Apólices'!$A$2:$A$5001,0))),""))</f>
        <v/>
      </c>
      <c r="D2588" s="8" t="n"/>
      <c r="E2588" s="25" t="n"/>
      <c r="F2588" s="25">
        <f>IF(OR($E2588="",$C2588=""),"",ROUND($E2588*$C2588/100,2))</f>
        <v/>
      </c>
      <c r="G2588" s="8" t="n"/>
      <c r="H2588" s="25" t="n"/>
      <c r="I2588" s="8" t="n"/>
      <c r="J2588" s="25">
        <f>IF($H2588&lt;&gt;"",IF($F2588="","",ROUND($H2588-$F2588,2)),IF(AND($F2588&lt;&gt;"",ISNUMBER($G2588)),IF($G2588&lt;TODAY(),-$F2588,""),""))</f>
        <v/>
      </c>
    </row>
    <row r="2589">
      <c r="A2589" s="7" t="n"/>
      <c r="B2589" s="10" t="n"/>
      <c r="C2589">
        <f>IF($A2589="","",IFERROR(IF(INDEX('Apólices'!$Q$2:$Q$5001,MATCH($A2589,'Apólices'!$A$2:$A$5001,0))="","",INDEX('Apólices'!$Q$2:$Q$5001,MATCH($A2589,'Apólices'!$A$2:$A$5001,0))),""))</f>
        <v/>
      </c>
      <c r="D2589" s="8" t="n"/>
      <c r="E2589" s="25" t="n"/>
      <c r="F2589" s="25">
        <f>IF(OR($E2589="",$C2589=""),"",ROUND($E2589*$C2589/100,2))</f>
        <v/>
      </c>
      <c r="G2589" s="8" t="n"/>
      <c r="H2589" s="25" t="n"/>
      <c r="I2589" s="8" t="n"/>
      <c r="J2589" s="25">
        <f>IF($H2589&lt;&gt;"",IF($F2589="","",ROUND($H2589-$F2589,2)),IF(AND($F2589&lt;&gt;"",ISNUMBER($G2589)),IF($G2589&lt;TODAY(),-$F2589,""),""))</f>
        <v/>
      </c>
    </row>
    <row r="2590">
      <c r="A2590" s="7" t="n"/>
      <c r="B2590" s="10" t="n"/>
      <c r="C2590">
        <f>IF($A2590="","",IFERROR(IF(INDEX('Apólices'!$Q$2:$Q$5001,MATCH($A2590,'Apólices'!$A$2:$A$5001,0))="","",INDEX('Apólices'!$Q$2:$Q$5001,MATCH($A2590,'Apólices'!$A$2:$A$5001,0))),""))</f>
        <v/>
      </c>
      <c r="D2590" s="8" t="n"/>
      <c r="E2590" s="25" t="n"/>
      <c r="F2590" s="25">
        <f>IF(OR($E2590="",$C2590=""),"",ROUND($E2590*$C2590/100,2))</f>
        <v/>
      </c>
      <c r="G2590" s="8" t="n"/>
      <c r="H2590" s="25" t="n"/>
      <c r="I2590" s="8" t="n"/>
      <c r="J2590" s="25">
        <f>IF($H2590&lt;&gt;"",IF($F2590="","",ROUND($H2590-$F2590,2)),IF(AND($F2590&lt;&gt;"",ISNUMBER($G2590)),IF($G2590&lt;TODAY(),-$F2590,""),""))</f>
        <v/>
      </c>
    </row>
    <row r="2591">
      <c r="A2591" s="7" t="n"/>
      <c r="B2591" s="10" t="n"/>
      <c r="C2591">
        <f>IF($A2591="","",IFERROR(IF(INDEX('Apólices'!$Q$2:$Q$5001,MATCH($A2591,'Apólices'!$A$2:$A$5001,0))="","",INDEX('Apólices'!$Q$2:$Q$5001,MATCH($A2591,'Apólices'!$A$2:$A$5001,0))),""))</f>
        <v/>
      </c>
      <c r="D2591" s="8" t="n"/>
      <c r="E2591" s="25" t="n"/>
      <c r="F2591" s="25">
        <f>IF(OR($E2591="",$C2591=""),"",ROUND($E2591*$C2591/100,2))</f>
        <v/>
      </c>
      <c r="G2591" s="8" t="n"/>
      <c r="H2591" s="25" t="n"/>
      <c r="I2591" s="8" t="n"/>
      <c r="J2591" s="25">
        <f>IF($H2591&lt;&gt;"",IF($F2591="","",ROUND($H2591-$F2591,2)),IF(AND($F2591&lt;&gt;"",ISNUMBER($G2591)),IF($G2591&lt;TODAY(),-$F2591,""),""))</f>
        <v/>
      </c>
    </row>
    <row r="2592">
      <c r="A2592" s="7" t="n"/>
      <c r="B2592" s="10" t="n"/>
      <c r="C2592">
        <f>IF($A2592="","",IFERROR(IF(INDEX('Apólices'!$Q$2:$Q$5001,MATCH($A2592,'Apólices'!$A$2:$A$5001,0))="","",INDEX('Apólices'!$Q$2:$Q$5001,MATCH($A2592,'Apólices'!$A$2:$A$5001,0))),""))</f>
        <v/>
      </c>
      <c r="D2592" s="8" t="n"/>
      <c r="E2592" s="25" t="n"/>
      <c r="F2592" s="25">
        <f>IF(OR($E2592="",$C2592=""),"",ROUND($E2592*$C2592/100,2))</f>
        <v/>
      </c>
      <c r="G2592" s="8" t="n"/>
      <c r="H2592" s="25" t="n"/>
      <c r="I2592" s="8" t="n"/>
      <c r="J2592" s="25">
        <f>IF($H2592&lt;&gt;"",IF($F2592="","",ROUND($H2592-$F2592,2)),IF(AND($F2592&lt;&gt;"",ISNUMBER($G2592)),IF($G2592&lt;TODAY(),-$F2592,""),""))</f>
        <v/>
      </c>
    </row>
    <row r="2593">
      <c r="A2593" s="7" t="n"/>
      <c r="B2593" s="10" t="n"/>
      <c r="C2593">
        <f>IF($A2593="","",IFERROR(IF(INDEX('Apólices'!$Q$2:$Q$5001,MATCH($A2593,'Apólices'!$A$2:$A$5001,0))="","",INDEX('Apólices'!$Q$2:$Q$5001,MATCH($A2593,'Apólices'!$A$2:$A$5001,0))),""))</f>
        <v/>
      </c>
      <c r="D2593" s="8" t="n"/>
      <c r="E2593" s="25" t="n"/>
      <c r="F2593" s="25">
        <f>IF(OR($E2593="",$C2593=""),"",ROUND($E2593*$C2593/100,2))</f>
        <v/>
      </c>
      <c r="G2593" s="8" t="n"/>
      <c r="H2593" s="25" t="n"/>
      <c r="I2593" s="8" t="n"/>
      <c r="J2593" s="25">
        <f>IF($H2593&lt;&gt;"",IF($F2593="","",ROUND($H2593-$F2593,2)),IF(AND($F2593&lt;&gt;"",ISNUMBER($G2593)),IF($G2593&lt;TODAY(),-$F2593,""),""))</f>
        <v/>
      </c>
    </row>
    <row r="2594">
      <c r="A2594" s="7" t="n"/>
      <c r="B2594" s="10" t="n"/>
      <c r="C2594">
        <f>IF($A2594="","",IFERROR(IF(INDEX('Apólices'!$Q$2:$Q$5001,MATCH($A2594,'Apólices'!$A$2:$A$5001,0))="","",INDEX('Apólices'!$Q$2:$Q$5001,MATCH($A2594,'Apólices'!$A$2:$A$5001,0))),""))</f>
        <v/>
      </c>
      <c r="D2594" s="8" t="n"/>
      <c r="E2594" s="25" t="n"/>
      <c r="F2594" s="25">
        <f>IF(OR($E2594="",$C2594=""),"",ROUND($E2594*$C2594/100,2))</f>
        <v/>
      </c>
      <c r="G2594" s="8" t="n"/>
      <c r="H2594" s="25" t="n"/>
      <c r="I2594" s="8" t="n"/>
      <c r="J2594" s="25">
        <f>IF($H2594&lt;&gt;"",IF($F2594="","",ROUND($H2594-$F2594,2)),IF(AND($F2594&lt;&gt;"",ISNUMBER($G2594)),IF($G2594&lt;TODAY(),-$F2594,""),""))</f>
        <v/>
      </c>
    </row>
    <row r="2595">
      <c r="A2595" s="7" t="n"/>
      <c r="B2595" s="10" t="n"/>
      <c r="C2595">
        <f>IF($A2595="","",IFERROR(IF(INDEX('Apólices'!$Q$2:$Q$5001,MATCH($A2595,'Apólices'!$A$2:$A$5001,0))="","",INDEX('Apólices'!$Q$2:$Q$5001,MATCH($A2595,'Apólices'!$A$2:$A$5001,0))),""))</f>
        <v/>
      </c>
      <c r="D2595" s="8" t="n"/>
      <c r="E2595" s="25" t="n"/>
      <c r="F2595" s="25">
        <f>IF(OR($E2595="",$C2595=""),"",ROUND($E2595*$C2595/100,2))</f>
        <v/>
      </c>
      <c r="G2595" s="8" t="n"/>
      <c r="H2595" s="25" t="n"/>
      <c r="I2595" s="8" t="n"/>
      <c r="J2595" s="25">
        <f>IF($H2595&lt;&gt;"",IF($F2595="","",ROUND($H2595-$F2595,2)),IF(AND($F2595&lt;&gt;"",ISNUMBER($G2595)),IF($G2595&lt;TODAY(),-$F2595,""),""))</f>
        <v/>
      </c>
    </row>
    <row r="2596">
      <c r="A2596" s="7" t="n"/>
      <c r="B2596" s="10" t="n"/>
      <c r="C2596">
        <f>IF($A2596="","",IFERROR(IF(INDEX('Apólices'!$Q$2:$Q$5001,MATCH($A2596,'Apólices'!$A$2:$A$5001,0))="","",INDEX('Apólices'!$Q$2:$Q$5001,MATCH($A2596,'Apólices'!$A$2:$A$5001,0))),""))</f>
        <v/>
      </c>
      <c r="D2596" s="8" t="n"/>
      <c r="E2596" s="25" t="n"/>
      <c r="F2596" s="25">
        <f>IF(OR($E2596="",$C2596=""),"",ROUND($E2596*$C2596/100,2))</f>
        <v/>
      </c>
      <c r="G2596" s="8" t="n"/>
      <c r="H2596" s="25" t="n"/>
      <c r="I2596" s="8" t="n"/>
      <c r="J2596" s="25">
        <f>IF($H2596&lt;&gt;"",IF($F2596="","",ROUND($H2596-$F2596,2)),IF(AND($F2596&lt;&gt;"",ISNUMBER($G2596)),IF($G2596&lt;TODAY(),-$F2596,""),""))</f>
        <v/>
      </c>
    </row>
    <row r="2597">
      <c r="A2597" s="7" t="n"/>
      <c r="B2597" s="10" t="n"/>
      <c r="C2597">
        <f>IF($A2597="","",IFERROR(IF(INDEX('Apólices'!$Q$2:$Q$5001,MATCH($A2597,'Apólices'!$A$2:$A$5001,0))="","",INDEX('Apólices'!$Q$2:$Q$5001,MATCH($A2597,'Apólices'!$A$2:$A$5001,0))),""))</f>
        <v/>
      </c>
      <c r="D2597" s="8" t="n"/>
      <c r="E2597" s="25" t="n"/>
      <c r="F2597" s="25">
        <f>IF(OR($E2597="",$C2597=""),"",ROUND($E2597*$C2597/100,2))</f>
        <v/>
      </c>
      <c r="G2597" s="8" t="n"/>
      <c r="H2597" s="25" t="n"/>
      <c r="I2597" s="8" t="n"/>
      <c r="J2597" s="25">
        <f>IF($H2597&lt;&gt;"",IF($F2597="","",ROUND($H2597-$F2597,2)),IF(AND($F2597&lt;&gt;"",ISNUMBER($G2597)),IF($G2597&lt;TODAY(),-$F2597,""),""))</f>
        <v/>
      </c>
    </row>
    <row r="2598">
      <c r="A2598" s="7" t="n"/>
      <c r="B2598" s="10" t="n"/>
      <c r="C2598">
        <f>IF($A2598="","",IFERROR(IF(INDEX('Apólices'!$Q$2:$Q$5001,MATCH($A2598,'Apólices'!$A$2:$A$5001,0))="","",INDEX('Apólices'!$Q$2:$Q$5001,MATCH($A2598,'Apólices'!$A$2:$A$5001,0))),""))</f>
        <v/>
      </c>
      <c r="D2598" s="8" t="n"/>
      <c r="E2598" s="25" t="n"/>
      <c r="F2598" s="25">
        <f>IF(OR($E2598="",$C2598=""),"",ROUND($E2598*$C2598/100,2))</f>
        <v/>
      </c>
      <c r="G2598" s="8" t="n"/>
      <c r="H2598" s="25" t="n"/>
      <c r="I2598" s="8" t="n"/>
      <c r="J2598" s="25">
        <f>IF($H2598&lt;&gt;"",IF($F2598="","",ROUND($H2598-$F2598,2)),IF(AND($F2598&lt;&gt;"",ISNUMBER($G2598)),IF($G2598&lt;TODAY(),-$F2598,""),""))</f>
        <v/>
      </c>
    </row>
    <row r="2599">
      <c r="A2599" s="7" t="n"/>
      <c r="B2599" s="10" t="n"/>
      <c r="C2599">
        <f>IF($A2599="","",IFERROR(IF(INDEX('Apólices'!$Q$2:$Q$5001,MATCH($A2599,'Apólices'!$A$2:$A$5001,0))="","",INDEX('Apólices'!$Q$2:$Q$5001,MATCH($A2599,'Apólices'!$A$2:$A$5001,0))),""))</f>
        <v/>
      </c>
      <c r="D2599" s="8" t="n"/>
      <c r="E2599" s="25" t="n"/>
      <c r="F2599" s="25">
        <f>IF(OR($E2599="",$C2599=""),"",ROUND($E2599*$C2599/100,2))</f>
        <v/>
      </c>
      <c r="G2599" s="8" t="n"/>
      <c r="H2599" s="25" t="n"/>
      <c r="I2599" s="8" t="n"/>
      <c r="J2599" s="25">
        <f>IF($H2599&lt;&gt;"",IF($F2599="","",ROUND($H2599-$F2599,2)),IF(AND($F2599&lt;&gt;"",ISNUMBER($G2599)),IF($G2599&lt;TODAY(),-$F2599,""),""))</f>
        <v/>
      </c>
    </row>
    <row r="2600">
      <c r="A2600" s="7" t="n"/>
      <c r="B2600" s="10" t="n"/>
      <c r="C2600">
        <f>IF($A2600="","",IFERROR(IF(INDEX('Apólices'!$Q$2:$Q$5001,MATCH($A2600,'Apólices'!$A$2:$A$5001,0))="","",INDEX('Apólices'!$Q$2:$Q$5001,MATCH($A2600,'Apólices'!$A$2:$A$5001,0))),""))</f>
        <v/>
      </c>
      <c r="D2600" s="8" t="n"/>
      <c r="E2600" s="25" t="n"/>
      <c r="F2600" s="25">
        <f>IF(OR($E2600="",$C2600=""),"",ROUND($E2600*$C2600/100,2))</f>
        <v/>
      </c>
      <c r="G2600" s="8" t="n"/>
      <c r="H2600" s="25" t="n"/>
      <c r="I2600" s="8" t="n"/>
      <c r="J2600" s="25">
        <f>IF($H2600&lt;&gt;"",IF($F2600="","",ROUND($H2600-$F2600,2)),IF(AND($F2600&lt;&gt;"",ISNUMBER($G2600)),IF($G2600&lt;TODAY(),-$F2600,""),""))</f>
        <v/>
      </c>
    </row>
    <row r="2601">
      <c r="A2601" s="7" t="n"/>
      <c r="B2601" s="10" t="n"/>
      <c r="C2601">
        <f>IF($A2601="","",IFERROR(IF(INDEX('Apólices'!$Q$2:$Q$5001,MATCH($A2601,'Apólices'!$A$2:$A$5001,0))="","",INDEX('Apólices'!$Q$2:$Q$5001,MATCH($A2601,'Apólices'!$A$2:$A$5001,0))),""))</f>
        <v/>
      </c>
      <c r="D2601" s="8" t="n"/>
      <c r="E2601" s="25" t="n"/>
      <c r="F2601" s="25">
        <f>IF(OR($E2601="",$C2601=""),"",ROUND($E2601*$C2601/100,2))</f>
        <v/>
      </c>
      <c r="G2601" s="8" t="n"/>
      <c r="H2601" s="25" t="n"/>
      <c r="I2601" s="8" t="n"/>
      <c r="J2601" s="25">
        <f>IF($H2601&lt;&gt;"",IF($F2601="","",ROUND($H2601-$F2601,2)),IF(AND($F2601&lt;&gt;"",ISNUMBER($G2601)),IF($G2601&lt;TODAY(),-$F2601,""),""))</f>
        <v/>
      </c>
    </row>
    <row r="2602">
      <c r="A2602" s="7" t="n"/>
      <c r="B2602" s="10" t="n"/>
      <c r="C2602">
        <f>IF($A2602="","",IFERROR(IF(INDEX('Apólices'!$Q$2:$Q$5001,MATCH($A2602,'Apólices'!$A$2:$A$5001,0))="","",INDEX('Apólices'!$Q$2:$Q$5001,MATCH($A2602,'Apólices'!$A$2:$A$5001,0))),""))</f>
        <v/>
      </c>
      <c r="D2602" s="8" t="n"/>
      <c r="E2602" s="25" t="n"/>
      <c r="F2602" s="25">
        <f>IF(OR($E2602="",$C2602=""),"",ROUND($E2602*$C2602/100,2))</f>
        <v/>
      </c>
      <c r="G2602" s="8" t="n"/>
      <c r="H2602" s="25" t="n"/>
      <c r="I2602" s="8" t="n"/>
      <c r="J2602" s="25">
        <f>IF($H2602&lt;&gt;"",IF($F2602="","",ROUND($H2602-$F2602,2)),IF(AND($F2602&lt;&gt;"",ISNUMBER($G2602)),IF($G2602&lt;TODAY(),-$F2602,""),""))</f>
        <v/>
      </c>
    </row>
    <row r="2603">
      <c r="A2603" s="7" t="n"/>
      <c r="B2603" s="10" t="n"/>
      <c r="C2603">
        <f>IF($A2603="","",IFERROR(IF(INDEX('Apólices'!$Q$2:$Q$5001,MATCH($A2603,'Apólices'!$A$2:$A$5001,0))="","",INDEX('Apólices'!$Q$2:$Q$5001,MATCH($A2603,'Apólices'!$A$2:$A$5001,0))),""))</f>
        <v/>
      </c>
      <c r="D2603" s="8" t="n"/>
      <c r="E2603" s="25" t="n"/>
      <c r="F2603" s="25">
        <f>IF(OR($E2603="",$C2603=""),"",ROUND($E2603*$C2603/100,2))</f>
        <v/>
      </c>
      <c r="G2603" s="8" t="n"/>
      <c r="H2603" s="25" t="n"/>
      <c r="I2603" s="8" t="n"/>
      <c r="J2603" s="25">
        <f>IF($H2603&lt;&gt;"",IF($F2603="","",ROUND($H2603-$F2603,2)),IF(AND($F2603&lt;&gt;"",ISNUMBER($G2603)),IF($G2603&lt;TODAY(),-$F2603,""),""))</f>
        <v/>
      </c>
    </row>
    <row r="2604">
      <c r="A2604" s="7" t="n"/>
      <c r="B2604" s="10" t="n"/>
      <c r="C2604">
        <f>IF($A2604="","",IFERROR(IF(INDEX('Apólices'!$Q$2:$Q$5001,MATCH($A2604,'Apólices'!$A$2:$A$5001,0))="","",INDEX('Apólices'!$Q$2:$Q$5001,MATCH($A2604,'Apólices'!$A$2:$A$5001,0))),""))</f>
        <v/>
      </c>
      <c r="D2604" s="8" t="n"/>
      <c r="E2604" s="25" t="n"/>
      <c r="F2604" s="25">
        <f>IF(OR($E2604="",$C2604=""),"",ROUND($E2604*$C2604/100,2))</f>
        <v/>
      </c>
      <c r="G2604" s="8" t="n"/>
      <c r="H2604" s="25" t="n"/>
      <c r="I2604" s="8" t="n"/>
      <c r="J2604" s="25">
        <f>IF($H2604&lt;&gt;"",IF($F2604="","",ROUND($H2604-$F2604,2)),IF(AND($F2604&lt;&gt;"",ISNUMBER($G2604)),IF($G2604&lt;TODAY(),-$F2604,""),""))</f>
        <v/>
      </c>
    </row>
    <row r="2605">
      <c r="A2605" s="7" t="n"/>
      <c r="B2605" s="10" t="n"/>
      <c r="C2605">
        <f>IF($A2605="","",IFERROR(IF(INDEX('Apólices'!$Q$2:$Q$5001,MATCH($A2605,'Apólices'!$A$2:$A$5001,0))="","",INDEX('Apólices'!$Q$2:$Q$5001,MATCH($A2605,'Apólices'!$A$2:$A$5001,0))),""))</f>
        <v/>
      </c>
      <c r="D2605" s="8" t="n"/>
      <c r="E2605" s="25" t="n"/>
      <c r="F2605" s="25">
        <f>IF(OR($E2605="",$C2605=""),"",ROUND($E2605*$C2605/100,2))</f>
        <v/>
      </c>
      <c r="G2605" s="8" t="n"/>
      <c r="H2605" s="25" t="n"/>
      <c r="I2605" s="8" t="n"/>
      <c r="J2605" s="25">
        <f>IF($H2605&lt;&gt;"",IF($F2605="","",ROUND($H2605-$F2605,2)),IF(AND($F2605&lt;&gt;"",ISNUMBER($G2605)),IF($G2605&lt;TODAY(),-$F2605,""),""))</f>
        <v/>
      </c>
    </row>
    <row r="2606">
      <c r="A2606" s="7" t="n"/>
      <c r="B2606" s="10" t="n"/>
      <c r="C2606">
        <f>IF($A2606="","",IFERROR(IF(INDEX('Apólices'!$Q$2:$Q$5001,MATCH($A2606,'Apólices'!$A$2:$A$5001,0))="","",INDEX('Apólices'!$Q$2:$Q$5001,MATCH($A2606,'Apólices'!$A$2:$A$5001,0))),""))</f>
        <v/>
      </c>
      <c r="D2606" s="8" t="n"/>
      <c r="E2606" s="25" t="n"/>
      <c r="F2606" s="25">
        <f>IF(OR($E2606="",$C2606=""),"",ROUND($E2606*$C2606/100,2))</f>
        <v/>
      </c>
      <c r="G2606" s="8" t="n"/>
      <c r="H2606" s="25" t="n"/>
      <c r="I2606" s="8" t="n"/>
      <c r="J2606" s="25">
        <f>IF($H2606&lt;&gt;"",IF($F2606="","",ROUND($H2606-$F2606,2)),IF(AND($F2606&lt;&gt;"",ISNUMBER($G2606)),IF($G2606&lt;TODAY(),-$F2606,""),""))</f>
        <v/>
      </c>
    </row>
    <row r="2607">
      <c r="A2607" s="7" t="n"/>
      <c r="B2607" s="10" t="n"/>
      <c r="C2607">
        <f>IF($A2607="","",IFERROR(IF(INDEX('Apólices'!$Q$2:$Q$5001,MATCH($A2607,'Apólices'!$A$2:$A$5001,0))="","",INDEX('Apólices'!$Q$2:$Q$5001,MATCH($A2607,'Apólices'!$A$2:$A$5001,0))),""))</f>
        <v/>
      </c>
      <c r="D2607" s="8" t="n"/>
      <c r="E2607" s="25" t="n"/>
      <c r="F2607" s="25">
        <f>IF(OR($E2607="",$C2607=""),"",ROUND($E2607*$C2607/100,2))</f>
        <v/>
      </c>
      <c r="G2607" s="8" t="n"/>
      <c r="H2607" s="25" t="n"/>
      <c r="I2607" s="8" t="n"/>
      <c r="J2607" s="25">
        <f>IF($H2607&lt;&gt;"",IF($F2607="","",ROUND($H2607-$F2607,2)),IF(AND($F2607&lt;&gt;"",ISNUMBER($G2607)),IF($G2607&lt;TODAY(),-$F2607,""),""))</f>
        <v/>
      </c>
    </row>
    <row r="2608">
      <c r="A2608" s="7" t="n"/>
      <c r="B2608" s="10" t="n"/>
      <c r="C2608">
        <f>IF($A2608="","",IFERROR(IF(INDEX('Apólices'!$Q$2:$Q$5001,MATCH($A2608,'Apólices'!$A$2:$A$5001,0))="","",INDEX('Apólices'!$Q$2:$Q$5001,MATCH($A2608,'Apólices'!$A$2:$A$5001,0))),""))</f>
        <v/>
      </c>
      <c r="D2608" s="8" t="n"/>
      <c r="E2608" s="25" t="n"/>
      <c r="F2608" s="25">
        <f>IF(OR($E2608="",$C2608=""),"",ROUND($E2608*$C2608/100,2))</f>
        <v/>
      </c>
      <c r="G2608" s="8" t="n"/>
      <c r="H2608" s="25" t="n"/>
      <c r="I2608" s="8" t="n"/>
      <c r="J2608" s="25">
        <f>IF($H2608&lt;&gt;"",IF($F2608="","",ROUND($H2608-$F2608,2)),IF(AND($F2608&lt;&gt;"",ISNUMBER($G2608)),IF($G2608&lt;TODAY(),-$F2608,""),""))</f>
        <v/>
      </c>
    </row>
    <row r="2609">
      <c r="A2609" s="7" t="n"/>
      <c r="B2609" s="10" t="n"/>
      <c r="C2609">
        <f>IF($A2609="","",IFERROR(IF(INDEX('Apólices'!$Q$2:$Q$5001,MATCH($A2609,'Apólices'!$A$2:$A$5001,0))="","",INDEX('Apólices'!$Q$2:$Q$5001,MATCH($A2609,'Apólices'!$A$2:$A$5001,0))),""))</f>
        <v/>
      </c>
      <c r="D2609" s="8" t="n"/>
      <c r="E2609" s="25" t="n"/>
      <c r="F2609" s="25">
        <f>IF(OR($E2609="",$C2609=""),"",ROUND($E2609*$C2609/100,2))</f>
        <v/>
      </c>
      <c r="G2609" s="8" t="n"/>
      <c r="H2609" s="25" t="n"/>
      <c r="I2609" s="8" t="n"/>
      <c r="J2609" s="25">
        <f>IF($H2609&lt;&gt;"",IF($F2609="","",ROUND($H2609-$F2609,2)),IF(AND($F2609&lt;&gt;"",ISNUMBER($G2609)),IF($G2609&lt;TODAY(),-$F2609,""),""))</f>
        <v/>
      </c>
    </row>
    <row r="2610">
      <c r="A2610" s="7" t="n"/>
      <c r="B2610" s="10" t="n"/>
      <c r="C2610">
        <f>IF($A2610="","",IFERROR(IF(INDEX('Apólices'!$Q$2:$Q$5001,MATCH($A2610,'Apólices'!$A$2:$A$5001,0))="","",INDEX('Apólices'!$Q$2:$Q$5001,MATCH($A2610,'Apólices'!$A$2:$A$5001,0))),""))</f>
        <v/>
      </c>
      <c r="D2610" s="8" t="n"/>
      <c r="E2610" s="25" t="n"/>
      <c r="F2610" s="25">
        <f>IF(OR($E2610="",$C2610=""),"",ROUND($E2610*$C2610/100,2))</f>
        <v/>
      </c>
      <c r="G2610" s="8" t="n"/>
      <c r="H2610" s="25" t="n"/>
      <c r="I2610" s="8" t="n"/>
      <c r="J2610" s="25">
        <f>IF($H2610&lt;&gt;"",IF($F2610="","",ROUND($H2610-$F2610,2)),IF(AND($F2610&lt;&gt;"",ISNUMBER($G2610)),IF($G2610&lt;TODAY(),-$F2610,""),""))</f>
        <v/>
      </c>
    </row>
    <row r="2611">
      <c r="A2611" s="7" t="n"/>
      <c r="B2611" s="10" t="n"/>
      <c r="C2611">
        <f>IF($A2611="","",IFERROR(IF(INDEX('Apólices'!$Q$2:$Q$5001,MATCH($A2611,'Apólices'!$A$2:$A$5001,0))="","",INDEX('Apólices'!$Q$2:$Q$5001,MATCH($A2611,'Apólices'!$A$2:$A$5001,0))),""))</f>
        <v/>
      </c>
      <c r="D2611" s="8" t="n"/>
      <c r="E2611" s="25" t="n"/>
      <c r="F2611" s="25">
        <f>IF(OR($E2611="",$C2611=""),"",ROUND($E2611*$C2611/100,2))</f>
        <v/>
      </c>
      <c r="G2611" s="8" t="n"/>
      <c r="H2611" s="25" t="n"/>
      <c r="I2611" s="8" t="n"/>
      <c r="J2611" s="25">
        <f>IF($H2611&lt;&gt;"",IF($F2611="","",ROUND($H2611-$F2611,2)),IF(AND($F2611&lt;&gt;"",ISNUMBER($G2611)),IF($G2611&lt;TODAY(),-$F2611,""),""))</f>
        <v/>
      </c>
    </row>
    <row r="2612">
      <c r="A2612" s="7" t="n"/>
      <c r="B2612" s="10" t="n"/>
      <c r="C2612">
        <f>IF($A2612="","",IFERROR(IF(INDEX('Apólices'!$Q$2:$Q$5001,MATCH($A2612,'Apólices'!$A$2:$A$5001,0))="","",INDEX('Apólices'!$Q$2:$Q$5001,MATCH($A2612,'Apólices'!$A$2:$A$5001,0))),""))</f>
        <v/>
      </c>
      <c r="D2612" s="8" t="n"/>
      <c r="E2612" s="25" t="n"/>
      <c r="F2612" s="25">
        <f>IF(OR($E2612="",$C2612=""),"",ROUND($E2612*$C2612/100,2))</f>
        <v/>
      </c>
      <c r="G2612" s="8" t="n"/>
      <c r="H2612" s="25" t="n"/>
      <c r="I2612" s="8" t="n"/>
      <c r="J2612" s="25">
        <f>IF($H2612&lt;&gt;"",IF($F2612="","",ROUND($H2612-$F2612,2)),IF(AND($F2612&lt;&gt;"",ISNUMBER($G2612)),IF($G2612&lt;TODAY(),-$F2612,""),""))</f>
        <v/>
      </c>
    </row>
    <row r="2613">
      <c r="A2613" s="7" t="n"/>
      <c r="B2613" s="10" t="n"/>
      <c r="C2613">
        <f>IF($A2613="","",IFERROR(IF(INDEX('Apólices'!$Q$2:$Q$5001,MATCH($A2613,'Apólices'!$A$2:$A$5001,0))="","",INDEX('Apólices'!$Q$2:$Q$5001,MATCH($A2613,'Apólices'!$A$2:$A$5001,0))),""))</f>
        <v/>
      </c>
      <c r="D2613" s="8" t="n"/>
      <c r="E2613" s="25" t="n"/>
      <c r="F2613" s="25">
        <f>IF(OR($E2613="",$C2613=""),"",ROUND($E2613*$C2613/100,2))</f>
        <v/>
      </c>
      <c r="G2613" s="8" t="n"/>
      <c r="H2613" s="25" t="n"/>
      <c r="I2613" s="8" t="n"/>
      <c r="J2613" s="25">
        <f>IF($H2613&lt;&gt;"",IF($F2613="","",ROUND($H2613-$F2613,2)),IF(AND($F2613&lt;&gt;"",ISNUMBER($G2613)),IF($G2613&lt;TODAY(),-$F2613,""),""))</f>
        <v/>
      </c>
    </row>
    <row r="2614">
      <c r="A2614" s="7" t="n"/>
      <c r="B2614" s="10" t="n"/>
      <c r="C2614">
        <f>IF($A2614="","",IFERROR(IF(INDEX('Apólices'!$Q$2:$Q$5001,MATCH($A2614,'Apólices'!$A$2:$A$5001,0))="","",INDEX('Apólices'!$Q$2:$Q$5001,MATCH($A2614,'Apólices'!$A$2:$A$5001,0))),""))</f>
        <v/>
      </c>
      <c r="D2614" s="8" t="n"/>
      <c r="E2614" s="25" t="n"/>
      <c r="F2614" s="25">
        <f>IF(OR($E2614="",$C2614=""),"",ROUND($E2614*$C2614/100,2))</f>
        <v/>
      </c>
      <c r="G2614" s="8" t="n"/>
      <c r="H2614" s="25" t="n"/>
      <c r="I2614" s="8" t="n"/>
      <c r="J2614" s="25">
        <f>IF($H2614&lt;&gt;"",IF($F2614="","",ROUND($H2614-$F2614,2)),IF(AND($F2614&lt;&gt;"",ISNUMBER($G2614)),IF($G2614&lt;TODAY(),-$F2614,""),""))</f>
        <v/>
      </c>
    </row>
    <row r="2615">
      <c r="A2615" s="7" t="n"/>
      <c r="B2615" s="10" t="n"/>
      <c r="C2615">
        <f>IF($A2615="","",IFERROR(IF(INDEX('Apólices'!$Q$2:$Q$5001,MATCH($A2615,'Apólices'!$A$2:$A$5001,0))="","",INDEX('Apólices'!$Q$2:$Q$5001,MATCH($A2615,'Apólices'!$A$2:$A$5001,0))),""))</f>
        <v/>
      </c>
      <c r="D2615" s="8" t="n"/>
      <c r="E2615" s="25" t="n"/>
      <c r="F2615" s="25">
        <f>IF(OR($E2615="",$C2615=""),"",ROUND($E2615*$C2615/100,2))</f>
        <v/>
      </c>
      <c r="G2615" s="8" t="n"/>
      <c r="H2615" s="25" t="n"/>
      <c r="I2615" s="8" t="n"/>
      <c r="J2615" s="25">
        <f>IF($H2615&lt;&gt;"",IF($F2615="","",ROUND($H2615-$F2615,2)),IF(AND($F2615&lt;&gt;"",ISNUMBER($G2615)),IF($G2615&lt;TODAY(),-$F2615,""),""))</f>
        <v/>
      </c>
    </row>
    <row r="2616">
      <c r="A2616" s="7" t="n"/>
      <c r="B2616" s="10" t="n"/>
      <c r="C2616">
        <f>IF($A2616="","",IFERROR(IF(INDEX('Apólices'!$Q$2:$Q$5001,MATCH($A2616,'Apólices'!$A$2:$A$5001,0))="","",INDEX('Apólices'!$Q$2:$Q$5001,MATCH($A2616,'Apólices'!$A$2:$A$5001,0))),""))</f>
        <v/>
      </c>
      <c r="D2616" s="8" t="n"/>
      <c r="E2616" s="25" t="n"/>
      <c r="F2616" s="25">
        <f>IF(OR($E2616="",$C2616=""),"",ROUND($E2616*$C2616/100,2))</f>
        <v/>
      </c>
      <c r="G2616" s="8" t="n"/>
      <c r="H2616" s="25" t="n"/>
      <c r="I2616" s="8" t="n"/>
      <c r="J2616" s="25">
        <f>IF($H2616&lt;&gt;"",IF($F2616="","",ROUND($H2616-$F2616,2)),IF(AND($F2616&lt;&gt;"",ISNUMBER($G2616)),IF($G2616&lt;TODAY(),-$F2616,""),""))</f>
        <v/>
      </c>
    </row>
    <row r="2617">
      <c r="A2617" s="7" t="n"/>
      <c r="B2617" s="10" t="n"/>
      <c r="C2617">
        <f>IF($A2617="","",IFERROR(IF(INDEX('Apólices'!$Q$2:$Q$5001,MATCH($A2617,'Apólices'!$A$2:$A$5001,0))="","",INDEX('Apólices'!$Q$2:$Q$5001,MATCH($A2617,'Apólices'!$A$2:$A$5001,0))),""))</f>
        <v/>
      </c>
      <c r="D2617" s="8" t="n"/>
      <c r="E2617" s="25" t="n"/>
      <c r="F2617" s="25">
        <f>IF(OR($E2617="",$C2617=""),"",ROUND($E2617*$C2617/100,2))</f>
        <v/>
      </c>
      <c r="G2617" s="8" t="n"/>
      <c r="H2617" s="25" t="n"/>
      <c r="I2617" s="8" t="n"/>
      <c r="J2617" s="25">
        <f>IF($H2617&lt;&gt;"",IF($F2617="","",ROUND($H2617-$F2617,2)),IF(AND($F2617&lt;&gt;"",ISNUMBER($G2617)),IF($G2617&lt;TODAY(),-$F2617,""),""))</f>
        <v/>
      </c>
    </row>
    <row r="2618">
      <c r="A2618" s="7" t="n"/>
      <c r="B2618" s="10" t="n"/>
      <c r="C2618">
        <f>IF($A2618="","",IFERROR(IF(INDEX('Apólices'!$Q$2:$Q$5001,MATCH($A2618,'Apólices'!$A$2:$A$5001,0))="","",INDEX('Apólices'!$Q$2:$Q$5001,MATCH($A2618,'Apólices'!$A$2:$A$5001,0))),""))</f>
        <v/>
      </c>
      <c r="D2618" s="8" t="n"/>
      <c r="E2618" s="25" t="n"/>
      <c r="F2618" s="25">
        <f>IF(OR($E2618="",$C2618=""),"",ROUND($E2618*$C2618/100,2))</f>
        <v/>
      </c>
      <c r="G2618" s="8" t="n"/>
      <c r="H2618" s="25" t="n"/>
      <c r="I2618" s="8" t="n"/>
      <c r="J2618" s="25">
        <f>IF($H2618&lt;&gt;"",IF($F2618="","",ROUND($H2618-$F2618,2)),IF(AND($F2618&lt;&gt;"",ISNUMBER($G2618)),IF($G2618&lt;TODAY(),-$F2618,""),""))</f>
        <v/>
      </c>
    </row>
    <row r="2619">
      <c r="A2619" s="7" t="n"/>
      <c r="B2619" s="10" t="n"/>
      <c r="C2619">
        <f>IF($A2619="","",IFERROR(IF(INDEX('Apólices'!$Q$2:$Q$5001,MATCH($A2619,'Apólices'!$A$2:$A$5001,0))="","",INDEX('Apólices'!$Q$2:$Q$5001,MATCH($A2619,'Apólices'!$A$2:$A$5001,0))),""))</f>
        <v/>
      </c>
      <c r="D2619" s="8" t="n"/>
      <c r="E2619" s="25" t="n"/>
      <c r="F2619" s="25">
        <f>IF(OR($E2619="",$C2619=""),"",ROUND($E2619*$C2619/100,2))</f>
        <v/>
      </c>
      <c r="G2619" s="8" t="n"/>
      <c r="H2619" s="25" t="n"/>
      <c r="I2619" s="8" t="n"/>
      <c r="J2619" s="25">
        <f>IF($H2619&lt;&gt;"",IF($F2619="","",ROUND($H2619-$F2619,2)),IF(AND($F2619&lt;&gt;"",ISNUMBER($G2619)),IF($G2619&lt;TODAY(),-$F2619,""),""))</f>
        <v/>
      </c>
    </row>
    <row r="2620">
      <c r="A2620" s="7" t="n"/>
      <c r="B2620" s="10" t="n"/>
      <c r="C2620">
        <f>IF($A2620="","",IFERROR(IF(INDEX('Apólices'!$Q$2:$Q$5001,MATCH($A2620,'Apólices'!$A$2:$A$5001,0))="","",INDEX('Apólices'!$Q$2:$Q$5001,MATCH($A2620,'Apólices'!$A$2:$A$5001,0))),""))</f>
        <v/>
      </c>
      <c r="D2620" s="8" t="n"/>
      <c r="E2620" s="25" t="n"/>
      <c r="F2620" s="25">
        <f>IF(OR($E2620="",$C2620=""),"",ROUND($E2620*$C2620/100,2))</f>
        <v/>
      </c>
      <c r="G2620" s="8" t="n"/>
      <c r="H2620" s="25" t="n"/>
      <c r="I2620" s="8" t="n"/>
      <c r="J2620" s="25">
        <f>IF($H2620&lt;&gt;"",IF($F2620="","",ROUND($H2620-$F2620,2)),IF(AND($F2620&lt;&gt;"",ISNUMBER($G2620)),IF($G2620&lt;TODAY(),-$F2620,""),""))</f>
        <v/>
      </c>
    </row>
    <row r="2621">
      <c r="A2621" s="7" t="n"/>
      <c r="B2621" s="10" t="n"/>
      <c r="C2621">
        <f>IF($A2621="","",IFERROR(IF(INDEX('Apólices'!$Q$2:$Q$5001,MATCH($A2621,'Apólices'!$A$2:$A$5001,0))="","",INDEX('Apólices'!$Q$2:$Q$5001,MATCH($A2621,'Apólices'!$A$2:$A$5001,0))),""))</f>
        <v/>
      </c>
      <c r="D2621" s="8" t="n"/>
      <c r="E2621" s="25" t="n"/>
      <c r="F2621" s="25">
        <f>IF(OR($E2621="",$C2621=""),"",ROUND($E2621*$C2621/100,2))</f>
        <v/>
      </c>
      <c r="G2621" s="8" t="n"/>
      <c r="H2621" s="25" t="n"/>
      <c r="I2621" s="8" t="n"/>
      <c r="J2621" s="25">
        <f>IF($H2621&lt;&gt;"",IF($F2621="","",ROUND($H2621-$F2621,2)),IF(AND($F2621&lt;&gt;"",ISNUMBER($G2621)),IF($G2621&lt;TODAY(),-$F2621,""),""))</f>
        <v/>
      </c>
    </row>
    <row r="2622">
      <c r="A2622" s="7" t="n"/>
      <c r="B2622" s="10" t="n"/>
      <c r="C2622">
        <f>IF($A2622="","",IFERROR(IF(INDEX('Apólices'!$Q$2:$Q$5001,MATCH($A2622,'Apólices'!$A$2:$A$5001,0))="","",INDEX('Apólices'!$Q$2:$Q$5001,MATCH($A2622,'Apólices'!$A$2:$A$5001,0))),""))</f>
        <v/>
      </c>
      <c r="D2622" s="8" t="n"/>
      <c r="E2622" s="25" t="n"/>
      <c r="F2622" s="25">
        <f>IF(OR($E2622="",$C2622=""),"",ROUND($E2622*$C2622/100,2))</f>
        <v/>
      </c>
      <c r="G2622" s="8" t="n"/>
      <c r="H2622" s="25" t="n"/>
      <c r="I2622" s="8" t="n"/>
      <c r="J2622" s="25">
        <f>IF($H2622&lt;&gt;"",IF($F2622="","",ROUND($H2622-$F2622,2)),IF(AND($F2622&lt;&gt;"",ISNUMBER($G2622)),IF($G2622&lt;TODAY(),-$F2622,""),""))</f>
        <v/>
      </c>
    </row>
    <row r="2623">
      <c r="A2623" s="7" t="n"/>
      <c r="B2623" s="10" t="n"/>
      <c r="C2623">
        <f>IF($A2623="","",IFERROR(IF(INDEX('Apólices'!$Q$2:$Q$5001,MATCH($A2623,'Apólices'!$A$2:$A$5001,0))="","",INDEX('Apólices'!$Q$2:$Q$5001,MATCH($A2623,'Apólices'!$A$2:$A$5001,0))),""))</f>
        <v/>
      </c>
      <c r="D2623" s="8" t="n"/>
      <c r="E2623" s="25" t="n"/>
      <c r="F2623" s="25">
        <f>IF(OR($E2623="",$C2623=""),"",ROUND($E2623*$C2623/100,2))</f>
        <v/>
      </c>
      <c r="G2623" s="8" t="n"/>
      <c r="H2623" s="25" t="n"/>
      <c r="I2623" s="8" t="n"/>
      <c r="J2623" s="25">
        <f>IF($H2623&lt;&gt;"",IF($F2623="","",ROUND($H2623-$F2623,2)),IF(AND($F2623&lt;&gt;"",ISNUMBER($G2623)),IF($G2623&lt;TODAY(),-$F2623,""),""))</f>
        <v/>
      </c>
    </row>
    <row r="2624">
      <c r="A2624" s="7" t="n"/>
      <c r="B2624" s="10" t="n"/>
      <c r="C2624">
        <f>IF($A2624="","",IFERROR(IF(INDEX('Apólices'!$Q$2:$Q$5001,MATCH($A2624,'Apólices'!$A$2:$A$5001,0))="","",INDEX('Apólices'!$Q$2:$Q$5001,MATCH($A2624,'Apólices'!$A$2:$A$5001,0))),""))</f>
        <v/>
      </c>
      <c r="D2624" s="8" t="n"/>
      <c r="E2624" s="25" t="n"/>
      <c r="F2624" s="25">
        <f>IF(OR($E2624="",$C2624=""),"",ROUND($E2624*$C2624/100,2))</f>
        <v/>
      </c>
      <c r="G2624" s="8" t="n"/>
      <c r="H2624" s="25" t="n"/>
      <c r="I2624" s="8" t="n"/>
      <c r="J2624" s="25">
        <f>IF($H2624&lt;&gt;"",IF($F2624="","",ROUND($H2624-$F2624,2)),IF(AND($F2624&lt;&gt;"",ISNUMBER($G2624)),IF($G2624&lt;TODAY(),-$F2624,""),""))</f>
        <v/>
      </c>
    </row>
    <row r="2625">
      <c r="A2625" s="7" t="n"/>
      <c r="B2625" s="10" t="n"/>
      <c r="C2625">
        <f>IF($A2625="","",IFERROR(IF(INDEX('Apólices'!$Q$2:$Q$5001,MATCH($A2625,'Apólices'!$A$2:$A$5001,0))="","",INDEX('Apólices'!$Q$2:$Q$5001,MATCH($A2625,'Apólices'!$A$2:$A$5001,0))),""))</f>
        <v/>
      </c>
      <c r="D2625" s="8" t="n"/>
      <c r="E2625" s="25" t="n"/>
      <c r="F2625" s="25">
        <f>IF(OR($E2625="",$C2625=""),"",ROUND($E2625*$C2625/100,2))</f>
        <v/>
      </c>
      <c r="G2625" s="8" t="n"/>
      <c r="H2625" s="25" t="n"/>
      <c r="I2625" s="8" t="n"/>
      <c r="J2625" s="25">
        <f>IF($H2625&lt;&gt;"",IF($F2625="","",ROUND($H2625-$F2625,2)),IF(AND($F2625&lt;&gt;"",ISNUMBER($G2625)),IF($G2625&lt;TODAY(),-$F2625,""),""))</f>
        <v/>
      </c>
    </row>
    <row r="2626">
      <c r="A2626" s="7" t="n"/>
      <c r="B2626" s="10" t="n"/>
      <c r="C2626">
        <f>IF($A2626="","",IFERROR(IF(INDEX('Apólices'!$Q$2:$Q$5001,MATCH($A2626,'Apólices'!$A$2:$A$5001,0))="","",INDEX('Apólices'!$Q$2:$Q$5001,MATCH($A2626,'Apólices'!$A$2:$A$5001,0))),""))</f>
        <v/>
      </c>
      <c r="D2626" s="8" t="n"/>
      <c r="E2626" s="25" t="n"/>
      <c r="F2626" s="25">
        <f>IF(OR($E2626="",$C2626=""),"",ROUND($E2626*$C2626/100,2))</f>
        <v/>
      </c>
      <c r="G2626" s="8" t="n"/>
      <c r="H2626" s="25" t="n"/>
      <c r="I2626" s="8" t="n"/>
      <c r="J2626" s="25">
        <f>IF($H2626&lt;&gt;"",IF($F2626="","",ROUND($H2626-$F2626,2)),IF(AND($F2626&lt;&gt;"",ISNUMBER($G2626)),IF($G2626&lt;TODAY(),-$F2626,""),""))</f>
        <v/>
      </c>
    </row>
    <row r="2627">
      <c r="A2627" s="7" t="n"/>
      <c r="B2627" s="10" t="n"/>
      <c r="C2627">
        <f>IF($A2627="","",IFERROR(IF(INDEX('Apólices'!$Q$2:$Q$5001,MATCH($A2627,'Apólices'!$A$2:$A$5001,0))="","",INDEX('Apólices'!$Q$2:$Q$5001,MATCH($A2627,'Apólices'!$A$2:$A$5001,0))),""))</f>
        <v/>
      </c>
      <c r="D2627" s="8" t="n"/>
      <c r="E2627" s="25" t="n"/>
      <c r="F2627" s="25">
        <f>IF(OR($E2627="",$C2627=""),"",ROUND($E2627*$C2627/100,2))</f>
        <v/>
      </c>
      <c r="G2627" s="8" t="n"/>
      <c r="H2627" s="25" t="n"/>
      <c r="I2627" s="8" t="n"/>
      <c r="J2627" s="25">
        <f>IF($H2627&lt;&gt;"",IF($F2627="","",ROUND($H2627-$F2627,2)),IF(AND($F2627&lt;&gt;"",ISNUMBER($G2627)),IF($G2627&lt;TODAY(),-$F2627,""),""))</f>
        <v/>
      </c>
    </row>
    <row r="2628">
      <c r="A2628" s="7" t="n"/>
      <c r="B2628" s="10" t="n"/>
      <c r="C2628">
        <f>IF($A2628="","",IFERROR(IF(INDEX('Apólices'!$Q$2:$Q$5001,MATCH($A2628,'Apólices'!$A$2:$A$5001,0))="","",INDEX('Apólices'!$Q$2:$Q$5001,MATCH($A2628,'Apólices'!$A$2:$A$5001,0))),""))</f>
        <v/>
      </c>
      <c r="D2628" s="8" t="n"/>
      <c r="E2628" s="25" t="n"/>
      <c r="F2628" s="25">
        <f>IF(OR($E2628="",$C2628=""),"",ROUND($E2628*$C2628/100,2))</f>
        <v/>
      </c>
      <c r="G2628" s="8" t="n"/>
      <c r="H2628" s="25" t="n"/>
      <c r="I2628" s="8" t="n"/>
      <c r="J2628" s="25">
        <f>IF($H2628&lt;&gt;"",IF($F2628="","",ROUND($H2628-$F2628,2)),IF(AND($F2628&lt;&gt;"",ISNUMBER($G2628)),IF($G2628&lt;TODAY(),-$F2628,""),""))</f>
        <v/>
      </c>
    </row>
    <row r="2629">
      <c r="A2629" s="7" t="n"/>
      <c r="B2629" s="10" t="n"/>
      <c r="C2629">
        <f>IF($A2629="","",IFERROR(IF(INDEX('Apólices'!$Q$2:$Q$5001,MATCH($A2629,'Apólices'!$A$2:$A$5001,0))="","",INDEX('Apólices'!$Q$2:$Q$5001,MATCH($A2629,'Apólices'!$A$2:$A$5001,0))),""))</f>
        <v/>
      </c>
      <c r="D2629" s="8" t="n"/>
      <c r="E2629" s="25" t="n"/>
      <c r="F2629" s="25">
        <f>IF(OR($E2629="",$C2629=""),"",ROUND($E2629*$C2629/100,2))</f>
        <v/>
      </c>
      <c r="G2629" s="8" t="n"/>
      <c r="H2629" s="25" t="n"/>
      <c r="I2629" s="8" t="n"/>
      <c r="J2629" s="25">
        <f>IF($H2629&lt;&gt;"",IF($F2629="","",ROUND($H2629-$F2629,2)),IF(AND($F2629&lt;&gt;"",ISNUMBER($G2629)),IF($G2629&lt;TODAY(),-$F2629,""),""))</f>
        <v/>
      </c>
    </row>
    <row r="2630">
      <c r="A2630" s="7" t="n"/>
      <c r="B2630" s="10" t="n"/>
      <c r="C2630">
        <f>IF($A2630="","",IFERROR(IF(INDEX('Apólices'!$Q$2:$Q$5001,MATCH($A2630,'Apólices'!$A$2:$A$5001,0))="","",INDEX('Apólices'!$Q$2:$Q$5001,MATCH($A2630,'Apólices'!$A$2:$A$5001,0))),""))</f>
        <v/>
      </c>
      <c r="D2630" s="8" t="n"/>
      <c r="E2630" s="25" t="n"/>
      <c r="F2630" s="25">
        <f>IF(OR($E2630="",$C2630=""),"",ROUND($E2630*$C2630/100,2))</f>
        <v/>
      </c>
      <c r="G2630" s="8" t="n"/>
      <c r="H2630" s="25" t="n"/>
      <c r="I2630" s="8" t="n"/>
      <c r="J2630" s="25">
        <f>IF($H2630&lt;&gt;"",IF($F2630="","",ROUND($H2630-$F2630,2)),IF(AND($F2630&lt;&gt;"",ISNUMBER($G2630)),IF($G2630&lt;TODAY(),-$F2630,""),""))</f>
        <v/>
      </c>
    </row>
    <row r="2631">
      <c r="A2631" s="7" t="n"/>
      <c r="B2631" s="10" t="n"/>
      <c r="C2631">
        <f>IF($A2631="","",IFERROR(IF(INDEX('Apólices'!$Q$2:$Q$5001,MATCH($A2631,'Apólices'!$A$2:$A$5001,0))="","",INDEX('Apólices'!$Q$2:$Q$5001,MATCH($A2631,'Apólices'!$A$2:$A$5001,0))),""))</f>
        <v/>
      </c>
      <c r="D2631" s="8" t="n"/>
      <c r="E2631" s="25" t="n"/>
      <c r="F2631" s="25">
        <f>IF(OR($E2631="",$C2631=""),"",ROUND($E2631*$C2631/100,2))</f>
        <v/>
      </c>
      <c r="G2631" s="8" t="n"/>
      <c r="H2631" s="25" t="n"/>
      <c r="I2631" s="8" t="n"/>
      <c r="J2631" s="25">
        <f>IF($H2631&lt;&gt;"",IF($F2631="","",ROUND($H2631-$F2631,2)),IF(AND($F2631&lt;&gt;"",ISNUMBER($G2631)),IF($G2631&lt;TODAY(),-$F2631,""),""))</f>
        <v/>
      </c>
    </row>
    <row r="2632">
      <c r="A2632" s="7" t="n"/>
      <c r="B2632" s="10" t="n"/>
      <c r="C2632">
        <f>IF($A2632="","",IFERROR(IF(INDEX('Apólices'!$Q$2:$Q$5001,MATCH($A2632,'Apólices'!$A$2:$A$5001,0))="","",INDEX('Apólices'!$Q$2:$Q$5001,MATCH($A2632,'Apólices'!$A$2:$A$5001,0))),""))</f>
        <v/>
      </c>
      <c r="D2632" s="8" t="n"/>
      <c r="E2632" s="25" t="n"/>
      <c r="F2632" s="25">
        <f>IF(OR($E2632="",$C2632=""),"",ROUND($E2632*$C2632/100,2))</f>
        <v/>
      </c>
      <c r="G2632" s="8" t="n"/>
      <c r="H2632" s="25" t="n"/>
      <c r="I2632" s="8" t="n"/>
      <c r="J2632" s="25">
        <f>IF($H2632&lt;&gt;"",IF($F2632="","",ROUND($H2632-$F2632,2)),IF(AND($F2632&lt;&gt;"",ISNUMBER($G2632)),IF($G2632&lt;TODAY(),-$F2632,""),""))</f>
        <v/>
      </c>
    </row>
    <row r="2633">
      <c r="A2633" s="7" t="n"/>
      <c r="B2633" s="10" t="n"/>
      <c r="C2633">
        <f>IF($A2633="","",IFERROR(IF(INDEX('Apólices'!$Q$2:$Q$5001,MATCH($A2633,'Apólices'!$A$2:$A$5001,0))="","",INDEX('Apólices'!$Q$2:$Q$5001,MATCH($A2633,'Apólices'!$A$2:$A$5001,0))),""))</f>
        <v/>
      </c>
      <c r="D2633" s="8" t="n"/>
      <c r="E2633" s="25" t="n"/>
      <c r="F2633" s="25">
        <f>IF(OR($E2633="",$C2633=""),"",ROUND($E2633*$C2633/100,2))</f>
        <v/>
      </c>
      <c r="G2633" s="8" t="n"/>
      <c r="H2633" s="25" t="n"/>
      <c r="I2633" s="8" t="n"/>
      <c r="J2633" s="25">
        <f>IF($H2633&lt;&gt;"",IF($F2633="","",ROUND($H2633-$F2633,2)),IF(AND($F2633&lt;&gt;"",ISNUMBER($G2633)),IF($G2633&lt;TODAY(),-$F2633,""),""))</f>
        <v/>
      </c>
    </row>
    <row r="2634">
      <c r="A2634" s="7" t="n"/>
      <c r="B2634" s="10" t="n"/>
      <c r="C2634">
        <f>IF($A2634="","",IFERROR(IF(INDEX('Apólices'!$Q$2:$Q$5001,MATCH($A2634,'Apólices'!$A$2:$A$5001,0))="","",INDEX('Apólices'!$Q$2:$Q$5001,MATCH($A2634,'Apólices'!$A$2:$A$5001,0))),""))</f>
        <v/>
      </c>
      <c r="D2634" s="8" t="n"/>
      <c r="E2634" s="25" t="n"/>
      <c r="F2634" s="25">
        <f>IF(OR($E2634="",$C2634=""),"",ROUND($E2634*$C2634/100,2))</f>
        <v/>
      </c>
      <c r="G2634" s="8" t="n"/>
      <c r="H2634" s="25" t="n"/>
      <c r="I2634" s="8" t="n"/>
      <c r="J2634" s="25">
        <f>IF($H2634&lt;&gt;"",IF($F2634="","",ROUND($H2634-$F2634,2)),IF(AND($F2634&lt;&gt;"",ISNUMBER($G2634)),IF($G2634&lt;TODAY(),-$F2634,""),""))</f>
        <v/>
      </c>
    </row>
    <row r="2635">
      <c r="A2635" s="7" t="n"/>
      <c r="B2635" s="10" t="n"/>
      <c r="C2635">
        <f>IF($A2635="","",IFERROR(IF(INDEX('Apólices'!$Q$2:$Q$5001,MATCH($A2635,'Apólices'!$A$2:$A$5001,0))="","",INDEX('Apólices'!$Q$2:$Q$5001,MATCH($A2635,'Apólices'!$A$2:$A$5001,0))),""))</f>
        <v/>
      </c>
      <c r="D2635" s="8" t="n"/>
      <c r="E2635" s="25" t="n"/>
      <c r="F2635" s="25">
        <f>IF(OR($E2635="",$C2635=""),"",ROUND($E2635*$C2635/100,2))</f>
        <v/>
      </c>
      <c r="G2635" s="8" t="n"/>
      <c r="H2635" s="25" t="n"/>
      <c r="I2635" s="8" t="n"/>
      <c r="J2635" s="25">
        <f>IF($H2635&lt;&gt;"",IF($F2635="","",ROUND($H2635-$F2635,2)),IF(AND($F2635&lt;&gt;"",ISNUMBER($G2635)),IF($G2635&lt;TODAY(),-$F2635,""),""))</f>
        <v/>
      </c>
    </row>
    <row r="2636">
      <c r="A2636" s="7" t="n"/>
      <c r="B2636" s="10" t="n"/>
      <c r="C2636">
        <f>IF($A2636="","",IFERROR(IF(INDEX('Apólices'!$Q$2:$Q$5001,MATCH($A2636,'Apólices'!$A$2:$A$5001,0))="","",INDEX('Apólices'!$Q$2:$Q$5001,MATCH($A2636,'Apólices'!$A$2:$A$5001,0))),""))</f>
        <v/>
      </c>
      <c r="D2636" s="8" t="n"/>
      <c r="E2636" s="25" t="n"/>
      <c r="F2636" s="25">
        <f>IF(OR($E2636="",$C2636=""),"",ROUND($E2636*$C2636/100,2))</f>
        <v/>
      </c>
      <c r="G2636" s="8" t="n"/>
      <c r="H2636" s="25" t="n"/>
      <c r="I2636" s="8" t="n"/>
      <c r="J2636" s="25">
        <f>IF($H2636&lt;&gt;"",IF($F2636="","",ROUND($H2636-$F2636,2)),IF(AND($F2636&lt;&gt;"",ISNUMBER($G2636)),IF($G2636&lt;TODAY(),-$F2636,""),""))</f>
        <v/>
      </c>
    </row>
    <row r="2637">
      <c r="A2637" s="7" t="n"/>
      <c r="B2637" s="10" t="n"/>
      <c r="C2637">
        <f>IF($A2637="","",IFERROR(IF(INDEX('Apólices'!$Q$2:$Q$5001,MATCH($A2637,'Apólices'!$A$2:$A$5001,0))="","",INDEX('Apólices'!$Q$2:$Q$5001,MATCH($A2637,'Apólices'!$A$2:$A$5001,0))),""))</f>
        <v/>
      </c>
      <c r="D2637" s="8" t="n"/>
      <c r="E2637" s="25" t="n"/>
      <c r="F2637" s="25">
        <f>IF(OR($E2637="",$C2637=""),"",ROUND($E2637*$C2637/100,2))</f>
        <v/>
      </c>
      <c r="G2637" s="8" t="n"/>
      <c r="H2637" s="25" t="n"/>
      <c r="I2637" s="8" t="n"/>
      <c r="J2637" s="25">
        <f>IF($H2637&lt;&gt;"",IF($F2637="","",ROUND($H2637-$F2637,2)),IF(AND($F2637&lt;&gt;"",ISNUMBER($G2637)),IF($G2637&lt;TODAY(),-$F2637,""),""))</f>
        <v/>
      </c>
    </row>
    <row r="2638">
      <c r="A2638" s="7" t="n"/>
      <c r="B2638" s="10" t="n"/>
      <c r="C2638">
        <f>IF($A2638="","",IFERROR(IF(INDEX('Apólices'!$Q$2:$Q$5001,MATCH($A2638,'Apólices'!$A$2:$A$5001,0))="","",INDEX('Apólices'!$Q$2:$Q$5001,MATCH($A2638,'Apólices'!$A$2:$A$5001,0))),""))</f>
        <v/>
      </c>
      <c r="D2638" s="8" t="n"/>
      <c r="E2638" s="25" t="n"/>
      <c r="F2638" s="25">
        <f>IF(OR($E2638="",$C2638=""),"",ROUND($E2638*$C2638/100,2))</f>
        <v/>
      </c>
      <c r="G2638" s="8" t="n"/>
      <c r="H2638" s="25" t="n"/>
      <c r="I2638" s="8" t="n"/>
      <c r="J2638" s="25">
        <f>IF($H2638&lt;&gt;"",IF($F2638="","",ROUND($H2638-$F2638,2)),IF(AND($F2638&lt;&gt;"",ISNUMBER($G2638)),IF($G2638&lt;TODAY(),-$F2638,""),""))</f>
        <v/>
      </c>
    </row>
    <row r="2639">
      <c r="A2639" s="7" t="n"/>
      <c r="B2639" s="10" t="n"/>
      <c r="C2639">
        <f>IF($A2639="","",IFERROR(IF(INDEX('Apólices'!$Q$2:$Q$5001,MATCH($A2639,'Apólices'!$A$2:$A$5001,0))="","",INDEX('Apólices'!$Q$2:$Q$5001,MATCH($A2639,'Apólices'!$A$2:$A$5001,0))),""))</f>
        <v/>
      </c>
      <c r="D2639" s="8" t="n"/>
      <c r="E2639" s="25" t="n"/>
      <c r="F2639" s="25">
        <f>IF(OR($E2639="",$C2639=""),"",ROUND($E2639*$C2639/100,2))</f>
        <v/>
      </c>
      <c r="G2639" s="8" t="n"/>
      <c r="H2639" s="25" t="n"/>
      <c r="I2639" s="8" t="n"/>
      <c r="J2639" s="25">
        <f>IF($H2639&lt;&gt;"",IF($F2639="","",ROUND($H2639-$F2639,2)),IF(AND($F2639&lt;&gt;"",ISNUMBER($G2639)),IF($G2639&lt;TODAY(),-$F2639,""),""))</f>
        <v/>
      </c>
    </row>
    <row r="2640">
      <c r="A2640" s="7" t="n"/>
      <c r="B2640" s="10" t="n"/>
      <c r="C2640">
        <f>IF($A2640="","",IFERROR(IF(INDEX('Apólices'!$Q$2:$Q$5001,MATCH($A2640,'Apólices'!$A$2:$A$5001,0))="","",INDEX('Apólices'!$Q$2:$Q$5001,MATCH($A2640,'Apólices'!$A$2:$A$5001,0))),""))</f>
        <v/>
      </c>
      <c r="D2640" s="8" t="n"/>
      <c r="E2640" s="25" t="n"/>
      <c r="F2640" s="25">
        <f>IF(OR($E2640="",$C2640=""),"",ROUND($E2640*$C2640/100,2))</f>
        <v/>
      </c>
      <c r="G2640" s="8" t="n"/>
      <c r="H2640" s="25" t="n"/>
      <c r="I2640" s="8" t="n"/>
      <c r="J2640" s="25">
        <f>IF($H2640&lt;&gt;"",IF($F2640="","",ROUND($H2640-$F2640,2)),IF(AND($F2640&lt;&gt;"",ISNUMBER($G2640)),IF($G2640&lt;TODAY(),-$F2640,""),""))</f>
        <v/>
      </c>
    </row>
    <row r="2641">
      <c r="A2641" s="7" t="n"/>
      <c r="B2641" s="10" t="n"/>
      <c r="C2641">
        <f>IF($A2641="","",IFERROR(IF(INDEX('Apólices'!$Q$2:$Q$5001,MATCH($A2641,'Apólices'!$A$2:$A$5001,0))="","",INDEX('Apólices'!$Q$2:$Q$5001,MATCH($A2641,'Apólices'!$A$2:$A$5001,0))),""))</f>
        <v/>
      </c>
      <c r="D2641" s="8" t="n"/>
      <c r="E2641" s="25" t="n"/>
      <c r="F2641" s="25">
        <f>IF(OR($E2641="",$C2641=""),"",ROUND($E2641*$C2641/100,2))</f>
        <v/>
      </c>
      <c r="G2641" s="8" t="n"/>
      <c r="H2641" s="25" t="n"/>
      <c r="I2641" s="8" t="n"/>
      <c r="J2641" s="25">
        <f>IF($H2641&lt;&gt;"",IF($F2641="","",ROUND($H2641-$F2641,2)),IF(AND($F2641&lt;&gt;"",ISNUMBER($G2641)),IF($G2641&lt;TODAY(),-$F2641,""),""))</f>
        <v/>
      </c>
    </row>
    <row r="2642">
      <c r="A2642" s="7" t="n"/>
      <c r="B2642" s="10" t="n"/>
      <c r="C2642">
        <f>IF($A2642="","",IFERROR(IF(INDEX('Apólices'!$Q$2:$Q$5001,MATCH($A2642,'Apólices'!$A$2:$A$5001,0))="","",INDEX('Apólices'!$Q$2:$Q$5001,MATCH($A2642,'Apólices'!$A$2:$A$5001,0))),""))</f>
        <v/>
      </c>
      <c r="D2642" s="8" t="n"/>
      <c r="E2642" s="25" t="n"/>
      <c r="F2642" s="25">
        <f>IF(OR($E2642="",$C2642=""),"",ROUND($E2642*$C2642/100,2))</f>
        <v/>
      </c>
      <c r="G2642" s="8" t="n"/>
      <c r="H2642" s="25" t="n"/>
      <c r="I2642" s="8" t="n"/>
      <c r="J2642" s="25">
        <f>IF($H2642&lt;&gt;"",IF($F2642="","",ROUND($H2642-$F2642,2)),IF(AND($F2642&lt;&gt;"",ISNUMBER($G2642)),IF($G2642&lt;TODAY(),-$F2642,""),""))</f>
        <v/>
      </c>
    </row>
    <row r="2643">
      <c r="A2643" s="7" t="n"/>
      <c r="B2643" s="10" t="n"/>
      <c r="C2643">
        <f>IF($A2643="","",IFERROR(IF(INDEX('Apólices'!$Q$2:$Q$5001,MATCH($A2643,'Apólices'!$A$2:$A$5001,0))="","",INDEX('Apólices'!$Q$2:$Q$5001,MATCH($A2643,'Apólices'!$A$2:$A$5001,0))),""))</f>
        <v/>
      </c>
      <c r="D2643" s="8" t="n"/>
      <c r="E2643" s="25" t="n"/>
      <c r="F2643" s="25">
        <f>IF(OR($E2643="",$C2643=""),"",ROUND($E2643*$C2643/100,2))</f>
        <v/>
      </c>
      <c r="G2643" s="8" t="n"/>
      <c r="H2643" s="25" t="n"/>
      <c r="I2643" s="8" t="n"/>
      <c r="J2643" s="25">
        <f>IF($H2643&lt;&gt;"",IF($F2643="","",ROUND($H2643-$F2643,2)),IF(AND($F2643&lt;&gt;"",ISNUMBER($G2643)),IF($G2643&lt;TODAY(),-$F2643,""),""))</f>
        <v/>
      </c>
    </row>
    <row r="2644">
      <c r="A2644" s="7" t="n"/>
      <c r="B2644" s="10" t="n"/>
      <c r="C2644">
        <f>IF($A2644="","",IFERROR(IF(INDEX('Apólices'!$Q$2:$Q$5001,MATCH($A2644,'Apólices'!$A$2:$A$5001,0))="","",INDEX('Apólices'!$Q$2:$Q$5001,MATCH($A2644,'Apólices'!$A$2:$A$5001,0))),""))</f>
        <v/>
      </c>
      <c r="D2644" s="8" t="n"/>
      <c r="E2644" s="25" t="n"/>
      <c r="F2644" s="25">
        <f>IF(OR($E2644="",$C2644=""),"",ROUND($E2644*$C2644/100,2))</f>
        <v/>
      </c>
      <c r="G2644" s="8" t="n"/>
      <c r="H2644" s="25" t="n"/>
      <c r="I2644" s="8" t="n"/>
      <c r="J2644" s="25">
        <f>IF($H2644&lt;&gt;"",IF($F2644="","",ROUND($H2644-$F2644,2)),IF(AND($F2644&lt;&gt;"",ISNUMBER($G2644)),IF($G2644&lt;TODAY(),-$F2644,""),""))</f>
        <v/>
      </c>
    </row>
    <row r="2645">
      <c r="A2645" s="7" t="n"/>
      <c r="B2645" s="10" t="n"/>
      <c r="C2645">
        <f>IF($A2645="","",IFERROR(IF(INDEX('Apólices'!$Q$2:$Q$5001,MATCH($A2645,'Apólices'!$A$2:$A$5001,0))="","",INDEX('Apólices'!$Q$2:$Q$5001,MATCH($A2645,'Apólices'!$A$2:$A$5001,0))),""))</f>
        <v/>
      </c>
      <c r="D2645" s="8" t="n"/>
      <c r="E2645" s="25" t="n"/>
      <c r="F2645" s="25">
        <f>IF(OR($E2645="",$C2645=""),"",ROUND($E2645*$C2645/100,2))</f>
        <v/>
      </c>
      <c r="G2645" s="8" t="n"/>
      <c r="H2645" s="25" t="n"/>
      <c r="I2645" s="8" t="n"/>
      <c r="J2645" s="25">
        <f>IF($H2645&lt;&gt;"",IF($F2645="","",ROUND($H2645-$F2645,2)),IF(AND($F2645&lt;&gt;"",ISNUMBER($G2645)),IF($G2645&lt;TODAY(),-$F2645,""),""))</f>
        <v/>
      </c>
    </row>
    <row r="2646">
      <c r="A2646" s="7" t="n"/>
      <c r="B2646" s="10" t="n"/>
      <c r="C2646">
        <f>IF($A2646="","",IFERROR(IF(INDEX('Apólices'!$Q$2:$Q$5001,MATCH($A2646,'Apólices'!$A$2:$A$5001,0))="","",INDEX('Apólices'!$Q$2:$Q$5001,MATCH($A2646,'Apólices'!$A$2:$A$5001,0))),""))</f>
        <v/>
      </c>
      <c r="D2646" s="8" t="n"/>
      <c r="E2646" s="25" t="n"/>
      <c r="F2646" s="25">
        <f>IF(OR($E2646="",$C2646=""),"",ROUND($E2646*$C2646/100,2))</f>
        <v/>
      </c>
      <c r="G2646" s="8" t="n"/>
      <c r="H2646" s="25" t="n"/>
      <c r="I2646" s="8" t="n"/>
      <c r="J2646" s="25">
        <f>IF($H2646&lt;&gt;"",IF($F2646="","",ROUND($H2646-$F2646,2)),IF(AND($F2646&lt;&gt;"",ISNUMBER($G2646)),IF($G2646&lt;TODAY(),-$F2646,""),""))</f>
        <v/>
      </c>
    </row>
    <row r="2647">
      <c r="A2647" s="7" t="n"/>
      <c r="B2647" s="10" t="n"/>
      <c r="C2647">
        <f>IF($A2647="","",IFERROR(IF(INDEX('Apólices'!$Q$2:$Q$5001,MATCH($A2647,'Apólices'!$A$2:$A$5001,0))="","",INDEX('Apólices'!$Q$2:$Q$5001,MATCH($A2647,'Apólices'!$A$2:$A$5001,0))),""))</f>
        <v/>
      </c>
      <c r="D2647" s="8" t="n"/>
      <c r="E2647" s="25" t="n"/>
      <c r="F2647" s="25">
        <f>IF(OR($E2647="",$C2647=""),"",ROUND($E2647*$C2647/100,2))</f>
        <v/>
      </c>
      <c r="G2647" s="8" t="n"/>
      <c r="H2647" s="25" t="n"/>
      <c r="I2647" s="8" t="n"/>
      <c r="J2647" s="25">
        <f>IF($H2647&lt;&gt;"",IF($F2647="","",ROUND($H2647-$F2647,2)),IF(AND($F2647&lt;&gt;"",ISNUMBER($G2647)),IF($G2647&lt;TODAY(),-$F2647,""),""))</f>
        <v/>
      </c>
    </row>
    <row r="2648">
      <c r="A2648" s="7" t="n"/>
      <c r="B2648" s="10" t="n"/>
      <c r="C2648">
        <f>IF($A2648="","",IFERROR(IF(INDEX('Apólices'!$Q$2:$Q$5001,MATCH($A2648,'Apólices'!$A$2:$A$5001,0))="","",INDEX('Apólices'!$Q$2:$Q$5001,MATCH($A2648,'Apólices'!$A$2:$A$5001,0))),""))</f>
        <v/>
      </c>
      <c r="D2648" s="8" t="n"/>
      <c r="E2648" s="25" t="n"/>
      <c r="F2648" s="25">
        <f>IF(OR($E2648="",$C2648=""),"",ROUND($E2648*$C2648/100,2))</f>
        <v/>
      </c>
      <c r="G2648" s="8" t="n"/>
      <c r="H2648" s="25" t="n"/>
      <c r="I2648" s="8" t="n"/>
      <c r="J2648" s="25">
        <f>IF($H2648&lt;&gt;"",IF($F2648="","",ROUND($H2648-$F2648,2)),IF(AND($F2648&lt;&gt;"",ISNUMBER($G2648)),IF($G2648&lt;TODAY(),-$F2648,""),""))</f>
        <v/>
      </c>
    </row>
    <row r="2649">
      <c r="A2649" s="7" t="n"/>
      <c r="B2649" s="10" t="n"/>
      <c r="C2649">
        <f>IF($A2649="","",IFERROR(IF(INDEX('Apólices'!$Q$2:$Q$5001,MATCH($A2649,'Apólices'!$A$2:$A$5001,0))="","",INDEX('Apólices'!$Q$2:$Q$5001,MATCH($A2649,'Apólices'!$A$2:$A$5001,0))),""))</f>
        <v/>
      </c>
      <c r="D2649" s="8" t="n"/>
      <c r="E2649" s="25" t="n"/>
      <c r="F2649" s="25">
        <f>IF(OR($E2649="",$C2649=""),"",ROUND($E2649*$C2649/100,2))</f>
        <v/>
      </c>
      <c r="G2649" s="8" t="n"/>
      <c r="H2649" s="25" t="n"/>
      <c r="I2649" s="8" t="n"/>
      <c r="J2649" s="25">
        <f>IF($H2649&lt;&gt;"",IF($F2649="","",ROUND($H2649-$F2649,2)),IF(AND($F2649&lt;&gt;"",ISNUMBER($G2649)),IF($G2649&lt;TODAY(),-$F2649,""),""))</f>
        <v/>
      </c>
    </row>
    <row r="2650">
      <c r="A2650" s="7" t="n"/>
      <c r="B2650" s="10" t="n"/>
      <c r="C2650">
        <f>IF($A2650="","",IFERROR(IF(INDEX('Apólices'!$Q$2:$Q$5001,MATCH($A2650,'Apólices'!$A$2:$A$5001,0))="","",INDEX('Apólices'!$Q$2:$Q$5001,MATCH($A2650,'Apólices'!$A$2:$A$5001,0))),""))</f>
        <v/>
      </c>
      <c r="D2650" s="8" t="n"/>
      <c r="E2650" s="25" t="n"/>
      <c r="F2650" s="25">
        <f>IF(OR($E2650="",$C2650=""),"",ROUND($E2650*$C2650/100,2))</f>
        <v/>
      </c>
      <c r="G2650" s="8" t="n"/>
      <c r="H2650" s="25" t="n"/>
      <c r="I2650" s="8" t="n"/>
      <c r="J2650" s="25">
        <f>IF($H2650&lt;&gt;"",IF($F2650="","",ROUND($H2650-$F2650,2)),IF(AND($F2650&lt;&gt;"",ISNUMBER($G2650)),IF($G2650&lt;TODAY(),-$F2650,""),""))</f>
        <v/>
      </c>
    </row>
    <row r="2651">
      <c r="A2651" s="7" t="n"/>
      <c r="B2651" s="10" t="n"/>
      <c r="C2651">
        <f>IF($A2651="","",IFERROR(IF(INDEX('Apólices'!$Q$2:$Q$5001,MATCH($A2651,'Apólices'!$A$2:$A$5001,0))="","",INDEX('Apólices'!$Q$2:$Q$5001,MATCH($A2651,'Apólices'!$A$2:$A$5001,0))),""))</f>
        <v/>
      </c>
      <c r="D2651" s="8" t="n"/>
      <c r="E2651" s="25" t="n"/>
      <c r="F2651" s="25">
        <f>IF(OR($E2651="",$C2651=""),"",ROUND($E2651*$C2651/100,2))</f>
        <v/>
      </c>
      <c r="G2651" s="8" t="n"/>
      <c r="H2651" s="25" t="n"/>
      <c r="I2651" s="8" t="n"/>
      <c r="J2651" s="25">
        <f>IF($H2651&lt;&gt;"",IF($F2651="","",ROUND($H2651-$F2651,2)),IF(AND($F2651&lt;&gt;"",ISNUMBER($G2651)),IF($G2651&lt;TODAY(),-$F2651,""),""))</f>
        <v/>
      </c>
    </row>
    <row r="2652">
      <c r="A2652" s="7" t="n"/>
      <c r="B2652" s="10" t="n"/>
      <c r="C2652">
        <f>IF($A2652="","",IFERROR(IF(INDEX('Apólices'!$Q$2:$Q$5001,MATCH($A2652,'Apólices'!$A$2:$A$5001,0))="","",INDEX('Apólices'!$Q$2:$Q$5001,MATCH($A2652,'Apólices'!$A$2:$A$5001,0))),""))</f>
        <v/>
      </c>
      <c r="D2652" s="8" t="n"/>
      <c r="E2652" s="25" t="n"/>
      <c r="F2652" s="25">
        <f>IF(OR($E2652="",$C2652=""),"",ROUND($E2652*$C2652/100,2))</f>
        <v/>
      </c>
      <c r="G2652" s="8" t="n"/>
      <c r="H2652" s="25" t="n"/>
      <c r="I2652" s="8" t="n"/>
      <c r="J2652" s="25">
        <f>IF($H2652&lt;&gt;"",IF($F2652="","",ROUND($H2652-$F2652,2)),IF(AND($F2652&lt;&gt;"",ISNUMBER($G2652)),IF($G2652&lt;TODAY(),-$F2652,""),""))</f>
        <v/>
      </c>
    </row>
    <row r="2653">
      <c r="A2653" s="7" t="n"/>
      <c r="B2653" s="10" t="n"/>
      <c r="C2653">
        <f>IF($A2653="","",IFERROR(IF(INDEX('Apólices'!$Q$2:$Q$5001,MATCH($A2653,'Apólices'!$A$2:$A$5001,0))="","",INDEX('Apólices'!$Q$2:$Q$5001,MATCH($A2653,'Apólices'!$A$2:$A$5001,0))),""))</f>
        <v/>
      </c>
      <c r="D2653" s="8" t="n"/>
      <c r="E2653" s="25" t="n"/>
      <c r="F2653" s="25">
        <f>IF(OR($E2653="",$C2653=""),"",ROUND($E2653*$C2653/100,2))</f>
        <v/>
      </c>
      <c r="G2653" s="8" t="n"/>
      <c r="H2653" s="25" t="n"/>
      <c r="I2653" s="8" t="n"/>
      <c r="J2653" s="25">
        <f>IF($H2653&lt;&gt;"",IF($F2653="","",ROUND($H2653-$F2653,2)),IF(AND($F2653&lt;&gt;"",ISNUMBER($G2653)),IF($G2653&lt;TODAY(),-$F2653,""),""))</f>
        <v/>
      </c>
    </row>
    <row r="2654">
      <c r="A2654" s="7" t="n"/>
      <c r="B2654" s="10" t="n"/>
      <c r="C2654">
        <f>IF($A2654="","",IFERROR(IF(INDEX('Apólices'!$Q$2:$Q$5001,MATCH($A2654,'Apólices'!$A$2:$A$5001,0))="","",INDEX('Apólices'!$Q$2:$Q$5001,MATCH($A2654,'Apólices'!$A$2:$A$5001,0))),""))</f>
        <v/>
      </c>
      <c r="D2654" s="8" t="n"/>
      <c r="E2654" s="25" t="n"/>
      <c r="F2654" s="25">
        <f>IF(OR($E2654="",$C2654=""),"",ROUND($E2654*$C2654/100,2))</f>
        <v/>
      </c>
      <c r="G2654" s="8" t="n"/>
      <c r="H2654" s="25" t="n"/>
      <c r="I2654" s="8" t="n"/>
      <c r="J2654" s="25">
        <f>IF($H2654&lt;&gt;"",IF($F2654="","",ROUND($H2654-$F2654,2)),IF(AND($F2654&lt;&gt;"",ISNUMBER($G2654)),IF($G2654&lt;TODAY(),-$F2654,""),""))</f>
        <v/>
      </c>
    </row>
    <row r="2655">
      <c r="A2655" s="7" t="n"/>
      <c r="B2655" s="10" t="n"/>
      <c r="C2655">
        <f>IF($A2655="","",IFERROR(IF(INDEX('Apólices'!$Q$2:$Q$5001,MATCH($A2655,'Apólices'!$A$2:$A$5001,0))="","",INDEX('Apólices'!$Q$2:$Q$5001,MATCH($A2655,'Apólices'!$A$2:$A$5001,0))),""))</f>
        <v/>
      </c>
      <c r="D2655" s="8" t="n"/>
      <c r="E2655" s="25" t="n"/>
      <c r="F2655" s="25">
        <f>IF(OR($E2655="",$C2655=""),"",ROUND($E2655*$C2655/100,2))</f>
        <v/>
      </c>
      <c r="G2655" s="8" t="n"/>
      <c r="H2655" s="25" t="n"/>
      <c r="I2655" s="8" t="n"/>
      <c r="J2655" s="25">
        <f>IF($H2655&lt;&gt;"",IF($F2655="","",ROUND($H2655-$F2655,2)),IF(AND($F2655&lt;&gt;"",ISNUMBER($G2655)),IF($G2655&lt;TODAY(),-$F2655,""),""))</f>
        <v/>
      </c>
    </row>
    <row r="2656">
      <c r="A2656" s="7" t="n"/>
      <c r="B2656" s="10" t="n"/>
      <c r="C2656">
        <f>IF($A2656="","",IFERROR(IF(INDEX('Apólices'!$Q$2:$Q$5001,MATCH($A2656,'Apólices'!$A$2:$A$5001,0))="","",INDEX('Apólices'!$Q$2:$Q$5001,MATCH($A2656,'Apólices'!$A$2:$A$5001,0))),""))</f>
        <v/>
      </c>
      <c r="D2656" s="8" t="n"/>
      <c r="E2656" s="25" t="n"/>
      <c r="F2656" s="25">
        <f>IF(OR($E2656="",$C2656=""),"",ROUND($E2656*$C2656/100,2))</f>
        <v/>
      </c>
      <c r="G2656" s="8" t="n"/>
      <c r="H2656" s="25" t="n"/>
      <c r="I2656" s="8" t="n"/>
      <c r="J2656" s="25">
        <f>IF($H2656&lt;&gt;"",IF($F2656="","",ROUND($H2656-$F2656,2)),IF(AND($F2656&lt;&gt;"",ISNUMBER($G2656)),IF($G2656&lt;TODAY(),-$F2656,""),""))</f>
        <v/>
      </c>
    </row>
    <row r="2657">
      <c r="A2657" s="7" t="n"/>
      <c r="B2657" s="10" t="n"/>
      <c r="C2657">
        <f>IF($A2657="","",IFERROR(IF(INDEX('Apólices'!$Q$2:$Q$5001,MATCH($A2657,'Apólices'!$A$2:$A$5001,0))="","",INDEX('Apólices'!$Q$2:$Q$5001,MATCH($A2657,'Apólices'!$A$2:$A$5001,0))),""))</f>
        <v/>
      </c>
      <c r="D2657" s="8" t="n"/>
      <c r="E2657" s="25" t="n"/>
      <c r="F2657" s="25">
        <f>IF(OR($E2657="",$C2657=""),"",ROUND($E2657*$C2657/100,2))</f>
        <v/>
      </c>
      <c r="G2657" s="8" t="n"/>
      <c r="H2657" s="25" t="n"/>
      <c r="I2657" s="8" t="n"/>
      <c r="J2657" s="25">
        <f>IF($H2657&lt;&gt;"",IF($F2657="","",ROUND($H2657-$F2657,2)),IF(AND($F2657&lt;&gt;"",ISNUMBER($G2657)),IF($G2657&lt;TODAY(),-$F2657,""),""))</f>
        <v/>
      </c>
    </row>
    <row r="2658">
      <c r="A2658" s="7" t="n"/>
      <c r="B2658" s="10" t="n"/>
      <c r="C2658">
        <f>IF($A2658="","",IFERROR(IF(INDEX('Apólices'!$Q$2:$Q$5001,MATCH($A2658,'Apólices'!$A$2:$A$5001,0))="","",INDEX('Apólices'!$Q$2:$Q$5001,MATCH($A2658,'Apólices'!$A$2:$A$5001,0))),""))</f>
        <v/>
      </c>
      <c r="D2658" s="8" t="n"/>
      <c r="E2658" s="25" t="n"/>
      <c r="F2658" s="25">
        <f>IF(OR($E2658="",$C2658=""),"",ROUND($E2658*$C2658/100,2))</f>
        <v/>
      </c>
      <c r="G2658" s="8" t="n"/>
      <c r="H2658" s="25" t="n"/>
      <c r="I2658" s="8" t="n"/>
      <c r="J2658" s="25">
        <f>IF($H2658&lt;&gt;"",IF($F2658="","",ROUND($H2658-$F2658,2)),IF(AND($F2658&lt;&gt;"",ISNUMBER($G2658)),IF($G2658&lt;TODAY(),-$F2658,""),""))</f>
        <v/>
      </c>
    </row>
    <row r="2659">
      <c r="A2659" s="7" t="n"/>
      <c r="B2659" s="10" t="n"/>
      <c r="C2659">
        <f>IF($A2659="","",IFERROR(IF(INDEX('Apólices'!$Q$2:$Q$5001,MATCH($A2659,'Apólices'!$A$2:$A$5001,0))="","",INDEX('Apólices'!$Q$2:$Q$5001,MATCH($A2659,'Apólices'!$A$2:$A$5001,0))),""))</f>
        <v/>
      </c>
      <c r="D2659" s="8" t="n"/>
      <c r="E2659" s="25" t="n"/>
      <c r="F2659" s="25">
        <f>IF(OR($E2659="",$C2659=""),"",ROUND($E2659*$C2659/100,2))</f>
        <v/>
      </c>
      <c r="G2659" s="8" t="n"/>
      <c r="H2659" s="25" t="n"/>
      <c r="I2659" s="8" t="n"/>
      <c r="J2659" s="25">
        <f>IF($H2659&lt;&gt;"",IF($F2659="","",ROUND($H2659-$F2659,2)),IF(AND($F2659&lt;&gt;"",ISNUMBER($G2659)),IF($G2659&lt;TODAY(),-$F2659,""),""))</f>
        <v/>
      </c>
    </row>
    <row r="2660">
      <c r="A2660" s="7" t="n"/>
      <c r="B2660" s="10" t="n"/>
      <c r="C2660">
        <f>IF($A2660="","",IFERROR(IF(INDEX('Apólices'!$Q$2:$Q$5001,MATCH($A2660,'Apólices'!$A$2:$A$5001,0))="","",INDEX('Apólices'!$Q$2:$Q$5001,MATCH($A2660,'Apólices'!$A$2:$A$5001,0))),""))</f>
        <v/>
      </c>
      <c r="D2660" s="8" t="n"/>
      <c r="E2660" s="25" t="n"/>
      <c r="F2660" s="25">
        <f>IF(OR($E2660="",$C2660=""),"",ROUND($E2660*$C2660/100,2))</f>
        <v/>
      </c>
      <c r="G2660" s="8" t="n"/>
      <c r="H2660" s="25" t="n"/>
      <c r="I2660" s="8" t="n"/>
      <c r="J2660" s="25">
        <f>IF($H2660&lt;&gt;"",IF($F2660="","",ROUND($H2660-$F2660,2)),IF(AND($F2660&lt;&gt;"",ISNUMBER($G2660)),IF($G2660&lt;TODAY(),-$F2660,""),""))</f>
        <v/>
      </c>
    </row>
    <row r="2661">
      <c r="A2661" s="7" t="n"/>
      <c r="B2661" s="10" t="n"/>
      <c r="C2661">
        <f>IF($A2661="","",IFERROR(IF(INDEX('Apólices'!$Q$2:$Q$5001,MATCH($A2661,'Apólices'!$A$2:$A$5001,0))="","",INDEX('Apólices'!$Q$2:$Q$5001,MATCH($A2661,'Apólices'!$A$2:$A$5001,0))),""))</f>
        <v/>
      </c>
      <c r="D2661" s="8" t="n"/>
      <c r="E2661" s="25" t="n"/>
      <c r="F2661" s="25">
        <f>IF(OR($E2661="",$C2661=""),"",ROUND($E2661*$C2661/100,2))</f>
        <v/>
      </c>
      <c r="G2661" s="8" t="n"/>
      <c r="H2661" s="25" t="n"/>
      <c r="I2661" s="8" t="n"/>
      <c r="J2661" s="25">
        <f>IF($H2661&lt;&gt;"",IF($F2661="","",ROUND($H2661-$F2661,2)),IF(AND($F2661&lt;&gt;"",ISNUMBER($G2661)),IF($G2661&lt;TODAY(),-$F2661,""),""))</f>
        <v/>
      </c>
    </row>
    <row r="2662">
      <c r="A2662" s="7" t="n"/>
      <c r="B2662" s="10" t="n"/>
      <c r="C2662">
        <f>IF($A2662="","",IFERROR(IF(INDEX('Apólices'!$Q$2:$Q$5001,MATCH($A2662,'Apólices'!$A$2:$A$5001,0))="","",INDEX('Apólices'!$Q$2:$Q$5001,MATCH($A2662,'Apólices'!$A$2:$A$5001,0))),""))</f>
        <v/>
      </c>
      <c r="D2662" s="8" t="n"/>
      <c r="E2662" s="25" t="n"/>
      <c r="F2662" s="25">
        <f>IF(OR($E2662="",$C2662=""),"",ROUND($E2662*$C2662/100,2))</f>
        <v/>
      </c>
      <c r="G2662" s="8" t="n"/>
      <c r="H2662" s="25" t="n"/>
      <c r="I2662" s="8" t="n"/>
      <c r="J2662" s="25">
        <f>IF($H2662&lt;&gt;"",IF($F2662="","",ROUND($H2662-$F2662,2)),IF(AND($F2662&lt;&gt;"",ISNUMBER($G2662)),IF($G2662&lt;TODAY(),-$F2662,""),""))</f>
        <v/>
      </c>
    </row>
    <row r="2663">
      <c r="A2663" s="7" t="n"/>
      <c r="B2663" s="10" t="n"/>
      <c r="C2663">
        <f>IF($A2663="","",IFERROR(IF(INDEX('Apólices'!$Q$2:$Q$5001,MATCH($A2663,'Apólices'!$A$2:$A$5001,0))="","",INDEX('Apólices'!$Q$2:$Q$5001,MATCH($A2663,'Apólices'!$A$2:$A$5001,0))),""))</f>
        <v/>
      </c>
      <c r="D2663" s="8" t="n"/>
      <c r="E2663" s="25" t="n"/>
      <c r="F2663" s="25">
        <f>IF(OR($E2663="",$C2663=""),"",ROUND($E2663*$C2663/100,2))</f>
        <v/>
      </c>
      <c r="G2663" s="8" t="n"/>
      <c r="H2663" s="25" t="n"/>
      <c r="I2663" s="8" t="n"/>
      <c r="J2663" s="25">
        <f>IF($H2663&lt;&gt;"",IF($F2663="","",ROUND($H2663-$F2663,2)),IF(AND($F2663&lt;&gt;"",ISNUMBER($G2663)),IF($G2663&lt;TODAY(),-$F2663,""),""))</f>
        <v/>
      </c>
    </row>
    <row r="2664">
      <c r="A2664" s="7" t="n"/>
      <c r="B2664" s="10" t="n"/>
      <c r="C2664">
        <f>IF($A2664="","",IFERROR(IF(INDEX('Apólices'!$Q$2:$Q$5001,MATCH($A2664,'Apólices'!$A$2:$A$5001,0))="","",INDEX('Apólices'!$Q$2:$Q$5001,MATCH($A2664,'Apólices'!$A$2:$A$5001,0))),""))</f>
        <v/>
      </c>
      <c r="D2664" s="8" t="n"/>
      <c r="E2664" s="25" t="n"/>
      <c r="F2664" s="25">
        <f>IF(OR($E2664="",$C2664=""),"",ROUND($E2664*$C2664/100,2))</f>
        <v/>
      </c>
      <c r="G2664" s="8" t="n"/>
      <c r="H2664" s="25" t="n"/>
      <c r="I2664" s="8" t="n"/>
      <c r="J2664" s="25">
        <f>IF($H2664&lt;&gt;"",IF($F2664="","",ROUND($H2664-$F2664,2)),IF(AND($F2664&lt;&gt;"",ISNUMBER($G2664)),IF($G2664&lt;TODAY(),-$F2664,""),""))</f>
        <v/>
      </c>
    </row>
    <row r="2665">
      <c r="A2665" s="7" t="n"/>
      <c r="B2665" s="10" t="n"/>
      <c r="C2665">
        <f>IF($A2665="","",IFERROR(IF(INDEX('Apólices'!$Q$2:$Q$5001,MATCH($A2665,'Apólices'!$A$2:$A$5001,0))="","",INDEX('Apólices'!$Q$2:$Q$5001,MATCH($A2665,'Apólices'!$A$2:$A$5001,0))),""))</f>
        <v/>
      </c>
      <c r="D2665" s="8" t="n"/>
      <c r="E2665" s="25" t="n"/>
      <c r="F2665" s="25">
        <f>IF(OR($E2665="",$C2665=""),"",ROUND($E2665*$C2665/100,2))</f>
        <v/>
      </c>
      <c r="G2665" s="8" t="n"/>
      <c r="H2665" s="25" t="n"/>
      <c r="I2665" s="8" t="n"/>
      <c r="J2665" s="25">
        <f>IF($H2665&lt;&gt;"",IF($F2665="","",ROUND($H2665-$F2665,2)),IF(AND($F2665&lt;&gt;"",ISNUMBER($G2665)),IF($G2665&lt;TODAY(),-$F2665,""),""))</f>
        <v/>
      </c>
    </row>
    <row r="2666">
      <c r="A2666" s="7" t="n"/>
      <c r="B2666" s="10" t="n"/>
      <c r="C2666">
        <f>IF($A2666="","",IFERROR(IF(INDEX('Apólices'!$Q$2:$Q$5001,MATCH($A2666,'Apólices'!$A$2:$A$5001,0))="","",INDEX('Apólices'!$Q$2:$Q$5001,MATCH($A2666,'Apólices'!$A$2:$A$5001,0))),""))</f>
        <v/>
      </c>
      <c r="D2666" s="8" t="n"/>
      <c r="E2666" s="25" t="n"/>
      <c r="F2666" s="25">
        <f>IF(OR($E2666="",$C2666=""),"",ROUND($E2666*$C2666/100,2))</f>
        <v/>
      </c>
      <c r="G2666" s="8" t="n"/>
      <c r="H2666" s="25" t="n"/>
      <c r="I2666" s="8" t="n"/>
      <c r="J2666" s="25">
        <f>IF($H2666&lt;&gt;"",IF($F2666="","",ROUND($H2666-$F2666,2)),IF(AND($F2666&lt;&gt;"",ISNUMBER($G2666)),IF($G2666&lt;TODAY(),-$F2666,""),""))</f>
        <v/>
      </c>
    </row>
    <row r="2667">
      <c r="A2667" s="7" t="n"/>
      <c r="B2667" s="10" t="n"/>
      <c r="C2667">
        <f>IF($A2667="","",IFERROR(IF(INDEX('Apólices'!$Q$2:$Q$5001,MATCH($A2667,'Apólices'!$A$2:$A$5001,0))="","",INDEX('Apólices'!$Q$2:$Q$5001,MATCH($A2667,'Apólices'!$A$2:$A$5001,0))),""))</f>
        <v/>
      </c>
      <c r="D2667" s="8" t="n"/>
      <c r="E2667" s="25" t="n"/>
      <c r="F2667" s="25">
        <f>IF(OR($E2667="",$C2667=""),"",ROUND($E2667*$C2667/100,2))</f>
        <v/>
      </c>
      <c r="G2667" s="8" t="n"/>
      <c r="H2667" s="25" t="n"/>
      <c r="I2667" s="8" t="n"/>
      <c r="J2667" s="25">
        <f>IF($H2667&lt;&gt;"",IF($F2667="","",ROUND($H2667-$F2667,2)),IF(AND($F2667&lt;&gt;"",ISNUMBER($G2667)),IF($G2667&lt;TODAY(),-$F2667,""),""))</f>
        <v/>
      </c>
    </row>
    <row r="2668">
      <c r="A2668" s="7" t="n"/>
      <c r="B2668" s="10" t="n"/>
      <c r="C2668">
        <f>IF($A2668="","",IFERROR(IF(INDEX('Apólices'!$Q$2:$Q$5001,MATCH($A2668,'Apólices'!$A$2:$A$5001,0))="","",INDEX('Apólices'!$Q$2:$Q$5001,MATCH($A2668,'Apólices'!$A$2:$A$5001,0))),""))</f>
        <v/>
      </c>
      <c r="D2668" s="8" t="n"/>
      <c r="E2668" s="25" t="n"/>
      <c r="F2668" s="25">
        <f>IF(OR($E2668="",$C2668=""),"",ROUND($E2668*$C2668/100,2))</f>
        <v/>
      </c>
      <c r="G2668" s="8" t="n"/>
      <c r="H2668" s="25" t="n"/>
      <c r="I2668" s="8" t="n"/>
      <c r="J2668" s="25">
        <f>IF($H2668&lt;&gt;"",IF($F2668="","",ROUND($H2668-$F2668,2)),IF(AND($F2668&lt;&gt;"",ISNUMBER($G2668)),IF($G2668&lt;TODAY(),-$F2668,""),""))</f>
        <v/>
      </c>
    </row>
    <row r="2669">
      <c r="A2669" s="7" t="n"/>
      <c r="B2669" s="10" t="n"/>
      <c r="C2669">
        <f>IF($A2669="","",IFERROR(IF(INDEX('Apólices'!$Q$2:$Q$5001,MATCH($A2669,'Apólices'!$A$2:$A$5001,0))="","",INDEX('Apólices'!$Q$2:$Q$5001,MATCH($A2669,'Apólices'!$A$2:$A$5001,0))),""))</f>
        <v/>
      </c>
      <c r="D2669" s="8" t="n"/>
      <c r="E2669" s="25" t="n"/>
      <c r="F2669" s="25">
        <f>IF(OR($E2669="",$C2669=""),"",ROUND($E2669*$C2669/100,2))</f>
        <v/>
      </c>
      <c r="G2669" s="8" t="n"/>
      <c r="H2669" s="25" t="n"/>
      <c r="I2669" s="8" t="n"/>
      <c r="J2669" s="25">
        <f>IF($H2669&lt;&gt;"",IF($F2669="","",ROUND($H2669-$F2669,2)),IF(AND($F2669&lt;&gt;"",ISNUMBER($G2669)),IF($G2669&lt;TODAY(),-$F2669,""),""))</f>
        <v/>
      </c>
    </row>
    <row r="2670">
      <c r="A2670" s="7" t="n"/>
      <c r="B2670" s="10" t="n"/>
      <c r="C2670">
        <f>IF($A2670="","",IFERROR(IF(INDEX('Apólices'!$Q$2:$Q$5001,MATCH($A2670,'Apólices'!$A$2:$A$5001,0))="","",INDEX('Apólices'!$Q$2:$Q$5001,MATCH($A2670,'Apólices'!$A$2:$A$5001,0))),""))</f>
        <v/>
      </c>
      <c r="D2670" s="8" t="n"/>
      <c r="E2670" s="25" t="n"/>
      <c r="F2670" s="25">
        <f>IF(OR($E2670="",$C2670=""),"",ROUND($E2670*$C2670/100,2))</f>
        <v/>
      </c>
      <c r="G2670" s="8" t="n"/>
      <c r="H2670" s="25" t="n"/>
      <c r="I2670" s="8" t="n"/>
      <c r="J2670" s="25">
        <f>IF($H2670&lt;&gt;"",IF($F2670="","",ROUND($H2670-$F2670,2)),IF(AND($F2670&lt;&gt;"",ISNUMBER($G2670)),IF($G2670&lt;TODAY(),-$F2670,""),""))</f>
        <v/>
      </c>
    </row>
    <row r="2671">
      <c r="A2671" s="7" t="n"/>
      <c r="B2671" s="10" t="n"/>
      <c r="C2671">
        <f>IF($A2671="","",IFERROR(IF(INDEX('Apólices'!$Q$2:$Q$5001,MATCH($A2671,'Apólices'!$A$2:$A$5001,0))="","",INDEX('Apólices'!$Q$2:$Q$5001,MATCH($A2671,'Apólices'!$A$2:$A$5001,0))),""))</f>
        <v/>
      </c>
      <c r="D2671" s="8" t="n"/>
      <c r="E2671" s="25" t="n"/>
      <c r="F2671" s="25">
        <f>IF(OR($E2671="",$C2671=""),"",ROUND($E2671*$C2671/100,2))</f>
        <v/>
      </c>
      <c r="G2671" s="8" t="n"/>
      <c r="H2671" s="25" t="n"/>
      <c r="I2671" s="8" t="n"/>
      <c r="J2671" s="25">
        <f>IF($H2671&lt;&gt;"",IF($F2671="","",ROUND($H2671-$F2671,2)),IF(AND($F2671&lt;&gt;"",ISNUMBER($G2671)),IF($G2671&lt;TODAY(),-$F2671,""),""))</f>
        <v/>
      </c>
    </row>
    <row r="2672">
      <c r="A2672" s="7" t="n"/>
      <c r="B2672" s="10" t="n"/>
      <c r="C2672">
        <f>IF($A2672="","",IFERROR(IF(INDEX('Apólices'!$Q$2:$Q$5001,MATCH($A2672,'Apólices'!$A$2:$A$5001,0))="","",INDEX('Apólices'!$Q$2:$Q$5001,MATCH($A2672,'Apólices'!$A$2:$A$5001,0))),""))</f>
        <v/>
      </c>
      <c r="D2672" s="8" t="n"/>
      <c r="E2672" s="25" t="n"/>
      <c r="F2672" s="25">
        <f>IF(OR($E2672="",$C2672=""),"",ROUND($E2672*$C2672/100,2))</f>
        <v/>
      </c>
      <c r="G2672" s="8" t="n"/>
      <c r="H2672" s="25" t="n"/>
      <c r="I2672" s="8" t="n"/>
      <c r="J2672" s="25">
        <f>IF($H2672&lt;&gt;"",IF($F2672="","",ROUND($H2672-$F2672,2)),IF(AND($F2672&lt;&gt;"",ISNUMBER($G2672)),IF($G2672&lt;TODAY(),-$F2672,""),""))</f>
        <v/>
      </c>
    </row>
    <row r="2673">
      <c r="A2673" s="7" t="n"/>
      <c r="B2673" s="10" t="n"/>
      <c r="C2673">
        <f>IF($A2673="","",IFERROR(IF(INDEX('Apólices'!$Q$2:$Q$5001,MATCH($A2673,'Apólices'!$A$2:$A$5001,0))="","",INDEX('Apólices'!$Q$2:$Q$5001,MATCH($A2673,'Apólices'!$A$2:$A$5001,0))),""))</f>
        <v/>
      </c>
      <c r="D2673" s="8" t="n"/>
      <c r="E2673" s="25" t="n"/>
      <c r="F2673" s="25">
        <f>IF(OR($E2673="",$C2673=""),"",ROUND($E2673*$C2673/100,2))</f>
        <v/>
      </c>
      <c r="G2673" s="8" t="n"/>
      <c r="H2673" s="25" t="n"/>
      <c r="I2673" s="8" t="n"/>
      <c r="J2673" s="25">
        <f>IF($H2673&lt;&gt;"",IF($F2673="","",ROUND($H2673-$F2673,2)),IF(AND($F2673&lt;&gt;"",ISNUMBER($G2673)),IF($G2673&lt;TODAY(),-$F2673,""),""))</f>
        <v/>
      </c>
    </row>
    <row r="2674">
      <c r="A2674" s="7" t="n"/>
      <c r="B2674" s="10" t="n"/>
      <c r="C2674">
        <f>IF($A2674="","",IFERROR(IF(INDEX('Apólices'!$Q$2:$Q$5001,MATCH($A2674,'Apólices'!$A$2:$A$5001,0))="","",INDEX('Apólices'!$Q$2:$Q$5001,MATCH($A2674,'Apólices'!$A$2:$A$5001,0))),""))</f>
        <v/>
      </c>
      <c r="D2674" s="8" t="n"/>
      <c r="E2674" s="25" t="n"/>
      <c r="F2674" s="25">
        <f>IF(OR($E2674="",$C2674=""),"",ROUND($E2674*$C2674/100,2))</f>
        <v/>
      </c>
      <c r="G2674" s="8" t="n"/>
      <c r="H2674" s="25" t="n"/>
      <c r="I2674" s="8" t="n"/>
      <c r="J2674" s="25">
        <f>IF($H2674&lt;&gt;"",IF($F2674="","",ROUND($H2674-$F2674,2)),IF(AND($F2674&lt;&gt;"",ISNUMBER($G2674)),IF($G2674&lt;TODAY(),-$F2674,""),""))</f>
        <v/>
      </c>
    </row>
    <row r="2675">
      <c r="A2675" s="7" t="n"/>
      <c r="B2675" s="10" t="n"/>
      <c r="C2675">
        <f>IF($A2675="","",IFERROR(IF(INDEX('Apólices'!$Q$2:$Q$5001,MATCH($A2675,'Apólices'!$A$2:$A$5001,0))="","",INDEX('Apólices'!$Q$2:$Q$5001,MATCH($A2675,'Apólices'!$A$2:$A$5001,0))),""))</f>
        <v/>
      </c>
      <c r="D2675" s="8" t="n"/>
      <c r="E2675" s="25" t="n"/>
      <c r="F2675" s="25">
        <f>IF(OR($E2675="",$C2675=""),"",ROUND($E2675*$C2675/100,2))</f>
        <v/>
      </c>
      <c r="G2675" s="8" t="n"/>
      <c r="H2675" s="25" t="n"/>
      <c r="I2675" s="8" t="n"/>
      <c r="J2675" s="25">
        <f>IF($H2675&lt;&gt;"",IF($F2675="","",ROUND($H2675-$F2675,2)),IF(AND($F2675&lt;&gt;"",ISNUMBER($G2675)),IF($G2675&lt;TODAY(),-$F2675,""),""))</f>
        <v/>
      </c>
    </row>
    <row r="2676">
      <c r="A2676" s="7" t="n"/>
      <c r="B2676" s="10" t="n"/>
      <c r="C2676">
        <f>IF($A2676="","",IFERROR(IF(INDEX('Apólices'!$Q$2:$Q$5001,MATCH($A2676,'Apólices'!$A$2:$A$5001,0))="","",INDEX('Apólices'!$Q$2:$Q$5001,MATCH($A2676,'Apólices'!$A$2:$A$5001,0))),""))</f>
        <v/>
      </c>
      <c r="D2676" s="8" t="n"/>
      <c r="E2676" s="25" t="n"/>
      <c r="F2676" s="25">
        <f>IF(OR($E2676="",$C2676=""),"",ROUND($E2676*$C2676/100,2))</f>
        <v/>
      </c>
      <c r="G2676" s="8" t="n"/>
      <c r="H2676" s="25" t="n"/>
      <c r="I2676" s="8" t="n"/>
      <c r="J2676" s="25">
        <f>IF($H2676&lt;&gt;"",IF($F2676="","",ROUND($H2676-$F2676,2)),IF(AND($F2676&lt;&gt;"",ISNUMBER($G2676)),IF($G2676&lt;TODAY(),-$F2676,""),""))</f>
        <v/>
      </c>
    </row>
    <row r="2677">
      <c r="A2677" s="7" t="n"/>
      <c r="B2677" s="10" t="n"/>
      <c r="C2677">
        <f>IF($A2677="","",IFERROR(IF(INDEX('Apólices'!$Q$2:$Q$5001,MATCH($A2677,'Apólices'!$A$2:$A$5001,0))="","",INDEX('Apólices'!$Q$2:$Q$5001,MATCH($A2677,'Apólices'!$A$2:$A$5001,0))),""))</f>
        <v/>
      </c>
      <c r="D2677" s="8" t="n"/>
      <c r="E2677" s="25" t="n"/>
      <c r="F2677" s="25">
        <f>IF(OR($E2677="",$C2677=""),"",ROUND($E2677*$C2677/100,2))</f>
        <v/>
      </c>
      <c r="G2677" s="8" t="n"/>
      <c r="H2677" s="25" t="n"/>
      <c r="I2677" s="8" t="n"/>
      <c r="J2677" s="25">
        <f>IF($H2677&lt;&gt;"",IF($F2677="","",ROUND($H2677-$F2677,2)),IF(AND($F2677&lt;&gt;"",ISNUMBER($G2677)),IF($G2677&lt;TODAY(),-$F2677,""),""))</f>
        <v/>
      </c>
    </row>
    <row r="2678">
      <c r="A2678" s="7" t="n"/>
      <c r="B2678" s="10" t="n"/>
      <c r="C2678">
        <f>IF($A2678="","",IFERROR(IF(INDEX('Apólices'!$Q$2:$Q$5001,MATCH($A2678,'Apólices'!$A$2:$A$5001,0))="","",INDEX('Apólices'!$Q$2:$Q$5001,MATCH($A2678,'Apólices'!$A$2:$A$5001,0))),""))</f>
        <v/>
      </c>
      <c r="D2678" s="8" t="n"/>
      <c r="E2678" s="25" t="n"/>
      <c r="F2678" s="25">
        <f>IF(OR($E2678="",$C2678=""),"",ROUND($E2678*$C2678/100,2))</f>
        <v/>
      </c>
      <c r="G2678" s="8" t="n"/>
      <c r="H2678" s="25" t="n"/>
      <c r="I2678" s="8" t="n"/>
      <c r="J2678" s="25">
        <f>IF($H2678&lt;&gt;"",IF($F2678="","",ROUND($H2678-$F2678,2)),IF(AND($F2678&lt;&gt;"",ISNUMBER($G2678)),IF($G2678&lt;TODAY(),-$F2678,""),""))</f>
        <v/>
      </c>
    </row>
    <row r="2679">
      <c r="A2679" s="7" t="n"/>
      <c r="B2679" s="10" t="n"/>
      <c r="C2679">
        <f>IF($A2679="","",IFERROR(IF(INDEX('Apólices'!$Q$2:$Q$5001,MATCH($A2679,'Apólices'!$A$2:$A$5001,0))="","",INDEX('Apólices'!$Q$2:$Q$5001,MATCH($A2679,'Apólices'!$A$2:$A$5001,0))),""))</f>
        <v/>
      </c>
      <c r="D2679" s="8" t="n"/>
      <c r="E2679" s="25" t="n"/>
      <c r="F2679" s="25">
        <f>IF(OR($E2679="",$C2679=""),"",ROUND($E2679*$C2679/100,2))</f>
        <v/>
      </c>
      <c r="G2679" s="8" t="n"/>
      <c r="H2679" s="25" t="n"/>
      <c r="I2679" s="8" t="n"/>
      <c r="J2679" s="25">
        <f>IF($H2679&lt;&gt;"",IF($F2679="","",ROUND($H2679-$F2679,2)),IF(AND($F2679&lt;&gt;"",ISNUMBER($G2679)),IF($G2679&lt;TODAY(),-$F2679,""),""))</f>
        <v/>
      </c>
    </row>
    <row r="2680">
      <c r="A2680" s="7" t="n"/>
      <c r="B2680" s="10" t="n"/>
      <c r="C2680">
        <f>IF($A2680="","",IFERROR(IF(INDEX('Apólices'!$Q$2:$Q$5001,MATCH($A2680,'Apólices'!$A$2:$A$5001,0))="","",INDEX('Apólices'!$Q$2:$Q$5001,MATCH($A2680,'Apólices'!$A$2:$A$5001,0))),""))</f>
        <v/>
      </c>
      <c r="D2680" s="8" t="n"/>
      <c r="E2680" s="25" t="n"/>
      <c r="F2680" s="25">
        <f>IF(OR($E2680="",$C2680=""),"",ROUND($E2680*$C2680/100,2))</f>
        <v/>
      </c>
      <c r="G2680" s="8" t="n"/>
      <c r="H2680" s="25" t="n"/>
      <c r="I2680" s="8" t="n"/>
      <c r="J2680" s="25">
        <f>IF($H2680&lt;&gt;"",IF($F2680="","",ROUND($H2680-$F2680,2)),IF(AND($F2680&lt;&gt;"",ISNUMBER($G2680)),IF($G2680&lt;TODAY(),-$F2680,""),""))</f>
        <v/>
      </c>
    </row>
    <row r="2681">
      <c r="A2681" s="7" t="n"/>
      <c r="B2681" s="10" t="n"/>
      <c r="C2681">
        <f>IF($A2681="","",IFERROR(IF(INDEX('Apólices'!$Q$2:$Q$5001,MATCH($A2681,'Apólices'!$A$2:$A$5001,0))="","",INDEX('Apólices'!$Q$2:$Q$5001,MATCH($A2681,'Apólices'!$A$2:$A$5001,0))),""))</f>
        <v/>
      </c>
      <c r="D2681" s="8" t="n"/>
      <c r="E2681" s="25" t="n"/>
      <c r="F2681" s="25">
        <f>IF(OR($E2681="",$C2681=""),"",ROUND($E2681*$C2681/100,2))</f>
        <v/>
      </c>
      <c r="G2681" s="8" t="n"/>
      <c r="H2681" s="25" t="n"/>
      <c r="I2681" s="8" t="n"/>
      <c r="J2681" s="25">
        <f>IF($H2681&lt;&gt;"",IF($F2681="","",ROUND($H2681-$F2681,2)),IF(AND($F2681&lt;&gt;"",ISNUMBER($G2681)),IF($G2681&lt;TODAY(),-$F2681,""),""))</f>
        <v/>
      </c>
    </row>
    <row r="2682">
      <c r="A2682" s="7" t="n"/>
      <c r="B2682" s="10" t="n"/>
      <c r="C2682">
        <f>IF($A2682="","",IFERROR(IF(INDEX('Apólices'!$Q$2:$Q$5001,MATCH($A2682,'Apólices'!$A$2:$A$5001,0))="","",INDEX('Apólices'!$Q$2:$Q$5001,MATCH($A2682,'Apólices'!$A$2:$A$5001,0))),""))</f>
        <v/>
      </c>
      <c r="D2682" s="8" t="n"/>
      <c r="E2682" s="25" t="n"/>
      <c r="F2682" s="25">
        <f>IF(OR($E2682="",$C2682=""),"",ROUND($E2682*$C2682/100,2))</f>
        <v/>
      </c>
      <c r="G2682" s="8" t="n"/>
      <c r="H2682" s="25" t="n"/>
      <c r="I2682" s="8" t="n"/>
      <c r="J2682" s="25">
        <f>IF($H2682&lt;&gt;"",IF($F2682="","",ROUND($H2682-$F2682,2)),IF(AND($F2682&lt;&gt;"",ISNUMBER($G2682)),IF($G2682&lt;TODAY(),-$F2682,""),""))</f>
        <v/>
      </c>
    </row>
    <row r="2683">
      <c r="A2683" s="7" t="n"/>
      <c r="B2683" s="10" t="n"/>
      <c r="C2683">
        <f>IF($A2683="","",IFERROR(IF(INDEX('Apólices'!$Q$2:$Q$5001,MATCH($A2683,'Apólices'!$A$2:$A$5001,0))="","",INDEX('Apólices'!$Q$2:$Q$5001,MATCH($A2683,'Apólices'!$A$2:$A$5001,0))),""))</f>
        <v/>
      </c>
      <c r="D2683" s="8" t="n"/>
      <c r="E2683" s="25" t="n"/>
      <c r="F2683" s="25">
        <f>IF(OR($E2683="",$C2683=""),"",ROUND($E2683*$C2683/100,2))</f>
        <v/>
      </c>
      <c r="G2683" s="8" t="n"/>
      <c r="H2683" s="25" t="n"/>
      <c r="I2683" s="8" t="n"/>
      <c r="J2683" s="25">
        <f>IF($H2683&lt;&gt;"",IF($F2683="","",ROUND($H2683-$F2683,2)),IF(AND($F2683&lt;&gt;"",ISNUMBER($G2683)),IF($G2683&lt;TODAY(),-$F2683,""),""))</f>
        <v/>
      </c>
    </row>
    <row r="2684">
      <c r="A2684" s="7" t="n"/>
      <c r="B2684" s="10" t="n"/>
      <c r="C2684">
        <f>IF($A2684="","",IFERROR(IF(INDEX('Apólices'!$Q$2:$Q$5001,MATCH($A2684,'Apólices'!$A$2:$A$5001,0))="","",INDEX('Apólices'!$Q$2:$Q$5001,MATCH($A2684,'Apólices'!$A$2:$A$5001,0))),""))</f>
        <v/>
      </c>
      <c r="D2684" s="8" t="n"/>
      <c r="E2684" s="25" t="n"/>
      <c r="F2684" s="25">
        <f>IF(OR($E2684="",$C2684=""),"",ROUND($E2684*$C2684/100,2))</f>
        <v/>
      </c>
      <c r="G2684" s="8" t="n"/>
      <c r="H2684" s="25" t="n"/>
      <c r="I2684" s="8" t="n"/>
      <c r="J2684" s="25">
        <f>IF($H2684&lt;&gt;"",IF($F2684="","",ROUND($H2684-$F2684,2)),IF(AND($F2684&lt;&gt;"",ISNUMBER($G2684)),IF($G2684&lt;TODAY(),-$F2684,""),""))</f>
        <v/>
      </c>
    </row>
    <row r="2685">
      <c r="A2685" s="7" t="n"/>
      <c r="B2685" s="10" t="n"/>
      <c r="C2685">
        <f>IF($A2685="","",IFERROR(IF(INDEX('Apólices'!$Q$2:$Q$5001,MATCH($A2685,'Apólices'!$A$2:$A$5001,0))="","",INDEX('Apólices'!$Q$2:$Q$5001,MATCH($A2685,'Apólices'!$A$2:$A$5001,0))),""))</f>
        <v/>
      </c>
      <c r="D2685" s="8" t="n"/>
      <c r="E2685" s="25" t="n"/>
      <c r="F2685" s="25">
        <f>IF(OR($E2685="",$C2685=""),"",ROUND($E2685*$C2685/100,2))</f>
        <v/>
      </c>
      <c r="G2685" s="8" t="n"/>
      <c r="H2685" s="25" t="n"/>
      <c r="I2685" s="8" t="n"/>
      <c r="J2685" s="25">
        <f>IF($H2685&lt;&gt;"",IF($F2685="","",ROUND($H2685-$F2685,2)),IF(AND($F2685&lt;&gt;"",ISNUMBER($G2685)),IF($G2685&lt;TODAY(),-$F2685,""),""))</f>
        <v/>
      </c>
    </row>
    <row r="2686">
      <c r="A2686" s="7" t="n"/>
      <c r="B2686" s="10" t="n"/>
      <c r="C2686">
        <f>IF($A2686="","",IFERROR(IF(INDEX('Apólices'!$Q$2:$Q$5001,MATCH($A2686,'Apólices'!$A$2:$A$5001,0))="","",INDEX('Apólices'!$Q$2:$Q$5001,MATCH($A2686,'Apólices'!$A$2:$A$5001,0))),""))</f>
        <v/>
      </c>
      <c r="D2686" s="8" t="n"/>
      <c r="E2686" s="25" t="n"/>
      <c r="F2686" s="25">
        <f>IF(OR($E2686="",$C2686=""),"",ROUND($E2686*$C2686/100,2))</f>
        <v/>
      </c>
      <c r="G2686" s="8" t="n"/>
      <c r="H2686" s="25" t="n"/>
      <c r="I2686" s="8" t="n"/>
      <c r="J2686" s="25">
        <f>IF($H2686&lt;&gt;"",IF($F2686="","",ROUND($H2686-$F2686,2)),IF(AND($F2686&lt;&gt;"",ISNUMBER($G2686)),IF($G2686&lt;TODAY(),-$F2686,""),""))</f>
        <v/>
      </c>
    </row>
    <row r="2687">
      <c r="A2687" s="7" t="n"/>
      <c r="B2687" s="10" t="n"/>
      <c r="C2687">
        <f>IF($A2687="","",IFERROR(IF(INDEX('Apólices'!$Q$2:$Q$5001,MATCH($A2687,'Apólices'!$A$2:$A$5001,0))="","",INDEX('Apólices'!$Q$2:$Q$5001,MATCH($A2687,'Apólices'!$A$2:$A$5001,0))),""))</f>
        <v/>
      </c>
      <c r="D2687" s="8" t="n"/>
      <c r="E2687" s="25" t="n"/>
      <c r="F2687" s="25">
        <f>IF(OR($E2687="",$C2687=""),"",ROUND($E2687*$C2687/100,2))</f>
        <v/>
      </c>
      <c r="G2687" s="8" t="n"/>
      <c r="H2687" s="25" t="n"/>
      <c r="I2687" s="8" t="n"/>
      <c r="J2687" s="25">
        <f>IF($H2687&lt;&gt;"",IF($F2687="","",ROUND($H2687-$F2687,2)),IF(AND($F2687&lt;&gt;"",ISNUMBER($G2687)),IF($G2687&lt;TODAY(),-$F2687,""),""))</f>
        <v/>
      </c>
    </row>
    <row r="2688">
      <c r="A2688" s="7" t="n"/>
      <c r="B2688" s="10" t="n"/>
      <c r="C2688">
        <f>IF($A2688="","",IFERROR(IF(INDEX('Apólices'!$Q$2:$Q$5001,MATCH($A2688,'Apólices'!$A$2:$A$5001,0))="","",INDEX('Apólices'!$Q$2:$Q$5001,MATCH($A2688,'Apólices'!$A$2:$A$5001,0))),""))</f>
        <v/>
      </c>
      <c r="D2688" s="8" t="n"/>
      <c r="E2688" s="25" t="n"/>
      <c r="F2688" s="25">
        <f>IF(OR($E2688="",$C2688=""),"",ROUND($E2688*$C2688/100,2))</f>
        <v/>
      </c>
      <c r="G2688" s="8" t="n"/>
      <c r="H2688" s="25" t="n"/>
      <c r="I2688" s="8" t="n"/>
      <c r="J2688" s="25">
        <f>IF($H2688&lt;&gt;"",IF($F2688="","",ROUND($H2688-$F2688,2)),IF(AND($F2688&lt;&gt;"",ISNUMBER($G2688)),IF($G2688&lt;TODAY(),-$F2688,""),""))</f>
        <v/>
      </c>
    </row>
    <row r="2689">
      <c r="A2689" s="7" t="n"/>
      <c r="B2689" s="10" t="n"/>
      <c r="C2689">
        <f>IF($A2689="","",IFERROR(IF(INDEX('Apólices'!$Q$2:$Q$5001,MATCH($A2689,'Apólices'!$A$2:$A$5001,0))="","",INDEX('Apólices'!$Q$2:$Q$5001,MATCH($A2689,'Apólices'!$A$2:$A$5001,0))),""))</f>
        <v/>
      </c>
      <c r="D2689" s="8" t="n"/>
      <c r="E2689" s="25" t="n"/>
      <c r="F2689" s="25">
        <f>IF(OR($E2689="",$C2689=""),"",ROUND($E2689*$C2689/100,2))</f>
        <v/>
      </c>
      <c r="G2689" s="8" t="n"/>
      <c r="H2689" s="25" t="n"/>
      <c r="I2689" s="8" t="n"/>
      <c r="J2689" s="25">
        <f>IF($H2689&lt;&gt;"",IF($F2689="","",ROUND($H2689-$F2689,2)),IF(AND($F2689&lt;&gt;"",ISNUMBER($G2689)),IF($G2689&lt;TODAY(),-$F2689,""),""))</f>
        <v/>
      </c>
    </row>
    <row r="2690">
      <c r="A2690" s="7" t="n"/>
      <c r="B2690" s="10" t="n"/>
      <c r="C2690">
        <f>IF($A2690="","",IFERROR(IF(INDEX('Apólices'!$Q$2:$Q$5001,MATCH($A2690,'Apólices'!$A$2:$A$5001,0))="","",INDEX('Apólices'!$Q$2:$Q$5001,MATCH($A2690,'Apólices'!$A$2:$A$5001,0))),""))</f>
        <v/>
      </c>
      <c r="D2690" s="8" t="n"/>
      <c r="E2690" s="25" t="n"/>
      <c r="F2690" s="25">
        <f>IF(OR($E2690="",$C2690=""),"",ROUND($E2690*$C2690/100,2))</f>
        <v/>
      </c>
      <c r="G2690" s="8" t="n"/>
      <c r="H2690" s="25" t="n"/>
      <c r="I2690" s="8" t="n"/>
      <c r="J2690" s="25">
        <f>IF($H2690&lt;&gt;"",IF($F2690="","",ROUND($H2690-$F2690,2)),IF(AND($F2690&lt;&gt;"",ISNUMBER($G2690)),IF($G2690&lt;TODAY(),-$F2690,""),""))</f>
        <v/>
      </c>
    </row>
    <row r="2691">
      <c r="A2691" s="7" t="n"/>
      <c r="B2691" s="10" t="n"/>
      <c r="C2691">
        <f>IF($A2691="","",IFERROR(IF(INDEX('Apólices'!$Q$2:$Q$5001,MATCH($A2691,'Apólices'!$A$2:$A$5001,0))="","",INDEX('Apólices'!$Q$2:$Q$5001,MATCH($A2691,'Apólices'!$A$2:$A$5001,0))),""))</f>
        <v/>
      </c>
      <c r="D2691" s="8" t="n"/>
      <c r="E2691" s="25" t="n"/>
      <c r="F2691" s="25">
        <f>IF(OR($E2691="",$C2691=""),"",ROUND($E2691*$C2691/100,2))</f>
        <v/>
      </c>
      <c r="G2691" s="8" t="n"/>
      <c r="H2691" s="25" t="n"/>
      <c r="I2691" s="8" t="n"/>
      <c r="J2691" s="25">
        <f>IF($H2691&lt;&gt;"",IF($F2691="","",ROUND($H2691-$F2691,2)),IF(AND($F2691&lt;&gt;"",ISNUMBER($G2691)),IF($G2691&lt;TODAY(),-$F2691,""),""))</f>
        <v/>
      </c>
    </row>
    <row r="2692">
      <c r="A2692" s="7" t="n"/>
      <c r="B2692" s="10" t="n"/>
      <c r="C2692">
        <f>IF($A2692="","",IFERROR(IF(INDEX('Apólices'!$Q$2:$Q$5001,MATCH($A2692,'Apólices'!$A$2:$A$5001,0))="","",INDEX('Apólices'!$Q$2:$Q$5001,MATCH($A2692,'Apólices'!$A$2:$A$5001,0))),""))</f>
        <v/>
      </c>
      <c r="D2692" s="8" t="n"/>
      <c r="E2692" s="25" t="n"/>
      <c r="F2692" s="25">
        <f>IF(OR($E2692="",$C2692=""),"",ROUND($E2692*$C2692/100,2))</f>
        <v/>
      </c>
      <c r="G2692" s="8" t="n"/>
      <c r="H2692" s="25" t="n"/>
      <c r="I2692" s="8" t="n"/>
      <c r="J2692" s="25">
        <f>IF($H2692&lt;&gt;"",IF($F2692="","",ROUND($H2692-$F2692,2)),IF(AND($F2692&lt;&gt;"",ISNUMBER($G2692)),IF($G2692&lt;TODAY(),-$F2692,""),""))</f>
        <v/>
      </c>
    </row>
    <row r="2693">
      <c r="A2693" s="7" t="n"/>
      <c r="B2693" s="10" t="n"/>
      <c r="C2693">
        <f>IF($A2693="","",IFERROR(IF(INDEX('Apólices'!$Q$2:$Q$5001,MATCH($A2693,'Apólices'!$A$2:$A$5001,0))="","",INDEX('Apólices'!$Q$2:$Q$5001,MATCH($A2693,'Apólices'!$A$2:$A$5001,0))),""))</f>
        <v/>
      </c>
      <c r="D2693" s="8" t="n"/>
      <c r="E2693" s="25" t="n"/>
      <c r="F2693" s="25">
        <f>IF(OR($E2693="",$C2693=""),"",ROUND($E2693*$C2693/100,2))</f>
        <v/>
      </c>
      <c r="G2693" s="8" t="n"/>
      <c r="H2693" s="25" t="n"/>
      <c r="I2693" s="8" t="n"/>
      <c r="J2693" s="25">
        <f>IF($H2693&lt;&gt;"",IF($F2693="","",ROUND($H2693-$F2693,2)),IF(AND($F2693&lt;&gt;"",ISNUMBER($G2693)),IF($G2693&lt;TODAY(),-$F2693,""),""))</f>
        <v/>
      </c>
    </row>
    <row r="2694">
      <c r="A2694" s="7" t="n"/>
      <c r="B2694" s="10" t="n"/>
      <c r="C2694">
        <f>IF($A2694="","",IFERROR(IF(INDEX('Apólices'!$Q$2:$Q$5001,MATCH($A2694,'Apólices'!$A$2:$A$5001,0))="","",INDEX('Apólices'!$Q$2:$Q$5001,MATCH($A2694,'Apólices'!$A$2:$A$5001,0))),""))</f>
        <v/>
      </c>
      <c r="D2694" s="8" t="n"/>
      <c r="E2694" s="25" t="n"/>
      <c r="F2694" s="25">
        <f>IF(OR($E2694="",$C2694=""),"",ROUND($E2694*$C2694/100,2))</f>
        <v/>
      </c>
      <c r="G2694" s="8" t="n"/>
      <c r="H2694" s="25" t="n"/>
      <c r="I2694" s="8" t="n"/>
      <c r="J2694" s="25">
        <f>IF($H2694&lt;&gt;"",IF($F2694="","",ROUND($H2694-$F2694,2)),IF(AND($F2694&lt;&gt;"",ISNUMBER($G2694)),IF($G2694&lt;TODAY(),-$F2694,""),""))</f>
        <v/>
      </c>
    </row>
    <row r="2695">
      <c r="A2695" s="7" t="n"/>
      <c r="B2695" s="10" t="n"/>
      <c r="C2695">
        <f>IF($A2695="","",IFERROR(IF(INDEX('Apólices'!$Q$2:$Q$5001,MATCH($A2695,'Apólices'!$A$2:$A$5001,0))="","",INDEX('Apólices'!$Q$2:$Q$5001,MATCH($A2695,'Apólices'!$A$2:$A$5001,0))),""))</f>
        <v/>
      </c>
      <c r="D2695" s="8" t="n"/>
      <c r="E2695" s="25" t="n"/>
      <c r="F2695" s="25">
        <f>IF(OR($E2695="",$C2695=""),"",ROUND($E2695*$C2695/100,2))</f>
        <v/>
      </c>
      <c r="G2695" s="8" t="n"/>
      <c r="H2695" s="25" t="n"/>
      <c r="I2695" s="8" t="n"/>
      <c r="J2695" s="25">
        <f>IF($H2695&lt;&gt;"",IF($F2695="","",ROUND($H2695-$F2695,2)),IF(AND($F2695&lt;&gt;"",ISNUMBER($G2695)),IF($G2695&lt;TODAY(),-$F2695,""),""))</f>
        <v/>
      </c>
    </row>
    <row r="2696">
      <c r="A2696" s="7" t="n"/>
      <c r="B2696" s="10" t="n"/>
      <c r="C2696">
        <f>IF($A2696="","",IFERROR(IF(INDEX('Apólices'!$Q$2:$Q$5001,MATCH($A2696,'Apólices'!$A$2:$A$5001,0))="","",INDEX('Apólices'!$Q$2:$Q$5001,MATCH($A2696,'Apólices'!$A$2:$A$5001,0))),""))</f>
        <v/>
      </c>
      <c r="D2696" s="8" t="n"/>
      <c r="E2696" s="25" t="n"/>
      <c r="F2696" s="25">
        <f>IF(OR($E2696="",$C2696=""),"",ROUND($E2696*$C2696/100,2))</f>
        <v/>
      </c>
      <c r="G2696" s="8" t="n"/>
      <c r="H2696" s="25" t="n"/>
      <c r="I2696" s="8" t="n"/>
      <c r="J2696" s="25">
        <f>IF($H2696&lt;&gt;"",IF($F2696="","",ROUND($H2696-$F2696,2)),IF(AND($F2696&lt;&gt;"",ISNUMBER($G2696)),IF($G2696&lt;TODAY(),-$F2696,""),""))</f>
        <v/>
      </c>
    </row>
    <row r="2697">
      <c r="A2697" s="7" t="n"/>
      <c r="B2697" s="10" t="n"/>
      <c r="C2697">
        <f>IF($A2697="","",IFERROR(IF(INDEX('Apólices'!$Q$2:$Q$5001,MATCH($A2697,'Apólices'!$A$2:$A$5001,0))="","",INDEX('Apólices'!$Q$2:$Q$5001,MATCH($A2697,'Apólices'!$A$2:$A$5001,0))),""))</f>
        <v/>
      </c>
      <c r="D2697" s="8" t="n"/>
      <c r="E2697" s="25" t="n"/>
      <c r="F2697" s="25">
        <f>IF(OR($E2697="",$C2697=""),"",ROUND($E2697*$C2697/100,2))</f>
        <v/>
      </c>
      <c r="G2697" s="8" t="n"/>
      <c r="H2697" s="25" t="n"/>
      <c r="I2697" s="8" t="n"/>
      <c r="J2697" s="25">
        <f>IF($H2697&lt;&gt;"",IF($F2697="","",ROUND($H2697-$F2697,2)),IF(AND($F2697&lt;&gt;"",ISNUMBER($G2697)),IF($G2697&lt;TODAY(),-$F2697,""),""))</f>
        <v/>
      </c>
    </row>
    <row r="2698">
      <c r="A2698" s="7" t="n"/>
      <c r="B2698" s="10" t="n"/>
      <c r="C2698">
        <f>IF($A2698="","",IFERROR(IF(INDEX('Apólices'!$Q$2:$Q$5001,MATCH($A2698,'Apólices'!$A$2:$A$5001,0))="","",INDEX('Apólices'!$Q$2:$Q$5001,MATCH($A2698,'Apólices'!$A$2:$A$5001,0))),""))</f>
        <v/>
      </c>
      <c r="D2698" s="8" t="n"/>
      <c r="E2698" s="25" t="n"/>
      <c r="F2698" s="25">
        <f>IF(OR($E2698="",$C2698=""),"",ROUND($E2698*$C2698/100,2))</f>
        <v/>
      </c>
      <c r="G2698" s="8" t="n"/>
      <c r="H2698" s="25" t="n"/>
      <c r="I2698" s="8" t="n"/>
      <c r="J2698" s="25">
        <f>IF($H2698&lt;&gt;"",IF($F2698="","",ROUND($H2698-$F2698,2)),IF(AND($F2698&lt;&gt;"",ISNUMBER($G2698)),IF($G2698&lt;TODAY(),-$F2698,""),""))</f>
        <v/>
      </c>
    </row>
    <row r="2699">
      <c r="A2699" s="7" t="n"/>
      <c r="B2699" s="10" t="n"/>
      <c r="C2699">
        <f>IF($A2699="","",IFERROR(IF(INDEX('Apólices'!$Q$2:$Q$5001,MATCH($A2699,'Apólices'!$A$2:$A$5001,0))="","",INDEX('Apólices'!$Q$2:$Q$5001,MATCH($A2699,'Apólices'!$A$2:$A$5001,0))),""))</f>
        <v/>
      </c>
      <c r="D2699" s="8" t="n"/>
      <c r="E2699" s="25" t="n"/>
      <c r="F2699" s="25">
        <f>IF(OR($E2699="",$C2699=""),"",ROUND($E2699*$C2699/100,2))</f>
        <v/>
      </c>
      <c r="G2699" s="8" t="n"/>
      <c r="H2699" s="25" t="n"/>
      <c r="I2699" s="8" t="n"/>
      <c r="J2699" s="25">
        <f>IF($H2699&lt;&gt;"",IF($F2699="","",ROUND($H2699-$F2699,2)),IF(AND($F2699&lt;&gt;"",ISNUMBER($G2699)),IF($G2699&lt;TODAY(),-$F2699,""),""))</f>
        <v/>
      </c>
    </row>
    <row r="2700">
      <c r="A2700" s="7" t="n"/>
      <c r="B2700" s="10" t="n"/>
      <c r="C2700">
        <f>IF($A2700="","",IFERROR(IF(INDEX('Apólices'!$Q$2:$Q$5001,MATCH($A2700,'Apólices'!$A$2:$A$5001,0))="","",INDEX('Apólices'!$Q$2:$Q$5001,MATCH($A2700,'Apólices'!$A$2:$A$5001,0))),""))</f>
        <v/>
      </c>
      <c r="D2700" s="8" t="n"/>
      <c r="E2700" s="25" t="n"/>
      <c r="F2700" s="25">
        <f>IF(OR($E2700="",$C2700=""),"",ROUND($E2700*$C2700/100,2))</f>
        <v/>
      </c>
      <c r="G2700" s="8" t="n"/>
      <c r="H2700" s="25" t="n"/>
      <c r="I2700" s="8" t="n"/>
      <c r="J2700" s="25">
        <f>IF($H2700&lt;&gt;"",IF($F2700="","",ROUND($H2700-$F2700,2)),IF(AND($F2700&lt;&gt;"",ISNUMBER($G2700)),IF($G2700&lt;TODAY(),-$F2700,""),""))</f>
        <v/>
      </c>
    </row>
    <row r="2701">
      <c r="A2701" s="7" t="n"/>
      <c r="B2701" s="10" t="n"/>
      <c r="C2701">
        <f>IF($A2701="","",IFERROR(IF(INDEX('Apólices'!$Q$2:$Q$5001,MATCH($A2701,'Apólices'!$A$2:$A$5001,0))="","",INDEX('Apólices'!$Q$2:$Q$5001,MATCH($A2701,'Apólices'!$A$2:$A$5001,0))),""))</f>
        <v/>
      </c>
      <c r="D2701" s="8" t="n"/>
      <c r="E2701" s="25" t="n"/>
      <c r="F2701" s="25">
        <f>IF(OR($E2701="",$C2701=""),"",ROUND($E2701*$C2701/100,2))</f>
        <v/>
      </c>
      <c r="G2701" s="8" t="n"/>
      <c r="H2701" s="25" t="n"/>
      <c r="I2701" s="8" t="n"/>
      <c r="J2701" s="25">
        <f>IF($H2701&lt;&gt;"",IF($F2701="","",ROUND($H2701-$F2701,2)),IF(AND($F2701&lt;&gt;"",ISNUMBER($G2701)),IF($G2701&lt;TODAY(),-$F2701,""),""))</f>
        <v/>
      </c>
    </row>
    <row r="2702">
      <c r="A2702" s="7" t="n"/>
      <c r="B2702" s="10" t="n"/>
      <c r="C2702">
        <f>IF($A2702="","",IFERROR(IF(INDEX('Apólices'!$Q$2:$Q$5001,MATCH($A2702,'Apólices'!$A$2:$A$5001,0))="","",INDEX('Apólices'!$Q$2:$Q$5001,MATCH($A2702,'Apólices'!$A$2:$A$5001,0))),""))</f>
        <v/>
      </c>
      <c r="D2702" s="8" t="n"/>
      <c r="E2702" s="25" t="n"/>
      <c r="F2702" s="25">
        <f>IF(OR($E2702="",$C2702=""),"",ROUND($E2702*$C2702/100,2))</f>
        <v/>
      </c>
      <c r="G2702" s="8" t="n"/>
      <c r="H2702" s="25" t="n"/>
      <c r="I2702" s="8" t="n"/>
      <c r="J2702" s="25">
        <f>IF($H2702&lt;&gt;"",IF($F2702="","",ROUND($H2702-$F2702,2)),IF(AND($F2702&lt;&gt;"",ISNUMBER($G2702)),IF($G2702&lt;TODAY(),-$F2702,""),""))</f>
        <v/>
      </c>
    </row>
    <row r="2703">
      <c r="A2703" s="7" t="n"/>
      <c r="B2703" s="10" t="n"/>
      <c r="C2703">
        <f>IF($A2703="","",IFERROR(IF(INDEX('Apólices'!$Q$2:$Q$5001,MATCH($A2703,'Apólices'!$A$2:$A$5001,0))="","",INDEX('Apólices'!$Q$2:$Q$5001,MATCH($A2703,'Apólices'!$A$2:$A$5001,0))),""))</f>
        <v/>
      </c>
      <c r="D2703" s="8" t="n"/>
      <c r="E2703" s="25" t="n"/>
      <c r="F2703" s="25">
        <f>IF(OR($E2703="",$C2703=""),"",ROUND($E2703*$C2703/100,2))</f>
        <v/>
      </c>
      <c r="G2703" s="8" t="n"/>
      <c r="H2703" s="25" t="n"/>
      <c r="I2703" s="8" t="n"/>
      <c r="J2703" s="25">
        <f>IF($H2703&lt;&gt;"",IF($F2703="","",ROUND($H2703-$F2703,2)),IF(AND($F2703&lt;&gt;"",ISNUMBER($G2703)),IF($G2703&lt;TODAY(),-$F2703,""),""))</f>
        <v/>
      </c>
    </row>
    <row r="2704">
      <c r="A2704" s="7" t="n"/>
      <c r="B2704" s="10" t="n"/>
      <c r="C2704">
        <f>IF($A2704="","",IFERROR(IF(INDEX('Apólices'!$Q$2:$Q$5001,MATCH($A2704,'Apólices'!$A$2:$A$5001,0))="","",INDEX('Apólices'!$Q$2:$Q$5001,MATCH($A2704,'Apólices'!$A$2:$A$5001,0))),""))</f>
        <v/>
      </c>
      <c r="D2704" s="8" t="n"/>
      <c r="E2704" s="25" t="n"/>
      <c r="F2704" s="25">
        <f>IF(OR($E2704="",$C2704=""),"",ROUND($E2704*$C2704/100,2))</f>
        <v/>
      </c>
      <c r="G2704" s="8" t="n"/>
      <c r="H2704" s="25" t="n"/>
      <c r="I2704" s="8" t="n"/>
      <c r="J2704" s="25">
        <f>IF($H2704&lt;&gt;"",IF($F2704="","",ROUND($H2704-$F2704,2)),IF(AND($F2704&lt;&gt;"",ISNUMBER($G2704)),IF($G2704&lt;TODAY(),-$F2704,""),""))</f>
        <v/>
      </c>
    </row>
    <row r="2705">
      <c r="A2705" s="7" t="n"/>
      <c r="B2705" s="10" t="n"/>
      <c r="C2705">
        <f>IF($A2705="","",IFERROR(IF(INDEX('Apólices'!$Q$2:$Q$5001,MATCH($A2705,'Apólices'!$A$2:$A$5001,0))="","",INDEX('Apólices'!$Q$2:$Q$5001,MATCH($A2705,'Apólices'!$A$2:$A$5001,0))),""))</f>
        <v/>
      </c>
      <c r="D2705" s="8" t="n"/>
      <c r="E2705" s="25" t="n"/>
      <c r="F2705" s="25">
        <f>IF(OR($E2705="",$C2705=""),"",ROUND($E2705*$C2705/100,2))</f>
        <v/>
      </c>
      <c r="G2705" s="8" t="n"/>
      <c r="H2705" s="25" t="n"/>
      <c r="I2705" s="8" t="n"/>
      <c r="J2705" s="25">
        <f>IF($H2705&lt;&gt;"",IF($F2705="","",ROUND($H2705-$F2705,2)),IF(AND($F2705&lt;&gt;"",ISNUMBER($G2705)),IF($G2705&lt;TODAY(),-$F2705,""),""))</f>
        <v/>
      </c>
    </row>
    <row r="2706">
      <c r="A2706" s="7" t="n"/>
      <c r="B2706" s="10" t="n"/>
      <c r="C2706">
        <f>IF($A2706="","",IFERROR(IF(INDEX('Apólices'!$Q$2:$Q$5001,MATCH($A2706,'Apólices'!$A$2:$A$5001,0))="","",INDEX('Apólices'!$Q$2:$Q$5001,MATCH($A2706,'Apólices'!$A$2:$A$5001,0))),""))</f>
        <v/>
      </c>
      <c r="D2706" s="8" t="n"/>
      <c r="E2706" s="25" t="n"/>
      <c r="F2706" s="25">
        <f>IF(OR($E2706="",$C2706=""),"",ROUND($E2706*$C2706/100,2))</f>
        <v/>
      </c>
      <c r="G2706" s="8" t="n"/>
      <c r="H2706" s="25" t="n"/>
      <c r="I2706" s="8" t="n"/>
      <c r="J2706" s="25">
        <f>IF($H2706&lt;&gt;"",IF($F2706="","",ROUND($H2706-$F2706,2)),IF(AND($F2706&lt;&gt;"",ISNUMBER($G2706)),IF($G2706&lt;TODAY(),-$F2706,""),""))</f>
        <v/>
      </c>
    </row>
    <row r="2707">
      <c r="A2707" s="7" t="n"/>
      <c r="B2707" s="10" t="n"/>
      <c r="C2707">
        <f>IF($A2707="","",IFERROR(IF(INDEX('Apólices'!$Q$2:$Q$5001,MATCH($A2707,'Apólices'!$A$2:$A$5001,0))="","",INDEX('Apólices'!$Q$2:$Q$5001,MATCH($A2707,'Apólices'!$A$2:$A$5001,0))),""))</f>
        <v/>
      </c>
      <c r="D2707" s="8" t="n"/>
      <c r="E2707" s="25" t="n"/>
      <c r="F2707" s="25">
        <f>IF(OR($E2707="",$C2707=""),"",ROUND($E2707*$C2707/100,2))</f>
        <v/>
      </c>
      <c r="G2707" s="8" t="n"/>
      <c r="H2707" s="25" t="n"/>
      <c r="I2707" s="8" t="n"/>
      <c r="J2707" s="25">
        <f>IF($H2707&lt;&gt;"",IF($F2707="","",ROUND($H2707-$F2707,2)),IF(AND($F2707&lt;&gt;"",ISNUMBER($G2707)),IF($G2707&lt;TODAY(),-$F2707,""),""))</f>
        <v/>
      </c>
    </row>
    <row r="2708">
      <c r="A2708" s="7" t="n"/>
      <c r="B2708" s="10" t="n"/>
      <c r="C2708">
        <f>IF($A2708="","",IFERROR(IF(INDEX('Apólices'!$Q$2:$Q$5001,MATCH($A2708,'Apólices'!$A$2:$A$5001,0))="","",INDEX('Apólices'!$Q$2:$Q$5001,MATCH($A2708,'Apólices'!$A$2:$A$5001,0))),""))</f>
        <v/>
      </c>
      <c r="D2708" s="8" t="n"/>
      <c r="E2708" s="25" t="n"/>
      <c r="F2708" s="25">
        <f>IF(OR($E2708="",$C2708=""),"",ROUND($E2708*$C2708/100,2))</f>
        <v/>
      </c>
      <c r="G2708" s="8" t="n"/>
      <c r="H2708" s="25" t="n"/>
      <c r="I2708" s="8" t="n"/>
      <c r="J2708" s="25">
        <f>IF($H2708&lt;&gt;"",IF($F2708="","",ROUND($H2708-$F2708,2)),IF(AND($F2708&lt;&gt;"",ISNUMBER($G2708)),IF($G2708&lt;TODAY(),-$F2708,""),""))</f>
        <v/>
      </c>
    </row>
    <row r="2709">
      <c r="A2709" s="7" t="n"/>
      <c r="B2709" s="10" t="n"/>
      <c r="C2709">
        <f>IF($A2709="","",IFERROR(IF(INDEX('Apólices'!$Q$2:$Q$5001,MATCH($A2709,'Apólices'!$A$2:$A$5001,0))="","",INDEX('Apólices'!$Q$2:$Q$5001,MATCH($A2709,'Apólices'!$A$2:$A$5001,0))),""))</f>
        <v/>
      </c>
      <c r="D2709" s="8" t="n"/>
      <c r="E2709" s="25" t="n"/>
      <c r="F2709" s="25">
        <f>IF(OR($E2709="",$C2709=""),"",ROUND($E2709*$C2709/100,2))</f>
        <v/>
      </c>
      <c r="G2709" s="8" t="n"/>
      <c r="H2709" s="25" t="n"/>
      <c r="I2709" s="8" t="n"/>
      <c r="J2709" s="25">
        <f>IF($H2709&lt;&gt;"",IF($F2709="","",ROUND($H2709-$F2709,2)),IF(AND($F2709&lt;&gt;"",ISNUMBER($G2709)),IF($G2709&lt;TODAY(),-$F2709,""),""))</f>
        <v/>
      </c>
    </row>
    <row r="2710">
      <c r="A2710" s="7" t="n"/>
      <c r="B2710" s="10" t="n"/>
      <c r="C2710">
        <f>IF($A2710="","",IFERROR(IF(INDEX('Apólices'!$Q$2:$Q$5001,MATCH($A2710,'Apólices'!$A$2:$A$5001,0))="","",INDEX('Apólices'!$Q$2:$Q$5001,MATCH($A2710,'Apólices'!$A$2:$A$5001,0))),""))</f>
        <v/>
      </c>
      <c r="D2710" s="8" t="n"/>
      <c r="E2710" s="25" t="n"/>
      <c r="F2710" s="25">
        <f>IF(OR($E2710="",$C2710=""),"",ROUND($E2710*$C2710/100,2))</f>
        <v/>
      </c>
      <c r="G2710" s="8" t="n"/>
      <c r="H2710" s="25" t="n"/>
      <c r="I2710" s="8" t="n"/>
      <c r="J2710" s="25">
        <f>IF($H2710&lt;&gt;"",IF($F2710="","",ROUND($H2710-$F2710,2)),IF(AND($F2710&lt;&gt;"",ISNUMBER($G2710)),IF($G2710&lt;TODAY(),-$F2710,""),""))</f>
        <v/>
      </c>
    </row>
    <row r="2711">
      <c r="A2711" s="7" t="n"/>
      <c r="B2711" s="10" t="n"/>
      <c r="C2711">
        <f>IF($A2711="","",IFERROR(IF(INDEX('Apólices'!$Q$2:$Q$5001,MATCH($A2711,'Apólices'!$A$2:$A$5001,0))="","",INDEX('Apólices'!$Q$2:$Q$5001,MATCH($A2711,'Apólices'!$A$2:$A$5001,0))),""))</f>
        <v/>
      </c>
      <c r="D2711" s="8" t="n"/>
      <c r="E2711" s="25" t="n"/>
      <c r="F2711" s="25">
        <f>IF(OR($E2711="",$C2711=""),"",ROUND($E2711*$C2711/100,2))</f>
        <v/>
      </c>
      <c r="G2711" s="8" t="n"/>
      <c r="H2711" s="25" t="n"/>
      <c r="I2711" s="8" t="n"/>
      <c r="J2711" s="25">
        <f>IF($H2711&lt;&gt;"",IF($F2711="","",ROUND($H2711-$F2711,2)),IF(AND($F2711&lt;&gt;"",ISNUMBER($G2711)),IF($G2711&lt;TODAY(),-$F2711,""),""))</f>
        <v/>
      </c>
    </row>
    <row r="2712">
      <c r="A2712" s="7" t="n"/>
      <c r="B2712" s="10" t="n"/>
      <c r="C2712">
        <f>IF($A2712="","",IFERROR(IF(INDEX('Apólices'!$Q$2:$Q$5001,MATCH($A2712,'Apólices'!$A$2:$A$5001,0))="","",INDEX('Apólices'!$Q$2:$Q$5001,MATCH($A2712,'Apólices'!$A$2:$A$5001,0))),""))</f>
        <v/>
      </c>
      <c r="D2712" s="8" t="n"/>
      <c r="E2712" s="25" t="n"/>
      <c r="F2712" s="25">
        <f>IF(OR($E2712="",$C2712=""),"",ROUND($E2712*$C2712/100,2))</f>
        <v/>
      </c>
      <c r="G2712" s="8" t="n"/>
      <c r="H2712" s="25" t="n"/>
      <c r="I2712" s="8" t="n"/>
      <c r="J2712" s="25">
        <f>IF($H2712&lt;&gt;"",IF($F2712="","",ROUND($H2712-$F2712,2)),IF(AND($F2712&lt;&gt;"",ISNUMBER($G2712)),IF($G2712&lt;TODAY(),-$F2712,""),""))</f>
        <v/>
      </c>
    </row>
    <row r="2713">
      <c r="A2713" s="7" t="n"/>
      <c r="B2713" s="10" t="n"/>
      <c r="C2713">
        <f>IF($A2713="","",IFERROR(IF(INDEX('Apólices'!$Q$2:$Q$5001,MATCH($A2713,'Apólices'!$A$2:$A$5001,0))="","",INDEX('Apólices'!$Q$2:$Q$5001,MATCH($A2713,'Apólices'!$A$2:$A$5001,0))),""))</f>
        <v/>
      </c>
      <c r="D2713" s="8" t="n"/>
      <c r="E2713" s="25" t="n"/>
      <c r="F2713" s="25">
        <f>IF(OR($E2713="",$C2713=""),"",ROUND($E2713*$C2713/100,2))</f>
        <v/>
      </c>
      <c r="G2713" s="8" t="n"/>
      <c r="H2713" s="25" t="n"/>
      <c r="I2713" s="8" t="n"/>
      <c r="J2713" s="25">
        <f>IF($H2713&lt;&gt;"",IF($F2713="","",ROUND($H2713-$F2713,2)),IF(AND($F2713&lt;&gt;"",ISNUMBER($G2713)),IF($G2713&lt;TODAY(),-$F2713,""),""))</f>
        <v/>
      </c>
    </row>
    <row r="2714">
      <c r="A2714" s="7" t="n"/>
      <c r="B2714" s="10" t="n"/>
      <c r="C2714">
        <f>IF($A2714="","",IFERROR(IF(INDEX('Apólices'!$Q$2:$Q$5001,MATCH($A2714,'Apólices'!$A$2:$A$5001,0))="","",INDEX('Apólices'!$Q$2:$Q$5001,MATCH($A2714,'Apólices'!$A$2:$A$5001,0))),""))</f>
        <v/>
      </c>
      <c r="D2714" s="8" t="n"/>
      <c r="E2714" s="25" t="n"/>
      <c r="F2714" s="25">
        <f>IF(OR($E2714="",$C2714=""),"",ROUND($E2714*$C2714/100,2))</f>
        <v/>
      </c>
      <c r="G2714" s="8" t="n"/>
      <c r="H2714" s="25" t="n"/>
      <c r="I2714" s="8" t="n"/>
      <c r="J2714" s="25">
        <f>IF($H2714&lt;&gt;"",IF($F2714="","",ROUND($H2714-$F2714,2)),IF(AND($F2714&lt;&gt;"",ISNUMBER($G2714)),IF($G2714&lt;TODAY(),-$F2714,""),""))</f>
        <v/>
      </c>
    </row>
    <row r="2715">
      <c r="A2715" s="7" t="n"/>
      <c r="B2715" s="10" t="n"/>
      <c r="C2715">
        <f>IF($A2715="","",IFERROR(IF(INDEX('Apólices'!$Q$2:$Q$5001,MATCH($A2715,'Apólices'!$A$2:$A$5001,0))="","",INDEX('Apólices'!$Q$2:$Q$5001,MATCH($A2715,'Apólices'!$A$2:$A$5001,0))),""))</f>
        <v/>
      </c>
      <c r="D2715" s="8" t="n"/>
      <c r="E2715" s="25" t="n"/>
      <c r="F2715" s="25">
        <f>IF(OR($E2715="",$C2715=""),"",ROUND($E2715*$C2715/100,2))</f>
        <v/>
      </c>
      <c r="G2715" s="8" t="n"/>
      <c r="H2715" s="25" t="n"/>
      <c r="I2715" s="8" t="n"/>
      <c r="J2715" s="25">
        <f>IF($H2715&lt;&gt;"",IF($F2715="","",ROUND($H2715-$F2715,2)),IF(AND($F2715&lt;&gt;"",ISNUMBER($G2715)),IF($G2715&lt;TODAY(),-$F2715,""),""))</f>
        <v/>
      </c>
    </row>
    <row r="2716">
      <c r="A2716" s="7" t="n"/>
      <c r="B2716" s="10" t="n"/>
      <c r="C2716">
        <f>IF($A2716="","",IFERROR(IF(INDEX('Apólices'!$Q$2:$Q$5001,MATCH($A2716,'Apólices'!$A$2:$A$5001,0))="","",INDEX('Apólices'!$Q$2:$Q$5001,MATCH($A2716,'Apólices'!$A$2:$A$5001,0))),""))</f>
        <v/>
      </c>
      <c r="D2716" s="8" t="n"/>
      <c r="E2716" s="25" t="n"/>
      <c r="F2716" s="25">
        <f>IF(OR($E2716="",$C2716=""),"",ROUND($E2716*$C2716/100,2))</f>
        <v/>
      </c>
      <c r="G2716" s="8" t="n"/>
      <c r="H2716" s="25" t="n"/>
      <c r="I2716" s="8" t="n"/>
      <c r="J2716" s="25">
        <f>IF($H2716&lt;&gt;"",IF($F2716="","",ROUND($H2716-$F2716,2)),IF(AND($F2716&lt;&gt;"",ISNUMBER($G2716)),IF($G2716&lt;TODAY(),-$F2716,""),""))</f>
        <v/>
      </c>
    </row>
    <row r="2717">
      <c r="A2717" s="7" t="n"/>
      <c r="B2717" s="10" t="n"/>
      <c r="C2717">
        <f>IF($A2717="","",IFERROR(IF(INDEX('Apólices'!$Q$2:$Q$5001,MATCH($A2717,'Apólices'!$A$2:$A$5001,0))="","",INDEX('Apólices'!$Q$2:$Q$5001,MATCH($A2717,'Apólices'!$A$2:$A$5001,0))),""))</f>
        <v/>
      </c>
      <c r="D2717" s="8" t="n"/>
      <c r="E2717" s="25" t="n"/>
      <c r="F2717" s="25">
        <f>IF(OR($E2717="",$C2717=""),"",ROUND($E2717*$C2717/100,2))</f>
        <v/>
      </c>
      <c r="G2717" s="8" t="n"/>
      <c r="H2717" s="25" t="n"/>
      <c r="I2717" s="8" t="n"/>
      <c r="J2717" s="25">
        <f>IF($H2717&lt;&gt;"",IF($F2717="","",ROUND($H2717-$F2717,2)),IF(AND($F2717&lt;&gt;"",ISNUMBER($G2717)),IF($G2717&lt;TODAY(),-$F2717,""),""))</f>
        <v/>
      </c>
    </row>
    <row r="2718">
      <c r="A2718" s="7" t="n"/>
      <c r="B2718" s="10" t="n"/>
      <c r="C2718">
        <f>IF($A2718="","",IFERROR(IF(INDEX('Apólices'!$Q$2:$Q$5001,MATCH($A2718,'Apólices'!$A$2:$A$5001,0))="","",INDEX('Apólices'!$Q$2:$Q$5001,MATCH($A2718,'Apólices'!$A$2:$A$5001,0))),""))</f>
        <v/>
      </c>
      <c r="D2718" s="8" t="n"/>
      <c r="E2718" s="25" t="n"/>
      <c r="F2718" s="25">
        <f>IF(OR($E2718="",$C2718=""),"",ROUND($E2718*$C2718/100,2))</f>
        <v/>
      </c>
      <c r="G2718" s="8" t="n"/>
      <c r="H2718" s="25" t="n"/>
      <c r="I2718" s="8" t="n"/>
      <c r="J2718" s="25">
        <f>IF($H2718&lt;&gt;"",IF($F2718="","",ROUND($H2718-$F2718,2)),IF(AND($F2718&lt;&gt;"",ISNUMBER($G2718)),IF($G2718&lt;TODAY(),-$F2718,""),""))</f>
        <v/>
      </c>
    </row>
    <row r="2719">
      <c r="A2719" s="7" t="n"/>
      <c r="B2719" s="10" t="n"/>
      <c r="C2719">
        <f>IF($A2719="","",IFERROR(IF(INDEX('Apólices'!$Q$2:$Q$5001,MATCH($A2719,'Apólices'!$A$2:$A$5001,0))="","",INDEX('Apólices'!$Q$2:$Q$5001,MATCH($A2719,'Apólices'!$A$2:$A$5001,0))),""))</f>
        <v/>
      </c>
      <c r="D2719" s="8" t="n"/>
      <c r="E2719" s="25" t="n"/>
      <c r="F2719" s="25">
        <f>IF(OR($E2719="",$C2719=""),"",ROUND($E2719*$C2719/100,2))</f>
        <v/>
      </c>
      <c r="G2719" s="8" t="n"/>
      <c r="H2719" s="25" t="n"/>
      <c r="I2719" s="8" t="n"/>
      <c r="J2719" s="25">
        <f>IF($H2719&lt;&gt;"",IF($F2719="","",ROUND($H2719-$F2719,2)),IF(AND($F2719&lt;&gt;"",ISNUMBER($G2719)),IF($G2719&lt;TODAY(),-$F2719,""),""))</f>
        <v/>
      </c>
    </row>
    <row r="2720">
      <c r="A2720" s="7" t="n"/>
      <c r="B2720" s="10" t="n"/>
      <c r="C2720">
        <f>IF($A2720="","",IFERROR(IF(INDEX('Apólices'!$Q$2:$Q$5001,MATCH($A2720,'Apólices'!$A$2:$A$5001,0))="","",INDEX('Apólices'!$Q$2:$Q$5001,MATCH($A2720,'Apólices'!$A$2:$A$5001,0))),""))</f>
        <v/>
      </c>
      <c r="D2720" s="8" t="n"/>
      <c r="E2720" s="25" t="n"/>
      <c r="F2720" s="25">
        <f>IF(OR($E2720="",$C2720=""),"",ROUND($E2720*$C2720/100,2))</f>
        <v/>
      </c>
      <c r="G2720" s="8" t="n"/>
      <c r="H2720" s="25" t="n"/>
      <c r="I2720" s="8" t="n"/>
      <c r="J2720" s="25">
        <f>IF($H2720&lt;&gt;"",IF($F2720="","",ROUND($H2720-$F2720,2)),IF(AND($F2720&lt;&gt;"",ISNUMBER($G2720)),IF($G2720&lt;TODAY(),-$F2720,""),""))</f>
        <v/>
      </c>
    </row>
    <row r="2721">
      <c r="A2721" s="7" t="n"/>
      <c r="B2721" s="10" t="n"/>
      <c r="C2721">
        <f>IF($A2721="","",IFERROR(IF(INDEX('Apólices'!$Q$2:$Q$5001,MATCH($A2721,'Apólices'!$A$2:$A$5001,0))="","",INDEX('Apólices'!$Q$2:$Q$5001,MATCH($A2721,'Apólices'!$A$2:$A$5001,0))),""))</f>
        <v/>
      </c>
      <c r="D2721" s="8" t="n"/>
      <c r="E2721" s="25" t="n"/>
      <c r="F2721" s="25">
        <f>IF(OR($E2721="",$C2721=""),"",ROUND($E2721*$C2721/100,2))</f>
        <v/>
      </c>
      <c r="G2721" s="8" t="n"/>
      <c r="H2721" s="25" t="n"/>
      <c r="I2721" s="8" t="n"/>
      <c r="J2721" s="25">
        <f>IF($H2721&lt;&gt;"",IF($F2721="","",ROUND($H2721-$F2721,2)),IF(AND($F2721&lt;&gt;"",ISNUMBER($G2721)),IF($G2721&lt;TODAY(),-$F2721,""),""))</f>
        <v/>
      </c>
    </row>
    <row r="2722">
      <c r="A2722" s="7" t="n"/>
      <c r="B2722" s="10" t="n"/>
      <c r="C2722">
        <f>IF($A2722="","",IFERROR(IF(INDEX('Apólices'!$Q$2:$Q$5001,MATCH($A2722,'Apólices'!$A$2:$A$5001,0))="","",INDEX('Apólices'!$Q$2:$Q$5001,MATCH($A2722,'Apólices'!$A$2:$A$5001,0))),""))</f>
        <v/>
      </c>
      <c r="D2722" s="8" t="n"/>
      <c r="E2722" s="25" t="n"/>
      <c r="F2722" s="25">
        <f>IF(OR($E2722="",$C2722=""),"",ROUND($E2722*$C2722/100,2))</f>
        <v/>
      </c>
      <c r="G2722" s="8" t="n"/>
      <c r="H2722" s="25" t="n"/>
      <c r="I2722" s="8" t="n"/>
      <c r="J2722" s="25">
        <f>IF($H2722&lt;&gt;"",IF($F2722="","",ROUND($H2722-$F2722,2)),IF(AND($F2722&lt;&gt;"",ISNUMBER($G2722)),IF($G2722&lt;TODAY(),-$F2722,""),""))</f>
        <v/>
      </c>
    </row>
    <row r="2723">
      <c r="A2723" s="7" t="n"/>
      <c r="B2723" s="10" t="n"/>
      <c r="C2723">
        <f>IF($A2723="","",IFERROR(IF(INDEX('Apólices'!$Q$2:$Q$5001,MATCH($A2723,'Apólices'!$A$2:$A$5001,0))="","",INDEX('Apólices'!$Q$2:$Q$5001,MATCH($A2723,'Apólices'!$A$2:$A$5001,0))),""))</f>
        <v/>
      </c>
      <c r="D2723" s="8" t="n"/>
      <c r="E2723" s="25" t="n"/>
      <c r="F2723" s="25">
        <f>IF(OR($E2723="",$C2723=""),"",ROUND($E2723*$C2723/100,2))</f>
        <v/>
      </c>
      <c r="G2723" s="8" t="n"/>
      <c r="H2723" s="25" t="n"/>
      <c r="I2723" s="8" t="n"/>
      <c r="J2723" s="25">
        <f>IF($H2723&lt;&gt;"",IF($F2723="","",ROUND($H2723-$F2723,2)),IF(AND($F2723&lt;&gt;"",ISNUMBER($G2723)),IF($G2723&lt;TODAY(),-$F2723,""),""))</f>
        <v/>
      </c>
    </row>
    <row r="2724">
      <c r="A2724" s="7" t="n"/>
      <c r="B2724" s="10" t="n"/>
      <c r="C2724">
        <f>IF($A2724="","",IFERROR(IF(INDEX('Apólices'!$Q$2:$Q$5001,MATCH($A2724,'Apólices'!$A$2:$A$5001,0))="","",INDEX('Apólices'!$Q$2:$Q$5001,MATCH($A2724,'Apólices'!$A$2:$A$5001,0))),""))</f>
        <v/>
      </c>
      <c r="D2724" s="8" t="n"/>
      <c r="E2724" s="25" t="n"/>
      <c r="F2724" s="25">
        <f>IF(OR($E2724="",$C2724=""),"",ROUND($E2724*$C2724/100,2))</f>
        <v/>
      </c>
      <c r="G2724" s="8" t="n"/>
      <c r="H2724" s="25" t="n"/>
      <c r="I2724" s="8" t="n"/>
      <c r="J2724" s="25">
        <f>IF($H2724&lt;&gt;"",IF($F2724="","",ROUND($H2724-$F2724,2)),IF(AND($F2724&lt;&gt;"",ISNUMBER($G2724)),IF($G2724&lt;TODAY(),-$F2724,""),""))</f>
        <v/>
      </c>
    </row>
    <row r="2725">
      <c r="A2725" s="7" t="n"/>
      <c r="B2725" s="10" t="n"/>
      <c r="C2725">
        <f>IF($A2725="","",IFERROR(IF(INDEX('Apólices'!$Q$2:$Q$5001,MATCH($A2725,'Apólices'!$A$2:$A$5001,0))="","",INDEX('Apólices'!$Q$2:$Q$5001,MATCH($A2725,'Apólices'!$A$2:$A$5001,0))),""))</f>
        <v/>
      </c>
      <c r="D2725" s="8" t="n"/>
      <c r="E2725" s="25" t="n"/>
      <c r="F2725" s="25">
        <f>IF(OR($E2725="",$C2725=""),"",ROUND($E2725*$C2725/100,2))</f>
        <v/>
      </c>
      <c r="G2725" s="8" t="n"/>
      <c r="H2725" s="25" t="n"/>
      <c r="I2725" s="8" t="n"/>
      <c r="J2725" s="25">
        <f>IF($H2725&lt;&gt;"",IF($F2725="","",ROUND($H2725-$F2725,2)),IF(AND($F2725&lt;&gt;"",ISNUMBER($G2725)),IF($G2725&lt;TODAY(),-$F2725,""),""))</f>
        <v/>
      </c>
    </row>
    <row r="2726">
      <c r="A2726" s="7" t="n"/>
      <c r="B2726" s="10" t="n"/>
      <c r="C2726">
        <f>IF($A2726="","",IFERROR(IF(INDEX('Apólices'!$Q$2:$Q$5001,MATCH($A2726,'Apólices'!$A$2:$A$5001,0))="","",INDEX('Apólices'!$Q$2:$Q$5001,MATCH($A2726,'Apólices'!$A$2:$A$5001,0))),""))</f>
        <v/>
      </c>
      <c r="D2726" s="8" t="n"/>
      <c r="E2726" s="25" t="n"/>
      <c r="F2726" s="25">
        <f>IF(OR($E2726="",$C2726=""),"",ROUND($E2726*$C2726/100,2))</f>
        <v/>
      </c>
      <c r="G2726" s="8" t="n"/>
      <c r="H2726" s="25" t="n"/>
      <c r="I2726" s="8" t="n"/>
      <c r="J2726" s="25">
        <f>IF($H2726&lt;&gt;"",IF($F2726="","",ROUND($H2726-$F2726,2)),IF(AND($F2726&lt;&gt;"",ISNUMBER($G2726)),IF($G2726&lt;TODAY(),-$F2726,""),""))</f>
        <v/>
      </c>
    </row>
    <row r="2727">
      <c r="A2727" s="7" t="n"/>
      <c r="B2727" s="10" t="n"/>
      <c r="C2727">
        <f>IF($A2727="","",IFERROR(IF(INDEX('Apólices'!$Q$2:$Q$5001,MATCH($A2727,'Apólices'!$A$2:$A$5001,0))="","",INDEX('Apólices'!$Q$2:$Q$5001,MATCH($A2727,'Apólices'!$A$2:$A$5001,0))),""))</f>
        <v/>
      </c>
      <c r="D2727" s="8" t="n"/>
      <c r="E2727" s="25" t="n"/>
      <c r="F2727" s="25">
        <f>IF(OR($E2727="",$C2727=""),"",ROUND($E2727*$C2727/100,2))</f>
        <v/>
      </c>
      <c r="G2727" s="8" t="n"/>
      <c r="H2727" s="25" t="n"/>
      <c r="I2727" s="8" t="n"/>
      <c r="J2727" s="25">
        <f>IF($H2727&lt;&gt;"",IF($F2727="","",ROUND($H2727-$F2727,2)),IF(AND($F2727&lt;&gt;"",ISNUMBER($G2727)),IF($G2727&lt;TODAY(),-$F2727,""),""))</f>
        <v/>
      </c>
    </row>
    <row r="2728">
      <c r="A2728" s="7" t="n"/>
      <c r="B2728" s="10" t="n"/>
      <c r="C2728">
        <f>IF($A2728="","",IFERROR(IF(INDEX('Apólices'!$Q$2:$Q$5001,MATCH($A2728,'Apólices'!$A$2:$A$5001,0))="","",INDEX('Apólices'!$Q$2:$Q$5001,MATCH($A2728,'Apólices'!$A$2:$A$5001,0))),""))</f>
        <v/>
      </c>
      <c r="D2728" s="8" t="n"/>
      <c r="E2728" s="25" t="n"/>
      <c r="F2728" s="25">
        <f>IF(OR($E2728="",$C2728=""),"",ROUND($E2728*$C2728/100,2))</f>
        <v/>
      </c>
      <c r="G2728" s="8" t="n"/>
      <c r="H2728" s="25" t="n"/>
      <c r="I2728" s="8" t="n"/>
      <c r="J2728" s="25">
        <f>IF($H2728&lt;&gt;"",IF($F2728="","",ROUND($H2728-$F2728,2)),IF(AND($F2728&lt;&gt;"",ISNUMBER($G2728)),IF($G2728&lt;TODAY(),-$F2728,""),""))</f>
        <v/>
      </c>
    </row>
    <row r="2729">
      <c r="A2729" s="7" t="n"/>
      <c r="B2729" s="10" t="n"/>
      <c r="C2729">
        <f>IF($A2729="","",IFERROR(IF(INDEX('Apólices'!$Q$2:$Q$5001,MATCH($A2729,'Apólices'!$A$2:$A$5001,0))="","",INDEX('Apólices'!$Q$2:$Q$5001,MATCH($A2729,'Apólices'!$A$2:$A$5001,0))),""))</f>
        <v/>
      </c>
      <c r="D2729" s="8" t="n"/>
      <c r="E2729" s="25" t="n"/>
      <c r="F2729" s="25">
        <f>IF(OR($E2729="",$C2729=""),"",ROUND($E2729*$C2729/100,2))</f>
        <v/>
      </c>
      <c r="G2729" s="8" t="n"/>
      <c r="H2729" s="25" t="n"/>
      <c r="I2729" s="8" t="n"/>
      <c r="J2729" s="25">
        <f>IF($H2729&lt;&gt;"",IF($F2729="","",ROUND($H2729-$F2729,2)),IF(AND($F2729&lt;&gt;"",ISNUMBER($G2729)),IF($G2729&lt;TODAY(),-$F2729,""),""))</f>
        <v/>
      </c>
    </row>
    <row r="2730">
      <c r="A2730" s="7" t="n"/>
      <c r="B2730" s="10" t="n"/>
      <c r="C2730">
        <f>IF($A2730="","",IFERROR(IF(INDEX('Apólices'!$Q$2:$Q$5001,MATCH($A2730,'Apólices'!$A$2:$A$5001,0))="","",INDEX('Apólices'!$Q$2:$Q$5001,MATCH($A2730,'Apólices'!$A$2:$A$5001,0))),""))</f>
        <v/>
      </c>
      <c r="D2730" s="8" t="n"/>
      <c r="E2730" s="25" t="n"/>
      <c r="F2730" s="25">
        <f>IF(OR($E2730="",$C2730=""),"",ROUND($E2730*$C2730/100,2))</f>
        <v/>
      </c>
      <c r="G2730" s="8" t="n"/>
      <c r="H2730" s="25" t="n"/>
      <c r="I2730" s="8" t="n"/>
      <c r="J2730" s="25">
        <f>IF($H2730&lt;&gt;"",IF($F2730="","",ROUND($H2730-$F2730,2)),IF(AND($F2730&lt;&gt;"",ISNUMBER($G2730)),IF($G2730&lt;TODAY(),-$F2730,""),""))</f>
        <v/>
      </c>
    </row>
    <row r="2731">
      <c r="A2731" s="7" t="n"/>
      <c r="B2731" s="10" t="n"/>
      <c r="C2731">
        <f>IF($A2731="","",IFERROR(IF(INDEX('Apólices'!$Q$2:$Q$5001,MATCH($A2731,'Apólices'!$A$2:$A$5001,0))="","",INDEX('Apólices'!$Q$2:$Q$5001,MATCH($A2731,'Apólices'!$A$2:$A$5001,0))),""))</f>
        <v/>
      </c>
      <c r="D2731" s="8" t="n"/>
      <c r="E2731" s="25" t="n"/>
      <c r="F2731" s="25">
        <f>IF(OR($E2731="",$C2731=""),"",ROUND($E2731*$C2731/100,2))</f>
        <v/>
      </c>
      <c r="G2731" s="8" t="n"/>
      <c r="H2731" s="25" t="n"/>
      <c r="I2731" s="8" t="n"/>
      <c r="J2731" s="25">
        <f>IF($H2731&lt;&gt;"",IF($F2731="","",ROUND($H2731-$F2731,2)),IF(AND($F2731&lt;&gt;"",ISNUMBER($G2731)),IF($G2731&lt;TODAY(),-$F2731,""),""))</f>
        <v/>
      </c>
    </row>
    <row r="2732">
      <c r="A2732" s="7" t="n"/>
      <c r="B2732" s="10" t="n"/>
      <c r="C2732">
        <f>IF($A2732="","",IFERROR(IF(INDEX('Apólices'!$Q$2:$Q$5001,MATCH($A2732,'Apólices'!$A$2:$A$5001,0))="","",INDEX('Apólices'!$Q$2:$Q$5001,MATCH($A2732,'Apólices'!$A$2:$A$5001,0))),""))</f>
        <v/>
      </c>
      <c r="D2732" s="8" t="n"/>
      <c r="E2732" s="25" t="n"/>
      <c r="F2732" s="25">
        <f>IF(OR($E2732="",$C2732=""),"",ROUND($E2732*$C2732/100,2))</f>
        <v/>
      </c>
      <c r="G2732" s="8" t="n"/>
      <c r="H2732" s="25" t="n"/>
      <c r="I2732" s="8" t="n"/>
      <c r="J2732" s="25">
        <f>IF($H2732&lt;&gt;"",IF($F2732="","",ROUND($H2732-$F2732,2)),IF(AND($F2732&lt;&gt;"",ISNUMBER($G2732)),IF($G2732&lt;TODAY(),-$F2732,""),""))</f>
        <v/>
      </c>
    </row>
    <row r="2733">
      <c r="A2733" s="7" t="n"/>
      <c r="B2733" s="10" t="n"/>
      <c r="C2733">
        <f>IF($A2733="","",IFERROR(IF(INDEX('Apólices'!$Q$2:$Q$5001,MATCH($A2733,'Apólices'!$A$2:$A$5001,0))="","",INDEX('Apólices'!$Q$2:$Q$5001,MATCH($A2733,'Apólices'!$A$2:$A$5001,0))),""))</f>
        <v/>
      </c>
      <c r="D2733" s="8" t="n"/>
      <c r="E2733" s="25" t="n"/>
      <c r="F2733" s="25">
        <f>IF(OR($E2733="",$C2733=""),"",ROUND($E2733*$C2733/100,2))</f>
        <v/>
      </c>
      <c r="G2733" s="8" t="n"/>
      <c r="H2733" s="25" t="n"/>
      <c r="I2733" s="8" t="n"/>
      <c r="J2733" s="25">
        <f>IF($H2733&lt;&gt;"",IF($F2733="","",ROUND($H2733-$F2733,2)),IF(AND($F2733&lt;&gt;"",ISNUMBER($G2733)),IF($G2733&lt;TODAY(),-$F2733,""),""))</f>
        <v/>
      </c>
    </row>
    <row r="2734">
      <c r="A2734" s="7" t="n"/>
      <c r="B2734" s="10" t="n"/>
      <c r="C2734">
        <f>IF($A2734="","",IFERROR(IF(INDEX('Apólices'!$Q$2:$Q$5001,MATCH($A2734,'Apólices'!$A$2:$A$5001,0))="","",INDEX('Apólices'!$Q$2:$Q$5001,MATCH($A2734,'Apólices'!$A$2:$A$5001,0))),""))</f>
        <v/>
      </c>
      <c r="D2734" s="8" t="n"/>
      <c r="E2734" s="25" t="n"/>
      <c r="F2734" s="25">
        <f>IF(OR($E2734="",$C2734=""),"",ROUND($E2734*$C2734/100,2))</f>
        <v/>
      </c>
      <c r="G2734" s="8" t="n"/>
      <c r="H2734" s="25" t="n"/>
      <c r="I2734" s="8" t="n"/>
      <c r="J2734" s="25">
        <f>IF($H2734&lt;&gt;"",IF($F2734="","",ROUND($H2734-$F2734,2)),IF(AND($F2734&lt;&gt;"",ISNUMBER($G2734)),IF($G2734&lt;TODAY(),-$F2734,""),""))</f>
        <v/>
      </c>
    </row>
    <row r="2735">
      <c r="A2735" s="7" t="n"/>
      <c r="B2735" s="10" t="n"/>
      <c r="C2735">
        <f>IF($A2735="","",IFERROR(IF(INDEX('Apólices'!$Q$2:$Q$5001,MATCH($A2735,'Apólices'!$A$2:$A$5001,0))="","",INDEX('Apólices'!$Q$2:$Q$5001,MATCH($A2735,'Apólices'!$A$2:$A$5001,0))),""))</f>
        <v/>
      </c>
      <c r="D2735" s="8" t="n"/>
      <c r="E2735" s="25" t="n"/>
      <c r="F2735" s="25">
        <f>IF(OR($E2735="",$C2735=""),"",ROUND($E2735*$C2735/100,2))</f>
        <v/>
      </c>
      <c r="G2735" s="8" t="n"/>
      <c r="H2735" s="25" t="n"/>
      <c r="I2735" s="8" t="n"/>
      <c r="J2735" s="25">
        <f>IF($H2735&lt;&gt;"",IF($F2735="","",ROUND($H2735-$F2735,2)),IF(AND($F2735&lt;&gt;"",ISNUMBER($G2735)),IF($G2735&lt;TODAY(),-$F2735,""),""))</f>
        <v/>
      </c>
    </row>
    <row r="2736">
      <c r="A2736" s="7" t="n"/>
      <c r="B2736" s="10" t="n"/>
      <c r="C2736">
        <f>IF($A2736="","",IFERROR(IF(INDEX('Apólices'!$Q$2:$Q$5001,MATCH($A2736,'Apólices'!$A$2:$A$5001,0))="","",INDEX('Apólices'!$Q$2:$Q$5001,MATCH($A2736,'Apólices'!$A$2:$A$5001,0))),""))</f>
        <v/>
      </c>
      <c r="D2736" s="8" t="n"/>
      <c r="E2736" s="25" t="n"/>
      <c r="F2736" s="25">
        <f>IF(OR($E2736="",$C2736=""),"",ROUND($E2736*$C2736/100,2))</f>
        <v/>
      </c>
      <c r="G2736" s="8" t="n"/>
      <c r="H2736" s="25" t="n"/>
      <c r="I2736" s="8" t="n"/>
      <c r="J2736" s="25">
        <f>IF($H2736&lt;&gt;"",IF($F2736="","",ROUND($H2736-$F2736,2)),IF(AND($F2736&lt;&gt;"",ISNUMBER($G2736)),IF($G2736&lt;TODAY(),-$F2736,""),""))</f>
        <v/>
      </c>
    </row>
    <row r="2737">
      <c r="A2737" s="7" t="n"/>
      <c r="B2737" s="10" t="n"/>
      <c r="C2737">
        <f>IF($A2737="","",IFERROR(IF(INDEX('Apólices'!$Q$2:$Q$5001,MATCH($A2737,'Apólices'!$A$2:$A$5001,0))="","",INDEX('Apólices'!$Q$2:$Q$5001,MATCH($A2737,'Apólices'!$A$2:$A$5001,0))),""))</f>
        <v/>
      </c>
      <c r="D2737" s="8" t="n"/>
      <c r="E2737" s="25" t="n"/>
      <c r="F2737" s="25">
        <f>IF(OR($E2737="",$C2737=""),"",ROUND($E2737*$C2737/100,2))</f>
        <v/>
      </c>
      <c r="G2737" s="8" t="n"/>
      <c r="H2737" s="25" t="n"/>
      <c r="I2737" s="8" t="n"/>
      <c r="J2737" s="25">
        <f>IF($H2737&lt;&gt;"",IF($F2737="","",ROUND($H2737-$F2737,2)),IF(AND($F2737&lt;&gt;"",ISNUMBER($G2737)),IF($G2737&lt;TODAY(),-$F2737,""),""))</f>
        <v/>
      </c>
    </row>
    <row r="2738">
      <c r="A2738" s="7" t="n"/>
      <c r="B2738" s="10" t="n"/>
      <c r="C2738">
        <f>IF($A2738="","",IFERROR(IF(INDEX('Apólices'!$Q$2:$Q$5001,MATCH($A2738,'Apólices'!$A$2:$A$5001,0))="","",INDEX('Apólices'!$Q$2:$Q$5001,MATCH($A2738,'Apólices'!$A$2:$A$5001,0))),""))</f>
        <v/>
      </c>
      <c r="D2738" s="8" t="n"/>
      <c r="E2738" s="25" t="n"/>
      <c r="F2738" s="25">
        <f>IF(OR($E2738="",$C2738=""),"",ROUND($E2738*$C2738/100,2))</f>
        <v/>
      </c>
      <c r="G2738" s="8" t="n"/>
      <c r="H2738" s="25" t="n"/>
      <c r="I2738" s="8" t="n"/>
      <c r="J2738" s="25">
        <f>IF($H2738&lt;&gt;"",IF($F2738="","",ROUND($H2738-$F2738,2)),IF(AND($F2738&lt;&gt;"",ISNUMBER($G2738)),IF($G2738&lt;TODAY(),-$F2738,""),""))</f>
        <v/>
      </c>
    </row>
    <row r="2739">
      <c r="A2739" s="7" t="n"/>
      <c r="B2739" s="10" t="n"/>
      <c r="C2739">
        <f>IF($A2739="","",IFERROR(IF(INDEX('Apólices'!$Q$2:$Q$5001,MATCH($A2739,'Apólices'!$A$2:$A$5001,0))="","",INDEX('Apólices'!$Q$2:$Q$5001,MATCH($A2739,'Apólices'!$A$2:$A$5001,0))),""))</f>
        <v/>
      </c>
      <c r="D2739" s="8" t="n"/>
      <c r="E2739" s="25" t="n"/>
      <c r="F2739" s="25">
        <f>IF(OR($E2739="",$C2739=""),"",ROUND($E2739*$C2739/100,2))</f>
        <v/>
      </c>
      <c r="G2739" s="8" t="n"/>
      <c r="H2739" s="25" t="n"/>
      <c r="I2739" s="8" t="n"/>
      <c r="J2739" s="25">
        <f>IF($H2739&lt;&gt;"",IF($F2739="","",ROUND($H2739-$F2739,2)),IF(AND($F2739&lt;&gt;"",ISNUMBER($G2739)),IF($G2739&lt;TODAY(),-$F2739,""),""))</f>
        <v/>
      </c>
    </row>
    <row r="2740">
      <c r="A2740" s="7" t="n"/>
      <c r="B2740" s="10" t="n"/>
      <c r="C2740">
        <f>IF($A2740="","",IFERROR(IF(INDEX('Apólices'!$Q$2:$Q$5001,MATCH($A2740,'Apólices'!$A$2:$A$5001,0))="","",INDEX('Apólices'!$Q$2:$Q$5001,MATCH($A2740,'Apólices'!$A$2:$A$5001,0))),""))</f>
        <v/>
      </c>
      <c r="D2740" s="8" t="n"/>
      <c r="E2740" s="25" t="n"/>
      <c r="F2740" s="25">
        <f>IF(OR($E2740="",$C2740=""),"",ROUND($E2740*$C2740/100,2))</f>
        <v/>
      </c>
      <c r="G2740" s="8" t="n"/>
      <c r="H2740" s="25" t="n"/>
      <c r="I2740" s="8" t="n"/>
      <c r="J2740" s="25">
        <f>IF($H2740&lt;&gt;"",IF($F2740="","",ROUND($H2740-$F2740,2)),IF(AND($F2740&lt;&gt;"",ISNUMBER($G2740)),IF($G2740&lt;TODAY(),-$F2740,""),""))</f>
        <v/>
      </c>
    </row>
    <row r="2741">
      <c r="A2741" s="7" t="n"/>
      <c r="B2741" s="10" t="n"/>
      <c r="C2741">
        <f>IF($A2741="","",IFERROR(IF(INDEX('Apólices'!$Q$2:$Q$5001,MATCH($A2741,'Apólices'!$A$2:$A$5001,0))="","",INDEX('Apólices'!$Q$2:$Q$5001,MATCH($A2741,'Apólices'!$A$2:$A$5001,0))),""))</f>
        <v/>
      </c>
      <c r="D2741" s="8" t="n"/>
      <c r="E2741" s="25" t="n"/>
      <c r="F2741" s="25">
        <f>IF(OR($E2741="",$C2741=""),"",ROUND($E2741*$C2741/100,2))</f>
        <v/>
      </c>
      <c r="G2741" s="8" t="n"/>
      <c r="H2741" s="25" t="n"/>
      <c r="I2741" s="8" t="n"/>
      <c r="J2741" s="25">
        <f>IF($H2741&lt;&gt;"",IF($F2741="","",ROUND($H2741-$F2741,2)),IF(AND($F2741&lt;&gt;"",ISNUMBER($G2741)),IF($G2741&lt;TODAY(),-$F2741,""),""))</f>
        <v/>
      </c>
    </row>
    <row r="2742">
      <c r="A2742" s="7" t="n"/>
      <c r="B2742" s="10" t="n"/>
      <c r="C2742">
        <f>IF($A2742="","",IFERROR(IF(INDEX('Apólices'!$Q$2:$Q$5001,MATCH($A2742,'Apólices'!$A$2:$A$5001,0))="","",INDEX('Apólices'!$Q$2:$Q$5001,MATCH($A2742,'Apólices'!$A$2:$A$5001,0))),""))</f>
        <v/>
      </c>
      <c r="D2742" s="8" t="n"/>
      <c r="E2742" s="25" t="n"/>
      <c r="F2742" s="25">
        <f>IF(OR($E2742="",$C2742=""),"",ROUND($E2742*$C2742/100,2))</f>
        <v/>
      </c>
      <c r="G2742" s="8" t="n"/>
      <c r="H2742" s="25" t="n"/>
      <c r="I2742" s="8" t="n"/>
      <c r="J2742" s="25">
        <f>IF($H2742&lt;&gt;"",IF($F2742="","",ROUND($H2742-$F2742,2)),IF(AND($F2742&lt;&gt;"",ISNUMBER($G2742)),IF($G2742&lt;TODAY(),-$F2742,""),""))</f>
        <v/>
      </c>
    </row>
    <row r="2743">
      <c r="A2743" s="7" t="n"/>
      <c r="B2743" s="10" t="n"/>
      <c r="C2743">
        <f>IF($A2743="","",IFERROR(IF(INDEX('Apólices'!$Q$2:$Q$5001,MATCH($A2743,'Apólices'!$A$2:$A$5001,0))="","",INDEX('Apólices'!$Q$2:$Q$5001,MATCH($A2743,'Apólices'!$A$2:$A$5001,0))),""))</f>
        <v/>
      </c>
      <c r="D2743" s="8" t="n"/>
      <c r="E2743" s="25" t="n"/>
      <c r="F2743" s="25">
        <f>IF(OR($E2743="",$C2743=""),"",ROUND($E2743*$C2743/100,2))</f>
        <v/>
      </c>
      <c r="G2743" s="8" t="n"/>
      <c r="H2743" s="25" t="n"/>
      <c r="I2743" s="8" t="n"/>
      <c r="J2743" s="25">
        <f>IF($H2743&lt;&gt;"",IF($F2743="","",ROUND($H2743-$F2743,2)),IF(AND($F2743&lt;&gt;"",ISNUMBER($G2743)),IF($G2743&lt;TODAY(),-$F2743,""),""))</f>
        <v/>
      </c>
    </row>
    <row r="2744">
      <c r="A2744" s="7" t="n"/>
      <c r="B2744" s="10" t="n"/>
      <c r="C2744">
        <f>IF($A2744="","",IFERROR(IF(INDEX('Apólices'!$Q$2:$Q$5001,MATCH($A2744,'Apólices'!$A$2:$A$5001,0))="","",INDEX('Apólices'!$Q$2:$Q$5001,MATCH($A2744,'Apólices'!$A$2:$A$5001,0))),""))</f>
        <v/>
      </c>
      <c r="D2744" s="8" t="n"/>
      <c r="E2744" s="25" t="n"/>
      <c r="F2744" s="25">
        <f>IF(OR($E2744="",$C2744=""),"",ROUND($E2744*$C2744/100,2))</f>
        <v/>
      </c>
      <c r="G2744" s="8" t="n"/>
      <c r="H2744" s="25" t="n"/>
      <c r="I2744" s="8" t="n"/>
      <c r="J2744" s="25">
        <f>IF($H2744&lt;&gt;"",IF($F2744="","",ROUND($H2744-$F2744,2)),IF(AND($F2744&lt;&gt;"",ISNUMBER($G2744)),IF($G2744&lt;TODAY(),-$F2744,""),""))</f>
        <v/>
      </c>
    </row>
    <row r="2745">
      <c r="A2745" s="7" t="n"/>
      <c r="B2745" s="10" t="n"/>
      <c r="C2745">
        <f>IF($A2745="","",IFERROR(IF(INDEX('Apólices'!$Q$2:$Q$5001,MATCH($A2745,'Apólices'!$A$2:$A$5001,0))="","",INDEX('Apólices'!$Q$2:$Q$5001,MATCH($A2745,'Apólices'!$A$2:$A$5001,0))),""))</f>
        <v/>
      </c>
      <c r="D2745" s="8" t="n"/>
      <c r="E2745" s="25" t="n"/>
      <c r="F2745" s="25">
        <f>IF(OR($E2745="",$C2745=""),"",ROUND($E2745*$C2745/100,2))</f>
        <v/>
      </c>
      <c r="G2745" s="8" t="n"/>
      <c r="H2745" s="25" t="n"/>
      <c r="I2745" s="8" t="n"/>
      <c r="J2745" s="25">
        <f>IF($H2745&lt;&gt;"",IF($F2745="","",ROUND($H2745-$F2745,2)),IF(AND($F2745&lt;&gt;"",ISNUMBER($G2745)),IF($G2745&lt;TODAY(),-$F2745,""),""))</f>
        <v/>
      </c>
    </row>
    <row r="2746">
      <c r="A2746" s="7" t="n"/>
      <c r="B2746" s="10" t="n"/>
      <c r="C2746">
        <f>IF($A2746="","",IFERROR(IF(INDEX('Apólices'!$Q$2:$Q$5001,MATCH($A2746,'Apólices'!$A$2:$A$5001,0))="","",INDEX('Apólices'!$Q$2:$Q$5001,MATCH($A2746,'Apólices'!$A$2:$A$5001,0))),""))</f>
        <v/>
      </c>
      <c r="D2746" s="8" t="n"/>
      <c r="E2746" s="25" t="n"/>
      <c r="F2746" s="25">
        <f>IF(OR($E2746="",$C2746=""),"",ROUND($E2746*$C2746/100,2))</f>
        <v/>
      </c>
      <c r="G2746" s="8" t="n"/>
      <c r="H2746" s="25" t="n"/>
      <c r="I2746" s="8" t="n"/>
      <c r="J2746" s="25">
        <f>IF($H2746&lt;&gt;"",IF($F2746="","",ROUND($H2746-$F2746,2)),IF(AND($F2746&lt;&gt;"",ISNUMBER($G2746)),IF($G2746&lt;TODAY(),-$F2746,""),""))</f>
        <v/>
      </c>
    </row>
    <row r="2747">
      <c r="A2747" s="7" t="n"/>
      <c r="B2747" s="10" t="n"/>
      <c r="C2747">
        <f>IF($A2747="","",IFERROR(IF(INDEX('Apólices'!$Q$2:$Q$5001,MATCH($A2747,'Apólices'!$A$2:$A$5001,0))="","",INDEX('Apólices'!$Q$2:$Q$5001,MATCH($A2747,'Apólices'!$A$2:$A$5001,0))),""))</f>
        <v/>
      </c>
      <c r="D2747" s="8" t="n"/>
      <c r="E2747" s="25" t="n"/>
      <c r="F2747" s="25">
        <f>IF(OR($E2747="",$C2747=""),"",ROUND($E2747*$C2747/100,2))</f>
        <v/>
      </c>
      <c r="G2747" s="8" t="n"/>
      <c r="H2747" s="25" t="n"/>
      <c r="I2747" s="8" t="n"/>
      <c r="J2747" s="25">
        <f>IF($H2747&lt;&gt;"",IF($F2747="","",ROUND($H2747-$F2747,2)),IF(AND($F2747&lt;&gt;"",ISNUMBER($G2747)),IF($G2747&lt;TODAY(),-$F2747,""),""))</f>
        <v/>
      </c>
    </row>
    <row r="2748">
      <c r="A2748" s="7" t="n"/>
      <c r="B2748" s="10" t="n"/>
      <c r="C2748">
        <f>IF($A2748="","",IFERROR(IF(INDEX('Apólices'!$Q$2:$Q$5001,MATCH($A2748,'Apólices'!$A$2:$A$5001,0))="","",INDEX('Apólices'!$Q$2:$Q$5001,MATCH($A2748,'Apólices'!$A$2:$A$5001,0))),""))</f>
        <v/>
      </c>
      <c r="D2748" s="8" t="n"/>
      <c r="E2748" s="25" t="n"/>
      <c r="F2748" s="25">
        <f>IF(OR($E2748="",$C2748=""),"",ROUND($E2748*$C2748/100,2))</f>
        <v/>
      </c>
      <c r="G2748" s="8" t="n"/>
      <c r="H2748" s="25" t="n"/>
      <c r="I2748" s="8" t="n"/>
      <c r="J2748" s="25">
        <f>IF($H2748&lt;&gt;"",IF($F2748="","",ROUND($H2748-$F2748,2)),IF(AND($F2748&lt;&gt;"",ISNUMBER($G2748)),IF($G2748&lt;TODAY(),-$F2748,""),""))</f>
        <v/>
      </c>
    </row>
    <row r="2749">
      <c r="A2749" s="7" t="n"/>
      <c r="B2749" s="10" t="n"/>
      <c r="C2749">
        <f>IF($A2749="","",IFERROR(IF(INDEX('Apólices'!$Q$2:$Q$5001,MATCH($A2749,'Apólices'!$A$2:$A$5001,0))="","",INDEX('Apólices'!$Q$2:$Q$5001,MATCH($A2749,'Apólices'!$A$2:$A$5001,0))),""))</f>
        <v/>
      </c>
      <c r="D2749" s="8" t="n"/>
      <c r="E2749" s="25" t="n"/>
      <c r="F2749" s="25">
        <f>IF(OR($E2749="",$C2749=""),"",ROUND($E2749*$C2749/100,2))</f>
        <v/>
      </c>
      <c r="G2749" s="8" t="n"/>
      <c r="H2749" s="25" t="n"/>
      <c r="I2749" s="8" t="n"/>
      <c r="J2749" s="25">
        <f>IF($H2749&lt;&gt;"",IF($F2749="","",ROUND($H2749-$F2749,2)),IF(AND($F2749&lt;&gt;"",ISNUMBER($G2749)),IF($G2749&lt;TODAY(),-$F2749,""),""))</f>
        <v/>
      </c>
    </row>
    <row r="2750">
      <c r="A2750" s="7" t="n"/>
      <c r="B2750" s="10" t="n"/>
      <c r="C2750">
        <f>IF($A2750="","",IFERROR(IF(INDEX('Apólices'!$Q$2:$Q$5001,MATCH($A2750,'Apólices'!$A$2:$A$5001,0))="","",INDEX('Apólices'!$Q$2:$Q$5001,MATCH($A2750,'Apólices'!$A$2:$A$5001,0))),""))</f>
        <v/>
      </c>
      <c r="D2750" s="8" t="n"/>
      <c r="E2750" s="25" t="n"/>
      <c r="F2750" s="25">
        <f>IF(OR($E2750="",$C2750=""),"",ROUND($E2750*$C2750/100,2))</f>
        <v/>
      </c>
      <c r="G2750" s="8" t="n"/>
      <c r="H2750" s="25" t="n"/>
      <c r="I2750" s="8" t="n"/>
      <c r="J2750" s="25">
        <f>IF($H2750&lt;&gt;"",IF($F2750="","",ROUND($H2750-$F2750,2)),IF(AND($F2750&lt;&gt;"",ISNUMBER($G2750)),IF($G2750&lt;TODAY(),-$F2750,""),""))</f>
        <v/>
      </c>
    </row>
    <row r="2751">
      <c r="A2751" s="7" t="n"/>
      <c r="B2751" s="10" t="n"/>
      <c r="C2751">
        <f>IF($A2751="","",IFERROR(IF(INDEX('Apólices'!$Q$2:$Q$5001,MATCH($A2751,'Apólices'!$A$2:$A$5001,0))="","",INDEX('Apólices'!$Q$2:$Q$5001,MATCH($A2751,'Apólices'!$A$2:$A$5001,0))),""))</f>
        <v/>
      </c>
      <c r="D2751" s="8" t="n"/>
      <c r="E2751" s="25" t="n"/>
      <c r="F2751" s="25">
        <f>IF(OR($E2751="",$C2751=""),"",ROUND($E2751*$C2751/100,2))</f>
        <v/>
      </c>
      <c r="G2751" s="8" t="n"/>
      <c r="H2751" s="25" t="n"/>
      <c r="I2751" s="8" t="n"/>
      <c r="J2751" s="25">
        <f>IF($H2751&lt;&gt;"",IF($F2751="","",ROUND($H2751-$F2751,2)),IF(AND($F2751&lt;&gt;"",ISNUMBER($G2751)),IF($G2751&lt;TODAY(),-$F2751,""),""))</f>
        <v/>
      </c>
    </row>
    <row r="2752">
      <c r="A2752" s="7" t="n"/>
      <c r="B2752" s="10" t="n"/>
      <c r="C2752">
        <f>IF($A2752="","",IFERROR(IF(INDEX('Apólices'!$Q$2:$Q$5001,MATCH($A2752,'Apólices'!$A$2:$A$5001,0))="","",INDEX('Apólices'!$Q$2:$Q$5001,MATCH($A2752,'Apólices'!$A$2:$A$5001,0))),""))</f>
        <v/>
      </c>
      <c r="D2752" s="8" t="n"/>
      <c r="E2752" s="25" t="n"/>
      <c r="F2752" s="25">
        <f>IF(OR($E2752="",$C2752=""),"",ROUND($E2752*$C2752/100,2))</f>
        <v/>
      </c>
      <c r="G2752" s="8" t="n"/>
      <c r="H2752" s="25" t="n"/>
      <c r="I2752" s="8" t="n"/>
      <c r="J2752" s="25">
        <f>IF($H2752&lt;&gt;"",IF($F2752="","",ROUND($H2752-$F2752,2)),IF(AND($F2752&lt;&gt;"",ISNUMBER($G2752)),IF($G2752&lt;TODAY(),-$F2752,""),""))</f>
        <v/>
      </c>
    </row>
    <row r="2753">
      <c r="A2753" s="7" t="n"/>
      <c r="B2753" s="10" t="n"/>
      <c r="C2753">
        <f>IF($A2753="","",IFERROR(IF(INDEX('Apólices'!$Q$2:$Q$5001,MATCH($A2753,'Apólices'!$A$2:$A$5001,0))="","",INDEX('Apólices'!$Q$2:$Q$5001,MATCH($A2753,'Apólices'!$A$2:$A$5001,0))),""))</f>
        <v/>
      </c>
      <c r="D2753" s="8" t="n"/>
      <c r="E2753" s="25" t="n"/>
      <c r="F2753" s="25">
        <f>IF(OR($E2753="",$C2753=""),"",ROUND($E2753*$C2753/100,2))</f>
        <v/>
      </c>
      <c r="G2753" s="8" t="n"/>
      <c r="H2753" s="25" t="n"/>
      <c r="I2753" s="8" t="n"/>
      <c r="J2753" s="25">
        <f>IF($H2753&lt;&gt;"",IF($F2753="","",ROUND($H2753-$F2753,2)),IF(AND($F2753&lt;&gt;"",ISNUMBER($G2753)),IF($G2753&lt;TODAY(),-$F2753,""),""))</f>
        <v/>
      </c>
    </row>
    <row r="2754">
      <c r="A2754" s="7" t="n"/>
      <c r="B2754" s="10" t="n"/>
      <c r="C2754">
        <f>IF($A2754="","",IFERROR(IF(INDEX('Apólices'!$Q$2:$Q$5001,MATCH($A2754,'Apólices'!$A$2:$A$5001,0))="","",INDEX('Apólices'!$Q$2:$Q$5001,MATCH($A2754,'Apólices'!$A$2:$A$5001,0))),""))</f>
        <v/>
      </c>
      <c r="D2754" s="8" t="n"/>
      <c r="E2754" s="25" t="n"/>
      <c r="F2754" s="25">
        <f>IF(OR($E2754="",$C2754=""),"",ROUND($E2754*$C2754/100,2))</f>
        <v/>
      </c>
      <c r="G2754" s="8" t="n"/>
      <c r="H2754" s="25" t="n"/>
      <c r="I2754" s="8" t="n"/>
      <c r="J2754" s="25">
        <f>IF($H2754&lt;&gt;"",IF($F2754="","",ROUND($H2754-$F2754,2)),IF(AND($F2754&lt;&gt;"",ISNUMBER($G2754)),IF($G2754&lt;TODAY(),-$F2754,""),""))</f>
        <v/>
      </c>
    </row>
    <row r="2755">
      <c r="A2755" s="7" t="n"/>
      <c r="B2755" s="10" t="n"/>
      <c r="C2755">
        <f>IF($A2755="","",IFERROR(IF(INDEX('Apólices'!$Q$2:$Q$5001,MATCH($A2755,'Apólices'!$A$2:$A$5001,0))="","",INDEX('Apólices'!$Q$2:$Q$5001,MATCH($A2755,'Apólices'!$A$2:$A$5001,0))),""))</f>
        <v/>
      </c>
      <c r="D2755" s="8" t="n"/>
      <c r="E2755" s="25" t="n"/>
      <c r="F2755" s="25">
        <f>IF(OR($E2755="",$C2755=""),"",ROUND($E2755*$C2755/100,2))</f>
        <v/>
      </c>
      <c r="G2755" s="8" t="n"/>
      <c r="H2755" s="25" t="n"/>
      <c r="I2755" s="8" t="n"/>
      <c r="J2755" s="25">
        <f>IF($H2755&lt;&gt;"",IF($F2755="","",ROUND($H2755-$F2755,2)),IF(AND($F2755&lt;&gt;"",ISNUMBER($G2755)),IF($G2755&lt;TODAY(),-$F2755,""),""))</f>
        <v/>
      </c>
    </row>
    <row r="2756">
      <c r="A2756" s="7" t="n"/>
      <c r="B2756" s="10" t="n"/>
      <c r="C2756">
        <f>IF($A2756="","",IFERROR(IF(INDEX('Apólices'!$Q$2:$Q$5001,MATCH($A2756,'Apólices'!$A$2:$A$5001,0))="","",INDEX('Apólices'!$Q$2:$Q$5001,MATCH($A2756,'Apólices'!$A$2:$A$5001,0))),""))</f>
        <v/>
      </c>
      <c r="D2756" s="8" t="n"/>
      <c r="E2756" s="25" t="n"/>
      <c r="F2756" s="25">
        <f>IF(OR($E2756="",$C2756=""),"",ROUND($E2756*$C2756/100,2))</f>
        <v/>
      </c>
      <c r="G2756" s="8" t="n"/>
      <c r="H2756" s="25" t="n"/>
      <c r="I2756" s="8" t="n"/>
      <c r="J2756" s="25">
        <f>IF($H2756&lt;&gt;"",IF($F2756="","",ROUND($H2756-$F2756,2)),IF(AND($F2756&lt;&gt;"",ISNUMBER($G2756)),IF($G2756&lt;TODAY(),-$F2756,""),""))</f>
        <v/>
      </c>
    </row>
    <row r="2757">
      <c r="A2757" s="7" t="n"/>
      <c r="B2757" s="10" t="n"/>
      <c r="C2757">
        <f>IF($A2757="","",IFERROR(IF(INDEX('Apólices'!$Q$2:$Q$5001,MATCH($A2757,'Apólices'!$A$2:$A$5001,0))="","",INDEX('Apólices'!$Q$2:$Q$5001,MATCH($A2757,'Apólices'!$A$2:$A$5001,0))),""))</f>
        <v/>
      </c>
      <c r="D2757" s="8" t="n"/>
      <c r="E2757" s="25" t="n"/>
      <c r="F2757" s="25">
        <f>IF(OR($E2757="",$C2757=""),"",ROUND($E2757*$C2757/100,2))</f>
        <v/>
      </c>
      <c r="G2757" s="8" t="n"/>
      <c r="H2757" s="25" t="n"/>
      <c r="I2757" s="8" t="n"/>
      <c r="J2757" s="25">
        <f>IF($H2757&lt;&gt;"",IF($F2757="","",ROUND($H2757-$F2757,2)),IF(AND($F2757&lt;&gt;"",ISNUMBER($G2757)),IF($G2757&lt;TODAY(),-$F2757,""),""))</f>
        <v/>
      </c>
    </row>
    <row r="2758">
      <c r="A2758" s="7" t="n"/>
      <c r="B2758" s="10" t="n"/>
      <c r="C2758">
        <f>IF($A2758="","",IFERROR(IF(INDEX('Apólices'!$Q$2:$Q$5001,MATCH($A2758,'Apólices'!$A$2:$A$5001,0))="","",INDEX('Apólices'!$Q$2:$Q$5001,MATCH($A2758,'Apólices'!$A$2:$A$5001,0))),""))</f>
        <v/>
      </c>
      <c r="D2758" s="8" t="n"/>
      <c r="E2758" s="25" t="n"/>
      <c r="F2758" s="25">
        <f>IF(OR($E2758="",$C2758=""),"",ROUND($E2758*$C2758/100,2))</f>
        <v/>
      </c>
      <c r="G2758" s="8" t="n"/>
      <c r="H2758" s="25" t="n"/>
      <c r="I2758" s="8" t="n"/>
      <c r="J2758" s="25">
        <f>IF($H2758&lt;&gt;"",IF($F2758="","",ROUND($H2758-$F2758,2)),IF(AND($F2758&lt;&gt;"",ISNUMBER($G2758)),IF($G2758&lt;TODAY(),-$F2758,""),""))</f>
        <v/>
      </c>
    </row>
    <row r="2759">
      <c r="A2759" s="7" t="n"/>
      <c r="B2759" s="10" t="n"/>
      <c r="C2759">
        <f>IF($A2759="","",IFERROR(IF(INDEX('Apólices'!$Q$2:$Q$5001,MATCH($A2759,'Apólices'!$A$2:$A$5001,0))="","",INDEX('Apólices'!$Q$2:$Q$5001,MATCH($A2759,'Apólices'!$A$2:$A$5001,0))),""))</f>
        <v/>
      </c>
      <c r="D2759" s="8" t="n"/>
      <c r="E2759" s="25" t="n"/>
      <c r="F2759" s="25">
        <f>IF(OR($E2759="",$C2759=""),"",ROUND($E2759*$C2759/100,2))</f>
        <v/>
      </c>
      <c r="G2759" s="8" t="n"/>
      <c r="H2759" s="25" t="n"/>
      <c r="I2759" s="8" t="n"/>
      <c r="J2759" s="25">
        <f>IF($H2759&lt;&gt;"",IF($F2759="","",ROUND($H2759-$F2759,2)),IF(AND($F2759&lt;&gt;"",ISNUMBER($G2759)),IF($G2759&lt;TODAY(),-$F2759,""),""))</f>
        <v/>
      </c>
    </row>
    <row r="2760">
      <c r="A2760" s="7" t="n"/>
      <c r="B2760" s="10" t="n"/>
      <c r="C2760">
        <f>IF($A2760="","",IFERROR(IF(INDEX('Apólices'!$Q$2:$Q$5001,MATCH($A2760,'Apólices'!$A$2:$A$5001,0))="","",INDEX('Apólices'!$Q$2:$Q$5001,MATCH($A2760,'Apólices'!$A$2:$A$5001,0))),""))</f>
        <v/>
      </c>
      <c r="D2760" s="8" t="n"/>
      <c r="E2760" s="25" t="n"/>
      <c r="F2760" s="25">
        <f>IF(OR($E2760="",$C2760=""),"",ROUND($E2760*$C2760/100,2))</f>
        <v/>
      </c>
      <c r="G2760" s="8" t="n"/>
      <c r="H2760" s="25" t="n"/>
      <c r="I2760" s="8" t="n"/>
      <c r="J2760" s="25">
        <f>IF($H2760&lt;&gt;"",IF($F2760="","",ROUND($H2760-$F2760,2)),IF(AND($F2760&lt;&gt;"",ISNUMBER($G2760)),IF($G2760&lt;TODAY(),-$F2760,""),""))</f>
        <v/>
      </c>
    </row>
    <row r="2761">
      <c r="A2761" s="7" t="n"/>
      <c r="B2761" s="10" t="n"/>
      <c r="C2761">
        <f>IF($A2761="","",IFERROR(IF(INDEX('Apólices'!$Q$2:$Q$5001,MATCH($A2761,'Apólices'!$A$2:$A$5001,0))="","",INDEX('Apólices'!$Q$2:$Q$5001,MATCH($A2761,'Apólices'!$A$2:$A$5001,0))),""))</f>
        <v/>
      </c>
      <c r="D2761" s="8" t="n"/>
      <c r="E2761" s="25" t="n"/>
      <c r="F2761" s="25">
        <f>IF(OR($E2761="",$C2761=""),"",ROUND($E2761*$C2761/100,2))</f>
        <v/>
      </c>
      <c r="G2761" s="8" t="n"/>
      <c r="H2761" s="25" t="n"/>
      <c r="I2761" s="8" t="n"/>
      <c r="J2761" s="25">
        <f>IF($H2761&lt;&gt;"",IF($F2761="","",ROUND($H2761-$F2761,2)),IF(AND($F2761&lt;&gt;"",ISNUMBER($G2761)),IF($G2761&lt;TODAY(),-$F2761,""),""))</f>
        <v/>
      </c>
    </row>
    <row r="2762">
      <c r="A2762" s="7" t="n"/>
      <c r="B2762" s="10" t="n"/>
      <c r="C2762">
        <f>IF($A2762="","",IFERROR(IF(INDEX('Apólices'!$Q$2:$Q$5001,MATCH($A2762,'Apólices'!$A$2:$A$5001,0))="","",INDEX('Apólices'!$Q$2:$Q$5001,MATCH($A2762,'Apólices'!$A$2:$A$5001,0))),""))</f>
        <v/>
      </c>
      <c r="D2762" s="8" t="n"/>
      <c r="E2762" s="25" t="n"/>
      <c r="F2762" s="25">
        <f>IF(OR($E2762="",$C2762=""),"",ROUND($E2762*$C2762/100,2))</f>
        <v/>
      </c>
      <c r="G2762" s="8" t="n"/>
      <c r="H2762" s="25" t="n"/>
      <c r="I2762" s="8" t="n"/>
      <c r="J2762" s="25">
        <f>IF($H2762&lt;&gt;"",IF($F2762="","",ROUND($H2762-$F2762,2)),IF(AND($F2762&lt;&gt;"",ISNUMBER($G2762)),IF($G2762&lt;TODAY(),-$F2762,""),""))</f>
        <v/>
      </c>
    </row>
    <row r="2763">
      <c r="A2763" s="7" t="n"/>
      <c r="B2763" s="10" t="n"/>
      <c r="C2763">
        <f>IF($A2763="","",IFERROR(IF(INDEX('Apólices'!$Q$2:$Q$5001,MATCH($A2763,'Apólices'!$A$2:$A$5001,0))="","",INDEX('Apólices'!$Q$2:$Q$5001,MATCH($A2763,'Apólices'!$A$2:$A$5001,0))),""))</f>
        <v/>
      </c>
      <c r="D2763" s="8" t="n"/>
      <c r="E2763" s="25" t="n"/>
      <c r="F2763" s="25">
        <f>IF(OR($E2763="",$C2763=""),"",ROUND($E2763*$C2763/100,2))</f>
        <v/>
      </c>
      <c r="G2763" s="8" t="n"/>
      <c r="H2763" s="25" t="n"/>
      <c r="I2763" s="8" t="n"/>
      <c r="J2763" s="25">
        <f>IF($H2763&lt;&gt;"",IF($F2763="","",ROUND($H2763-$F2763,2)),IF(AND($F2763&lt;&gt;"",ISNUMBER($G2763)),IF($G2763&lt;TODAY(),-$F2763,""),""))</f>
        <v/>
      </c>
    </row>
    <row r="2764">
      <c r="A2764" s="7" t="n"/>
      <c r="B2764" s="10" t="n"/>
      <c r="C2764">
        <f>IF($A2764="","",IFERROR(IF(INDEX('Apólices'!$Q$2:$Q$5001,MATCH($A2764,'Apólices'!$A$2:$A$5001,0))="","",INDEX('Apólices'!$Q$2:$Q$5001,MATCH($A2764,'Apólices'!$A$2:$A$5001,0))),""))</f>
        <v/>
      </c>
      <c r="D2764" s="8" t="n"/>
      <c r="E2764" s="25" t="n"/>
      <c r="F2764" s="25">
        <f>IF(OR($E2764="",$C2764=""),"",ROUND($E2764*$C2764/100,2))</f>
        <v/>
      </c>
      <c r="G2764" s="8" t="n"/>
      <c r="H2764" s="25" t="n"/>
      <c r="I2764" s="8" t="n"/>
      <c r="J2764" s="25">
        <f>IF($H2764&lt;&gt;"",IF($F2764="","",ROUND($H2764-$F2764,2)),IF(AND($F2764&lt;&gt;"",ISNUMBER($G2764)),IF($G2764&lt;TODAY(),-$F2764,""),""))</f>
        <v/>
      </c>
    </row>
    <row r="2765">
      <c r="A2765" s="7" t="n"/>
      <c r="B2765" s="10" t="n"/>
      <c r="C2765">
        <f>IF($A2765="","",IFERROR(IF(INDEX('Apólices'!$Q$2:$Q$5001,MATCH($A2765,'Apólices'!$A$2:$A$5001,0))="","",INDEX('Apólices'!$Q$2:$Q$5001,MATCH($A2765,'Apólices'!$A$2:$A$5001,0))),""))</f>
        <v/>
      </c>
      <c r="D2765" s="8" t="n"/>
      <c r="E2765" s="25" t="n"/>
      <c r="F2765" s="25">
        <f>IF(OR($E2765="",$C2765=""),"",ROUND($E2765*$C2765/100,2))</f>
        <v/>
      </c>
      <c r="G2765" s="8" t="n"/>
      <c r="H2765" s="25" t="n"/>
      <c r="I2765" s="8" t="n"/>
      <c r="J2765" s="25">
        <f>IF($H2765&lt;&gt;"",IF($F2765="","",ROUND($H2765-$F2765,2)),IF(AND($F2765&lt;&gt;"",ISNUMBER($G2765)),IF($G2765&lt;TODAY(),-$F2765,""),""))</f>
        <v/>
      </c>
    </row>
    <row r="2766">
      <c r="A2766" s="7" t="n"/>
      <c r="B2766" s="10" t="n"/>
      <c r="C2766">
        <f>IF($A2766="","",IFERROR(IF(INDEX('Apólices'!$Q$2:$Q$5001,MATCH($A2766,'Apólices'!$A$2:$A$5001,0))="","",INDEX('Apólices'!$Q$2:$Q$5001,MATCH($A2766,'Apólices'!$A$2:$A$5001,0))),""))</f>
        <v/>
      </c>
      <c r="D2766" s="8" t="n"/>
      <c r="E2766" s="25" t="n"/>
      <c r="F2766" s="25">
        <f>IF(OR($E2766="",$C2766=""),"",ROUND($E2766*$C2766/100,2))</f>
        <v/>
      </c>
      <c r="G2766" s="8" t="n"/>
      <c r="H2766" s="25" t="n"/>
      <c r="I2766" s="8" t="n"/>
      <c r="J2766" s="25">
        <f>IF($H2766&lt;&gt;"",IF($F2766="","",ROUND($H2766-$F2766,2)),IF(AND($F2766&lt;&gt;"",ISNUMBER($G2766)),IF($G2766&lt;TODAY(),-$F2766,""),""))</f>
        <v/>
      </c>
    </row>
    <row r="2767">
      <c r="A2767" s="7" t="n"/>
      <c r="B2767" s="10" t="n"/>
      <c r="C2767">
        <f>IF($A2767="","",IFERROR(IF(INDEX('Apólices'!$Q$2:$Q$5001,MATCH($A2767,'Apólices'!$A$2:$A$5001,0))="","",INDEX('Apólices'!$Q$2:$Q$5001,MATCH($A2767,'Apólices'!$A$2:$A$5001,0))),""))</f>
        <v/>
      </c>
      <c r="D2767" s="8" t="n"/>
      <c r="E2767" s="25" t="n"/>
      <c r="F2767" s="25">
        <f>IF(OR($E2767="",$C2767=""),"",ROUND($E2767*$C2767/100,2))</f>
        <v/>
      </c>
      <c r="G2767" s="8" t="n"/>
      <c r="H2767" s="25" t="n"/>
      <c r="I2767" s="8" t="n"/>
      <c r="J2767" s="25">
        <f>IF($H2767&lt;&gt;"",IF($F2767="","",ROUND($H2767-$F2767,2)),IF(AND($F2767&lt;&gt;"",ISNUMBER($G2767)),IF($G2767&lt;TODAY(),-$F2767,""),""))</f>
        <v/>
      </c>
    </row>
    <row r="2768">
      <c r="A2768" s="7" t="n"/>
      <c r="B2768" s="10" t="n"/>
      <c r="C2768">
        <f>IF($A2768="","",IFERROR(IF(INDEX('Apólices'!$Q$2:$Q$5001,MATCH($A2768,'Apólices'!$A$2:$A$5001,0))="","",INDEX('Apólices'!$Q$2:$Q$5001,MATCH($A2768,'Apólices'!$A$2:$A$5001,0))),""))</f>
        <v/>
      </c>
      <c r="D2768" s="8" t="n"/>
      <c r="E2768" s="25" t="n"/>
      <c r="F2768" s="25">
        <f>IF(OR($E2768="",$C2768=""),"",ROUND($E2768*$C2768/100,2))</f>
        <v/>
      </c>
      <c r="G2768" s="8" t="n"/>
      <c r="H2768" s="25" t="n"/>
      <c r="I2768" s="8" t="n"/>
      <c r="J2768" s="25">
        <f>IF($H2768&lt;&gt;"",IF($F2768="","",ROUND($H2768-$F2768,2)),IF(AND($F2768&lt;&gt;"",ISNUMBER($G2768)),IF($G2768&lt;TODAY(),-$F2768,""),""))</f>
        <v/>
      </c>
    </row>
    <row r="2769">
      <c r="A2769" s="7" t="n"/>
      <c r="B2769" s="10" t="n"/>
      <c r="C2769">
        <f>IF($A2769="","",IFERROR(IF(INDEX('Apólices'!$Q$2:$Q$5001,MATCH($A2769,'Apólices'!$A$2:$A$5001,0))="","",INDEX('Apólices'!$Q$2:$Q$5001,MATCH($A2769,'Apólices'!$A$2:$A$5001,0))),""))</f>
        <v/>
      </c>
      <c r="D2769" s="8" t="n"/>
      <c r="E2769" s="25" t="n"/>
      <c r="F2769" s="25">
        <f>IF(OR($E2769="",$C2769=""),"",ROUND($E2769*$C2769/100,2))</f>
        <v/>
      </c>
      <c r="G2769" s="8" t="n"/>
      <c r="H2769" s="25" t="n"/>
      <c r="I2769" s="8" t="n"/>
      <c r="J2769" s="25">
        <f>IF($H2769&lt;&gt;"",IF($F2769="","",ROUND($H2769-$F2769,2)),IF(AND($F2769&lt;&gt;"",ISNUMBER($G2769)),IF($G2769&lt;TODAY(),-$F2769,""),""))</f>
        <v/>
      </c>
    </row>
    <row r="2770">
      <c r="A2770" s="7" t="n"/>
      <c r="B2770" s="10" t="n"/>
      <c r="C2770">
        <f>IF($A2770="","",IFERROR(IF(INDEX('Apólices'!$Q$2:$Q$5001,MATCH($A2770,'Apólices'!$A$2:$A$5001,0))="","",INDEX('Apólices'!$Q$2:$Q$5001,MATCH($A2770,'Apólices'!$A$2:$A$5001,0))),""))</f>
        <v/>
      </c>
      <c r="D2770" s="8" t="n"/>
      <c r="E2770" s="25" t="n"/>
      <c r="F2770" s="25">
        <f>IF(OR($E2770="",$C2770=""),"",ROUND($E2770*$C2770/100,2))</f>
        <v/>
      </c>
      <c r="G2770" s="8" t="n"/>
      <c r="H2770" s="25" t="n"/>
      <c r="I2770" s="8" t="n"/>
      <c r="J2770" s="25">
        <f>IF($H2770&lt;&gt;"",IF($F2770="","",ROUND($H2770-$F2770,2)),IF(AND($F2770&lt;&gt;"",ISNUMBER($G2770)),IF($G2770&lt;TODAY(),-$F2770,""),""))</f>
        <v/>
      </c>
    </row>
    <row r="2771">
      <c r="A2771" s="7" t="n"/>
      <c r="B2771" s="10" t="n"/>
      <c r="C2771">
        <f>IF($A2771="","",IFERROR(IF(INDEX('Apólices'!$Q$2:$Q$5001,MATCH($A2771,'Apólices'!$A$2:$A$5001,0))="","",INDEX('Apólices'!$Q$2:$Q$5001,MATCH($A2771,'Apólices'!$A$2:$A$5001,0))),""))</f>
        <v/>
      </c>
      <c r="D2771" s="8" t="n"/>
      <c r="E2771" s="25" t="n"/>
      <c r="F2771" s="25">
        <f>IF(OR($E2771="",$C2771=""),"",ROUND($E2771*$C2771/100,2))</f>
        <v/>
      </c>
      <c r="G2771" s="8" t="n"/>
      <c r="H2771" s="25" t="n"/>
      <c r="I2771" s="8" t="n"/>
      <c r="J2771" s="25">
        <f>IF($H2771&lt;&gt;"",IF($F2771="","",ROUND($H2771-$F2771,2)),IF(AND($F2771&lt;&gt;"",ISNUMBER($G2771)),IF($G2771&lt;TODAY(),-$F2771,""),""))</f>
        <v/>
      </c>
    </row>
    <row r="2772">
      <c r="A2772" s="7" t="n"/>
      <c r="B2772" s="10" t="n"/>
      <c r="C2772">
        <f>IF($A2772="","",IFERROR(IF(INDEX('Apólices'!$Q$2:$Q$5001,MATCH($A2772,'Apólices'!$A$2:$A$5001,0))="","",INDEX('Apólices'!$Q$2:$Q$5001,MATCH($A2772,'Apólices'!$A$2:$A$5001,0))),""))</f>
        <v/>
      </c>
      <c r="D2772" s="8" t="n"/>
      <c r="E2772" s="25" t="n"/>
      <c r="F2772" s="25">
        <f>IF(OR($E2772="",$C2772=""),"",ROUND($E2772*$C2772/100,2))</f>
        <v/>
      </c>
      <c r="G2772" s="8" t="n"/>
      <c r="H2772" s="25" t="n"/>
      <c r="I2772" s="8" t="n"/>
      <c r="J2772" s="25">
        <f>IF($H2772&lt;&gt;"",IF($F2772="","",ROUND($H2772-$F2772,2)),IF(AND($F2772&lt;&gt;"",ISNUMBER($G2772)),IF($G2772&lt;TODAY(),-$F2772,""),""))</f>
        <v/>
      </c>
    </row>
    <row r="2773">
      <c r="A2773" s="7" t="n"/>
      <c r="B2773" s="10" t="n"/>
      <c r="C2773">
        <f>IF($A2773="","",IFERROR(IF(INDEX('Apólices'!$Q$2:$Q$5001,MATCH($A2773,'Apólices'!$A$2:$A$5001,0))="","",INDEX('Apólices'!$Q$2:$Q$5001,MATCH($A2773,'Apólices'!$A$2:$A$5001,0))),""))</f>
        <v/>
      </c>
      <c r="D2773" s="8" t="n"/>
      <c r="E2773" s="25" t="n"/>
      <c r="F2773" s="25">
        <f>IF(OR($E2773="",$C2773=""),"",ROUND($E2773*$C2773/100,2))</f>
        <v/>
      </c>
      <c r="G2773" s="8" t="n"/>
      <c r="H2773" s="25" t="n"/>
      <c r="I2773" s="8" t="n"/>
      <c r="J2773" s="25">
        <f>IF($H2773&lt;&gt;"",IF($F2773="","",ROUND($H2773-$F2773,2)),IF(AND($F2773&lt;&gt;"",ISNUMBER($G2773)),IF($G2773&lt;TODAY(),-$F2773,""),""))</f>
        <v/>
      </c>
    </row>
    <row r="2774">
      <c r="A2774" s="7" t="n"/>
      <c r="B2774" s="10" t="n"/>
      <c r="C2774">
        <f>IF($A2774="","",IFERROR(IF(INDEX('Apólices'!$Q$2:$Q$5001,MATCH($A2774,'Apólices'!$A$2:$A$5001,0))="","",INDEX('Apólices'!$Q$2:$Q$5001,MATCH($A2774,'Apólices'!$A$2:$A$5001,0))),""))</f>
        <v/>
      </c>
      <c r="D2774" s="8" t="n"/>
      <c r="E2774" s="25" t="n"/>
      <c r="F2774" s="25">
        <f>IF(OR($E2774="",$C2774=""),"",ROUND($E2774*$C2774/100,2))</f>
        <v/>
      </c>
      <c r="G2774" s="8" t="n"/>
      <c r="H2774" s="25" t="n"/>
      <c r="I2774" s="8" t="n"/>
      <c r="J2774" s="25">
        <f>IF($H2774&lt;&gt;"",IF($F2774="","",ROUND($H2774-$F2774,2)),IF(AND($F2774&lt;&gt;"",ISNUMBER($G2774)),IF($G2774&lt;TODAY(),-$F2774,""),""))</f>
        <v/>
      </c>
    </row>
    <row r="2775">
      <c r="A2775" s="7" t="n"/>
      <c r="B2775" s="10" t="n"/>
      <c r="C2775">
        <f>IF($A2775="","",IFERROR(IF(INDEX('Apólices'!$Q$2:$Q$5001,MATCH($A2775,'Apólices'!$A$2:$A$5001,0))="","",INDEX('Apólices'!$Q$2:$Q$5001,MATCH($A2775,'Apólices'!$A$2:$A$5001,0))),""))</f>
        <v/>
      </c>
      <c r="D2775" s="8" t="n"/>
      <c r="E2775" s="25" t="n"/>
      <c r="F2775" s="25">
        <f>IF(OR($E2775="",$C2775=""),"",ROUND($E2775*$C2775/100,2))</f>
        <v/>
      </c>
      <c r="G2775" s="8" t="n"/>
      <c r="H2775" s="25" t="n"/>
      <c r="I2775" s="8" t="n"/>
      <c r="J2775" s="25">
        <f>IF($H2775&lt;&gt;"",IF($F2775="","",ROUND($H2775-$F2775,2)),IF(AND($F2775&lt;&gt;"",ISNUMBER($G2775)),IF($G2775&lt;TODAY(),-$F2775,""),""))</f>
        <v/>
      </c>
    </row>
    <row r="2776">
      <c r="A2776" s="7" t="n"/>
      <c r="B2776" s="10" t="n"/>
      <c r="C2776">
        <f>IF($A2776="","",IFERROR(IF(INDEX('Apólices'!$Q$2:$Q$5001,MATCH($A2776,'Apólices'!$A$2:$A$5001,0))="","",INDEX('Apólices'!$Q$2:$Q$5001,MATCH($A2776,'Apólices'!$A$2:$A$5001,0))),""))</f>
        <v/>
      </c>
      <c r="D2776" s="8" t="n"/>
      <c r="E2776" s="25" t="n"/>
      <c r="F2776" s="25">
        <f>IF(OR($E2776="",$C2776=""),"",ROUND($E2776*$C2776/100,2))</f>
        <v/>
      </c>
      <c r="G2776" s="8" t="n"/>
      <c r="H2776" s="25" t="n"/>
      <c r="I2776" s="8" t="n"/>
      <c r="J2776" s="25">
        <f>IF($H2776&lt;&gt;"",IF($F2776="","",ROUND($H2776-$F2776,2)),IF(AND($F2776&lt;&gt;"",ISNUMBER($G2776)),IF($G2776&lt;TODAY(),-$F2776,""),""))</f>
        <v/>
      </c>
    </row>
    <row r="2777">
      <c r="A2777" s="7" t="n"/>
      <c r="B2777" s="10" t="n"/>
      <c r="C2777">
        <f>IF($A2777="","",IFERROR(IF(INDEX('Apólices'!$Q$2:$Q$5001,MATCH($A2777,'Apólices'!$A$2:$A$5001,0))="","",INDEX('Apólices'!$Q$2:$Q$5001,MATCH($A2777,'Apólices'!$A$2:$A$5001,0))),""))</f>
        <v/>
      </c>
      <c r="D2777" s="8" t="n"/>
      <c r="E2777" s="25" t="n"/>
      <c r="F2777" s="25">
        <f>IF(OR($E2777="",$C2777=""),"",ROUND($E2777*$C2777/100,2))</f>
        <v/>
      </c>
      <c r="G2777" s="8" t="n"/>
      <c r="H2777" s="25" t="n"/>
      <c r="I2777" s="8" t="n"/>
      <c r="J2777" s="25">
        <f>IF($H2777&lt;&gt;"",IF($F2777="","",ROUND($H2777-$F2777,2)),IF(AND($F2777&lt;&gt;"",ISNUMBER($G2777)),IF($G2777&lt;TODAY(),-$F2777,""),""))</f>
        <v/>
      </c>
    </row>
    <row r="2778">
      <c r="A2778" s="7" t="n"/>
      <c r="B2778" s="10" t="n"/>
      <c r="C2778">
        <f>IF($A2778="","",IFERROR(IF(INDEX('Apólices'!$Q$2:$Q$5001,MATCH($A2778,'Apólices'!$A$2:$A$5001,0))="","",INDEX('Apólices'!$Q$2:$Q$5001,MATCH($A2778,'Apólices'!$A$2:$A$5001,0))),""))</f>
        <v/>
      </c>
      <c r="D2778" s="8" t="n"/>
      <c r="E2778" s="25" t="n"/>
      <c r="F2778" s="25">
        <f>IF(OR($E2778="",$C2778=""),"",ROUND($E2778*$C2778/100,2))</f>
        <v/>
      </c>
      <c r="G2778" s="8" t="n"/>
      <c r="H2778" s="25" t="n"/>
      <c r="I2778" s="8" t="n"/>
      <c r="J2778" s="25">
        <f>IF($H2778&lt;&gt;"",IF($F2778="","",ROUND($H2778-$F2778,2)),IF(AND($F2778&lt;&gt;"",ISNUMBER($G2778)),IF($G2778&lt;TODAY(),-$F2778,""),""))</f>
        <v/>
      </c>
    </row>
    <row r="2779">
      <c r="A2779" s="7" t="n"/>
      <c r="B2779" s="10" t="n"/>
      <c r="C2779">
        <f>IF($A2779="","",IFERROR(IF(INDEX('Apólices'!$Q$2:$Q$5001,MATCH($A2779,'Apólices'!$A$2:$A$5001,0))="","",INDEX('Apólices'!$Q$2:$Q$5001,MATCH($A2779,'Apólices'!$A$2:$A$5001,0))),""))</f>
        <v/>
      </c>
      <c r="D2779" s="8" t="n"/>
      <c r="E2779" s="25" t="n"/>
      <c r="F2779" s="25">
        <f>IF(OR($E2779="",$C2779=""),"",ROUND($E2779*$C2779/100,2))</f>
        <v/>
      </c>
      <c r="G2779" s="8" t="n"/>
      <c r="H2779" s="25" t="n"/>
      <c r="I2779" s="8" t="n"/>
      <c r="J2779" s="25">
        <f>IF($H2779&lt;&gt;"",IF($F2779="","",ROUND($H2779-$F2779,2)),IF(AND($F2779&lt;&gt;"",ISNUMBER($G2779)),IF($G2779&lt;TODAY(),-$F2779,""),""))</f>
        <v/>
      </c>
    </row>
    <row r="2780">
      <c r="A2780" s="7" t="n"/>
      <c r="B2780" s="10" t="n"/>
      <c r="C2780">
        <f>IF($A2780="","",IFERROR(IF(INDEX('Apólices'!$Q$2:$Q$5001,MATCH($A2780,'Apólices'!$A$2:$A$5001,0))="","",INDEX('Apólices'!$Q$2:$Q$5001,MATCH($A2780,'Apólices'!$A$2:$A$5001,0))),""))</f>
        <v/>
      </c>
      <c r="D2780" s="8" t="n"/>
      <c r="E2780" s="25" t="n"/>
      <c r="F2780" s="25">
        <f>IF(OR($E2780="",$C2780=""),"",ROUND($E2780*$C2780/100,2))</f>
        <v/>
      </c>
      <c r="G2780" s="8" t="n"/>
      <c r="H2780" s="25" t="n"/>
      <c r="I2780" s="8" t="n"/>
      <c r="J2780" s="25">
        <f>IF($H2780&lt;&gt;"",IF($F2780="","",ROUND($H2780-$F2780,2)),IF(AND($F2780&lt;&gt;"",ISNUMBER($G2780)),IF($G2780&lt;TODAY(),-$F2780,""),""))</f>
        <v/>
      </c>
    </row>
    <row r="2781">
      <c r="A2781" s="7" t="n"/>
      <c r="B2781" s="10" t="n"/>
      <c r="C2781">
        <f>IF($A2781="","",IFERROR(IF(INDEX('Apólices'!$Q$2:$Q$5001,MATCH($A2781,'Apólices'!$A$2:$A$5001,0))="","",INDEX('Apólices'!$Q$2:$Q$5001,MATCH($A2781,'Apólices'!$A$2:$A$5001,0))),""))</f>
        <v/>
      </c>
      <c r="D2781" s="8" t="n"/>
      <c r="E2781" s="25" t="n"/>
      <c r="F2781" s="25">
        <f>IF(OR($E2781="",$C2781=""),"",ROUND($E2781*$C2781/100,2))</f>
        <v/>
      </c>
      <c r="G2781" s="8" t="n"/>
      <c r="H2781" s="25" t="n"/>
      <c r="I2781" s="8" t="n"/>
      <c r="J2781" s="25">
        <f>IF($H2781&lt;&gt;"",IF($F2781="","",ROUND($H2781-$F2781,2)),IF(AND($F2781&lt;&gt;"",ISNUMBER($G2781)),IF($G2781&lt;TODAY(),-$F2781,""),""))</f>
        <v/>
      </c>
    </row>
    <row r="2782">
      <c r="A2782" s="7" t="n"/>
      <c r="B2782" s="10" t="n"/>
      <c r="C2782">
        <f>IF($A2782="","",IFERROR(IF(INDEX('Apólices'!$Q$2:$Q$5001,MATCH($A2782,'Apólices'!$A$2:$A$5001,0))="","",INDEX('Apólices'!$Q$2:$Q$5001,MATCH($A2782,'Apólices'!$A$2:$A$5001,0))),""))</f>
        <v/>
      </c>
      <c r="D2782" s="8" t="n"/>
      <c r="E2782" s="25" t="n"/>
      <c r="F2782" s="25">
        <f>IF(OR($E2782="",$C2782=""),"",ROUND($E2782*$C2782/100,2))</f>
        <v/>
      </c>
      <c r="G2782" s="8" t="n"/>
      <c r="H2782" s="25" t="n"/>
      <c r="I2782" s="8" t="n"/>
      <c r="J2782" s="25">
        <f>IF($H2782&lt;&gt;"",IF($F2782="","",ROUND($H2782-$F2782,2)),IF(AND($F2782&lt;&gt;"",ISNUMBER($G2782)),IF($G2782&lt;TODAY(),-$F2782,""),""))</f>
        <v/>
      </c>
    </row>
    <row r="2783">
      <c r="A2783" s="7" t="n"/>
      <c r="B2783" s="10" t="n"/>
      <c r="C2783">
        <f>IF($A2783="","",IFERROR(IF(INDEX('Apólices'!$Q$2:$Q$5001,MATCH($A2783,'Apólices'!$A$2:$A$5001,0))="","",INDEX('Apólices'!$Q$2:$Q$5001,MATCH($A2783,'Apólices'!$A$2:$A$5001,0))),""))</f>
        <v/>
      </c>
      <c r="D2783" s="8" t="n"/>
      <c r="E2783" s="25" t="n"/>
      <c r="F2783" s="25">
        <f>IF(OR($E2783="",$C2783=""),"",ROUND($E2783*$C2783/100,2))</f>
        <v/>
      </c>
      <c r="G2783" s="8" t="n"/>
      <c r="H2783" s="25" t="n"/>
      <c r="I2783" s="8" t="n"/>
      <c r="J2783" s="25">
        <f>IF($H2783&lt;&gt;"",IF($F2783="","",ROUND($H2783-$F2783,2)),IF(AND($F2783&lt;&gt;"",ISNUMBER($G2783)),IF($G2783&lt;TODAY(),-$F2783,""),""))</f>
        <v/>
      </c>
    </row>
    <row r="2784">
      <c r="A2784" s="7" t="n"/>
      <c r="B2784" s="10" t="n"/>
      <c r="C2784">
        <f>IF($A2784="","",IFERROR(IF(INDEX('Apólices'!$Q$2:$Q$5001,MATCH($A2784,'Apólices'!$A$2:$A$5001,0))="","",INDEX('Apólices'!$Q$2:$Q$5001,MATCH($A2784,'Apólices'!$A$2:$A$5001,0))),""))</f>
        <v/>
      </c>
      <c r="D2784" s="8" t="n"/>
      <c r="E2784" s="25" t="n"/>
      <c r="F2784" s="25">
        <f>IF(OR($E2784="",$C2784=""),"",ROUND($E2784*$C2784/100,2))</f>
        <v/>
      </c>
      <c r="G2784" s="8" t="n"/>
      <c r="H2784" s="25" t="n"/>
      <c r="I2784" s="8" t="n"/>
      <c r="J2784" s="25">
        <f>IF($H2784&lt;&gt;"",IF($F2784="","",ROUND($H2784-$F2784,2)),IF(AND($F2784&lt;&gt;"",ISNUMBER($G2784)),IF($G2784&lt;TODAY(),-$F2784,""),""))</f>
        <v/>
      </c>
    </row>
    <row r="2785">
      <c r="A2785" s="7" t="n"/>
      <c r="B2785" s="10" t="n"/>
      <c r="C2785">
        <f>IF($A2785="","",IFERROR(IF(INDEX('Apólices'!$Q$2:$Q$5001,MATCH($A2785,'Apólices'!$A$2:$A$5001,0))="","",INDEX('Apólices'!$Q$2:$Q$5001,MATCH($A2785,'Apólices'!$A$2:$A$5001,0))),""))</f>
        <v/>
      </c>
      <c r="D2785" s="8" t="n"/>
      <c r="E2785" s="25" t="n"/>
      <c r="F2785" s="25">
        <f>IF(OR($E2785="",$C2785=""),"",ROUND($E2785*$C2785/100,2))</f>
        <v/>
      </c>
      <c r="G2785" s="8" t="n"/>
      <c r="H2785" s="25" t="n"/>
      <c r="I2785" s="8" t="n"/>
      <c r="J2785" s="25">
        <f>IF($H2785&lt;&gt;"",IF($F2785="","",ROUND($H2785-$F2785,2)),IF(AND($F2785&lt;&gt;"",ISNUMBER($G2785)),IF($G2785&lt;TODAY(),-$F2785,""),""))</f>
        <v/>
      </c>
    </row>
    <row r="2786">
      <c r="A2786" s="7" t="n"/>
      <c r="B2786" s="10" t="n"/>
      <c r="C2786">
        <f>IF($A2786="","",IFERROR(IF(INDEX('Apólices'!$Q$2:$Q$5001,MATCH($A2786,'Apólices'!$A$2:$A$5001,0))="","",INDEX('Apólices'!$Q$2:$Q$5001,MATCH($A2786,'Apólices'!$A$2:$A$5001,0))),""))</f>
        <v/>
      </c>
      <c r="D2786" s="8" t="n"/>
      <c r="E2786" s="25" t="n"/>
      <c r="F2786" s="25">
        <f>IF(OR($E2786="",$C2786=""),"",ROUND($E2786*$C2786/100,2))</f>
        <v/>
      </c>
      <c r="G2786" s="8" t="n"/>
      <c r="H2786" s="25" t="n"/>
      <c r="I2786" s="8" t="n"/>
      <c r="J2786" s="25">
        <f>IF($H2786&lt;&gt;"",IF($F2786="","",ROUND($H2786-$F2786,2)),IF(AND($F2786&lt;&gt;"",ISNUMBER($G2786)),IF($G2786&lt;TODAY(),-$F2786,""),""))</f>
        <v/>
      </c>
    </row>
    <row r="2787">
      <c r="A2787" s="7" t="n"/>
      <c r="B2787" s="10" t="n"/>
      <c r="C2787">
        <f>IF($A2787="","",IFERROR(IF(INDEX('Apólices'!$Q$2:$Q$5001,MATCH($A2787,'Apólices'!$A$2:$A$5001,0))="","",INDEX('Apólices'!$Q$2:$Q$5001,MATCH($A2787,'Apólices'!$A$2:$A$5001,0))),""))</f>
        <v/>
      </c>
      <c r="D2787" s="8" t="n"/>
      <c r="E2787" s="25" t="n"/>
      <c r="F2787" s="25">
        <f>IF(OR($E2787="",$C2787=""),"",ROUND($E2787*$C2787/100,2))</f>
        <v/>
      </c>
      <c r="G2787" s="8" t="n"/>
      <c r="H2787" s="25" t="n"/>
      <c r="I2787" s="8" t="n"/>
      <c r="J2787" s="25">
        <f>IF($H2787&lt;&gt;"",IF($F2787="","",ROUND($H2787-$F2787,2)),IF(AND($F2787&lt;&gt;"",ISNUMBER($G2787)),IF($G2787&lt;TODAY(),-$F2787,""),""))</f>
        <v/>
      </c>
    </row>
    <row r="2788">
      <c r="A2788" s="7" t="n"/>
      <c r="B2788" s="10" t="n"/>
      <c r="C2788">
        <f>IF($A2788="","",IFERROR(IF(INDEX('Apólices'!$Q$2:$Q$5001,MATCH($A2788,'Apólices'!$A$2:$A$5001,0))="","",INDEX('Apólices'!$Q$2:$Q$5001,MATCH($A2788,'Apólices'!$A$2:$A$5001,0))),""))</f>
        <v/>
      </c>
      <c r="D2788" s="8" t="n"/>
      <c r="E2788" s="25" t="n"/>
      <c r="F2788" s="25">
        <f>IF(OR($E2788="",$C2788=""),"",ROUND($E2788*$C2788/100,2))</f>
        <v/>
      </c>
      <c r="G2788" s="8" t="n"/>
      <c r="H2788" s="25" t="n"/>
      <c r="I2788" s="8" t="n"/>
      <c r="J2788" s="25">
        <f>IF($H2788&lt;&gt;"",IF($F2788="","",ROUND($H2788-$F2788,2)),IF(AND($F2788&lt;&gt;"",ISNUMBER($G2788)),IF($G2788&lt;TODAY(),-$F2788,""),""))</f>
        <v/>
      </c>
    </row>
    <row r="2789">
      <c r="A2789" s="7" t="n"/>
      <c r="B2789" s="10" t="n"/>
      <c r="C2789">
        <f>IF($A2789="","",IFERROR(IF(INDEX('Apólices'!$Q$2:$Q$5001,MATCH($A2789,'Apólices'!$A$2:$A$5001,0))="","",INDEX('Apólices'!$Q$2:$Q$5001,MATCH($A2789,'Apólices'!$A$2:$A$5001,0))),""))</f>
        <v/>
      </c>
      <c r="D2789" s="8" t="n"/>
      <c r="E2789" s="25" t="n"/>
      <c r="F2789" s="25">
        <f>IF(OR($E2789="",$C2789=""),"",ROUND($E2789*$C2789/100,2))</f>
        <v/>
      </c>
      <c r="G2789" s="8" t="n"/>
      <c r="H2789" s="25" t="n"/>
      <c r="I2789" s="8" t="n"/>
      <c r="J2789" s="25">
        <f>IF($H2789&lt;&gt;"",IF($F2789="","",ROUND($H2789-$F2789,2)),IF(AND($F2789&lt;&gt;"",ISNUMBER($G2789)),IF($G2789&lt;TODAY(),-$F2789,""),""))</f>
        <v/>
      </c>
    </row>
    <row r="2790">
      <c r="A2790" s="7" t="n"/>
      <c r="B2790" s="10" t="n"/>
      <c r="C2790">
        <f>IF($A2790="","",IFERROR(IF(INDEX('Apólices'!$Q$2:$Q$5001,MATCH($A2790,'Apólices'!$A$2:$A$5001,0))="","",INDEX('Apólices'!$Q$2:$Q$5001,MATCH($A2790,'Apólices'!$A$2:$A$5001,0))),""))</f>
        <v/>
      </c>
      <c r="D2790" s="8" t="n"/>
      <c r="E2790" s="25" t="n"/>
      <c r="F2790" s="25">
        <f>IF(OR($E2790="",$C2790=""),"",ROUND($E2790*$C2790/100,2))</f>
        <v/>
      </c>
      <c r="G2790" s="8" t="n"/>
      <c r="H2790" s="25" t="n"/>
      <c r="I2790" s="8" t="n"/>
      <c r="J2790" s="25">
        <f>IF($H2790&lt;&gt;"",IF($F2790="","",ROUND($H2790-$F2790,2)),IF(AND($F2790&lt;&gt;"",ISNUMBER($G2790)),IF($G2790&lt;TODAY(),-$F2790,""),""))</f>
        <v/>
      </c>
    </row>
    <row r="2791">
      <c r="A2791" s="7" t="n"/>
      <c r="B2791" s="10" t="n"/>
      <c r="C2791">
        <f>IF($A2791="","",IFERROR(IF(INDEX('Apólices'!$Q$2:$Q$5001,MATCH($A2791,'Apólices'!$A$2:$A$5001,0))="","",INDEX('Apólices'!$Q$2:$Q$5001,MATCH($A2791,'Apólices'!$A$2:$A$5001,0))),""))</f>
        <v/>
      </c>
      <c r="D2791" s="8" t="n"/>
      <c r="E2791" s="25" t="n"/>
      <c r="F2791" s="25">
        <f>IF(OR($E2791="",$C2791=""),"",ROUND($E2791*$C2791/100,2))</f>
        <v/>
      </c>
      <c r="G2791" s="8" t="n"/>
      <c r="H2791" s="25" t="n"/>
      <c r="I2791" s="8" t="n"/>
      <c r="J2791" s="25">
        <f>IF($H2791&lt;&gt;"",IF($F2791="","",ROUND($H2791-$F2791,2)),IF(AND($F2791&lt;&gt;"",ISNUMBER($G2791)),IF($G2791&lt;TODAY(),-$F2791,""),""))</f>
        <v/>
      </c>
    </row>
    <row r="2792">
      <c r="A2792" s="7" t="n"/>
      <c r="B2792" s="10" t="n"/>
      <c r="C2792">
        <f>IF($A2792="","",IFERROR(IF(INDEX('Apólices'!$Q$2:$Q$5001,MATCH($A2792,'Apólices'!$A$2:$A$5001,0))="","",INDEX('Apólices'!$Q$2:$Q$5001,MATCH($A2792,'Apólices'!$A$2:$A$5001,0))),""))</f>
        <v/>
      </c>
      <c r="D2792" s="8" t="n"/>
      <c r="E2792" s="25" t="n"/>
      <c r="F2792" s="25">
        <f>IF(OR($E2792="",$C2792=""),"",ROUND($E2792*$C2792/100,2))</f>
        <v/>
      </c>
      <c r="G2792" s="8" t="n"/>
      <c r="H2792" s="25" t="n"/>
      <c r="I2792" s="8" t="n"/>
      <c r="J2792" s="25">
        <f>IF($H2792&lt;&gt;"",IF($F2792="","",ROUND($H2792-$F2792,2)),IF(AND($F2792&lt;&gt;"",ISNUMBER($G2792)),IF($G2792&lt;TODAY(),-$F2792,""),""))</f>
        <v/>
      </c>
    </row>
    <row r="2793">
      <c r="A2793" s="7" t="n"/>
      <c r="B2793" s="10" t="n"/>
      <c r="C2793">
        <f>IF($A2793="","",IFERROR(IF(INDEX('Apólices'!$Q$2:$Q$5001,MATCH($A2793,'Apólices'!$A$2:$A$5001,0))="","",INDEX('Apólices'!$Q$2:$Q$5001,MATCH($A2793,'Apólices'!$A$2:$A$5001,0))),""))</f>
        <v/>
      </c>
      <c r="D2793" s="8" t="n"/>
      <c r="E2793" s="25" t="n"/>
      <c r="F2793" s="25">
        <f>IF(OR($E2793="",$C2793=""),"",ROUND($E2793*$C2793/100,2))</f>
        <v/>
      </c>
      <c r="G2793" s="8" t="n"/>
      <c r="H2793" s="25" t="n"/>
      <c r="I2793" s="8" t="n"/>
      <c r="J2793" s="25">
        <f>IF($H2793&lt;&gt;"",IF($F2793="","",ROUND($H2793-$F2793,2)),IF(AND($F2793&lt;&gt;"",ISNUMBER($G2793)),IF($G2793&lt;TODAY(),-$F2793,""),""))</f>
        <v/>
      </c>
    </row>
    <row r="2794">
      <c r="A2794" s="7" t="n"/>
      <c r="B2794" s="10" t="n"/>
      <c r="C2794">
        <f>IF($A2794="","",IFERROR(IF(INDEX('Apólices'!$Q$2:$Q$5001,MATCH($A2794,'Apólices'!$A$2:$A$5001,0))="","",INDEX('Apólices'!$Q$2:$Q$5001,MATCH($A2794,'Apólices'!$A$2:$A$5001,0))),""))</f>
        <v/>
      </c>
      <c r="D2794" s="8" t="n"/>
      <c r="E2794" s="25" t="n"/>
      <c r="F2794" s="25">
        <f>IF(OR($E2794="",$C2794=""),"",ROUND($E2794*$C2794/100,2))</f>
        <v/>
      </c>
      <c r="G2794" s="8" t="n"/>
      <c r="H2794" s="25" t="n"/>
      <c r="I2794" s="8" t="n"/>
      <c r="J2794" s="25">
        <f>IF($H2794&lt;&gt;"",IF($F2794="","",ROUND($H2794-$F2794,2)),IF(AND($F2794&lt;&gt;"",ISNUMBER($G2794)),IF($G2794&lt;TODAY(),-$F2794,""),""))</f>
        <v/>
      </c>
    </row>
    <row r="2795">
      <c r="A2795" s="7" t="n"/>
      <c r="B2795" s="10" t="n"/>
      <c r="C2795">
        <f>IF($A2795="","",IFERROR(IF(INDEX('Apólices'!$Q$2:$Q$5001,MATCH($A2795,'Apólices'!$A$2:$A$5001,0))="","",INDEX('Apólices'!$Q$2:$Q$5001,MATCH($A2795,'Apólices'!$A$2:$A$5001,0))),""))</f>
        <v/>
      </c>
      <c r="D2795" s="8" t="n"/>
      <c r="E2795" s="25" t="n"/>
      <c r="F2795" s="25">
        <f>IF(OR($E2795="",$C2795=""),"",ROUND($E2795*$C2795/100,2))</f>
        <v/>
      </c>
      <c r="G2795" s="8" t="n"/>
      <c r="H2795" s="25" t="n"/>
      <c r="I2795" s="8" t="n"/>
      <c r="J2795" s="25">
        <f>IF($H2795&lt;&gt;"",IF($F2795="","",ROUND($H2795-$F2795,2)),IF(AND($F2795&lt;&gt;"",ISNUMBER($G2795)),IF($G2795&lt;TODAY(),-$F2795,""),""))</f>
        <v/>
      </c>
    </row>
    <row r="2796">
      <c r="A2796" s="7" t="n"/>
      <c r="B2796" s="10" t="n"/>
      <c r="C2796">
        <f>IF($A2796="","",IFERROR(IF(INDEX('Apólices'!$Q$2:$Q$5001,MATCH($A2796,'Apólices'!$A$2:$A$5001,0))="","",INDEX('Apólices'!$Q$2:$Q$5001,MATCH($A2796,'Apólices'!$A$2:$A$5001,0))),""))</f>
        <v/>
      </c>
      <c r="D2796" s="8" t="n"/>
      <c r="E2796" s="25" t="n"/>
      <c r="F2796" s="25">
        <f>IF(OR($E2796="",$C2796=""),"",ROUND($E2796*$C2796/100,2))</f>
        <v/>
      </c>
      <c r="G2796" s="8" t="n"/>
      <c r="H2796" s="25" t="n"/>
      <c r="I2796" s="8" t="n"/>
      <c r="J2796" s="25">
        <f>IF($H2796&lt;&gt;"",IF($F2796="","",ROUND($H2796-$F2796,2)),IF(AND($F2796&lt;&gt;"",ISNUMBER($G2796)),IF($G2796&lt;TODAY(),-$F2796,""),""))</f>
        <v/>
      </c>
    </row>
    <row r="2797">
      <c r="A2797" s="7" t="n"/>
      <c r="B2797" s="10" t="n"/>
      <c r="C2797">
        <f>IF($A2797="","",IFERROR(IF(INDEX('Apólices'!$Q$2:$Q$5001,MATCH($A2797,'Apólices'!$A$2:$A$5001,0))="","",INDEX('Apólices'!$Q$2:$Q$5001,MATCH($A2797,'Apólices'!$A$2:$A$5001,0))),""))</f>
        <v/>
      </c>
      <c r="D2797" s="8" t="n"/>
      <c r="E2797" s="25" t="n"/>
      <c r="F2797" s="25">
        <f>IF(OR($E2797="",$C2797=""),"",ROUND($E2797*$C2797/100,2))</f>
        <v/>
      </c>
      <c r="G2797" s="8" t="n"/>
      <c r="H2797" s="25" t="n"/>
      <c r="I2797" s="8" t="n"/>
      <c r="J2797" s="25">
        <f>IF($H2797&lt;&gt;"",IF($F2797="","",ROUND($H2797-$F2797,2)),IF(AND($F2797&lt;&gt;"",ISNUMBER($G2797)),IF($G2797&lt;TODAY(),-$F2797,""),""))</f>
        <v/>
      </c>
    </row>
    <row r="2798">
      <c r="A2798" s="7" t="n"/>
      <c r="B2798" s="10" t="n"/>
      <c r="C2798">
        <f>IF($A2798="","",IFERROR(IF(INDEX('Apólices'!$Q$2:$Q$5001,MATCH($A2798,'Apólices'!$A$2:$A$5001,0))="","",INDEX('Apólices'!$Q$2:$Q$5001,MATCH($A2798,'Apólices'!$A$2:$A$5001,0))),""))</f>
        <v/>
      </c>
      <c r="D2798" s="8" t="n"/>
      <c r="E2798" s="25" t="n"/>
      <c r="F2798" s="25">
        <f>IF(OR($E2798="",$C2798=""),"",ROUND($E2798*$C2798/100,2))</f>
        <v/>
      </c>
      <c r="G2798" s="8" t="n"/>
      <c r="H2798" s="25" t="n"/>
      <c r="I2798" s="8" t="n"/>
      <c r="J2798" s="25">
        <f>IF($H2798&lt;&gt;"",IF($F2798="","",ROUND($H2798-$F2798,2)),IF(AND($F2798&lt;&gt;"",ISNUMBER($G2798)),IF($G2798&lt;TODAY(),-$F2798,""),""))</f>
        <v/>
      </c>
    </row>
    <row r="2799">
      <c r="A2799" s="7" t="n"/>
      <c r="B2799" s="10" t="n"/>
      <c r="C2799">
        <f>IF($A2799="","",IFERROR(IF(INDEX('Apólices'!$Q$2:$Q$5001,MATCH($A2799,'Apólices'!$A$2:$A$5001,0))="","",INDEX('Apólices'!$Q$2:$Q$5001,MATCH($A2799,'Apólices'!$A$2:$A$5001,0))),""))</f>
        <v/>
      </c>
      <c r="D2799" s="8" t="n"/>
      <c r="E2799" s="25" t="n"/>
      <c r="F2799" s="25">
        <f>IF(OR($E2799="",$C2799=""),"",ROUND($E2799*$C2799/100,2))</f>
        <v/>
      </c>
      <c r="G2799" s="8" t="n"/>
      <c r="H2799" s="25" t="n"/>
      <c r="I2799" s="8" t="n"/>
      <c r="J2799" s="25">
        <f>IF($H2799&lt;&gt;"",IF($F2799="","",ROUND($H2799-$F2799,2)),IF(AND($F2799&lt;&gt;"",ISNUMBER($G2799)),IF($G2799&lt;TODAY(),-$F2799,""),""))</f>
        <v/>
      </c>
    </row>
    <row r="2800">
      <c r="A2800" s="7" t="n"/>
      <c r="B2800" s="10" t="n"/>
      <c r="C2800">
        <f>IF($A2800="","",IFERROR(IF(INDEX('Apólices'!$Q$2:$Q$5001,MATCH($A2800,'Apólices'!$A$2:$A$5001,0))="","",INDEX('Apólices'!$Q$2:$Q$5001,MATCH($A2800,'Apólices'!$A$2:$A$5001,0))),""))</f>
        <v/>
      </c>
      <c r="D2800" s="8" t="n"/>
      <c r="E2800" s="25" t="n"/>
      <c r="F2800" s="25">
        <f>IF(OR($E2800="",$C2800=""),"",ROUND($E2800*$C2800/100,2))</f>
        <v/>
      </c>
      <c r="G2800" s="8" t="n"/>
      <c r="H2800" s="25" t="n"/>
      <c r="I2800" s="8" t="n"/>
      <c r="J2800" s="25">
        <f>IF($H2800&lt;&gt;"",IF($F2800="","",ROUND($H2800-$F2800,2)),IF(AND($F2800&lt;&gt;"",ISNUMBER($G2800)),IF($G2800&lt;TODAY(),-$F2800,""),""))</f>
        <v/>
      </c>
    </row>
    <row r="2801">
      <c r="A2801" s="7" t="n"/>
      <c r="B2801" s="10" t="n"/>
      <c r="C2801">
        <f>IF($A2801="","",IFERROR(IF(INDEX('Apólices'!$Q$2:$Q$5001,MATCH($A2801,'Apólices'!$A$2:$A$5001,0))="","",INDEX('Apólices'!$Q$2:$Q$5001,MATCH($A2801,'Apólices'!$A$2:$A$5001,0))),""))</f>
        <v/>
      </c>
      <c r="D2801" s="8" t="n"/>
      <c r="E2801" s="25" t="n"/>
      <c r="F2801" s="25">
        <f>IF(OR($E2801="",$C2801=""),"",ROUND($E2801*$C2801/100,2))</f>
        <v/>
      </c>
      <c r="G2801" s="8" t="n"/>
      <c r="H2801" s="25" t="n"/>
      <c r="I2801" s="8" t="n"/>
      <c r="J2801" s="25">
        <f>IF($H2801&lt;&gt;"",IF($F2801="","",ROUND($H2801-$F2801,2)),IF(AND($F2801&lt;&gt;"",ISNUMBER($G2801)),IF($G2801&lt;TODAY(),-$F2801,""),""))</f>
        <v/>
      </c>
    </row>
    <row r="2802">
      <c r="A2802" s="7" t="n"/>
      <c r="B2802" s="10" t="n"/>
      <c r="C2802">
        <f>IF($A2802="","",IFERROR(IF(INDEX('Apólices'!$Q$2:$Q$5001,MATCH($A2802,'Apólices'!$A$2:$A$5001,0))="","",INDEX('Apólices'!$Q$2:$Q$5001,MATCH($A2802,'Apólices'!$A$2:$A$5001,0))),""))</f>
        <v/>
      </c>
      <c r="D2802" s="8" t="n"/>
      <c r="E2802" s="25" t="n"/>
      <c r="F2802" s="25">
        <f>IF(OR($E2802="",$C2802=""),"",ROUND($E2802*$C2802/100,2))</f>
        <v/>
      </c>
      <c r="G2802" s="8" t="n"/>
      <c r="H2802" s="25" t="n"/>
      <c r="I2802" s="8" t="n"/>
      <c r="J2802" s="25">
        <f>IF($H2802&lt;&gt;"",IF($F2802="","",ROUND($H2802-$F2802,2)),IF(AND($F2802&lt;&gt;"",ISNUMBER($G2802)),IF($G2802&lt;TODAY(),-$F2802,""),""))</f>
        <v/>
      </c>
    </row>
    <row r="2803">
      <c r="A2803" s="7" t="n"/>
      <c r="B2803" s="10" t="n"/>
      <c r="C2803">
        <f>IF($A2803="","",IFERROR(IF(INDEX('Apólices'!$Q$2:$Q$5001,MATCH($A2803,'Apólices'!$A$2:$A$5001,0))="","",INDEX('Apólices'!$Q$2:$Q$5001,MATCH($A2803,'Apólices'!$A$2:$A$5001,0))),""))</f>
        <v/>
      </c>
      <c r="D2803" s="8" t="n"/>
      <c r="E2803" s="25" t="n"/>
      <c r="F2803" s="25">
        <f>IF(OR($E2803="",$C2803=""),"",ROUND($E2803*$C2803/100,2))</f>
        <v/>
      </c>
      <c r="G2803" s="8" t="n"/>
      <c r="H2803" s="25" t="n"/>
      <c r="I2803" s="8" t="n"/>
      <c r="J2803" s="25">
        <f>IF($H2803&lt;&gt;"",IF($F2803="","",ROUND($H2803-$F2803,2)),IF(AND($F2803&lt;&gt;"",ISNUMBER($G2803)),IF($G2803&lt;TODAY(),-$F2803,""),""))</f>
        <v/>
      </c>
    </row>
    <row r="2804">
      <c r="A2804" s="7" t="n"/>
      <c r="B2804" s="10" t="n"/>
      <c r="C2804">
        <f>IF($A2804="","",IFERROR(IF(INDEX('Apólices'!$Q$2:$Q$5001,MATCH($A2804,'Apólices'!$A$2:$A$5001,0))="","",INDEX('Apólices'!$Q$2:$Q$5001,MATCH($A2804,'Apólices'!$A$2:$A$5001,0))),""))</f>
        <v/>
      </c>
      <c r="D2804" s="8" t="n"/>
      <c r="E2804" s="25" t="n"/>
      <c r="F2804" s="25">
        <f>IF(OR($E2804="",$C2804=""),"",ROUND($E2804*$C2804/100,2))</f>
        <v/>
      </c>
      <c r="G2804" s="8" t="n"/>
      <c r="H2804" s="25" t="n"/>
      <c r="I2804" s="8" t="n"/>
      <c r="J2804" s="25">
        <f>IF($H2804&lt;&gt;"",IF($F2804="","",ROUND($H2804-$F2804,2)),IF(AND($F2804&lt;&gt;"",ISNUMBER($G2804)),IF($G2804&lt;TODAY(),-$F2804,""),""))</f>
        <v/>
      </c>
    </row>
    <row r="2805">
      <c r="A2805" s="7" t="n"/>
      <c r="B2805" s="10" t="n"/>
      <c r="C2805">
        <f>IF($A2805="","",IFERROR(IF(INDEX('Apólices'!$Q$2:$Q$5001,MATCH($A2805,'Apólices'!$A$2:$A$5001,0))="","",INDEX('Apólices'!$Q$2:$Q$5001,MATCH($A2805,'Apólices'!$A$2:$A$5001,0))),""))</f>
        <v/>
      </c>
      <c r="D2805" s="8" t="n"/>
      <c r="E2805" s="25" t="n"/>
      <c r="F2805" s="25">
        <f>IF(OR($E2805="",$C2805=""),"",ROUND($E2805*$C2805/100,2))</f>
        <v/>
      </c>
      <c r="G2805" s="8" t="n"/>
      <c r="H2805" s="25" t="n"/>
      <c r="I2805" s="8" t="n"/>
      <c r="J2805" s="25">
        <f>IF($H2805&lt;&gt;"",IF($F2805="","",ROUND($H2805-$F2805,2)),IF(AND($F2805&lt;&gt;"",ISNUMBER($G2805)),IF($G2805&lt;TODAY(),-$F2805,""),""))</f>
        <v/>
      </c>
    </row>
    <row r="2806">
      <c r="A2806" s="7" t="n"/>
      <c r="B2806" s="10" t="n"/>
      <c r="C2806">
        <f>IF($A2806="","",IFERROR(IF(INDEX('Apólices'!$Q$2:$Q$5001,MATCH($A2806,'Apólices'!$A$2:$A$5001,0))="","",INDEX('Apólices'!$Q$2:$Q$5001,MATCH($A2806,'Apólices'!$A$2:$A$5001,0))),""))</f>
        <v/>
      </c>
      <c r="D2806" s="8" t="n"/>
      <c r="E2806" s="25" t="n"/>
      <c r="F2806" s="25">
        <f>IF(OR($E2806="",$C2806=""),"",ROUND($E2806*$C2806/100,2))</f>
        <v/>
      </c>
      <c r="G2806" s="8" t="n"/>
      <c r="H2806" s="25" t="n"/>
      <c r="I2806" s="8" t="n"/>
      <c r="J2806" s="25">
        <f>IF($H2806&lt;&gt;"",IF($F2806="","",ROUND($H2806-$F2806,2)),IF(AND($F2806&lt;&gt;"",ISNUMBER($G2806)),IF($G2806&lt;TODAY(),-$F2806,""),""))</f>
        <v/>
      </c>
    </row>
    <row r="2807">
      <c r="A2807" s="7" t="n"/>
      <c r="B2807" s="10" t="n"/>
      <c r="C2807">
        <f>IF($A2807="","",IFERROR(IF(INDEX('Apólices'!$Q$2:$Q$5001,MATCH($A2807,'Apólices'!$A$2:$A$5001,0))="","",INDEX('Apólices'!$Q$2:$Q$5001,MATCH($A2807,'Apólices'!$A$2:$A$5001,0))),""))</f>
        <v/>
      </c>
      <c r="D2807" s="8" t="n"/>
      <c r="E2807" s="25" t="n"/>
      <c r="F2807" s="25">
        <f>IF(OR($E2807="",$C2807=""),"",ROUND($E2807*$C2807/100,2))</f>
        <v/>
      </c>
      <c r="G2807" s="8" t="n"/>
      <c r="H2807" s="25" t="n"/>
      <c r="I2807" s="8" t="n"/>
      <c r="J2807" s="25">
        <f>IF($H2807&lt;&gt;"",IF($F2807="","",ROUND($H2807-$F2807,2)),IF(AND($F2807&lt;&gt;"",ISNUMBER($G2807)),IF($G2807&lt;TODAY(),-$F2807,""),""))</f>
        <v/>
      </c>
    </row>
    <row r="2808">
      <c r="A2808" s="7" t="n"/>
      <c r="B2808" s="10" t="n"/>
      <c r="C2808">
        <f>IF($A2808="","",IFERROR(IF(INDEX('Apólices'!$Q$2:$Q$5001,MATCH($A2808,'Apólices'!$A$2:$A$5001,0))="","",INDEX('Apólices'!$Q$2:$Q$5001,MATCH($A2808,'Apólices'!$A$2:$A$5001,0))),""))</f>
        <v/>
      </c>
      <c r="D2808" s="8" t="n"/>
      <c r="E2808" s="25" t="n"/>
      <c r="F2808" s="25">
        <f>IF(OR($E2808="",$C2808=""),"",ROUND($E2808*$C2808/100,2))</f>
        <v/>
      </c>
      <c r="G2808" s="8" t="n"/>
      <c r="H2808" s="25" t="n"/>
      <c r="I2808" s="8" t="n"/>
      <c r="J2808" s="25">
        <f>IF($H2808&lt;&gt;"",IF($F2808="","",ROUND($H2808-$F2808,2)),IF(AND($F2808&lt;&gt;"",ISNUMBER($G2808)),IF($G2808&lt;TODAY(),-$F2808,""),""))</f>
        <v/>
      </c>
    </row>
    <row r="2809">
      <c r="A2809" s="7" t="n"/>
      <c r="B2809" s="10" t="n"/>
      <c r="C2809">
        <f>IF($A2809="","",IFERROR(IF(INDEX('Apólices'!$Q$2:$Q$5001,MATCH($A2809,'Apólices'!$A$2:$A$5001,0))="","",INDEX('Apólices'!$Q$2:$Q$5001,MATCH($A2809,'Apólices'!$A$2:$A$5001,0))),""))</f>
        <v/>
      </c>
      <c r="D2809" s="8" t="n"/>
      <c r="E2809" s="25" t="n"/>
      <c r="F2809" s="25">
        <f>IF(OR($E2809="",$C2809=""),"",ROUND($E2809*$C2809/100,2))</f>
        <v/>
      </c>
      <c r="G2809" s="8" t="n"/>
      <c r="H2809" s="25" t="n"/>
      <c r="I2809" s="8" t="n"/>
      <c r="J2809" s="25">
        <f>IF($H2809&lt;&gt;"",IF($F2809="","",ROUND($H2809-$F2809,2)),IF(AND($F2809&lt;&gt;"",ISNUMBER($G2809)),IF($G2809&lt;TODAY(),-$F2809,""),""))</f>
        <v/>
      </c>
    </row>
    <row r="2810">
      <c r="A2810" s="7" t="n"/>
      <c r="B2810" s="10" t="n"/>
      <c r="C2810">
        <f>IF($A2810="","",IFERROR(IF(INDEX('Apólices'!$Q$2:$Q$5001,MATCH($A2810,'Apólices'!$A$2:$A$5001,0))="","",INDEX('Apólices'!$Q$2:$Q$5001,MATCH($A2810,'Apólices'!$A$2:$A$5001,0))),""))</f>
        <v/>
      </c>
      <c r="D2810" s="8" t="n"/>
      <c r="E2810" s="25" t="n"/>
      <c r="F2810" s="25">
        <f>IF(OR($E2810="",$C2810=""),"",ROUND($E2810*$C2810/100,2))</f>
        <v/>
      </c>
      <c r="G2810" s="8" t="n"/>
      <c r="H2810" s="25" t="n"/>
      <c r="I2810" s="8" t="n"/>
      <c r="J2810" s="25">
        <f>IF($H2810&lt;&gt;"",IF($F2810="","",ROUND($H2810-$F2810,2)),IF(AND($F2810&lt;&gt;"",ISNUMBER($G2810)),IF($G2810&lt;TODAY(),-$F2810,""),""))</f>
        <v/>
      </c>
    </row>
    <row r="2811">
      <c r="A2811" s="7" t="n"/>
      <c r="B2811" s="10" t="n"/>
      <c r="C2811">
        <f>IF($A2811="","",IFERROR(IF(INDEX('Apólices'!$Q$2:$Q$5001,MATCH($A2811,'Apólices'!$A$2:$A$5001,0))="","",INDEX('Apólices'!$Q$2:$Q$5001,MATCH($A2811,'Apólices'!$A$2:$A$5001,0))),""))</f>
        <v/>
      </c>
      <c r="D2811" s="8" t="n"/>
      <c r="E2811" s="25" t="n"/>
      <c r="F2811" s="25">
        <f>IF(OR($E2811="",$C2811=""),"",ROUND($E2811*$C2811/100,2))</f>
        <v/>
      </c>
      <c r="G2811" s="8" t="n"/>
      <c r="H2811" s="25" t="n"/>
      <c r="I2811" s="8" t="n"/>
      <c r="J2811" s="25">
        <f>IF($H2811&lt;&gt;"",IF($F2811="","",ROUND($H2811-$F2811,2)),IF(AND($F2811&lt;&gt;"",ISNUMBER($G2811)),IF($G2811&lt;TODAY(),-$F2811,""),""))</f>
        <v/>
      </c>
    </row>
    <row r="2812">
      <c r="A2812" s="7" t="n"/>
      <c r="B2812" s="10" t="n"/>
      <c r="C2812">
        <f>IF($A2812="","",IFERROR(IF(INDEX('Apólices'!$Q$2:$Q$5001,MATCH($A2812,'Apólices'!$A$2:$A$5001,0))="","",INDEX('Apólices'!$Q$2:$Q$5001,MATCH($A2812,'Apólices'!$A$2:$A$5001,0))),""))</f>
        <v/>
      </c>
      <c r="D2812" s="8" t="n"/>
      <c r="E2812" s="25" t="n"/>
      <c r="F2812" s="25">
        <f>IF(OR($E2812="",$C2812=""),"",ROUND($E2812*$C2812/100,2))</f>
        <v/>
      </c>
      <c r="G2812" s="8" t="n"/>
      <c r="H2812" s="25" t="n"/>
      <c r="I2812" s="8" t="n"/>
      <c r="J2812" s="25">
        <f>IF($H2812&lt;&gt;"",IF($F2812="","",ROUND($H2812-$F2812,2)),IF(AND($F2812&lt;&gt;"",ISNUMBER($G2812)),IF($G2812&lt;TODAY(),-$F2812,""),""))</f>
        <v/>
      </c>
    </row>
    <row r="2813">
      <c r="A2813" s="7" t="n"/>
      <c r="B2813" s="10" t="n"/>
      <c r="C2813">
        <f>IF($A2813="","",IFERROR(IF(INDEX('Apólices'!$Q$2:$Q$5001,MATCH($A2813,'Apólices'!$A$2:$A$5001,0))="","",INDEX('Apólices'!$Q$2:$Q$5001,MATCH($A2813,'Apólices'!$A$2:$A$5001,0))),""))</f>
        <v/>
      </c>
      <c r="D2813" s="8" t="n"/>
      <c r="E2813" s="25" t="n"/>
      <c r="F2813" s="25">
        <f>IF(OR($E2813="",$C2813=""),"",ROUND($E2813*$C2813/100,2))</f>
        <v/>
      </c>
      <c r="G2813" s="8" t="n"/>
      <c r="H2813" s="25" t="n"/>
      <c r="I2813" s="8" t="n"/>
      <c r="J2813" s="25">
        <f>IF($H2813&lt;&gt;"",IF($F2813="","",ROUND($H2813-$F2813,2)),IF(AND($F2813&lt;&gt;"",ISNUMBER($G2813)),IF($G2813&lt;TODAY(),-$F2813,""),""))</f>
        <v/>
      </c>
    </row>
    <row r="2814">
      <c r="A2814" s="7" t="n"/>
      <c r="B2814" s="10" t="n"/>
      <c r="C2814">
        <f>IF($A2814="","",IFERROR(IF(INDEX('Apólices'!$Q$2:$Q$5001,MATCH($A2814,'Apólices'!$A$2:$A$5001,0))="","",INDEX('Apólices'!$Q$2:$Q$5001,MATCH($A2814,'Apólices'!$A$2:$A$5001,0))),""))</f>
        <v/>
      </c>
      <c r="D2814" s="8" t="n"/>
      <c r="E2814" s="25" t="n"/>
      <c r="F2814" s="25">
        <f>IF(OR($E2814="",$C2814=""),"",ROUND($E2814*$C2814/100,2))</f>
        <v/>
      </c>
      <c r="G2814" s="8" t="n"/>
      <c r="H2814" s="25" t="n"/>
      <c r="I2814" s="8" t="n"/>
      <c r="J2814" s="25">
        <f>IF($H2814&lt;&gt;"",IF($F2814="","",ROUND($H2814-$F2814,2)),IF(AND($F2814&lt;&gt;"",ISNUMBER($G2814)),IF($G2814&lt;TODAY(),-$F2814,""),""))</f>
        <v/>
      </c>
    </row>
    <row r="2815">
      <c r="A2815" s="7" t="n"/>
      <c r="B2815" s="10" t="n"/>
      <c r="C2815">
        <f>IF($A2815="","",IFERROR(IF(INDEX('Apólices'!$Q$2:$Q$5001,MATCH($A2815,'Apólices'!$A$2:$A$5001,0))="","",INDEX('Apólices'!$Q$2:$Q$5001,MATCH($A2815,'Apólices'!$A$2:$A$5001,0))),""))</f>
        <v/>
      </c>
      <c r="D2815" s="8" t="n"/>
      <c r="E2815" s="25" t="n"/>
      <c r="F2815" s="25">
        <f>IF(OR($E2815="",$C2815=""),"",ROUND($E2815*$C2815/100,2))</f>
        <v/>
      </c>
      <c r="G2815" s="8" t="n"/>
      <c r="H2815" s="25" t="n"/>
      <c r="I2815" s="8" t="n"/>
      <c r="J2815" s="25">
        <f>IF($H2815&lt;&gt;"",IF($F2815="","",ROUND($H2815-$F2815,2)),IF(AND($F2815&lt;&gt;"",ISNUMBER($G2815)),IF($G2815&lt;TODAY(),-$F2815,""),""))</f>
        <v/>
      </c>
    </row>
    <row r="2816">
      <c r="A2816" s="7" t="n"/>
      <c r="B2816" s="10" t="n"/>
      <c r="C2816">
        <f>IF($A2816="","",IFERROR(IF(INDEX('Apólices'!$Q$2:$Q$5001,MATCH($A2816,'Apólices'!$A$2:$A$5001,0))="","",INDEX('Apólices'!$Q$2:$Q$5001,MATCH($A2816,'Apólices'!$A$2:$A$5001,0))),""))</f>
        <v/>
      </c>
      <c r="D2816" s="8" t="n"/>
      <c r="E2816" s="25" t="n"/>
      <c r="F2816" s="25">
        <f>IF(OR($E2816="",$C2816=""),"",ROUND($E2816*$C2816/100,2))</f>
        <v/>
      </c>
      <c r="G2816" s="8" t="n"/>
      <c r="H2816" s="25" t="n"/>
      <c r="I2816" s="8" t="n"/>
      <c r="J2816" s="25">
        <f>IF($H2816&lt;&gt;"",IF($F2816="","",ROUND($H2816-$F2816,2)),IF(AND($F2816&lt;&gt;"",ISNUMBER($G2816)),IF($G2816&lt;TODAY(),-$F2816,""),""))</f>
        <v/>
      </c>
    </row>
    <row r="2817">
      <c r="A2817" s="7" t="n"/>
      <c r="B2817" s="10" t="n"/>
      <c r="C2817">
        <f>IF($A2817="","",IFERROR(IF(INDEX('Apólices'!$Q$2:$Q$5001,MATCH($A2817,'Apólices'!$A$2:$A$5001,0))="","",INDEX('Apólices'!$Q$2:$Q$5001,MATCH($A2817,'Apólices'!$A$2:$A$5001,0))),""))</f>
        <v/>
      </c>
      <c r="D2817" s="8" t="n"/>
      <c r="E2817" s="25" t="n"/>
      <c r="F2817" s="25">
        <f>IF(OR($E2817="",$C2817=""),"",ROUND($E2817*$C2817/100,2))</f>
        <v/>
      </c>
      <c r="G2817" s="8" t="n"/>
      <c r="H2817" s="25" t="n"/>
      <c r="I2817" s="8" t="n"/>
      <c r="J2817" s="25">
        <f>IF($H2817&lt;&gt;"",IF($F2817="","",ROUND($H2817-$F2817,2)),IF(AND($F2817&lt;&gt;"",ISNUMBER($G2817)),IF($G2817&lt;TODAY(),-$F2817,""),""))</f>
        <v/>
      </c>
    </row>
    <row r="2818">
      <c r="A2818" s="7" t="n"/>
      <c r="B2818" s="10" t="n"/>
      <c r="C2818">
        <f>IF($A2818="","",IFERROR(IF(INDEX('Apólices'!$Q$2:$Q$5001,MATCH($A2818,'Apólices'!$A$2:$A$5001,0))="","",INDEX('Apólices'!$Q$2:$Q$5001,MATCH($A2818,'Apólices'!$A$2:$A$5001,0))),""))</f>
        <v/>
      </c>
      <c r="D2818" s="8" t="n"/>
      <c r="E2818" s="25" t="n"/>
      <c r="F2818" s="25">
        <f>IF(OR($E2818="",$C2818=""),"",ROUND($E2818*$C2818/100,2))</f>
        <v/>
      </c>
      <c r="G2818" s="8" t="n"/>
      <c r="H2818" s="25" t="n"/>
      <c r="I2818" s="8" t="n"/>
      <c r="J2818" s="25">
        <f>IF($H2818&lt;&gt;"",IF($F2818="","",ROUND($H2818-$F2818,2)),IF(AND($F2818&lt;&gt;"",ISNUMBER($G2818)),IF($G2818&lt;TODAY(),-$F2818,""),""))</f>
        <v/>
      </c>
    </row>
    <row r="2819">
      <c r="A2819" s="7" t="n"/>
      <c r="B2819" s="10" t="n"/>
      <c r="C2819">
        <f>IF($A2819="","",IFERROR(IF(INDEX('Apólices'!$Q$2:$Q$5001,MATCH($A2819,'Apólices'!$A$2:$A$5001,0))="","",INDEX('Apólices'!$Q$2:$Q$5001,MATCH($A2819,'Apólices'!$A$2:$A$5001,0))),""))</f>
        <v/>
      </c>
      <c r="D2819" s="8" t="n"/>
      <c r="E2819" s="25" t="n"/>
      <c r="F2819" s="25">
        <f>IF(OR($E2819="",$C2819=""),"",ROUND($E2819*$C2819/100,2))</f>
        <v/>
      </c>
      <c r="G2819" s="8" t="n"/>
      <c r="H2819" s="25" t="n"/>
      <c r="I2819" s="8" t="n"/>
      <c r="J2819" s="25">
        <f>IF($H2819&lt;&gt;"",IF($F2819="","",ROUND($H2819-$F2819,2)),IF(AND($F2819&lt;&gt;"",ISNUMBER($G2819)),IF($G2819&lt;TODAY(),-$F2819,""),""))</f>
        <v/>
      </c>
    </row>
    <row r="2820">
      <c r="A2820" s="7" t="n"/>
      <c r="B2820" s="10" t="n"/>
      <c r="C2820">
        <f>IF($A2820="","",IFERROR(IF(INDEX('Apólices'!$Q$2:$Q$5001,MATCH($A2820,'Apólices'!$A$2:$A$5001,0))="","",INDEX('Apólices'!$Q$2:$Q$5001,MATCH($A2820,'Apólices'!$A$2:$A$5001,0))),""))</f>
        <v/>
      </c>
      <c r="D2820" s="8" t="n"/>
      <c r="E2820" s="25" t="n"/>
      <c r="F2820" s="25">
        <f>IF(OR($E2820="",$C2820=""),"",ROUND($E2820*$C2820/100,2))</f>
        <v/>
      </c>
      <c r="G2820" s="8" t="n"/>
      <c r="H2820" s="25" t="n"/>
      <c r="I2820" s="8" t="n"/>
      <c r="J2820" s="25">
        <f>IF($H2820&lt;&gt;"",IF($F2820="","",ROUND($H2820-$F2820,2)),IF(AND($F2820&lt;&gt;"",ISNUMBER($G2820)),IF($G2820&lt;TODAY(),-$F2820,""),""))</f>
        <v/>
      </c>
    </row>
    <row r="2821">
      <c r="A2821" s="7" t="n"/>
      <c r="B2821" s="10" t="n"/>
      <c r="C2821">
        <f>IF($A2821="","",IFERROR(IF(INDEX('Apólices'!$Q$2:$Q$5001,MATCH($A2821,'Apólices'!$A$2:$A$5001,0))="","",INDEX('Apólices'!$Q$2:$Q$5001,MATCH($A2821,'Apólices'!$A$2:$A$5001,0))),""))</f>
        <v/>
      </c>
      <c r="D2821" s="8" t="n"/>
      <c r="E2821" s="25" t="n"/>
      <c r="F2821" s="25">
        <f>IF(OR($E2821="",$C2821=""),"",ROUND($E2821*$C2821/100,2))</f>
        <v/>
      </c>
      <c r="G2821" s="8" t="n"/>
      <c r="H2821" s="25" t="n"/>
      <c r="I2821" s="8" t="n"/>
      <c r="J2821" s="25">
        <f>IF($H2821&lt;&gt;"",IF($F2821="","",ROUND($H2821-$F2821,2)),IF(AND($F2821&lt;&gt;"",ISNUMBER($G2821)),IF($G2821&lt;TODAY(),-$F2821,""),""))</f>
        <v/>
      </c>
    </row>
    <row r="2822">
      <c r="A2822" s="7" t="n"/>
      <c r="B2822" s="10" t="n"/>
      <c r="C2822">
        <f>IF($A2822="","",IFERROR(IF(INDEX('Apólices'!$Q$2:$Q$5001,MATCH($A2822,'Apólices'!$A$2:$A$5001,0))="","",INDEX('Apólices'!$Q$2:$Q$5001,MATCH($A2822,'Apólices'!$A$2:$A$5001,0))),""))</f>
        <v/>
      </c>
      <c r="D2822" s="8" t="n"/>
      <c r="E2822" s="25" t="n"/>
      <c r="F2822" s="25">
        <f>IF(OR($E2822="",$C2822=""),"",ROUND($E2822*$C2822/100,2))</f>
        <v/>
      </c>
      <c r="G2822" s="8" t="n"/>
      <c r="H2822" s="25" t="n"/>
      <c r="I2822" s="8" t="n"/>
      <c r="J2822" s="25">
        <f>IF($H2822&lt;&gt;"",IF($F2822="","",ROUND($H2822-$F2822,2)),IF(AND($F2822&lt;&gt;"",ISNUMBER($G2822)),IF($G2822&lt;TODAY(),-$F2822,""),""))</f>
        <v/>
      </c>
    </row>
    <row r="2823">
      <c r="A2823" s="7" t="n"/>
      <c r="B2823" s="10" t="n"/>
      <c r="C2823">
        <f>IF($A2823="","",IFERROR(IF(INDEX('Apólices'!$Q$2:$Q$5001,MATCH($A2823,'Apólices'!$A$2:$A$5001,0))="","",INDEX('Apólices'!$Q$2:$Q$5001,MATCH($A2823,'Apólices'!$A$2:$A$5001,0))),""))</f>
        <v/>
      </c>
      <c r="D2823" s="8" t="n"/>
      <c r="E2823" s="25" t="n"/>
      <c r="F2823" s="25">
        <f>IF(OR($E2823="",$C2823=""),"",ROUND($E2823*$C2823/100,2))</f>
        <v/>
      </c>
      <c r="G2823" s="8" t="n"/>
      <c r="H2823" s="25" t="n"/>
      <c r="I2823" s="8" t="n"/>
      <c r="J2823" s="25">
        <f>IF($H2823&lt;&gt;"",IF($F2823="","",ROUND($H2823-$F2823,2)),IF(AND($F2823&lt;&gt;"",ISNUMBER($G2823)),IF($G2823&lt;TODAY(),-$F2823,""),""))</f>
        <v/>
      </c>
    </row>
    <row r="2824">
      <c r="A2824" s="7" t="n"/>
      <c r="B2824" s="10" t="n"/>
      <c r="C2824">
        <f>IF($A2824="","",IFERROR(IF(INDEX('Apólices'!$Q$2:$Q$5001,MATCH($A2824,'Apólices'!$A$2:$A$5001,0))="","",INDEX('Apólices'!$Q$2:$Q$5001,MATCH($A2824,'Apólices'!$A$2:$A$5001,0))),""))</f>
        <v/>
      </c>
      <c r="D2824" s="8" t="n"/>
      <c r="E2824" s="25" t="n"/>
      <c r="F2824" s="25">
        <f>IF(OR($E2824="",$C2824=""),"",ROUND($E2824*$C2824/100,2))</f>
        <v/>
      </c>
      <c r="G2824" s="8" t="n"/>
      <c r="H2824" s="25" t="n"/>
      <c r="I2824" s="8" t="n"/>
      <c r="J2824" s="25">
        <f>IF($H2824&lt;&gt;"",IF($F2824="","",ROUND($H2824-$F2824,2)),IF(AND($F2824&lt;&gt;"",ISNUMBER($G2824)),IF($G2824&lt;TODAY(),-$F2824,""),""))</f>
        <v/>
      </c>
    </row>
    <row r="2825">
      <c r="A2825" s="7" t="n"/>
      <c r="B2825" s="10" t="n"/>
      <c r="C2825">
        <f>IF($A2825="","",IFERROR(IF(INDEX('Apólices'!$Q$2:$Q$5001,MATCH($A2825,'Apólices'!$A$2:$A$5001,0))="","",INDEX('Apólices'!$Q$2:$Q$5001,MATCH($A2825,'Apólices'!$A$2:$A$5001,0))),""))</f>
        <v/>
      </c>
      <c r="D2825" s="8" t="n"/>
      <c r="E2825" s="25" t="n"/>
      <c r="F2825" s="25">
        <f>IF(OR($E2825="",$C2825=""),"",ROUND($E2825*$C2825/100,2))</f>
        <v/>
      </c>
      <c r="G2825" s="8" t="n"/>
      <c r="H2825" s="25" t="n"/>
      <c r="I2825" s="8" t="n"/>
      <c r="J2825" s="25">
        <f>IF($H2825&lt;&gt;"",IF($F2825="","",ROUND($H2825-$F2825,2)),IF(AND($F2825&lt;&gt;"",ISNUMBER($G2825)),IF($G2825&lt;TODAY(),-$F2825,""),""))</f>
        <v/>
      </c>
    </row>
    <row r="2826">
      <c r="A2826" s="7" t="n"/>
      <c r="B2826" s="10" t="n"/>
      <c r="C2826">
        <f>IF($A2826="","",IFERROR(IF(INDEX('Apólices'!$Q$2:$Q$5001,MATCH($A2826,'Apólices'!$A$2:$A$5001,0))="","",INDEX('Apólices'!$Q$2:$Q$5001,MATCH($A2826,'Apólices'!$A$2:$A$5001,0))),""))</f>
        <v/>
      </c>
      <c r="D2826" s="8" t="n"/>
      <c r="E2826" s="25" t="n"/>
      <c r="F2826" s="25">
        <f>IF(OR($E2826="",$C2826=""),"",ROUND($E2826*$C2826/100,2))</f>
        <v/>
      </c>
      <c r="G2826" s="8" t="n"/>
      <c r="H2826" s="25" t="n"/>
      <c r="I2826" s="8" t="n"/>
      <c r="J2826" s="25">
        <f>IF($H2826&lt;&gt;"",IF($F2826="","",ROUND($H2826-$F2826,2)),IF(AND($F2826&lt;&gt;"",ISNUMBER($G2826)),IF($G2826&lt;TODAY(),-$F2826,""),""))</f>
        <v/>
      </c>
    </row>
    <row r="2827">
      <c r="A2827" s="7" t="n"/>
      <c r="B2827" s="10" t="n"/>
      <c r="C2827">
        <f>IF($A2827="","",IFERROR(IF(INDEX('Apólices'!$Q$2:$Q$5001,MATCH($A2827,'Apólices'!$A$2:$A$5001,0))="","",INDEX('Apólices'!$Q$2:$Q$5001,MATCH($A2827,'Apólices'!$A$2:$A$5001,0))),""))</f>
        <v/>
      </c>
      <c r="D2827" s="8" t="n"/>
      <c r="E2827" s="25" t="n"/>
      <c r="F2827" s="25">
        <f>IF(OR($E2827="",$C2827=""),"",ROUND($E2827*$C2827/100,2))</f>
        <v/>
      </c>
      <c r="G2827" s="8" t="n"/>
      <c r="H2827" s="25" t="n"/>
      <c r="I2827" s="8" t="n"/>
      <c r="J2827" s="25">
        <f>IF($H2827&lt;&gt;"",IF($F2827="","",ROUND($H2827-$F2827,2)),IF(AND($F2827&lt;&gt;"",ISNUMBER($G2827)),IF($G2827&lt;TODAY(),-$F2827,""),""))</f>
        <v/>
      </c>
    </row>
    <row r="2828">
      <c r="A2828" s="7" t="n"/>
      <c r="B2828" s="10" t="n"/>
      <c r="C2828">
        <f>IF($A2828="","",IFERROR(IF(INDEX('Apólices'!$Q$2:$Q$5001,MATCH($A2828,'Apólices'!$A$2:$A$5001,0))="","",INDEX('Apólices'!$Q$2:$Q$5001,MATCH($A2828,'Apólices'!$A$2:$A$5001,0))),""))</f>
        <v/>
      </c>
      <c r="D2828" s="8" t="n"/>
      <c r="E2828" s="25" t="n"/>
      <c r="F2828" s="25">
        <f>IF(OR($E2828="",$C2828=""),"",ROUND($E2828*$C2828/100,2))</f>
        <v/>
      </c>
      <c r="G2828" s="8" t="n"/>
      <c r="H2828" s="25" t="n"/>
      <c r="I2828" s="8" t="n"/>
      <c r="J2828" s="25">
        <f>IF($H2828&lt;&gt;"",IF($F2828="","",ROUND($H2828-$F2828,2)),IF(AND($F2828&lt;&gt;"",ISNUMBER($G2828)),IF($G2828&lt;TODAY(),-$F2828,""),""))</f>
        <v/>
      </c>
    </row>
    <row r="2829">
      <c r="A2829" s="7" t="n"/>
      <c r="B2829" s="10" t="n"/>
      <c r="C2829">
        <f>IF($A2829="","",IFERROR(IF(INDEX('Apólices'!$Q$2:$Q$5001,MATCH($A2829,'Apólices'!$A$2:$A$5001,0))="","",INDEX('Apólices'!$Q$2:$Q$5001,MATCH($A2829,'Apólices'!$A$2:$A$5001,0))),""))</f>
        <v/>
      </c>
      <c r="D2829" s="8" t="n"/>
      <c r="E2829" s="25" t="n"/>
      <c r="F2829" s="25">
        <f>IF(OR($E2829="",$C2829=""),"",ROUND($E2829*$C2829/100,2))</f>
        <v/>
      </c>
      <c r="G2829" s="8" t="n"/>
      <c r="H2829" s="25" t="n"/>
      <c r="I2829" s="8" t="n"/>
      <c r="J2829" s="25">
        <f>IF($H2829&lt;&gt;"",IF($F2829="","",ROUND($H2829-$F2829,2)),IF(AND($F2829&lt;&gt;"",ISNUMBER($G2829)),IF($G2829&lt;TODAY(),-$F2829,""),""))</f>
        <v/>
      </c>
    </row>
    <row r="2830">
      <c r="A2830" s="7" t="n"/>
      <c r="B2830" s="10" t="n"/>
      <c r="C2830">
        <f>IF($A2830="","",IFERROR(IF(INDEX('Apólices'!$Q$2:$Q$5001,MATCH($A2830,'Apólices'!$A$2:$A$5001,0))="","",INDEX('Apólices'!$Q$2:$Q$5001,MATCH($A2830,'Apólices'!$A$2:$A$5001,0))),""))</f>
        <v/>
      </c>
      <c r="D2830" s="8" t="n"/>
      <c r="E2830" s="25" t="n"/>
      <c r="F2830" s="25">
        <f>IF(OR($E2830="",$C2830=""),"",ROUND($E2830*$C2830/100,2))</f>
        <v/>
      </c>
      <c r="G2830" s="8" t="n"/>
      <c r="H2830" s="25" t="n"/>
      <c r="I2830" s="8" t="n"/>
      <c r="J2830" s="25">
        <f>IF($H2830&lt;&gt;"",IF($F2830="","",ROUND($H2830-$F2830,2)),IF(AND($F2830&lt;&gt;"",ISNUMBER($G2830)),IF($G2830&lt;TODAY(),-$F2830,""),""))</f>
        <v/>
      </c>
    </row>
    <row r="2831">
      <c r="A2831" s="7" t="n"/>
      <c r="B2831" s="10" t="n"/>
      <c r="C2831">
        <f>IF($A2831="","",IFERROR(IF(INDEX('Apólices'!$Q$2:$Q$5001,MATCH($A2831,'Apólices'!$A$2:$A$5001,0))="","",INDEX('Apólices'!$Q$2:$Q$5001,MATCH($A2831,'Apólices'!$A$2:$A$5001,0))),""))</f>
        <v/>
      </c>
      <c r="D2831" s="8" t="n"/>
      <c r="E2831" s="25" t="n"/>
      <c r="F2831" s="25">
        <f>IF(OR($E2831="",$C2831=""),"",ROUND($E2831*$C2831/100,2))</f>
        <v/>
      </c>
      <c r="G2831" s="8" t="n"/>
      <c r="H2831" s="25" t="n"/>
      <c r="I2831" s="8" t="n"/>
      <c r="J2831" s="25">
        <f>IF($H2831&lt;&gt;"",IF($F2831="","",ROUND($H2831-$F2831,2)),IF(AND($F2831&lt;&gt;"",ISNUMBER($G2831)),IF($G2831&lt;TODAY(),-$F2831,""),""))</f>
        <v/>
      </c>
    </row>
    <row r="2832">
      <c r="A2832" s="7" t="n"/>
      <c r="B2832" s="10" t="n"/>
      <c r="C2832">
        <f>IF($A2832="","",IFERROR(IF(INDEX('Apólices'!$Q$2:$Q$5001,MATCH($A2832,'Apólices'!$A$2:$A$5001,0))="","",INDEX('Apólices'!$Q$2:$Q$5001,MATCH($A2832,'Apólices'!$A$2:$A$5001,0))),""))</f>
        <v/>
      </c>
      <c r="D2832" s="8" t="n"/>
      <c r="E2832" s="25" t="n"/>
      <c r="F2832" s="25">
        <f>IF(OR($E2832="",$C2832=""),"",ROUND($E2832*$C2832/100,2))</f>
        <v/>
      </c>
      <c r="G2832" s="8" t="n"/>
      <c r="H2832" s="25" t="n"/>
      <c r="I2832" s="8" t="n"/>
      <c r="J2832" s="25">
        <f>IF($H2832&lt;&gt;"",IF($F2832="","",ROUND($H2832-$F2832,2)),IF(AND($F2832&lt;&gt;"",ISNUMBER($G2832)),IF($G2832&lt;TODAY(),-$F2832,""),""))</f>
        <v/>
      </c>
    </row>
    <row r="2833">
      <c r="A2833" s="7" t="n"/>
      <c r="B2833" s="10" t="n"/>
      <c r="C2833">
        <f>IF($A2833="","",IFERROR(IF(INDEX('Apólices'!$Q$2:$Q$5001,MATCH($A2833,'Apólices'!$A$2:$A$5001,0))="","",INDEX('Apólices'!$Q$2:$Q$5001,MATCH($A2833,'Apólices'!$A$2:$A$5001,0))),""))</f>
        <v/>
      </c>
      <c r="D2833" s="8" t="n"/>
      <c r="E2833" s="25" t="n"/>
      <c r="F2833" s="25">
        <f>IF(OR($E2833="",$C2833=""),"",ROUND($E2833*$C2833/100,2))</f>
        <v/>
      </c>
      <c r="G2833" s="8" t="n"/>
      <c r="H2833" s="25" t="n"/>
      <c r="I2833" s="8" t="n"/>
      <c r="J2833" s="25">
        <f>IF($H2833&lt;&gt;"",IF($F2833="","",ROUND($H2833-$F2833,2)),IF(AND($F2833&lt;&gt;"",ISNUMBER($G2833)),IF($G2833&lt;TODAY(),-$F2833,""),""))</f>
        <v/>
      </c>
    </row>
    <row r="2834">
      <c r="A2834" s="7" t="n"/>
      <c r="B2834" s="10" t="n"/>
      <c r="C2834">
        <f>IF($A2834="","",IFERROR(IF(INDEX('Apólices'!$Q$2:$Q$5001,MATCH($A2834,'Apólices'!$A$2:$A$5001,0))="","",INDEX('Apólices'!$Q$2:$Q$5001,MATCH($A2834,'Apólices'!$A$2:$A$5001,0))),""))</f>
        <v/>
      </c>
      <c r="D2834" s="8" t="n"/>
      <c r="E2834" s="25" t="n"/>
      <c r="F2834" s="25">
        <f>IF(OR($E2834="",$C2834=""),"",ROUND($E2834*$C2834/100,2))</f>
        <v/>
      </c>
      <c r="G2834" s="8" t="n"/>
      <c r="H2834" s="25" t="n"/>
      <c r="I2834" s="8" t="n"/>
      <c r="J2834" s="25">
        <f>IF($H2834&lt;&gt;"",IF($F2834="","",ROUND($H2834-$F2834,2)),IF(AND($F2834&lt;&gt;"",ISNUMBER($G2834)),IF($G2834&lt;TODAY(),-$F2834,""),""))</f>
        <v/>
      </c>
    </row>
    <row r="2835">
      <c r="A2835" s="7" t="n"/>
      <c r="B2835" s="10" t="n"/>
      <c r="C2835">
        <f>IF($A2835="","",IFERROR(IF(INDEX('Apólices'!$Q$2:$Q$5001,MATCH($A2835,'Apólices'!$A$2:$A$5001,0))="","",INDEX('Apólices'!$Q$2:$Q$5001,MATCH($A2835,'Apólices'!$A$2:$A$5001,0))),""))</f>
        <v/>
      </c>
      <c r="D2835" s="8" t="n"/>
      <c r="E2835" s="25" t="n"/>
      <c r="F2835" s="25">
        <f>IF(OR($E2835="",$C2835=""),"",ROUND($E2835*$C2835/100,2))</f>
        <v/>
      </c>
      <c r="G2835" s="8" t="n"/>
      <c r="H2835" s="25" t="n"/>
      <c r="I2835" s="8" t="n"/>
      <c r="J2835" s="25">
        <f>IF($H2835&lt;&gt;"",IF($F2835="","",ROUND($H2835-$F2835,2)),IF(AND($F2835&lt;&gt;"",ISNUMBER($G2835)),IF($G2835&lt;TODAY(),-$F2835,""),""))</f>
        <v/>
      </c>
    </row>
    <row r="2836">
      <c r="A2836" s="7" t="n"/>
      <c r="B2836" s="10" t="n"/>
      <c r="C2836">
        <f>IF($A2836="","",IFERROR(IF(INDEX('Apólices'!$Q$2:$Q$5001,MATCH($A2836,'Apólices'!$A$2:$A$5001,0))="","",INDEX('Apólices'!$Q$2:$Q$5001,MATCH($A2836,'Apólices'!$A$2:$A$5001,0))),""))</f>
        <v/>
      </c>
      <c r="D2836" s="8" t="n"/>
      <c r="E2836" s="25" t="n"/>
      <c r="F2836" s="25">
        <f>IF(OR($E2836="",$C2836=""),"",ROUND($E2836*$C2836/100,2))</f>
        <v/>
      </c>
      <c r="G2836" s="8" t="n"/>
      <c r="H2836" s="25" t="n"/>
      <c r="I2836" s="8" t="n"/>
      <c r="J2836" s="25">
        <f>IF($H2836&lt;&gt;"",IF($F2836="","",ROUND($H2836-$F2836,2)),IF(AND($F2836&lt;&gt;"",ISNUMBER($G2836)),IF($G2836&lt;TODAY(),-$F2836,""),""))</f>
        <v/>
      </c>
    </row>
    <row r="2837">
      <c r="A2837" s="7" t="n"/>
      <c r="B2837" s="10" t="n"/>
      <c r="C2837">
        <f>IF($A2837="","",IFERROR(IF(INDEX('Apólices'!$Q$2:$Q$5001,MATCH($A2837,'Apólices'!$A$2:$A$5001,0))="","",INDEX('Apólices'!$Q$2:$Q$5001,MATCH($A2837,'Apólices'!$A$2:$A$5001,0))),""))</f>
        <v/>
      </c>
      <c r="D2837" s="8" t="n"/>
      <c r="E2837" s="25" t="n"/>
      <c r="F2837" s="25">
        <f>IF(OR($E2837="",$C2837=""),"",ROUND($E2837*$C2837/100,2))</f>
        <v/>
      </c>
      <c r="G2837" s="8" t="n"/>
      <c r="H2837" s="25" t="n"/>
      <c r="I2837" s="8" t="n"/>
      <c r="J2837" s="25">
        <f>IF($H2837&lt;&gt;"",IF($F2837="","",ROUND($H2837-$F2837,2)),IF(AND($F2837&lt;&gt;"",ISNUMBER($G2837)),IF($G2837&lt;TODAY(),-$F2837,""),""))</f>
        <v/>
      </c>
    </row>
    <row r="2838">
      <c r="A2838" s="7" t="n"/>
      <c r="B2838" s="10" t="n"/>
      <c r="C2838">
        <f>IF($A2838="","",IFERROR(IF(INDEX('Apólices'!$Q$2:$Q$5001,MATCH($A2838,'Apólices'!$A$2:$A$5001,0))="","",INDEX('Apólices'!$Q$2:$Q$5001,MATCH($A2838,'Apólices'!$A$2:$A$5001,0))),""))</f>
        <v/>
      </c>
      <c r="D2838" s="8" t="n"/>
      <c r="E2838" s="25" t="n"/>
      <c r="F2838" s="25">
        <f>IF(OR($E2838="",$C2838=""),"",ROUND($E2838*$C2838/100,2))</f>
        <v/>
      </c>
      <c r="G2838" s="8" t="n"/>
      <c r="H2838" s="25" t="n"/>
      <c r="I2838" s="8" t="n"/>
      <c r="J2838" s="25">
        <f>IF($H2838&lt;&gt;"",IF($F2838="","",ROUND($H2838-$F2838,2)),IF(AND($F2838&lt;&gt;"",ISNUMBER($G2838)),IF($G2838&lt;TODAY(),-$F2838,""),""))</f>
        <v/>
      </c>
    </row>
    <row r="2839">
      <c r="A2839" s="7" t="n"/>
      <c r="B2839" s="10" t="n"/>
      <c r="C2839">
        <f>IF($A2839="","",IFERROR(IF(INDEX('Apólices'!$Q$2:$Q$5001,MATCH($A2839,'Apólices'!$A$2:$A$5001,0))="","",INDEX('Apólices'!$Q$2:$Q$5001,MATCH($A2839,'Apólices'!$A$2:$A$5001,0))),""))</f>
        <v/>
      </c>
      <c r="D2839" s="8" t="n"/>
      <c r="E2839" s="25" t="n"/>
      <c r="F2839" s="25">
        <f>IF(OR($E2839="",$C2839=""),"",ROUND($E2839*$C2839/100,2))</f>
        <v/>
      </c>
      <c r="G2839" s="8" t="n"/>
      <c r="H2839" s="25" t="n"/>
      <c r="I2839" s="8" t="n"/>
      <c r="J2839" s="25">
        <f>IF($H2839&lt;&gt;"",IF($F2839="","",ROUND($H2839-$F2839,2)),IF(AND($F2839&lt;&gt;"",ISNUMBER($G2839)),IF($G2839&lt;TODAY(),-$F2839,""),""))</f>
        <v/>
      </c>
    </row>
    <row r="2840">
      <c r="A2840" s="7" t="n"/>
      <c r="B2840" s="10" t="n"/>
      <c r="C2840">
        <f>IF($A2840="","",IFERROR(IF(INDEX('Apólices'!$Q$2:$Q$5001,MATCH($A2840,'Apólices'!$A$2:$A$5001,0))="","",INDEX('Apólices'!$Q$2:$Q$5001,MATCH($A2840,'Apólices'!$A$2:$A$5001,0))),""))</f>
        <v/>
      </c>
      <c r="D2840" s="8" t="n"/>
      <c r="E2840" s="25" t="n"/>
      <c r="F2840" s="25">
        <f>IF(OR($E2840="",$C2840=""),"",ROUND($E2840*$C2840/100,2))</f>
        <v/>
      </c>
      <c r="G2840" s="8" t="n"/>
      <c r="H2840" s="25" t="n"/>
      <c r="I2840" s="8" t="n"/>
      <c r="J2840" s="25">
        <f>IF($H2840&lt;&gt;"",IF($F2840="","",ROUND($H2840-$F2840,2)),IF(AND($F2840&lt;&gt;"",ISNUMBER($G2840)),IF($G2840&lt;TODAY(),-$F2840,""),""))</f>
        <v/>
      </c>
    </row>
    <row r="2841">
      <c r="A2841" s="7" t="n"/>
      <c r="B2841" s="10" t="n"/>
      <c r="C2841">
        <f>IF($A2841="","",IFERROR(IF(INDEX('Apólices'!$Q$2:$Q$5001,MATCH($A2841,'Apólices'!$A$2:$A$5001,0))="","",INDEX('Apólices'!$Q$2:$Q$5001,MATCH($A2841,'Apólices'!$A$2:$A$5001,0))),""))</f>
        <v/>
      </c>
      <c r="D2841" s="8" t="n"/>
      <c r="E2841" s="25" t="n"/>
      <c r="F2841" s="25">
        <f>IF(OR($E2841="",$C2841=""),"",ROUND($E2841*$C2841/100,2))</f>
        <v/>
      </c>
      <c r="G2841" s="8" t="n"/>
      <c r="H2841" s="25" t="n"/>
      <c r="I2841" s="8" t="n"/>
      <c r="J2841" s="25">
        <f>IF($H2841&lt;&gt;"",IF($F2841="","",ROUND($H2841-$F2841,2)),IF(AND($F2841&lt;&gt;"",ISNUMBER($G2841)),IF($G2841&lt;TODAY(),-$F2841,""),""))</f>
        <v/>
      </c>
    </row>
    <row r="2842">
      <c r="A2842" s="7" t="n"/>
      <c r="B2842" s="10" t="n"/>
      <c r="C2842">
        <f>IF($A2842="","",IFERROR(IF(INDEX('Apólices'!$Q$2:$Q$5001,MATCH($A2842,'Apólices'!$A$2:$A$5001,0))="","",INDEX('Apólices'!$Q$2:$Q$5001,MATCH($A2842,'Apólices'!$A$2:$A$5001,0))),""))</f>
        <v/>
      </c>
      <c r="D2842" s="8" t="n"/>
      <c r="E2842" s="25" t="n"/>
      <c r="F2842" s="25">
        <f>IF(OR($E2842="",$C2842=""),"",ROUND($E2842*$C2842/100,2))</f>
        <v/>
      </c>
      <c r="G2842" s="8" t="n"/>
      <c r="H2842" s="25" t="n"/>
      <c r="I2842" s="8" t="n"/>
      <c r="J2842" s="25">
        <f>IF($H2842&lt;&gt;"",IF($F2842="","",ROUND($H2842-$F2842,2)),IF(AND($F2842&lt;&gt;"",ISNUMBER($G2842)),IF($G2842&lt;TODAY(),-$F2842,""),""))</f>
        <v/>
      </c>
    </row>
    <row r="2843">
      <c r="A2843" s="7" t="n"/>
      <c r="B2843" s="10" t="n"/>
      <c r="C2843">
        <f>IF($A2843="","",IFERROR(IF(INDEX('Apólices'!$Q$2:$Q$5001,MATCH($A2843,'Apólices'!$A$2:$A$5001,0))="","",INDEX('Apólices'!$Q$2:$Q$5001,MATCH($A2843,'Apólices'!$A$2:$A$5001,0))),""))</f>
        <v/>
      </c>
      <c r="D2843" s="8" t="n"/>
      <c r="E2843" s="25" t="n"/>
      <c r="F2843" s="25">
        <f>IF(OR($E2843="",$C2843=""),"",ROUND($E2843*$C2843/100,2))</f>
        <v/>
      </c>
      <c r="G2843" s="8" t="n"/>
      <c r="H2843" s="25" t="n"/>
      <c r="I2843" s="8" t="n"/>
      <c r="J2843" s="25">
        <f>IF($H2843&lt;&gt;"",IF($F2843="","",ROUND($H2843-$F2843,2)),IF(AND($F2843&lt;&gt;"",ISNUMBER($G2843)),IF($G2843&lt;TODAY(),-$F2843,""),""))</f>
        <v/>
      </c>
    </row>
    <row r="2844">
      <c r="A2844" s="7" t="n"/>
      <c r="B2844" s="10" t="n"/>
      <c r="C2844">
        <f>IF($A2844="","",IFERROR(IF(INDEX('Apólices'!$Q$2:$Q$5001,MATCH($A2844,'Apólices'!$A$2:$A$5001,0))="","",INDEX('Apólices'!$Q$2:$Q$5001,MATCH($A2844,'Apólices'!$A$2:$A$5001,0))),""))</f>
        <v/>
      </c>
      <c r="D2844" s="8" t="n"/>
      <c r="E2844" s="25" t="n"/>
      <c r="F2844" s="25">
        <f>IF(OR($E2844="",$C2844=""),"",ROUND($E2844*$C2844/100,2))</f>
        <v/>
      </c>
      <c r="G2844" s="8" t="n"/>
      <c r="H2844" s="25" t="n"/>
      <c r="I2844" s="8" t="n"/>
      <c r="J2844" s="25">
        <f>IF($H2844&lt;&gt;"",IF($F2844="","",ROUND($H2844-$F2844,2)),IF(AND($F2844&lt;&gt;"",ISNUMBER($G2844)),IF($G2844&lt;TODAY(),-$F2844,""),""))</f>
        <v/>
      </c>
    </row>
    <row r="2845">
      <c r="A2845" s="7" t="n"/>
      <c r="B2845" s="10" t="n"/>
      <c r="C2845">
        <f>IF($A2845="","",IFERROR(IF(INDEX('Apólices'!$Q$2:$Q$5001,MATCH($A2845,'Apólices'!$A$2:$A$5001,0))="","",INDEX('Apólices'!$Q$2:$Q$5001,MATCH($A2845,'Apólices'!$A$2:$A$5001,0))),""))</f>
        <v/>
      </c>
      <c r="D2845" s="8" t="n"/>
      <c r="E2845" s="25" t="n"/>
      <c r="F2845" s="25">
        <f>IF(OR($E2845="",$C2845=""),"",ROUND($E2845*$C2845/100,2))</f>
        <v/>
      </c>
      <c r="G2845" s="8" t="n"/>
      <c r="H2845" s="25" t="n"/>
      <c r="I2845" s="8" t="n"/>
      <c r="J2845" s="25">
        <f>IF($H2845&lt;&gt;"",IF($F2845="","",ROUND($H2845-$F2845,2)),IF(AND($F2845&lt;&gt;"",ISNUMBER($G2845)),IF($G2845&lt;TODAY(),-$F2845,""),""))</f>
        <v/>
      </c>
    </row>
    <row r="2846">
      <c r="A2846" s="7" t="n"/>
      <c r="B2846" s="10" t="n"/>
      <c r="C2846">
        <f>IF($A2846="","",IFERROR(IF(INDEX('Apólices'!$Q$2:$Q$5001,MATCH($A2846,'Apólices'!$A$2:$A$5001,0))="","",INDEX('Apólices'!$Q$2:$Q$5001,MATCH($A2846,'Apólices'!$A$2:$A$5001,0))),""))</f>
        <v/>
      </c>
      <c r="D2846" s="8" t="n"/>
      <c r="E2846" s="25" t="n"/>
      <c r="F2846" s="25">
        <f>IF(OR($E2846="",$C2846=""),"",ROUND($E2846*$C2846/100,2))</f>
        <v/>
      </c>
      <c r="G2846" s="8" t="n"/>
      <c r="H2846" s="25" t="n"/>
      <c r="I2846" s="8" t="n"/>
      <c r="J2846" s="25">
        <f>IF($H2846&lt;&gt;"",IF($F2846="","",ROUND($H2846-$F2846,2)),IF(AND($F2846&lt;&gt;"",ISNUMBER($G2846)),IF($G2846&lt;TODAY(),-$F2846,""),""))</f>
        <v/>
      </c>
    </row>
    <row r="2847">
      <c r="A2847" s="7" t="n"/>
      <c r="B2847" s="10" t="n"/>
      <c r="C2847">
        <f>IF($A2847="","",IFERROR(IF(INDEX('Apólices'!$Q$2:$Q$5001,MATCH($A2847,'Apólices'!$A$2:$A$5001,0))="","",INDEX('Apólices'!$Q$2:$Q$5001,MATCH($A2847,'Apólices'!$A$2:$A$5001,0))),""))</f>
        <v/>
      </c>
      <c r="D2847" s="8" t="n"/>
      <c r="E2847" s="25" t="n"/>
      <c r="F2847" s="25">
        <f>IF(OR($E2847="",$C2847=""),"",ROUND($E2847*$C2847/100,2))</f>
        <v/>
      </c>
      <c r="G2847" s="8" t="n"/>
      <c r="H2847" s="25" t="n"/>
      <c r="I2847" s="8" t="n"/>
      <c r="J2847" s="25">
        <f>IF($H2847&lt;&gt;"",IF($F2847="","",ROUND($H2847-$F2847,2)),IF(AND($F2847&lt;&gt;"",ISNUMBER($G2847)),IF($G2847&lt;TODAY(),-$F2847,""),""))</f>
        <v/>
      </c>
    </row>
    <row r="2848">
      <c r="A2848" s="7" t="n"/>
      <c r="B2848" s="10" t="n"/>
      <c r="C2848">
        <f>IF($A2848="","",IFERROR(IF(INDEX('Apólices'!$Q$2:$Q$5001,MATCH($A2848,'Apólices'!$A$2:$A$5001,0))="","",INDEX('Apólices'!$Q$2:$Q$5001,MATCH($A2848,'Apólices'!$A$2:$A$5001,0))),""))</f>
        <v/>
      </c>
      <c r="D2848" s="8" t="n"/>
      <c r="E2848" s="25" t="n"/>
      <c r="F2848" s="25">
        <f>IF(OR($E2848="",$C2848=""),"",ROUND($E2848*$C2848/100,2))</f>
        <v/>
      </c>
      <c r="G2848" s="8" t="n"/>
      <c r="H2848" s="25" t="n"/>
      <c r="I2848" s="8" t="n"/>
      <c r="J2848" s="25">
        <f>IF($H2848&lt;&gt;"",IF($F2848="","",ROUND($H2848-$F2848,2)),IF(AND($F2848&lt;&gt;"",ISNUMBER($G2848)),IF($G2848&lt;TODAY(),-$F2848,""),""))</f>
        <v/>
      </c>
    </row>
    <row r="2849">
      <c r="A2849" s="7" t="n"/>
      <c r="B2849" s="10" t="n"/>
      <c r="C2849">
        <f>IF($A2849="","",IFERROR(IF(INDEX('Apólices'!$Q$2:$Q$5001,MATCH($A2849,'Apólices'!$A$2:$A$5001,0))="","",INDEX('Apólices'!$Q$2:$Q$5001,MATCH($A2849,'Apólices'!$A$2:$A$5001,0))),""))</f>
        <v/>
      </c>
      <c r="D2849" s="8" t="n"/>
      <c r="E2849" s="25" t="n"/>
      <c r="F2849" s="25">
        <f>IF(OR($E2849="",$C2849=""),"",ROUND($E2849*$C2849/100,2))</f>
        <v/>
      </c>
      <c r="G2849" s="8" t="n"/>
      <c r="H2849" s="25" t="n"/>
      <c r="I2849" s="8" t="n"/>
      <c r="J2849" s="25">
        <f>IF($H2849&lt;&gt;"",IF($F2849="","",ROUND($H2849-$F2849,2)),IF(AND($F2849&lt;&gt;"",ISNUMBER($G2849)),IF($G2849&lt;TODAY(),-$F2849,""),""))</f>
        <v/>
      </c>
    </row>
    <row r="2850">
      <c r="A2850" s="7" t="n"/>
      <c r="B2850" s="10" t="n"/>
      <c r="C2850">
        <f>IF($A2850="","",IFERROR(IF(INDEX('Apólices'!$Q$2:$Q$5001,MATCH($A2850,'Apólices'!$A$2:$A$5001,0))="","",INDEX('Apólices'!$Q$2:$Q$5001,MATCH($A2850,'Apólices'!$A$2:$A$5001,0))),""))</f>
        <v/>
      </c>
      <c r="D2850" s="8" t="n"/>
      <c r="E2850" s="25" t="n"/>
      <c r="F2850" s="25">
        <f>IF(OR($E2850="",$C2850=""),"",ROUND($E2850*$C2850/100,2))</f>
        <v/>
      </c>
      <c r="G2850" s="8" t="n"/>
      <c r="H2850" s="25" t="n"/>
      <c r="I2850" s="8" t="n"/>
      <c r="J2850" s="25">
        <f>IF($H2850&lt;&gt;"",IF($F2850="","",ROUND($H2850-$F2850,2)),IF(AND($F2850&lt;&gt;"",ISNUMBER($G2850)),IF($G2850&lt;TODAY(),-$F2850,""),""))</f>
        <v/>
      </c>
    </row>
    <row r="2851">
      <c r="A2851" s="7" t="n"/>
      <c r="B2851" s="10" t="n"/>
      <c r="C2851">
        <f>IF($A2851="","",IFERROR(IF(INDEX('Apólices'!$Q$2:$Q$5001,MATCH($A2851,'Apólices'!$A$2:$A$5001,0))="","",INDEX('Apólices'!$Q$2:$Q$5001,MATCH($A2851,'Apólices'!$A$2:$A$5001,0))),""))</f>
        <v/>
      </c>
      <c r="D2851" s="8" t="n"/>
      <c r="E2851" s="25" t="n"/>
      <c r="F2851" s="25">
        <f>IF(OR($E2851="",$C2851=""),"",ROUND($E2851*$C2851/100,2))</f>
        <v/>
      </c>
      <c r="G2851" s="8" t="n"/>
      <c r="H2851" s="25" t="n"/>
      <c r="I2851" s="8" t="n"/>
      <c r="J2851" s="25">
        <f>IF($H2851&lt;&gt;"",IF($F2851="","",ROUND($H2851-$F2851,2)),IF(AND($F2851&lt;&gt;"",ISNUMBER($G2851)),IF($G2851&lt;TODAY(),-$F2851,""),""))</f>
        <v/>
      </c>
    </row>
    <row r="2852">
      <c r="A2852" s="7" t="n"/>
      <c r="B2852" s="10" t="n"/>
      <c r="C2852">
        <f>IF($A2852="","",IFERROR(IF(INDEX('Apólices'!$Q$2:$Q$5001,MATCH($A2852,'Apólices'!$A$2:$A$5001,0))="","",INDEX('Apólices'!$Q$2:$Q$5001,MATCH($A2852,'Apólices'!$A$2:$A$5001,0))),""))</f>
        <v/>
      </c>
      <c r="D2852" s="8" t="n"/>
      <c r="E2852" s="25" t="n"/>
      <c r="F2852" s="25">
        <f>IF(OR($E2852="",$C2852=""),"",ROUND($E2852*$C2852/100,2))</f>
        <v/>
      </c>
      <c r="G2852" s="8" t="n"/>
      <c r="H2852" s="25" t="n"/>
      <c r="I2852" s="8" t="n"/>
      <c r="J2852" s="25">
        <f>IF($H2852&lt;&gt;"",IF($F2852="","",ROUND($H2852-$F2852,2)),IF(AND($F2852&lt;&gt;"",ISNUMBER($G2852)),IF($G2852&lt;TODAY(),-$F2852,""),""))</f>
        <v/>
      </c>
    </row>
    <row r="2853">
      <c r="A2853" s="7" t="n"/>
      <c r="B2853" s="10" t="n"/>
      <c r="C2853">
        <f>IF($A2853="","",IFERROR(IF(INDEX('Apólices'!$Q$2:$Q$5001,MATCH($A2853,'Apólices'!$A$2:$A$5001,0))="","",INDEX('Apólices'!$Q$2:$Q$5001,MATCH($A2853,'Apólices'!$A$2:$A$5001,0))),""))</f>
        <v/>
      </c>
      <c r="D2853" s="8" t="n"/>
      <c r="E2853" s="25" t="n"/>
      <c r="F2853" s="25">
        <f>IF(OR($E2853="",$C2853=""),"",ROUND($E2853*$C2853/100,2))</f>
        <v/>
      </c>
      <c r="G2853" s="8" t="n"/>
      <c r="H2853" s="25" t="n"/>
      <c r="I2853" s="8" t="n"/>
      <c r="J2853" s="25">
        <f>IF($H2853&lt;&gt;"",IF($F2853="","",ROUND($H2853-$F2853,2)),IF(AND($F2853&lt;&gt;"",ISNUMBER($G2853)),IF($G2853&lt;TODAY(),-$F2853,""),""))</f>
        <v/>
      </c>
    </row>
    <row r="2854">
      <c r="A2854" s="7" t="n"/>
      <c r="B2854" s="10" t="n"/>
      <c r="C2854">
        <f>IF($A2854="","",IFERROR(IF(INDEX('Apólices'!$Q$2:$Q$5001,MATCH($A2854,'Apólices'!$A$2:$A$5001,0))="","",INDEX('Apólices'!$Q$2:$Q$5001,MATCH($A2854,'Apólices'!$A$2:$A$5001,0))),""))</f>
        <v/>
      </c>
      <c r="D2854" s="8" t="n"/>
      <c r="E2854" s="25" t="n"/>
      <c r="F2854" s="25">
        <f>IF(OR($E2854="",$C2854=""),"",ROUND($E2854*$C2854/100,2))</f>
        <v/>
      </c>
      <c r="G2854" s="8" t="n"/>
      <c r="H2854" s="25" t="n"/>
      <c r="I2854" s="8" t="n"/>
      <c r="J2854" s="25">
        <f>IF($H2854&lt;&gt;"",IF($F2854="","",ROUND($H2854-$F2854,2)),IF(AND($F2854&lt;&gt;"",ISNUMBER($G2854)),IF($G2854&lt;TODAY(),-$F2854,""),""))</f>
        <v/>
      </c>
    </row>
    <row r="2855">
      <c r="A2855" s="7" t="n"/>
      <c r="B2855" s="10" t="n"/>
      <c r="C2855">
        <f>IF($A2855="","",IFERROR(IF(INDEX('Apólices'!$Q$2:$Q$5001,MATCH($A2855,'Apólices'!$A$2:$A$5001,0))="","",INDEX('Apólices'!$Q$2:$Q$5001,MATCH($A2855,'Apólices'!$A$2:$A$5001,0))),""))</f>
        <v/>
      </c>
      <c r="D2855" s="8" t="n"/>
      <c r="E2855" s="25" t="n"/>
      <c r="F2855" s="25">
        <f>IF(OR($E2855="",$C2855=""),"",ROUND($E2855*$C2855/100,2))</f>
        <v/>
      </c>
      <c r="G2855" s="8" t="n"/>
      <c r="H2855" s="25" t="n"/>
      <c r="I2855" s="8" t="n"/>
      <c r="J2855" s="25">
        <f>IF($H2855&lt;&gt;"",IF($F2855="","",ROUND($H2855-$F2855,2)),IF(AND($F2855&lt;&gt;"",ISNUMBER($G2855)),IF($G2855&lt;TODAY(),-$F2855,""),""))</f>
        <v/>
      </c>
    </row>
    <row r="2856">
      <c r="A2856" s="7" t="n"/>
      <c r="B2856" s="10" t="n"/>
      <c r="C2856">
        <f>IF($A2856="","",IFERROR(IF(INDEX('Apólices'!$Q$2:$Q$5001,MATCH($A2856,'Apólices'!$A$2:$A$5001,0))="","",INDEX('Apólices'!$Q$2:$Q$5001,MATCH($A2856,'Apólices'!$A$2:$A$5001,0))),""))</f>
        <v/>
      </c>
      <c r="D2856" s="8" t="n"/>
      <c r="E2856" s="25" t="n"/>
      <c r="F2856" s="25">
        <f>IF(OR($E2856="",$C2856=""),"",ROUND($E2856*$C2856/100,2))</f>
        <v/>
      </c>
      <c r="G2856" s="8" t="n"/>
      <c r="H2856" s="25" t="n"/>
      <c r="I2856" s="8" t="n"/>
      <c r="J2856" s="25">
        <f>IF($H2856&lt;&gt;"",IF($F2856="","",ROUND($H2856-$F2856,2)),IF(AND($F2856&lt;&gt;"",ISNUMBER($G2856)),IF($G2856&lt;TODAY(),-$F2856,""),""))</f>
        <v/>
      </c>
    </row>
    <row r="2857">
      <c r="A2857" s="7" t="n"/>
      <c r="B2857" s="10" t="n"/>
      <c r="C2857">
        <f>IF($A2857="","",IFERROR(IF(INDEX('Apólices'!$Q$2:$Q$5001,MATCH($A2857,'Apólices'!$A$2:$A$5001,0))="","",INDEX('Apólices'!$Q$2:$Q$5001,MATCH($A2857,'Apólices'!$A$2:$A$5001,0))),""))</f>
        <v/>
      </c>
      <c r="D2857" s="8" t="n"/>
      <c r="E2857" s="25" t="n"/>
      <c r="F2857" s="25">
        <f>IF(OR($E2857="",$C2857=""),"",ROUND($E2857*$C2857/100,2))</f>
        <v/>
      </c>
      <c r="G2857" s="8" t="n"/>
      <c r="H2857" s="25" t="n"/>
      <c r="I2857" s="8" t="n"/>
      <c r="J2857" s="25">
        <f>IF($H2857&lt;&gt;"",IF($F2857="","",ROUND($H2857-$F2857,2)),IF(AND($F2857&lt;&gt;"",ISNUMBER($G2857)),IF($G2857&lt;TODAY(),-$F2857,""),""))</f>
        <v/>
      </c>
    </row>
    <row r="2858">
      <c r="A2858" s="7" t="n"/>
      <c r="B2858" s="10" t="n"/>
      <c r="C2858">
        <f>IF($A2858="","",IFERROR(IF(INDEX('Apólices'!$Q$2:$Q$5001,MATCH($A2858,'Apólices'!$A$2:$A$5001,0))="","",INDEX('Apólices'!$Q$2:$Q$5001,MATCH($A2858,'Apólices'!$A$2:$A$5001,0))),""))</f>
        <v/>
      </c>
      <c r="D2858" s="8" t="n"/>
      <c r="E2858" s="25" t="n"/>
      <c r="F2858" s="25">
        <f>IF(OR($E2858="",$C2858=""),"",ROUND($E2858*$C2858/100,2))</f>
        <v/>
      </c>
      <c r="G2858" s="8" t="n"/>
      <c r="H2858" s="25" t="n"/>
      <c r="I2858" s="8" t="n"/>
      <c r="J2858" s="25">
        <f>IF($H2858&lt;&gt;"",IF($F2858="","",ROUND($H2858-$F2858,2)),IF(AND($F2858&lt;&gt;"",ISNUMBER($G2858)),IF($G2858&lt;TODAY(),-$F2858,""),""))</f>
        <v/>
      </c>
    </row>
    <row r="2859">
      <c r="A2859" s="7" t="n"/>
      <c r="B2859" s="10" t="n"/>
      <c r="C2859">
        <f>IF($A2859="","",IFERROR(IF(INDEX('Apólices'!$Q$2:$Q$5001,MATCH($A2859,'Apólices'!$A$2:$A$5001,0))="","",INDEX('Apólices'!$Q$2:$Q$5001,MATCH($A2859,'Apólices'!$A$2:$A$5001,0))),""))</f>
        <v/>
      </c>
      <c r="D2859" s="8" t="n"/>
      <c r="E2859" s="25" t="n"/>
      <c r="F2859" s="25">
        <f>IF(OR($E2859="",$C2859=""),"",ROUND($E2859*$C2859/100,2))</f>
        <v/>
      </c>
      <c r="G2859" s="8" t="n"/>
      <c r="H2859" s="25" t="n"/>
      <c r="I2859" s="8" t="n"/>
      <c r="J2859" s="25">
        <f>IF($H2859&lt;&gt;"",IF($F2859="","",ROUND($H2859-$F2859,2)),IF(AND($F2859&lt;&gt;"",ISNUMBER($G2859)),IF($G2859&lt;TODAY(),-$F2859,""),""))</f>
        <v/>
      </c>
    </row>
    <row r="2860">
      <c r="A2860" s="7" t="n"/>
      <c r="B2860" s="10" t="n"/>
      <c r="C2860">
        <f>IF($A2860="","",IFERROR(IF(INDEX('Apólices'!$Q$2:$Q$5001,MATCH($A2860,'Apólices'!$A$2:$A$5001,0))="","",INDEX('Apólices'!$Q$2:$Q$5001,MATCH($A2860,'Apólices'!$A$2:$A$5001,0))),""))</f>
        <v/>
      </c>
      <c r="D2860" s="8" t="n"/>
      <c r="E2860" s="25" t="n"/>
      <c r="F2860" s="25">
        <f>IF(OR($E2860="",$C2860=""),"",ROUND($E2860*$C2860/100,2))</f>
        <v/>
      </c>
      <c r="G2860" s="8" t="n"/>
      <c r="H2860" s="25" t="n"/>
      <c r="I2860" s="8" t="n"/>
      <c r="J2860" s="25">
        <f>IF($H2860&lt;&gt;"",IF($F2860="","",ROUND($H2860-$F2860,2)),IF(AND($F2860&lt;&gt;"",ISNUMBER($G2860)),IF($G2860&lt;TODAY(),-$F2860,""),""))</f>
        <v/>
      </c>
    </row>
    <row r="2861">
      <c r="A2861" s="7" t="n"/>
      <c r="B2861" s="10" t="n"/>
      <c r="C2861">
        <f>IF($A2861="","",IFERROR(IF(INDEX('Apólices'!$Q$2:$Q$5001,MATCH($A2861,'Apólices'!$A$2:$A$5001,0))="","",INDEX('Apólices'!$Q$2:$Q$5001,MATCH($A2861,'Apólices'!$A$2:$A$5001,0))),""))</f>
        <v/>
      </c>
      <c r="D2861" s="8" t="n"/>
      <c r="E2861" s="25" t="n"/>
      <c r="F2861" s="25">
        <f>IF(OR($E2861="",$C2861=""),"",ROUND($E2861*$C2861/100,2))</f>
        <v/>
      </c>
      <c r="G2861" s="8" t="n"/>
      <c r="H2861" s="25" t="n"/>
      <c r="I2861" s="8" t="n"/>
      <c r="J2861" s="25">
        <f>IF($H2861&lt;&gt;"",IF($F2861="","",ROUND($H2861-$F2861,2)),IF(AND($F2861&lt;&gt;"",ISNUMBER($G2861)),IF($G2861&lt;TODAY(),-$F2861,""),""))</f>
        <v/>
      </c>
    </row>
    <row r="2862">
      <c r="A2862" s="7" t="n"/>
      <c r="B2862" s="10" t="n"/>
      <c r="C2862">
        <f>IF($A2862="","",IFERROR(IF(INDEX('Apólices'!$Q$2:$Q$5001,MATCH($A2862,'Apólices'!$A$2:$A$5001,0))="","",INDEX('Apólices'!$Q$2:$Q$5001,MATCH($A2862,'Apólices'!$A$2:$A$5001,0))),""))</f>
        <v/>
      </c>
      <c r="D2862" s="8" t="n"/>
      <c r="E2862" s="25" t="n"/>
      <c r="F2862" s="25">
        <f>IF(OR($E2862="",$C2862=""),"",ROUND($E2862*$C2862/100,2))</f>
        <v/>
      </c>
      <c r="G2862" s="8" t="n"/>
      <c r="H2862" s="25" t="n"/>
      <c r="I2862" s="8" t="n"/>
      <c r="J2862" s="25">
        <f>IF($H2862&lt;&gt;"",IF($F2862="","",ROUND($H2862-$F2862,2)),IF(AND($F2862&lt;&gt;"",ISNUMBER($G2862)),IF($G2862&lt;TODAY(),-$F2862,""),""))</f>
        <v/>
      </c>
    </row>
    <row r="2863">
      <c r="A2863" s="7" t="n"/>
      <c r="B2863" s="10" t="n"/>
      <c r="C2863">
        <f>IF($A2863="","",IFERROR(IF(INDEX('Apólices'!$Q$2:$Q$5001,MATCH($A2863,'Apólices'!$A$2:$A$5001,0))="","",INDEX('Apólices'!$Q$2:$Q$5001,MATCH($A2863,'Apólices'!$A$2:$A$5001,0))),""))</f>
        <v/>
      </c>
      <c r="D2863" s="8" t="n"/>
      <c r="E2863" s="25" t="n"/>
      <c r="F2863" s="25">
        <f>IF(OR($E2863="",$C2863=""),"",ROUND($E2863*$C2863/100,2))</f>
        <v/>
      </c>
      <c r="G2863" s="8" t="n"/>
      <c r="H2863" s="25" t="n"/>
      <c r="I2863" s="8" t="n"/>
      <c r="J2863" s="25">
        <f>IF($H2863&lt;&gt;"",IF($F2863="","",ROUND($H2863-$F2863,2)),IF(AND($F2863&lt;&gt;"",ISNUMBER($G2863)),IF($G2863&lt;TODAY(),-$F2863,""),""))</f>
        <v/>
      </c>
    </row>
    <row r="2864">
      <c r="A2864" s="7" t="n"/>
      <c r="B2864" s="10" t="n"/>
      <c r="C2864">
        <f>IF($A2864="","",IFERROR(IF(INDEX('Apólices'!$Q$2:$Q$5001,MATCH($A2864,'Apólices'!$A$2:$A$5001,0))="","",INDEX('Apólices'!$Q$2:$Q$5001,MATCH($A2864,'Apólices'!$A$2:$A$5001,0))),""))</f>
        <v/>
      </c>
      <c r="D2864" s="8" t="n"/>
      <c r="E2864" s="25" t="n"/>
      <c r="F2864" s="25">
        <f>IF(OR($E2864="",$C2864=""),"",ROUND($E2864*$C2864/100,2))</f>
        <v/>
      </c>
      <c r="G2864" s="8" t="n"/>
      <c r="H2864" s="25" t="n"/>
      <c r="I2864" s="8" t="n"/>
      <c r="J2864" s="25">
        <f>IF($H2864&lt;&gt;"",IF($F2864="","",ROUND($H2864-$F2864,2)),IF(AND($F2864&lt;&gt;"",ISNUMBER($G2864)),IF($G2864&lt;TODAY(),-$F2864,""),""))</f>
        <v/>
      </c>
    </row>
    <row r="2865">
      <c r="A2865" s="7" t="n"/>
      <c r="B2865" s="10" t="n"/>
      <c r="C2865">
        <f>IF($A2865="","",IFERROR(IF(INDEX('Apólices'!$Q$2:$Q$5001,MATCH($A2865,'Apólices'!$A$2:$A$5001,0))="","",INDEX('Apólices'!$Q$2:$Q$5001,MATCH($A2865,'Apólices'!$A$2:$A$5001,0))),""))</f>
        <v/>
      </c>
      <c r="D2865" s="8" t="n"/>
      <c r="E2865" s="25" t="n"/>
      <c r="F2865" s="25">
        <f>IF(OR($E2865="",$C2865=""),"",ROUND($E2865*$C2865/100,2))</f>
        <v/>
      </c>
      <c r="G2865" s="8" t="n"/>
      <c r="H2865" s="25" t="n"/>
      <c r="I2865" s="8" t="n"/>
      <c r="J2865" s="25">
        <f>IF($H2865&lt;&gt;"",IF($F2865="","",ROUND($H2865-$F2865,2)),IF(AND($F2865&lt;&gt;"",ISNUMBER($G2865)),IF($G2865&lt;TODAY(),-$F2865,""),""))</f>
        <v/>
      </c>
    </row>
    <row r="2866">
      <c r="A2866" s="7" t="n"/>
      <c r="B2866" s="10" t="n"/>
      <c r="C2866">
        <f>IF($A2866="","",IFERROR(IF(INDEX('Apólices'!$Q$2:$Q$5001,MATCH($A2866,'Apólices'!$A$2:$A$5001,0))="","",INDEX('Apólices'!$Q$2:$Q$5001,MATCH($A2866,'Apólices'!$A$2:$A$5001,0))),""))</f>
        <v/>
      </c>
      <c r="D2866" s="8" t="n"/>
      <c r="E2866" s="25" t="n"/>
      <c r="F2866" s="25">
        <f>IF(OR($E2866="",$C2866=""),"",ROUND($E2866*$C2866/100,2))</f>
        <v/>
      </c>
      <c r="G2866" s="8" t="n"/>
      <c r="H2866" s="25" t="n"/>
      <c r="I2866" s="8" t="n"/>
      <c r="J2866" s="25">
        <f>IF($H2866&lt;&gt;"",IF($F2866="","",ROUND($H2866-$F2866,2)),IF(AND($F2866&lt;&gt;"",ISNUMBER($G2866)),IF($G2866&lt;TODAY(),-$F2866,""),""))</f>
        <v/>
      </c>
    </row>
    <row r="2867">
      <c r="A2867" s="7" t="n"/>
      <c r="B2867" s="10" t="n"/>
      <c r="C2867">
        <f>IF($A2867="","",IFERROR(IF(INDEX('Apólices'!$Q$2:$Q$5001,MATCH($A2867,'Apólices'!$A$2:$A$5001,0))="","",INDEX('Apólices'!$Q$2:$Q$5001,MATCH($A2867,'Apólices'!$A$2:$A$5001,0))),""))</f>
        <v/>
      </c>
      <c r="D2867" s="8" t="n"/>
      <c r="E2867" s="25" t="n"/>
      <c r="F2867" s="25">
        <f>IF(OR($E2867="",$C2867=""),"",ROUND($E2867*$C2867/100,2))</f>
        <v/>
      </c>
      <c r="G2867" s="8" t="n"/>
      <c r="H2867" s="25" t="n"/>
      <c r="I2867" s="8" t="n"/>
      <c r="J2867" s="25">
        <f>IF($H2867&lt;&gt;"",IF($F2867="","",ROUND($H2867-$F2867,2)),IF(AND($F2867&lt;&gt;"",ISNUMBER($G2867)),IF($G2867&lt;TODAY(),-$F2867,""),""))</f>
        <v/>
      </c>
    </row>
    <row r="2868">
      <c r="A2868" s="7" t="n"/>
      <c r="B2868" s="10" t="n"/>
      <c r="C2868">
        <f>IF($A2868="","",IFERROR(IF(INDEX('Apólices'!$Q$2:$Q$5001,MATCH($A2868,'Apólices'!$A$2:$A$5001,0))="","",INDEX('Apólices'!$Q$2:$Q$5001,MATCH($A2868,'Apólices'!$A$2:$A$5001,0))),""))</f>
        <v/>
      </c>
      <c r="D2868" s="8" t="n"/>
      <c r="E2868" s="25" t="n"/>
      <c r="F2868" s="25">
        <f>IF(OR($E2868="",$C2868=""),"",ROUND($E2868*$C2868/100,2))</f>
        <v/>
      </c>
      <c r="G2868" s="8" t="n"/>
      <c r="H2868" s="25" t="n"/>
      <c r="I2868" s="8" t="n"/>
      <c r="J2868" s="25">
        <f>IF($H2868&lt;&gt;"",IF($F2868="","",ROUND($H2868-$F2868,2)),IF(AND($F2868&lt;&gt;"",ISNUMBER($G2868)),IF($G2868&lt;TODAY(),-$F2868,""),""))</f>
        <v/>
      </c>
    </row>
    <row r="2869">
      <c r="A2869" s="7" t="n"/>
      <c r="B2869" s="10" t="n"/>
      <c r="C2869">
        <f>IF($A2869="","",IFERROR(IF(INDEX('Apólices'!$Q$2:$Q$5001,MATCH($A2869,'Apólices'!$A$2:$A$5001,0))="","",INDEX('Apólices'!$Q$2:$Q$5001,MATCH($A2869,'Apólices'!$A$2:$A$5001,0))),""))</f>
        <v/>
      </c>
      <c r="D2869" s="8" t="n"/>
      <c r="E2869" s="25" t="n"/>
      <c r="F2869" s="25">
        <f>IF(OR($E2869="",$C2869=""),"",ROUND($E2869*$C2869/100,2))</f>
        <v/>
      </c>
      <c r="G2869" s="8" t="n"/>
      <c r="H2869" s="25" t="n"/>
      <c r="I2869" s="8" t="n"/>
      <c r="J2869" s="25">
        <f>IF($H2869&lt;&gt;"",IF($F2869="","",ROUND($H2869-$F2869,2)),IF(AND($F2869&lt;&gt;"",ISNUMBER($G2869)),IF($G2869&lt;TODAY(),-$F2869,""),""))</f>
        <v/>
      </c>
    </row>
    <row r="2870">
      <c r="A2870" s="7" t="n"/>
      <c r="B2870" s="10" t="n"/>
      <c r="C2870">
        <f>IF($A2870="","",IFERROR(IF(INDEX('Apólices'!$Q$2:$Q$5001,MATCH($A2870,'Apólices'!$A$2:$A$5001,0))="","",INDEX('Apólices'!$Q$2:$Q$5001,MATCH($A2870,'Apólices'!$A$2:$A$5001,0))),""))</f>
        <v/>
      </c>
      <c r="D2870" s="8" t="n"/>
      <c r="E2870" s="25" t="n"/>
      <c r="F2870" s="25">
        <f>IF(OR($E2870="",$C2870=""),"",ROUND($E2870*$C2870/100,2))</f>
        <v/>
      </c>
      <c r="G2870" s="8" t="n"/>
      <c r="H2870" s="25" t="n"/>
      <c r="I2870" s="8" t="n"/>
      <c r="J2870" s="25">
        <f>IF($H2870&lt;&gt;"",IF($F2870="","",ROUND($H2870-$F2870,2)),IF(AND($F2870&lt;&gt;"",ISNUMBER($G2870)),IF($G2870&lt;TODAY(),-$F2870,""),""))</f>
        <v/>
      </c>
    </row>
    <row r="2871">
      <c r="A2871" s="7" t="n"/>
      <c r="B2871" s="10" t="n"/>
      <c r="C2871">
        <f>IF($A2871="","",IFERROR(IF(INDEX('Apólices'!$Q$2:$Q$5001,MATCH($A2871,'Apólices'!$A$2:$A$5001,0))="","",INDEX('Apólices'!$Q$2:$Q$5001,MATCH($A2871,'Apólices'!$A$2:$A$5001,0))),""))</f>
        <v/>
      </c>
      <c r="D2871" s="8" t="n"/>
      <c r="E2871" s="25" t="n"/>
      <c r="F2871" s="25">
        <f>IF(OR($E2871="",$C2871=""),"",ROUND($E2871*$C2871/100,2))</f>
        <v/>
      </c>
      <c r="G2871" s="8" t="n"/>
      <c r="H2871" s="25" t="n"/>
      <c r="I2871" s="8" t="n"/>
      <c r="J2871" s="25">
        <f>IF($H2871&lt;&gt;"",IF($F2871="","",ROUND($H2871-$F2871,2)),IF(AND($F2871&lt;&gt;"",ISNUMBER($G2871)),IF($G2871&lt;TODAY(),-$F2871,""),""))</f>
        <v/>
      </c>
    </row>
    <row r="2872">
      <c r="A2872" s="7" t="n"/>
      <c r="B2872" s="10" t="n"/>
      <c r="C2872">
        <f>IF($A2872="","",IFERROR(IF(INDEX('Apólices'!$Q$2:$Q$5001,MATCH($A2872,'Apólices'!$A$2:$A$5001,0))="","",INDEX('Apólices'!$Q$2:$Q$5001,MATCH($A2872,'Apólices'!$A$2:$A$5001,0))),""))</f>
        <v/>
      </c>
      <c r="D2872" s="8" t="n"/>
      <c r="E2872" s="25" t="n"/>
      <c r="F2872" s="25">
        <f>IF(OR($E2872="",$C2872=""),"",ROUND($E2872*$C2872/100,2))</f>
        <v/>
      </c>
      <c r="G2872" s="8" t="n"/>
      <c r="H2872" s="25" t="n"/>
      <c r="I2872" s="8" t="n"/>
      <c r="J2872" s="25">
        <f>IF($H2872&lt;&gt;"",IF($F2872="","",ROUND($H2872-$F2872,2)),IF(AND($F2872&lt;&gt;"",ISNUMBER($G2872)),IF($G2872&lt;TODAY(),-$F2872,""),""))</f>
        <v/>
      </c>
    </row>
    <row r="2873">
      <c r="A2873" s="7" t="n"/>
      <c r="B2873" s="10" t="n"/>
      <c r="C2873">
        <f>IF($A2873="","",IFERROR(IF(INDEX('Apólices'!$Q$2:$Q$5001,MATCH($A2873,'Apólices'!$A$2:$A$5001,0))="","",INDEX('Apólices'!$Q$2:$Q$5001,MATCH($A2873,'Apólices'!$A$2:$A$5001,0))),""))</f>
        <v/>
      </c>
      <c r="D2873" s="8" t="n"/>
      <c r="E2873" s="25" t="n"/>
      <c r="F2873" s="25">
        <f>IF(OR($E2873="",$C2873=""),"",ROUND($E2873*$C2873/100,2))</f>
        <v/>
      </c>
      <c r="G2873" s="8" t="n"/>
      <c r="H2873" s="25" t="n"/>
      <c r="I2873" s="8" t="n"/>
      <c r="J2873" s="25">
        <f>IF($H2873&lt;&gt;"",IF($F2873="","",ROUND($H2873-$F2873,2)),IF(AND($F2873&lt;&gt;"",ISNUMBER($G2873)),IF($G2873&lt;TODAY(),-$F2873,""),""))</f>
        <v/>
      </c>
    </row>
    <row r="2874">
      <c r="A2874" s="7" t="n"/>
      <c r="B2874" s="10" t="n"/>
      <c r="C2874">
        <f>IF($A2874="","",IFERROR(IF(INDEX('Apólices'!$Q$2:$Q$5001,MATCH($A2874,'Apólices'!$A$2:$A$5001,0))="","",INDEX('Apólices'!$Q$2:$Q$5001,MATCH($A2874,'Apólices'!$A$2:$A$5001,0))),""))</f>
        <v/>
      </c>
      <c r="D2874" s="8" t="n"/>
      <c r="E2874" s="25" t="n"/>
      <c r="F2874" s="25">
        <f>IF(OR($E2874="",$C2874=""),"",ROUND($E2874*$C2874/100,2))</f>
        <v/>
      </c>
      <c r="G2874" s="8" t="n"/>
      <c r="H2874" s="25" t="n"/>
      <c r="I2874" s="8" t="n"/>
      <c r="J2874" s="25">
        <f>IF($H2874&lt;&gt;"",IF($F2874="","",ROUND($H2874-$F2874,2)),IF(AND($F2874&lt;&gt;"",ISNUMBER($G2874)),IF($G2874&lt;TODAY(),-$F2874,""),""))</f>
        <v/>
      </c>
    </row>
    <row r="2875">
      <c r="A2875" s="7" t="n"/>
      <c r="B2875" s="10" t="n"/>
      <c r="C2875">
        <f>IF($A2875="","",IFERROR(IF(INDEX('Apólices'!$Q$2:$Q$5001,MATCH($A2875,'Apólices'!$A$2:$A$5001,0))="","",INDEX('Apólices'!$Q$2:$Q$5001,MATCH($A2875,'Apólices'!$A$2:$A$5001,0))),""))</f>
        <v/>
      </c>
      <c r="D2875" s="8" t="n"/>
      <c r="E2875" s="25" t="n"/>
      <c r="F2875" s="25">
        <f>IF(OR($E2875="",$C2875=""),"",ROUND($E2875*$C2875/100,2))</f>
        <v/>
      </c>
      <c r="G2875" s="8" t="n"/>
      <c r="H2875" s="25" t="n"/>
      <c r="I2875" s="8" t="n"/>
      <c r="J2875" s="25">
        <f>IF($H2875&lt;&gt;"",IF($F2875="","",ROUND($H2875-$F2875,2)),IF(AND($F2875&lt;&gt;"",ISNUMBER($G2875)),IF($G2875&lt;TODAY(),-$F2875,""),""))</f>
        <v/>
      </c>
    </row>
    <row r="2876">
      <c r="A2876" s="7" t="n"/>
      <c r="B2876" s="10" t="n"/>
      <c r="C2876">
        <f>IF($A2876="","",IFERROR(IF(INDEX('Apólices'!$Q$2:$Q$5001,MATCH($A2876,'Apólices'!$A$2:$A$5001,0))="","",INDEX('Apólices'!$Q$2:$Q$5001,MATCH($A2876,'Apólices'!$A$2:$A$5001,0))),""))</f>
        <v/>
      </c>
      <c r="D2876" s="8" t="n"/>
      <c r="E2876" s="25" t="n"/>
      <c r="F2876" s="25">
        <f>IF(OR($E2876="",$C2876=""),"",ROUND($E2876*$C2876/100,2))</f>
        <v/>
      </c>
      <c r="G2876" s="8" t="n"/>
      <c r="H2876" s="25" t="n"/>
      <c r="I2876" s="8" t="n"/>
      <c r="J2876" s="25">
        <f>IF($H2876&lt;&gt;"",IF($F2876="","",ROUND($H2876-$F2876,2)),IF(AND($F2876&lt;&gt;"",ISNUMBER($G2876)),IF($G2876&lt;TODAY(),-$F2876,""),""))</f>
        <v/>
      </c>
    </row>
    <row r="2877">
      <c r="A2877" s="7" t="n"/>
      <c r="B2877" s="10" t="n"/>
      <c r="C2877">
        <f>IF($A2877="","",IFERROR(IF(INDEX('Apólices'!$Q$2:$Q$5001,MATCH($A2877,'Apólices'!$A$2:$A$5001,0))="","",INDEX('Apólices'!$Q$2:$Q$5001,MATCH($A2877,'Apólices'!$A$2:$A$5001,0))),""))</f>
        <v/>
      </c>
      <c r="D2877" s="8" t="n"/>
      <c r="E2877" s="25" t="n"/>
      <c r="F2877" s="25">
        <f>IF(OR($E2877="",$C2877=""),"",ROUND($E2877*$C2877/100,2))</f>
        <v/>
      </c>
      <c r="G2877" s="8" t="n"/>
      <c r="H2877" s="25" t="n"/>
      <c r="I2877" s="8" t="n"/>
      <c r="J2877" s="25">
        <f>IF($H2877&lt;&gt;"",IF($F2877="","",ROUND($H2877-$F2877,2)),IF(AND($F2877&lt;&gt;"",ISNUMBER($G2877)),IF($G2877&lt;TODAY(),-$F2877,""),""))</f>
        <v/>
      </c>
    </row>
    <row r="2878">
      <c r="A2878" s="7" t="n"/>
      <c r="B2878" s="10" t="n"/>
      <c r="C2878">
        <f>IF($A2878="","",IFERROR(IF(INDEX('Apólices'!$Q$2:$Q$5001,MATCH($A2878,'Apólices'!$A$2:$A$5001,0))="","",INDEX('Apólices'!$Q$2:$Q$5001,MATCH($A2878,'Apólices'!$A$2:$A$5001,0))),""))</f>
        <v/>
      </c>
      <c r="D2878" s="8" t="n"/>
      <c r="E2878" s="25" t="n"/>
      <c r="F2878" s="25">
        <f>IF(OR($E2878="",$C2878=""),"",ROUND($E2878*$C2878/100,2))</f>
        <v/>
      </c>
      <c r="G2878" s="8" t="n"/>
      <c r="H2878" s="25" t="n"/>
      <c r="I2878" s="8" t="n"/>
      <c r="J2878" s="25">
        <f>IF($H2878&lt;&gt;"",IF($F2878="","",ROUND($H2878-$F2878,2)),IF(AND($F2878&lt;&gt;"",ISNUMBER($G2878)),IF($G2878&lt;TODAY(),-$F2878,""),""))</f>
        <v/>
      </c>
    </row>
    <row r="2879">
      <c r="A2879" s="7" t="n"/>
      <c r="B2879" s="10" t="n"/>
      <c r="C2879">
        <f>IF($A2879="","",IFERROR(IF(INDEX('Apólices'!$Q$2:$Q$5001,MATCH($A2879,'Apólices'!$A$2:$A$5001,0))="","",INDEX('Apólices'!$Q$2:$Q$5001,MATCH($A2879,'Apólices'!$A$2:$A$5001,0))),""))</f>
        <v/>
      </c>
      <c r="D2879" s="8" t="n"/>
      <c r="E2879" s="25" t="n"/>
      <c r="F2879" s="25">
        <f>IF(OR($E2879="",$C2879=""),"",ROUND($E2879*$C2879/100,2))</f>
        <v/>
      </c>
      <c r="G2879" s="8" t="n"/>
      <c r="H2879" s="25" t="n"/>
      <c r="I2879" s="8" t="n"/>
      <c r="J2879" s="25">
        <f>IF($H2879&lt;&gt;"",IF($F2879="","",ROUND($H2879-$F2879,2)),IF(AND($F2879&lt;&gt;"",ISNUMBER($G2879)),IF($G2879&lt;TODAY(),-$F2879,""),""))</f>
        <v/>
      </c>
    </row>
    <row r="2880">
      <c r="A2880" s="7" t="n"/>
      <c r="B2880" s="10" t="n"/>
      <c r="C2880">
        <f>IF($A2880="","",IFERROR(IF(INDEX('Apólices'!$Q$2:$Q$5001,MATCH($A2880,'Apólices'!$A$2:$A$5001,0))="","",INDEX('Apólices'!$Q$2:$Q$5001,MATCH($A2880,'Apólices'!$A$2:$A$5001,0))),""))</f>
        <v/>
      </c>
      <c r="D2880" s="8" t="n"/>
      <c r="E2880" s="25" t="n"/>
      <c r="F2880" s="25">
        <f>IF(OR($E2880="",$C2880=""),"",ROUND($E2880*$C2880/100,2))</f>
        <v/>
      </c>
      <c r="G2880" s="8" t="n"/>
      <c r="H2880" s="25" t="n"/>
      <c r="I2880" s="8" t="n"/>
      <c r="J2880" s="25">
        <f>IF($H2880&lt;&gt;"",IF($F2880="","",ROUND($H2880-$F2880,2)),IF(AND($F2880&lt;&gt;"",ISNUMBER($G2880)),IF($G2880&lt;TODAY(),-$F2880,""),""))</f>
        <v/>
      </c>
    </row>
    <row r="2881">
      <c r="A2881" s="7" t="n"/>
      <c r="B2881" s="10" t="n"/>
      <c r="C2881">
        <f>IF($A2881="","",IFERROR(IF(INDEX('Apólices'!$Q$2:$Q$5001,MATCH($A2881,'Apólices'!$A$2:$A$5001,0))="","",INDEX('Apólices'!$Q$2:$Q$5001,MATCH($A2881,'Apólices'!$A$2:$A$5001,0))),""))</f>
        <v/>
      </c>
      <c r="D2881" s="8" t="n"/>
      <c r="E2881" s="25" t="n"/>
      <c r="F2881" s="25">
        <f>IF(OR($E2881="",$C2881=""),"",ROUND($E2881*$C2881/100,2))</f>
        <v/>
      </c>
      <c r="G2881" s="8" t="n"/>
      <c r="H2881" s="25" t="n"/>
      <c r="I2881" s="8" t="n"/>
      <c r="J2881" s="25">
        <f>IF($H2881&lt;&gt;"",IF($F2881="","",ROUND($H2881-$F2881,2)),IF(AND($F2881&lt;&gt;"",ISNUMBER($G2881)),IF($G2881&lt;TODAY(),-$F2881,""),""))</f>
        <v/>
      </c>
    </row>
    <row r="2882">
      <c r="A2882" s="7" t="n"/>
      <c r="B2882" s="10" t="n"/>
      <c r="C2882">
        <f>IF($A2882="","",IFERROR(IF(INDEX('Apólices'!$Q$2:$Q$5001,MATCH($A2882,'Apólices'!$A$2:$A$5001,0))="","",INDEX('Apólices'!$Q$2:$Q$5001,MATCH($A2882,'Apólices'!$A$2:$A$5001,0))),""))</f>
        <v/>
      </c>
      <c r="D2882" s="8" t="n"/>
      <c r="E2882" s="25" t="n"/>
      <c r="F2882" s="25">
        <f>IF(OR($E2882="",$C2882=""),"",ROUND($E2882*$C2882/100,2))</f>
        <v/>
      </c>
      <c r="G2882" s="8" t="n"/>
      <c r="H2882" s="25" t="n"/>
      <c r="I2882" s="8" t="n"/>
      <c r="J2882" s="25">
        <f>IF($H2882&lt;&gt;"",IF($F2882="","",ROUND($H2882-$F2882,2)),IF(AND($F2882&lt;&gt;"",ISNUMBER($G2882)),IF($G2882&lt;TODAY(),-$F2882,""),""))</f>
        <v/>
      </c>
    </row>
    <row r="2883">
      <c r="A2883" s="7" t="n"/>
      <c r="B2883" s="10" t="n"/>
      <c r="C2883">
        <f>IF($A2883="","",IFERROR(IF(INDEX('Apólices'!$Q$2:$Q$5001,MATCH($A2883,'Apólices'!$A$2:$A$5001,0))="","",INDEX('Apólices'!$Q$2:$Q$5001,MATCH($A2883,'Apólices'!$A$2:$A$5001,0))),""))</f>
        <v/>
      </c>
      <c r="D2883" s="8" t="n"/>
      <c r="E2883" s="25" t="n"/>
      <c r="F2883" s="25">
        <f>IF(OR($E2883="",$C2883=""),"",ROUND($E2883*$C2883/100,2))</f>
        <v/>
      </c>
      <c r="G2883" s="8" t="n"/>
      <c r="H2883" s="25" t="n"/>
      <c r="I2883" s="8" t="n"/>
      <c r="J2883" s="25">
        <f>IF($H2883&lt;&gt;"",IF($F2883="","",ROUND($H2883-$F2883,2)),IF(AND($F2883&lt;&gt;"",ISNUMBER($G2883)),IF($G2883&lt;TODAY(),-$F2883,""),""))</f>
        <v/>
      </c>
    </row>
    <row r="2884">
      <c r="A2884" s="7" t="n"/>
      <c r="B2884" s="10" t="n"/>
      <c r="C2884">
        <f>IF($A2884="","",IFERROR(IF(INDEX('Apólices'!$Q$2:$Q$5001,MATCH($A2884,'Apólices'!$A$2:$A$5001,0))="","",INDEX('Apólices'!$Q$2:$Q$5001,MATCH($A2884,'Apólices'!$A$2:$A$5001,0))),""))</f>
        <v/>
      </c>
      <c r="D2884" s="8" t="n"/>
      <c r="E2884" s="25" t="n"/>
      <c r="F2884" s="25">
        <f>IF(OR($E2884="",$C2884=""),"",ROUND($E2884*$C2884/100,2))</f>
        <v/>
      </c>
      <c r="G2884" s="8" t="n"/>
      <c r="H2884" s="25" t="n"/>
      <c r="I2884" s="8" t="n"/>
      <c r="J2884" s="25">
        <f>IF($H2884&lt;&gt;"",IF($F2884="","",ROUND($H2884-$F2884,2)),IF(AND($F2884&lt;&gt;"",ISNUMBER($G2884)),IF($G2884&lt;TODAY(),-$F2884,""),""))</f>
        <v/>
      </c>
    </row>
    <row r="2885">
      <c r="A2885" s="7" t="n"/>
      <c r="B2885" s="10" t="n"/>
      <c r="C2885">
        <f>IF($A2885="","",IFERROR(IF(INDEX('Apólices'!$Q$2:$Q$5001,MATCH($A2885,'Apólices'!$A$2:$A$5001,0))="","",INDEX('Apólices'!$Q$2:$Q$5001,MATCH($A2885,'Apólices'!$A$2:$A$5001,0))),""))</f>
        <v/>
      </c>
      <c r="D2885" s="8" t="n"/>
      <c r="E2885" s="25" t="n"/>
      <c r="F2885" s="25">
        <f>IF(OR($E2885="",$C2885=""),"",ROUND($E2885*$C2885/100,2))</f>
        <v/>
      </c>
      <c r="G2885" s="8" t="n"/>
      <c r="H2885" s="25" t="n"/>
      <c r="I2885" s="8" t="n"/>
      <c r="J2885" s="25">
        <f>IF($H2885&lt;&gt;"",IF($F2885="","",ROUND($H2885-$F2885,2)),IF(AND($F2885&lt;&gt;"",ISNUMBER($G2885)),IF($G2885&lt;TODAY(),-$F2885,""),""))</f>
        <v/>
      </c>
    </row>
    <row r="2886">
      <c r="A2886" s="7" t="n"/>
      <c r="B2886" s="10" t="n"/>
      <c r="C2886">
        <f>IF($A2886="","",IFERROR(IF(INDEX('Apólices'!$Q$2:$Q$5001,MATCH($A2886,'Apólices'!$A$2:$A$5001,0))="","",INDEX('Apólices'!$Q$2:$Q$5001,MATCH($A2886,'Apólices'!$A$2:$A$5001,0))),""))</f>
        <v/>
      </c>
      <c r="D2886" s="8" t="n"/>
      <c r="E2886" s="25" t="n"/>
      <c r="F2886" s="25">
        <f>IF(OR($E2886="",$C2886=""),"",ROUND($E2886*$C2886/100,2))</f>
        <v/>
      </c>
      <c r="G2886" s="8" t="n"/>
      <c r="H2886" s="25" t="n"/>
      <c r="I2886" s="8" t="n"/>
      <c r="J2886" s="25">
        <f>IF($H2886&lt;&gt;"",IF($F2886="","",ROUND($H2886-$F2886,2)),IF(AND($F2886&lt;&gt;"",ISNUMBER($G2886)),IF($G2886&lt;TODAY(),-$F2886,""),""))</f>
        <v/>
      </c>
    </row>
    <row r="2887">
      <c r="A2887" s="7" t="n"/>
      <c r="B2887" s="10" t="n"/>
      <c r="C2887">
        <f>IF($A2887="","",IFERROR(IF(INDEX('Apólices'!$Q$2:$Q$5001,MATCH($A2887,'Apólices'!$A$2:$A$5001,0))="","",INDEX('Apólices'!$Q$2:$Q$5001,MATCH($A2887,'Apólices'!$A$2:$A$5001,0))),""))</f>
        <v/>
      </c>
      <c r="D2887" s="8" t="n"/>
      <c r="E2887" s="25" t="n"/>
      <c r="F2887" s="25">
        <f>IF(OR($E2887="",$C2887=""),"",ROUND($E2887*$C2887/100,2))</f>
        <v/>
      </c>
      <c r="G2887" s="8" t="n"/>
      <c r="H2887" s="25" t="n"/>
      <c r="I2887" s="8" t="n"/>
      <c r="J2887" s="25">
        <f>IF($H2887&lt;&gt;"",IF($F2887="","",ROUND($H2887-$F2887,2)),IF(AND($F2887&lt;&gt;"",ISNUMBER($G2887)),IF($G2887&lt;TODAY(),-$F2887,""),""))</f>
        <v/>
      </c>
    </row>
    <row r="2888">
      <c r="A2888" s="7" t="n"/>
      <c r="B2888" s="10" t="n"/>
      <c r="C2888">
        <f>IF($A2888="","",IFERROR(IF(INDEX('Apólices'!$Q$2:$Q$5001,MATCH($A2888,'Apólices'!$A$2:$A$5001,0))="","",INDEX('Apólices'!$Q$2:$Q$5001,MATCH($A2888,'Apólices'!$A$2:$A$5001,0))),""))</f>
        <v/>
      </c>
      <c r="D2888" s="8" t="n"/>
      <c r="E2888" s="25" t="n"/>
      <c r="F2888" s="25">
        <f>IF(OR($E2888="",$C2888=""),"",ROUND($E2888*$C2888/100,2))</f>
        <v/>
      </c>
      <c r="G2888" s="8" t="n"/>
      <c r="H2888" s="25" t="n"/>
      <c r="I2888" s="8" t="n"/>
      <c r="J2888" s="25">
        <f>IF($H2888&lt;&gt;"",IF($F2888="","",ROUND($H2888-$F2888,2)),IF(AND($F2888&lt;&gt;"",ISNUMBER($G2888)),IF($G2888&lt;TODAY(),-$F2888,""),""))</f>
        <v/>
      </c>
    </row>
    <row r="2889">
      <c r="A2889" s="7" t="n"/>
      <c r="B2889" s="10" t="n"/>
      <c r="C2889">
        <f>IF($A2889="","",IFERROR(IF(INDEX('Apólices'!$Q$2:$Q$5001,MATCH($A2889,'Apólices'!$A$2:$A$5001,0))="","",INDEX('Apólices'!$Q$2:$Q$5001,MATCH($A2889,'Apólices'!$A$2:$A$5001,0))),""))</f>
        <v/>
      </c>
      <c r="D2889" s="8" t="n"/>
      <c r="E2889" s="25" t="n"/>
      <c r="F2889" s="25">
        <f>IF(OR($E2889="",$C2889=""),"",ROUND($E2889*$C2889/100,2))</f>
        <v/>
      </c>
      <c r="G2889" s="8" t="n"/>
      <c r="H2889" s="25" t="n"/>
      <c r="I2889" s="8" t="n"/>
      <c r="J2889" s="25">
        <f>IF($H2889&lt;&gt;"",IF($F2889="","",ROUND($H2889-$F2889,2)),IF(AND($F2889&lt;&gt;"",ISNUMBER($G2889)),IF($G2889&lt;TODAY(),-$F2889,""),""))</f>
        <v/>
      </c>
    </row>
    <row r="2890">
      <c r="A2890" s="7" t="n"/>
      <c r="B2890" s="10" t="n"/>
      <c r="C2890">
        <f>IF($A2890="","",IFERROR(IF(INDEX('Apólices'!$Q$2:$Q$5001,MATCH($A2890,'Apólices'!$A$2:$A$5001,0))="","",INDEX('Apólices'!$Q$2:$Q$5001,MATCH($A2890,'Apólices'!$A$2:$A$5001,0))),""))</f>
        <v/>
      </c>
      <c r="D2890" s="8" t="n"/>
      <c r="E2890" s="25" t="n"/>
      <c r="F2890" s="25">
        <f>IF(OR($E2890="",$C2890=""),"",ROUND($E2890*$C2890/100,2))</f>
        <v/>
      </c>
      <c r="G2890" s="8" t="n"/>
      <c r="H2890" s="25" t="n"/>
      <c r="I2890" s="8" t="n"/>
      <c r="J2890" s="25">
        <f>IF($H2890&lt;&gt;"",IF($F2890="","",ROUND($H2890-$F2890,2)),IF(AND($F2890&lt;&gt;"",ISNUMBER($G2890)),IF($G2890&lt;TODAY(),-$F2890,""),""))</f>
        <v/>
      </c>
    </row>
    <row r="2891">
      <c r="A2891" s="7" t="n"/>
      <c r="B2891" s="10" t="n"/>
      <c r="C2891">
        <f>IF($A2891="","",IFERROR(IF(INDEX('Apólices'!$Q$2:$Q$5001,MATCH($A2891,'Apólices'!$A$2:$A$5001,0))="","",INDEX('Apólices'!$Q$2:$Q$5001,MATCH($A2891,'Apólices'!$A$2:$A$5001,0))),""))</f>
        <v/>
      </c>
      <c r="D2891" s="8" t="n"/>
      <c r="E2891" s="25" t="n"/>
      <c r="F2891" s="25">
        <f>IF(OR($E2891="",$C2891=""),"",ROUND($E2891*$C2891/100,2))</f>
        <v/>
      </c>
      <c r="G2891" s="8" t="n"/>
      <c r="H2891" s="25" t="n"/>
      <c r="I2891" s="8" t="n"/>
      <c r="J2891" s="25">
        <f>IF($H2891&lt;&gt;"",IF($F2891="","",ROUND($H2891-$F2891,2)),IF(AND($F2891&lt;&gt;"",ISNUMBER($G2891)),IF($G2891&lt;TODAY(),-$F2891,""),""))</f>
        <v/>
      </c>
    </row>
    <row r="2892">
      <c r="A2892" s="7" t="n"/>
      <c r="B2892" s="10" t="n"/>
      <c r="C2892">
        <f>IF($A2892="","",IFERROR(IF(INDEX('Apólices'!$Q$2:$Q$5001,MATCH($A2892,'Apólices'!$A$2:$A$5001,0))="","",INDEX('Apólices'!$Q$2:$Q$5001,MATCH($A2892,'Apólices'!$A$2:$A$5001,0))),""))</f>
        <v/>
      </c>
      <c r="D2892" s="8" t="n"/>
      <c r="E2892" s="25" t="n"/>
      <c r="F2892" s="25">
        <f>IF(OR($E2892="",$C2892=""),"",ROUND($E2892*$C2892/100,2))</f>
        <v/>
      </c>
      <c r="G2892" s="8" t="n"/>
      <c r="H2892" s="25" t="n"/>
      <c r="I2892" s="8" t="n"/>
      <c r="J2892" s="25">
        <f>IF($H2892&lt;&gt;"",IF($F2892="","",ROUND($H2892-$F2892,2)),IF(AND($F2892&lt;&gt;"",ISNUMBER($G2892)),IF($G2892&lt;TODAY(),-$F2892,""),""))</f>
        <v/>
      </c>
    </row>
    <row r="2893">
      <c r="A2893" s="7" t="n"/>
      <c r="B2893" s="10" t="n"/>
      <c r="C2893">
        <f>IF($A2893="","",IFERROR(IF(INDEX('Apólices'!$Q$2:$Q$5001,MATCH($A2893,'Apólices'!$A$2:$A$5001,0))="","",INDEX('Apólices'!$Q$2:$Q$5001,MATCH($A2893,'Apólices'!$A$2:$A$5001,0))),""))</f>
        <v/>
      </c>
      <c r="D2893" s="8" t="n"/>
      <c r="E2893" s="25" t="n"/>
      <c r="F2893" s="25">
        <f>IF(OR($E2893="",$C2893=""),"",ROUND($E2893*$C2893/100,2))</f>
        <v/>
      </c>
      <c r="G2893" s="8" t="n"/>
      <c r="H2893" s="25" t="n"/>
      <c r="I2893" s="8" t="n"/>
      <c r="J2893" s="25">
        <f>IF($H2893&lt;&gt;"",IF($F2893="","",ROUND($H2893-$F2893,2)),IF(AND($F2893&lt;&gt;"",ISNUMBER($G2893)),IF($G2893&lt;TODAY(),-$F2893,""),""))</f>
        <v/>
      </c>
    </row>
    <row r="2894">
      <c r="A2894" s="7" t="n"/>
      <c r="B2894" s="10" t="n"/>
      <c r="C2894">
        <f>IF($A2894="","",IFERROR(IF(INDEX('Apólices'!$Q$2:$Q$5001,MATCH($A2894,'Apólices'!$A$2:$A$5001,0))="","",INDEX('Apólices'!$Q$2:$Q$5001,MATCH($A2894,'Apólices'!$A$2:$A$5001,0))),""))</f>
        <v/>
      </c>
      <c r="D2894" s="8" t="n"/>
      <c r="E2894" s="25" t="n"/>
      <c r="F2894" s="25">
        <f>IF(OR($E2894="",$C2894=""),"",ROUND($E2894*$C2894/100,2))</f>
        <v/>
      </c>
      <c r="G2894" s="8" t="n"/>
      <c r="H2894" s="25" t="n"/>
      <c r="I2894" s="8" t="n"/>
      <c r="J2894" s="25">
        <f>IF($H2894&lt;&gt;"",IF($F2894="","",ROUND($H2894-$F2894,2)),IF(AND($F2894&lt;&gt;"",ISNUMBER($G2894)),IF($G2894&lt;TODAY(),-$F2894,""),""))</f>
        <v/>
      </c>
    </row>
    <row r="2895">
      <c r="A2895" s="7" t="n"/>
      <c r="B2895" s="10" t="n"/>
      <c r="C2895">
        <f>IF($A2895="","",IFERROR(IF(INDEX('Apólices'!$Q$2:$Q$5001,MATCH($A2895,'Apólices'!$A$2:$A$5001,0))="","",INDEX('Apólices'!$Q$2:$Q$5001,MATCH($A2895,'Apólices'!$A$2:$A$5001,0))),""))</f>
        <v/>
      </c>
      <c r="D2895" s="8" t="n"/>
      <c r="E2895" s="25" t="n"/>
      <c r="F2895" s="25">
        <f>IF(OR($E2895="",$C2895=""),"",ROUND($E2895*$C2895/100,2))</f>
        <v/>
      </c>
      <c r="G2895" s="8" t="n"/>
      <c r="H2895" s="25" t="n"/>
      <c r="I2895" s="8" t="n"/>
      <c r="J2895" s="25">
        <f>IF($H2895&lt;&gt;"",IF($F2895="","",ROUND($H2895-$F2895,2)),IF(AND($F2895&lt;&gt;"",ISNUMBER($G2895)),IF($G2895&lt;TODAY(),-$F2895,""),""))</f>
        <v/>
      </c>
    </row>
    <row r="2896">
      <c r="A2896" s="7" t="n"/>
      <c r="B2896" s="10" t="n"/>
      <c r="C2896">
        <f>IF($A2896="","",IFERROR(IF(INDEX('Apólices'!$Q$2:$Q$5001,MATCH($A2896,'Apólices'!$A$2:$A$5001,0))="","",INDEX('Apólices'!$Q$2:$Q$5001,MATCH($A2896,'Apólices'!$A$2:$A$5001,0))),""))</f>
        <v/>
      </c>
      <c r="D2896" s="8" t="n"/>
      <c r="E2896" s="25" t="n"/>
      <c r="F2896" s="25">
        <f>IF(OR($E2896="",$C2896=""),"",ROUND($E2896*$C2896/100,2))</f>
        <v/>
      </c>
      <c r="G2896" s="8" t="n"/>
      <c r="H2896" s="25" t="n"/>
      <c r="I2896" s="8" t="n"/>
      <c r="J2896" s="25">
        <f>IF($H2896&lt;&gt;"",IF($F2896="","",ROUND($H2896-$F2896,2)),IF(AND($F2896&lt;&gt;"",ISNUMBER($G2896)),IF($G2896&lt;TODAY(),-$F2896,""),""))</f>
        <v/>
      </c>
    </row>
    <row r="2897">
      <c r="A2897" s="7" t="n"/>
      <c r="B2897" s="10" t="n"/>
      <c r="C2897">
        <f>IF($A2897="","",IFERROR(IF(INDEX('Apólices'!$Q$2:$Q$5001,MATCH($A2897,'Apólices'!$A$2:$A$5001,0))="","",INDEX('Apólices'!$Q$2:$Q$5001,MATCH($A2897,'Apólices'!$A$2:$A$5001,0))),""))</f>
        <v/>
      </c>
      <c r="D2897" s="8" t="n"/>
      <c r="E2897" s="25" t="n"/>
      <c r="F2897" s="25">
        <f>IF(OR($E2897="",$C2897=""),"",ROUND($E2897*$C2897/100,2))</f>
        <v/>
      </c>
      <c r="G2897" s="8" t="n"/>
      <c r="H2897" s="25" t="n"/>
      <c r="I2897" s="8" t="n"/>
      <c r="J2897" s="25">
        <f>IF($H2897&lt;&gt;"",IF($F2897="","",ROUND($H2897-$F2897,2)),IF(AND($F2897&lt;&gt;"",ISNUMBER($G2897)),IF($G2897&lt;TODAY(),-$F2897,""),""))</f>
        <v/>
      </c>
    </row>
    <row r="2898">
      <c r="A2898" s="7" t="n"/>
      <c r="B2898" s="10" t="n"/>
      <c r="C2898">
        <f>IF($A2898="","",IFERROR(IF(INDEX('Apólices'!$Q$2:$Q$5001,MATCH($A2898,'Apólices'!$A$2:$A$5001,0))="","",INDEX('Apólices'!$Q$2:$Q$5001,MATCH($A2898,'Apólices'!$A$2:$A$5001,0))),""))</f>
        <v/>
      </c>
      <c r="D2898" s="8" t="n"/>
      <c r="E2898" s="25" t="n"/>
      <c r="F2898" s="25">
        <f>IF(OR($E2898="",$C2898=""),"",ROUND($E2898*$C2898/100,2))</f>
        <v/>
      </c>
      <c r="G2898" s="8" t="n"/>
      <c r="H2898" s="25" t="n"/>
      <c r="I2898" s="8" t="n"/>
      <c r="J2898" s="25">
        <f>IF($H2898&lt;&gt;"",IF($F2898="","",ROUND($H2898-$F2898,2)),IF(AND($F2898&lt;&gt;"",ISNUMBER($G2898)),IF($G2898&lt;TODAY(),-$F2898,""),""))</f>
        <v/>
      </c>
    </row>
    <row r="2899">
      <c r="A2899" s="7" t="n"/>
      <c r="B2899" s="10" t="n"/>
      <c r="C2899">
        <f>IF($A2899="","",IFERROR(IF(INDEX('Apólices'!$Q$2:$Q$5001,MATCH($A2899,'Apólices'!$A$2:$A$5001,0))="","",INDEX('Apólices'!$Q$2:$Q$5001,MATCH($A2899,'Apólices'!$A$2:$A$5001,0))),""))</f>
        <v/>
      </c>
      <c r="D2899" s="8" t="n"/>
      <c r="E2899" s="25" t="n"/>
      <c r="F2899" s="25">
        <f>IF(OR($E2899="",$C2899=""),"",ROUND($E2899*$C2899/100,2))</f>
        <v/>
      </c>
      <c r="G2899" s="8" t="n"/>
      <c r="H2899" s="25" t="n"/>
      <c r="I2899" s="8" t="n"/>
      <c r="J2899" s="25">
        <f>IF($H2899&lt;&gt;"",IF($F2899="","",ROUND($H2899-$F2899,2)),IF(AND($F2899&lt;&gt;"",ISNUMBER($G2899)),IF($G2899&lt;TODAY(),-$F2899,""),""))</f>
        <v/>
      </c>
    </row>
    <row r="2900">
      <c r="A2900" s="7" t="n"/>
      <c r="B2900" s="10" t="n"/>
      <c r="C2900">
        <f>IF($A2900="","",IFERROR(IF(INDEX('Apólices'!$Q$2:$Q$5001,MATCH($A2900,'Apólices'!$A$2:$A$5001,0))="","",INDEX('Apólices'!$Q$2:$Q$5001,MATCH($A2900,'Apólices'!$A$2:$A$5001,0))),""))</f>
        <v/>
      </c>
      <c r="D2900" s="8" t="n"/>
      <c r="E2900" s="25" t="n"/>
      <c r="F2900" s="25">
        <f>IF(OR($E2900="",$C2900=""),"",ROUND($E2900*$C2900/100,2))</f>
        <v/>
      </c>
      <c r="G2900" s="8" t="n"/>
      <c r="H2900" s="25" t="n"/>
      <c r="I2900" s="8" t="n"/>
      <c r="J2900" s="25">
        <f>IF($H2900&lt;&gt;"",IF($F2900="","",ROUND($H2900-$F2900,2)),IF(AND($F2900&lt;&gt;"",ISNUMBER($G2900)),IF($G2900&lt;TODAY(),-$F2900,""),""))</f>
        <v/>
      </c>
    </row>
    <row r="2901">
      <c r="A2901" s="7" t="n"/>
      <c r="B2901" s="10" t="n"/>
      <c r="C2901">
        <f>IF($A2901="","",IFERROR(IF(INDEX('Apólices'!$Q$2:$Q$5001,MATCH($A2901,'Apólices'!$A$2:$A$5001,0))="","",INDEX('Apólices'!$Q$2:$Q$5001,MATCH($A2901,'Apólices'!$A$2:$A$5001,0))),""))</f>
        <v/>
      </c>
      <c r="D2901" s="8" t="n"/>
      <c r="E2901" s="25" t="n"/>
      <c r="F2901" s="25">
        <f>IF(OR($E2901="",$C2901=""),"",ROUND($E2901*$C2901/100,2))</f>
        <v/>
      </c>
      <c r="G2901" s="8" t="n"/>
      <c r="H2901" s="25" t="n"/>
      <c r="I2901" s="8" t="n"/>
      <c r="J2901" s="25">
        <f>IF($H2901&lt;&gt;"",IF($F2901="","",ROUND($H2901-$F2901,2)),IF(AND($F2901&lt;&gt;"",ISNUMBER($G2901)),IF($G2901&lt;TODAY(),-$F2901,""),""))</f>
        <v/>
      </c>
    </row>
    <row r="2902">
      <c r="A2902" s="7" t="n"/>
      <c r="B2902" s="10" t="n"/>
      <c r="C2902">
        <f>IF($A2902="","",IFERROR(IF(INDEX('Apólices'!$Q$2:$Q$5001,MATCH($A2902,'Apólices'!$A$2:$A$5001,0))="","",INDEX('Apólices'!$Q$2:$Q$5001,MATCH($A2902,'Apólices'!$A$2:$A$5001,0))),""))</f>
        <v/>
      </c>
      <c r="D2902" s="8" t="n"/>
      <c r="E2902" s="25" t="n"/>
      <c r="F2902" s="25">
        <f>IF(OR($E2902="",$C2902=""),"",ROUND($E2902*$C2902/100,2))</f>
        <v/>
      </c>
      <c r="G2902" s="8" t="n"/>
      <c r="H2902" s="25" t="n"/>
      <c r="I2902" s="8" t="n"/>
      <c r="J2902" s="25">
        <f>IF($H2902&lt;&gt;"",IF($F2902="","",ROUND($H2902-$F2902,2)),IF(AND($F2902&lt;&gt;"",ISNUMBER($G2902)),IF($G2902&lt;TODAY(),-$F2902,""),""))</f>
        <v/>
      </c>
    </row>
    <row r="2903">
      <c r="A2903" s="7" t="n"/>
      <c r="B2903" s="10" t="n"/>
      <c r="C2903">
        <f>IF($A2903="","",IFERROR(IF(INDEX('Apólices'!$Q$2:$Q$5001,MATCH($A2903,'Apólices'!$A$2:$A$5001,0))="","",INDEX('Apólices'!$Q$2:$Q$5001,MATCH($A2903,'Apólices'!$A$2:$A$5001,0))),""))</f>
        <v/>
      </c>
      <c r="D2903" s="8" t="n"/>
      <c r="E2903" s="25" t="n"/>
      <c r="F2903" s="25">
        <f>IF(OR($E2903="",$C2903=""),"",ROUND($E2903*$C2903/100,2))</f>
        <v/>
      </c>
      <c r="G2903" s="8" t="n"/>
      <c r="H2903" s="25" t="n"/>
      <c r="I2903" s="8" t="n"/>
      <c r="J2903" s="25">
        <f>IF($H2903&lt;&gt;"",IF($F2903="","",ROUND($H2903-$F2903,2)),IF(AND($F2903&lt;&gt;"",ISNUMBER($G2903)),IF($G2903&lt;TODAY(),-$F2903,""),""))</f>
        <v/>
      </c>
    </row>
    <row r="2904">
      <c r="A2904" s="7" t="n"/>
      <c r="B2904" s="10" t="n"/>
      <c r="C2904">
        <f>IF($A2904="","",IFERROR(IF(INDEX('Apólices'!$Q$2:$Q$5001,MATCH($A2904,'Apólices'!$A$2:$A$5001,0))="","",INDEX('Apólices'!$Q$2:$Q$5001,MATCH($A2904,'Apólices'!$A$2:$A$5001,0))),""))</f>
        <v/>
      </c>
      <c r="D2904" s="8" t="n"/>
      <c r="E2904" s="25" t="n"/>
      <c r="F2904" s="25">
        <f>IF(OR($E2904="",$C2904=""),"",ROUND($E2904*$C2904/100,2))</f>
        <v/>
      </c>
      <c r="G2904" s="8" t="n"/>
      <c r="H2904" s="25" t="n"/>
      <c r="I2904" s="8" t="n"/>
      <c r="J2904" s="25">
        <f>IF($H2904&lt;&gt;"",IF($F2904="","",ROUND($H2904-$F2904,2)),IF(AND($F2904&lt;&gt;"",ISNUMBER($G2904)),IF($G2904&lt;TODAY(),-$F2904,""),""))</f>
        <v/>
      </c>
    </row>
    <row r="2905">
      <c r="A2905" s="7" t="n"/>
      <c r="B2905" s="10" t="n"/>
      <c r="C2905">
        <f>IF($A2905="","",IFERROR(IF(INDEX('Apólices'!$Q$2:$Q$5001,MATCH($A2905,'Apólices'!$A$2:$A$5001,0))="","",INDEX('Apólices'!$Q$2:$Q$5001,MATCH($A2905,'Apólices'!$A$2:$A$5001,0))),""))</f>
        <v/>
      </c>
      <c r="D2905" s="8" t="n"/>
      <c r="E2905" s="25" t="n"/>
      <c r="F2905" s="25">
        <f>IF(OR($E2905="",$C2905=""),"",ROUND($E2905*$C2905/100,2))</f>
        <v/>
      </c>
      <c r="G2905" s="8" t="n"/>
      <c r="H2905" s="25" t="n"/>
      <c r="I2905" s="8" t="n"/>
      <c r="J2905" s="25">
        <f>IF($H2905&lt;&gt;"",IF($F2905="","",ROUND($H2905-$F2905,2)),IF(AND($F2905&lt;&gt;"",ISNUMBER($G2905)),IF($G2905&lt;TODAY(),-$F2905,""),""))</f>
        <v/>
      </c>
    </row>
    <row r="2906">
      <c r="A2906" s="7" t="n"/>
      <c r="B2906" s="10" t="n"/>
      <c r="C2906">
        <f>IF($A2906="","",IFERROR(IF(INDEX('Apólices'!$Q$2:$Q$5001,MATCH($A2906,'Apólices'!$A$2:$A$5001,0))="","",INDEX('Apólices'!$Q$2:$Q$5001,MATCH($A2906,'Apólices'!$A$2:$A$5001,0))),""))</f>
        <v/>
      </c>
      <c r="D2906" s="8" t="n"/>
      <c r="E2906" s="25" t="n"/>
      <c r="F2906" s="25">
        <f>IF(OR($E2906="",$C2906=""),"",ROUND($E2906*$C2906/100,2))</f>
        <v/>
      </c>
      <c r="G2906" s="8" t="n"/>
      <c r="H2906" s="25" t="n"/>
      <c r="I2906" s="8" t="n"/>
      <c r="J2906" s="25">
        <f>IF($H2906&lt;&gt;"",IF($F2906="","",ROUND($H2906-$F2906,2)),IF(AND($F2906&lt;&gt;"",ISNUMBER($G2906)),IF($G2906&lt;TODAY(),-$F2906,""),""))</f>
        <v/>
      </c>
    </row>
    <row r="2907">
      <c r="A2907" s="7" t="n"/>
      <c r="B2907" s="10" t="n"/>
      <c r="C2907">
        <f>IF($A2907="","",IFERROR(IF(INDEX('Apólices'!$Q$2:$Q$5001,MATCH($A2907,'Apólices'!$A$2:$A$5001,0))="","",INDEX('Apólices'!$Q$2:$Q$5001,MATCH($A2907,'Apólices'!$A$2:$A$5001,0))),""))</f>
        <v/>
      </c>
      <c r="D2907" s="8" t="n"/>
      <c r="E2907" s="25" t="n"/>
      <c r="F2907" s="25">
        <f>IF(OR($E2907="",$C2907=""),"",ROUND($E2907*$C2907/100,2))</f>
        <v/>
      </c>
      <c r="G2907" s="8" t="n"/>
      <c r="H2907" s="25" t="n"/>
      <c r="I2907" s="8" t="n"/>
      <c r="J2907" s="25">
        <f>IF($H2907&lt;&gt;"",IF($F2907="","",ROUND($H2907-$F2907,2)),IF(AND($F2907&lt;&gt;"",ISNUMBER($G2907)),IF($G2907&lt;TODAY(),-$F2907,""),""))</f>
        <v/>
      </c>
    </row>
    <row r="2908">
      <c r="A2908" s="7" t="n"/>
      <c r="B2908" s="10" t="n"/>
      <c r="C2908">
        <f>IF($A2908="","",IFERROR(IF(INDEX('Apólices'!$Q$2:$Q$5001,MATCH($A2908,'Apólices'!$A$2:$A$5001,0))="","",INDEX('Apólices'!$Q$2:$Q$5001,MATCH($A2908,'Apólices'!$A$2:$A$5001,0))),""))</f>
        <v/>
      </c>
      <c r="D2908" s="8" t="n"/>
      <c r="E2908" s="25" t="n"/>
      <c r="F2908" s="25">
        <f>IF(OR($E2908="",$C2908=""),"",ROUND($E2908*$C2908/100,2))</f>
        <v/>
      </c>
      <c r="G2908" s="8" t="n"/>
      <c r="H2908" s="25" t="n"/>
      <c r="I2908" s="8" t="n"/>
      <c r="J2908" s="25">
        <f>IF($H2908&lt;&gt;"",IF($F2908="","",ROUND($H2908-$F2908,2)),IF(AND($F2908&lt;&gt;"",ISNUMBER($G2908)),IF($G2908&lt;TODAY(),-$F2908,""),""))</f>
        <v/>
      </c>
    </row>
    <row r="2909">
      <c r="A2909" s="7" t="n"/>
      <c r="B2909" s="10" t="n"/>
      <c r="C2909">
        <f>IF($A2909="","",IFERROR(IF(INDEX('Apólices'!$Q$2:$Q$5001,MATCH($A2909,'Apólices'!$A$2:$A$5001,0))="","",INDEX('Apólices'!$Q$2:$Q$5001,MATCH($A2909,'Apólices'!$A$2:$A$5001,0))),""))</f>
        <v/>
      </c>
      <c r="D2909" s="8" t="n"/>
      <c r="E2909" s="25" t="n"/>
      <c r="F2909" s="25">
        <f>IF(OR($E2909="",$C2909=""),"",ROUND($E2909*$C2909/100,2))</f>
        <v/>
      </c>
      <c r="G2909" s="8" t="n"/>
      <c r="H2909" s="25" t="n"/>
      <c r="I2909" s="8" t="n"/>
      <c r="J2909" s="25">
        <f>IF($H2909&lt;&gt;"",IF($F2909="","",ROUND($H2909-$F2909,2)),IF(AND($F2909&lt;&gt;"",ISNUMBER($G2909)),IF($G2909&lt;TODAY(),-$F2909,""),""))</f>
        <v/>
      </c>
    </row>
    <row r="2910">
      <c r="A2910" s="7" t="n"/>
      <c r="B2910" s="10" t="n"/>
      <c r="C2910">
        <f>IF($A2910="","",IFERROR(IF(INDEX('Apólices'!$Q$2:$Q$5001,MATCH($A2910,'Apólices'!$A$2:$A$5001,0))="","",INDEX('Apólices'!$Q$2:$Q$5001,MATCH($A2910,'Apólices'!$A$2:$A$5001,0))),""))</f>
        <v/>
      </c>
      <c r="D2910" s="8" t="n"/>
      <c r="E2910" s="25" t="n"/>
      <c r="F2910" s="25">
        <f>IF(OR($E2910="",$C2910=""),"",ROUND($E2910*$C2910/100,2))</f>
        <v/>
      </c>
      <c r="G2910" s="8" t="n"/>
      <c r="H2910" s="25" t="n"/>
      <c r="I2910" s="8" t="n"/>
      <c r="J2910" s="25">
        <f>IF($H2910&lt;&gt;"",IF($F2910="","",ROUND($H2910-$F2910,2)),IF(AND($F2910&lt;&gt;"",ISNUMBER($G2910)),IF($G2910&lt;TODAY(),-$F2910,""),""))</f>
        <v/>
      </c>
    </row>
    <row r="2911">
      <c r="A2911" s="7" t="n"/>
      <c r="B2911" s="10" t="n"/>
      <c r="C2911">
        <f>IF($A2911="","",IFERROR(IF(INDEX('Apólices'!$Q$2:$Q$5001,MATCH($A2911,'Apólices'!$A$2:$A$5001,0))="","",INDEX('Apólices'!$Q$2:$Q$5001,MATCH($A2911,'Apólices'!$A$2:$A$5001,0))),""))</f>
        <v/>
      </c>
      <c r="D2911" s="8" t="n"/>
      <c r="E2911" s="25" t="n"/>
      <c r="F2911" s="25">
        <f>IF(OR($E2911="",$C2911=""),"",ROUND($E2911*$C2911/100,2))</f>
        <v/>
      </c>
      <c r="G2911" s="8" t="n"/>
      <c r="H2911" s="25" t="n"/>
      <c r="I2911" s="8" t="n"/>
      <c r="J2911" s="25">
        <f>IF($H2911&lt;&gt;"",IF($F2911="","",ROUND($H2911-$F2911,2)),IF(AND($F2911&lt;&gt;"",ISNUMBER($G2911)),IF($G2911&lt;TODAY(),-$F2911,""),""))</f>
        <v/>
      </c>
    </row>
    <row r="2912">
      <c r="A2912" s="7" t="n"/>
      <c r="B2912" s="10" t="n"/>
      <c r="C2912">
        <f>IF($A2912="","",IFERROR(IF(INDEX('Apólices'!$Q$2:$Q$5001,MATCH($A2912,'Apólices'!$A$2:$A$5001,0))="","",INDEX('Apólices'!$Q$2:$Q$5001,MATCH($A2912,'Apólices'!$A$2:$A$5001,0))),""))</f>
        <v/>
      </c>
      <c r="D2912" s="8" t="n"/>
      <c r="E2912" s="25" t="n"/>
      <c r="F2912" s="25">
        <f>IF(OR($E2912="",$C2912=""),"",ROUND($E2912*$C2912/100,2))</f>
        <v/>
      </c>
      <c r="G2912" s="8" t="n"/>
      <c r="H2912" s="25" t="n"/>
      <c r="I2912" s="8" t="n"/>
      <c r="J2912" s="25">
        <f>IF($H2912&lt;&gt;"",IF($F2912="","",ROUND($H2912-$F2912,2)),IF(AND($F2912&lt;&gt;"",ISNUMBER($G2912)),IF($G2912&lt;TODAY(),-$F2912,""),""))</f>
        <v/>
      </c>
    </row>
    <row r="2913">
      <c r="A2913" s="7" t="n"/>
      <c r="B2913" s="10" t="n"/>
      <c r="C2913">
        <f>IF($A2913="","",IFERROR(IF(INDEX('Apólices'!$Q$2:$Q$5001,MATCH($A2913,'Apólices'!$A$2:$A$5001,0))="","",INDEX('Apólices'!$Q$2:$Q$5001,MATCH($A2913,'Apólices'!$A$2:$A$5001,0))),""))</f>
        <v/>
      </c>
      <c r="D2913" s="8" t="n"/>
      <c r="E2913" s="25" t="n"/>
      <c r="F2913" s="25">
        <f>IF(OR($E2913="",$C2913=""),"",ROUND($E2913*$C2913/100,2))</f>
        <v/>
      </c>
      <c r="G2913" s="8" t="n"/>
      <c r="H2913" s="25" t="n"/>
      <c r="I2913" s="8" t="n"/>
      <c r="J2913" s="25">
        <f>IF($H2913&lt;&gt;"",IF($F2913="","",ROUND($H2913-$F2913,2)),IF(AND($F2913&lt;&gt;"",ISNUMBER($G2913)),IF($G2913&lt;TODAY(),-$F2913,""),""))</f>
        <v/>
      </c>
    </row>
    <row r="2914">
      <c r="A2914" s="7" t="n"/>
      <c r="B2914" s="10" t="n"/>
      <c r="C2914">
        <f>IF($A2914="","",IFERROR(IF(INDEX('Apólices'!$Q$2:$Q$5001,MATCH($A2914,'Apólices'!$A$2:$A$5001,0))="","",INDEX('Apólices'!$Q$2:$Q$5001,MATCH($A2914,'Apólices'!$A$2:$A$5001,0))),""))</f>
        <v/>
      </c>
      <c r="D2914" s="8" t="n"/>
      <c r="E2914" s="25" t="n"/>
      <c r="F2914" s="25">
        <f>IF(OR($E2914="",$C2914=""),"",ROUND($E2914*$C2914/100,2))</f>
        <v/>
      </c>
      <c r="G2914" s="8" t="n"/>
      <c r="H2914" s="25" t="n"/>
      <c r="I2914" s="8" t="n"/>
      <c r="J2914" s="25">
        <f>IF($H2914&lt;&gt;"",IF($F2914="","",ROUND($H2914-$F2914,2)),IF(AND($F2914&lt;&gt;"",ISNUMBER($G2914)),IF($G2914&lt;TODAY(),-$F2914,""),""))</f>
        <v/>
      </c>
    </row>
    <row r="2915">
      <c r="A2915" s="7" t="n"/>
      <c r="B2915" s="10" t="n"/>
      <c r="C2915">
        <f>IF($A2915="","",IFERROR(IF(INDEX('Apólices'!$Q$2:$Q$5001,MATCH($A2915,'Apólices'!$A$2:$A$5001,0))="","",INDEX('Apólices'!$Q$2:$Q$5001,MATCH($A2915,'Apólices'!$A$2:$A$5001,0))),""))</f>
        <v/>
      </c>
      <c r="D2915" s="8" t="n"/>
      <c r="E2915" s="25" t="n"/>
      <c r="F2915" s="25">
        <f>IF(OR($E2915="",$C2915=""),"",ROUND($E2915*$C2915/100,2))</f>
        <v/>
      </c>
      <c r="G2915" s="8" t="n"/>
      <c r="H2915" s="25" t="n"/>
      <c r="I2915" s="8" t="n"/>
      <c r="J2915" s="25">
        <f>IF($H2915&lt;&gt;"",IF($F2915="","",ROUND($H2915-$F2915,2)),IF(AND($F2915&lt;&gt;"",ISNUMBER($G2915)),IF($G2915&lt;TODAY(),-$F2915,""),""))</f>
        <v/>
      </c>
    </row>
    <row r="2916">
      <c r="A2916" s="7" t="n"/>
      <c r="B2916" s="10" t="n"/>
      <c r="C2916">
        <f>IF($A2916="","",IFERROR(IF(INDEX('Apólices'!$Q$2:$Q$5001,MATCH($A2916,'Apólices'!$A$2:$A$5001,0))="","",INDEX('Apólices'!$Q$2:$Q$5001,MATCH($A2916,'Apólices'!$A$2:$A$5001,0))),""))</f>
        <v/>
      </c>
      <c r="D2916" s="8" t="n"/>
      <c r="E2916" s="25" t="n"/>
      <c r="F2916" s="25">
        <f>IF(OR($E2916="",$C2916=""),"",ROUND($E2916*$C2916/100,2))</f>
        <v/>
      </c>
      <c r="G2916" s="8" t="n"/>
      <c r="H2916" s="25" t="n"/>
      <c r="I2916" s="8" t="n"/>
      <c r="J2916" s="25">
        <f>IF($H2916&lt;&gt;"",IF($F2916="","",ROUND($H2916-$F2916,2)),IF(AND($F2916&lt;&gt;"",ISNUMBER($G2916)),IF($G2916&lt;TODAY(),-$F2916,""),""))</f>
        <v/>
      </c>
    </row>
    <row r="2917">
      <c r="A2917" s="7" t="n"/>
      <c r="B2917" s="10" t="n"/>
      <c r="C2917">
        <f>IF($A2917="","",IFERROR(IF(INDEX('Apólices'!$Q$2:$Q$5001,MATCH($A2917,'Apólices'!$A$2:$A$5001,0))="","",INDEX('Apólices'!$Q$2:$Q$5001,MATCH($A2917,'Apólices'!$A$2:$A$5001,0))),""))</f>
        <v/>
      </c>
      <c r="D2917" s="8" t="n"/>
      <c r="E2917" s="25" t="n"/>
      <c r="F2917" s="25">
        <f>IF(OR($E2917="",$C2917=""),"",ROUND($E2917*$C2917/100,2))</f>
        <v/>
      </c>
      <c r="G2917" s="8" t="n"/>
      <c r="H2917" s="25" t="n"/>
      <c r="I2917" s="8" t="n"/>
      <c r="J2917" s="25">
        <f>IF($H2917&lt;&gt;"",IF($F2917="","",ROUND($H2917-$F2917,2)),IF(AND($F2917&lt;&gt;"",ISNUMBER($G2917)),IF($G2917&lt;TODAY(),-$F2917,""),""))</f>
        <v/>
      </c>
    </row>
    <row r="2918">
      <c r="A2918" s="7" t="n"/>
      <c r="B2918" s="10" t="n"/>
      <c r="C2918">
        <f>IF($A2918="","",IFERROR(IF(INDEX('Apólices'!$Q$2:$Q$5001,MATCH($A2918,'Apólices'!$A$2:$A$5001,0))="","",INDEX('Apólices'!$Q$2:$Q$5001,MATCH($A2918,'Apólices'!$A$2:$A$5001,0))),""))</f>
        <v/>
      </c>
      <c r="D2918" s="8" t="n"/>
      <c r="E2918" s="25" t="n"/>
      <c r="F2918" s="25">
        <f>IF(OR($E2918="",$C2918=""),"",ROUND($E2918*$C2918/100,2))</f>
        <v/>
      </c>
      <c r="G2918" s="8" t="n"/>
      <c r="H2918" s="25" t="n"/>
      <c r="I2918" s="8" t="n"/>
      <c r="J2918" s="25">
        <f>IF($H2918&lt;&gt;"",IF($F2918="","",ROUND($H2918-$F2918,2)),IF(AND($F2918&lt;&gt;"",ISNUMBER($G2918)),IF($G2918&lt;TODAY(),-$F2918,""),""))</f>
        <v/>
      </c>
    </row>
    <row r="2919">
      <c r="A2919" s="7" t="n"/>
      <c r="B2919" s="10" t="n"/>
      <c r="C2919">
        <f>IF($A2919="","",IFERROR(IF(INDEX('Apólices'!$Q$2:$Q$5001,MATCH($A2919,'Apólices'!$A$2:$A$5001,0))="","",INDEX('Apólices'!$Q$2:$Q$5001,MATCH($A2919,'Apólices'!$A$2:$A$5001,0))),""))</f>
        <v/>
      </c>
      <c r="D2919" s="8" t="n"/>
      <c r="E2919" s="25" t="n"/>
      <c r="F2919" s="25">
        <f>IF(OR($E2919="",$C2919=""),"",ROUND($E2919*$C2919/100,2))</f>
        <v/>
      </c>
      <c r="G2919" s="8" t="n"/>
      <c r="H2919" s="25" t="n"/>
      <c r="I2919" s="8" t="n"/>
      <c r="J2919" s="25">
        <f>IF($H2919&lt;&gt;"",IF($F2919="","",ROUND($H2919-$F2919,2)),IF(AND($F2919&lt;&gt;"",ISNUMBER($G2919)),IF($G2919&lt;TODAY(),-$F2919,""),""))</f>
        <v/>
      </c>
    </row>
    <row r="2920">
      <c r="A2920" s="7" t="n"/>
      <c r="B2920" s="10" t="n"/>
      <c r="C2920">
        <f>IF($A2920="","",IFERROR(IF(INDEX('Apólices'!$Q$2:$Q$5001,MATCH($A2920,'Apólices'!$A$2:$A$5001,0))="","",INDEX('Apólices'!$Q$2:$Q$5001,MATCH($A2920,'Apólices'!$A$2:$A$5001,0))),""))</f>
        <v/>
      </c>
      <c r="D2920" s="8" t="n"/>
      <c r="E2920" s="25" t="n"/>
      <c r="F2920" s="25">
        <f>IF(OR($E2920="",$C2920=""),"",ROUND($E2920*$C2920/100,2))</f>
        <v/>
      </c>
      <c r="G2920" s="8" t="n"/>
      <c r="H2920" s="25" t="n"/>
      <c r="I2920" s="8" t="n"/>
      <c r="J2920" s="25">
        <f>IF($H2920&lt;&gt;"",IF($F2920="","",ROUND($H2920-$F2920,2)),IF(AND($F2920&lt;&gt;"",ISNUMBER($G2920)),IF($G2920&lt;TODAY(),-$F2920,""),""))</f>
        <v/>
      </c>
    </row>
    <row r="2921">
      <c r="A2921" s="7" t="n"/>
      <c r="B2921" s="10" t="n"/>
      <c r="C2921">
        <f>IF($A2921="","",IFERROR(IF(INDEX('Apólices'!$Q$2:$Q$5001,MATCH($A2921,'Apólices'!$A$2:$A$5001,0))="","",INDEX('Apólices'!$Q$2:$Q$5001,MATCH($A2921,'Apólices'!$A$2:$A$5001,0))),""))</f>
        <v/>
      </c>
      <c r="D2921" s="8" t="n"/>
      <c r="E2921" s="25" t="n"/>
      <c r="F2921" s="25">
        <f>IF(OR($E2921="",$C2921=""),"",ROUND($E2921*$C2921/100,2))</f>
        <v/>
      </c>
      <c r="G2921" s="8" t="n"/>
      <c r="H2921" s="25" t="n"/>
      <c r="I2921" s="8" t="n"/>
      <c r="J2921" s="25">
        <f>IF($H2921&lt;&gt;"",IF($F2921="","",ROUND($H2921-$F2921,2)),IF(AND($F2921&lt;&gt;"",ISNUMBER($G2921)),IF($G2921&lt;TODAY(),-$F2921,""),""))</f>
        <v/>
      </c>
    </row>
    <row r="2922">
      <c r="A2922" s="7" t="n"/>
      <c r="B2922" s="10" t="n"/>
      <c r="C2922">
        <f>IF($A2922="","",IFERROR(IF(INDEX('Apólices'!$Q$2:$Q$5001,MATCH($A2922,'Apólices'!$A$2:$A$5001,0))="","",INDEX('Apólices'!$Q$2:$Q$5001,MATCH($A2922,'Apólices'!$A$2:$A$5001,0))),""))</f>
        <v/>
      </c>
      <c r="D2922" s="8" t="n"/>
      <c r="E2922" s="25" t="n"/>
      <c r="F2922" s="25">
        <f>IF(OR($E2922="",$C2922=""),"",ROUND($E2922*$C2922/100,2))</f>
        <v/>
      </c>
      <c r="G2922" s="8" t="n"/>
      <c r="H2922" s="25" t="n"/>
      <c r="I2922" s="8" t="n"/>
      <c r="J2922" s="25">
        <f>IF($H2922&lt;&gt;"",IF($F2922="","",ROUND($H2922-$F2922,2)),IF(AND($F2922&lt;&gt;"",ISNUMBER($G2922)),IF($G2922&lt;TODAY(),-$F2922,""),""))</f>
        <v/>
      </c>
    </row>
    <row r="2923">
      <c r="A2923" s="7" t="n"/>
      <c r="B2923" s="10" t="n"/>
      <c r="C2923">
        <f>IF($A2923="","",IFERROR(IF(INDEX('Apólices'!$Q$2:$Q$5001,MATCH($A2923,'Apólices'!$A$2:$A$5001,0))="","",INDEX('Apólices'!$Q$2:$Q$5001,MATCH($A2923,'Apólices'!$A$2:$A$5001,0))),""))</f>
        <v/>
      </c>
      <c r="D2923" s="8" t="n"/>
      <c r="E2923" s="25" t="n"/>
      <c r="F2923" s="25">
        <f>IF(OR($E2923="",$C2923=""),"",ROUND($E2923*$C2923/100,2))</f>
        <v/>
      </c>
      <c r="G2923" s="8" t="n"/>
      <c r="H2923" s="25" t="n"/>
      <c r="I2923" s="8" t="n"/>
      <c r="J2923" s="25">
        <f>IF($H2923&lt;&gt;"",IF($F2923="","",ROUND($H2923-$F2923,2)),IF(AND($F2923&lt;&gt;"",ISNUMBER($G2923)),IF($G2923&lt;TODAY(),-$F2923,""),""))</f>
        <v/>
      </c>
    </row>
    <row r="2924">
      <c r="A2924" s="7" t="n"/>
      <c r="B2924" s="10" t="n"/>
      <c r="C2924">
        <f>IF($A2924="","",IFERROR(IF(INDEX('Apólices'!$Q$2:$Q$5001,MATCH($A2924,'Apólices'!$A$2:$A$5001,0))="","",INDEX('Apólices'!$Q$2:$Q$5001,MATCH($A2924,'Apólices'!$A$2:$A$5001,0))),""))</f>
        <v/>
      </c>
      <c r="D2924" s="8" t="n"/>
      <c r="E2924" s="25" t="n"/>
      <c r="F2924" s="25">
        <f>IF(OR($E2924="",$C2924=""),"",ROUND($E2924*$C2924/100,2))</f>
        <v/>
      </c>
      <c r="G2924" s="8" t="n"/>
      <c r="H2924" s="25" t="n"/>
      <c r="I2924" s="8" t="n"/>
      <c r="J2924" s="25">
        <f>IF($H2924&lt;&gt;"",IF($F2924="","",ROUND($H2924-$F2924,2)),IF(AND($F2924&lt;&gt;"",ISNUMBER($G2924)),IF($G2924&lt;TODAY(),-$F2924,""),""))</f>
        <v/>
      </c>
    </row>
    <row r="2925">
      <c r="A2925" s="7" t="n"/>
      <c r="B2925" s="10" t="n"/>
      <c r="C2925">
        <f>IF($A2925="","",IFERROR(IF(INDEX('Apólices'!$Q$2:$Q$5001,MATCH($A2925,'Apólices'!$A$2:$A$5001,0))="","",INDEX('Apólices'!$Q$2:$Q$5001,MATCH($A2925,'Apólices'!$A$2:$A$5001,0))),""))</f>
        <v/>
      </c>
      <c r="D2925" s="8" t="n"/>
      <c r="E2925" s="25" t="n"/>
      <c r="F2925" s="25">
        <f>IF(OR($E2925="",$C2925=""),"",ROUND($E2925*$C2925/100,2))</f>
        <v/>
      </c>
      <c r="G2925" s="8" t="n"/>
      <c r="H2925" s="25" t="n"/>
      <c r="I2925" s="8" t="n"/>
      <c r="J2925" s="25">
        <f>IF($H2925&lt;&gt;"",IF($F2925="","",ROUND($H2925-$F2925,2)),IF(AND($F2925&lt;&gt;"",ISNUMBER($G2925)),IF($G2925&lt;TODAY(),-$F2925,""),""))</f>
        <v/>
      </c>
    </row>
    <row r="2926">
      <c r="A2926" s="7" t="n"/>
      <c r="B2926" s="10" t="n"/>
      <c r="C2926">
        <f>IF($A2926="","",IFERROR(IF(INDEX('Apólices'!$Q$2:$Q$5001,MATCH($A2926,'Apólices'!$A$2:$A$5001,0))="","",INDEX('Apólices'!$Q$2:$Q$5001,MATCH($A2926,'Apólices'!$A$2:$A$5001,0))),""))</f>
        <v/>
      </c>
      <c r="D2926" s="8" t="n"/>
      <c r="E2926" s="25" t="n"/>
      <c r="F2926" s="25">
        <f>IF(OR($E2926="",$C2926=""),"",ROUND($E2926*$C2926/100,2))</f>
        <v/>
      </c>
      <c r="G2926" s="8" t="n"/>
      <c r="H2926" s="25" t="n"/>
      <c r="I2926" s="8" t="n"/>
      <c r="J2926" s="25">
        <f>IF($H2926&lt;&gt;"",IF($F2926="","",ROUND($H2926-$F2926,2)),IF(AND($F2926&lt;&gt;"",ISNUMBER($G2926)),IF($G2926&lt;TODAY(),-$F2926,""),""))</f>
        <v/>
      </c>
    </row>
    <row r="2927">
      <c r="A2927" s="7" t="n"/>
      <c r="B2927" s="10" t="n"/>
      <c r="C2927">
        <f>IF($A2927="","",IFERROR(IF(INDEX('Apólices'!$Q$2:$Q$5001,MATCH($A2927,'Apólices'!$A$2:$A$5001,0))="","",INDEX('Apólices'!$Q$2:$Q$5001,MATCH($A2927,'Apólices'!$A$2:$A$5001,0))),""))</f>
        <v/>
      </c>
      <c r="D2927" s="8" t="n"/>
      <c r="E2927" s="25" t="n"/>
      <c r="F2927" s="25">
        <f>IF(OR($E2927="",$C2927=""),"",ROUND($E2927*$C2927/100,2))</f>
        <v/>
      </c>
      <c r="G2927" s="8" t="n"/>
      <c r="H2927" s="25" t="n"/>
      <c r="I2927" s="8" t="n"/>
      <c r="J2927" s="25">
        <f>IF($H2927&lt;&gt;"",IF($F2927="","",ROUND($H2927-$F2927,2)),IF(AND($F2927&lt;&gt;"",ISNUMBER($G2927)),IF($G2927&lt;TODAY(),-$F2927,""),""))</f>
        <v/>
      </c>
    </row>
    <row r="2928">
      <c r="A2928" s="7" t="n"/>
      <c r="B2928" s="10" t="n"/>
      <c r="C2928">
        <f>IF($A2928="","",IFERROR(IF(INDEX('Apólices'!$Q$2:$Q$5001,MATCH($A2928,'Apólices'!$A$2:$A$5001,0))="","",INDEX('Apólices'!$Q$2:$Q$5001,MATCH($A2928,'Apólices'!$A$2:$A$5001,0))),""))</f>
        <v/>
      </c>
      <c r="D2928" s="8" t="n"/>
      <c r="E2928" s="25" t="n"/>
      <c r="F2928" s="25">
        <f>IF(OR($E2928="",$C2928=""),"",ROUND($E2928*$C2928/100,2))</f>
        <v/>
      </c>
      <c r="G2928" s="8" t="n"/>
      <c r="H2928" s="25" t="n"/>
      <c r="I2928" s="8" t="n"/>
      <c r="J2928" s="25">
        <f>IF($H2928&lt;&gt;"",IF($F2928="","",ROUND($H2928-$F2928,2)),IF(AND($F2928&lt;&gt;"",ISNUMBER($G2928)),IF($G2928&lt;TODAY(),-$F2928,""),""))</f>
        <v/>
      </c>
    </row>
    <row r="2929">
      <c r="A2929" s="7" t="n"/>
      <c r="B2929" s="10" t="n"/>
      <c r="C2929">
        <f>IF($A2929="","",IFERROR(IF(INDEX('Apólices'!$Q$2:$Q$5001,MATCH($A2929,'Apólices'!$A$2:$A$5001,0))="","",INDEX('Apólices'!$Q$2:$Q$5001,MATCH($A2929,'Apólices'!$A$2:$A$5001,0))),""))</f>
        <v/>
      </c>
      <c r="D2929" s="8" t="n"/>
      <c r="E2929" s="25" t="n"/>
      <c r="F2929" s="25">
        <f>IF(OR($E2929="",$C2929=""),"",ROUND($E2929*$C2929/100,2))</f>
        <v/>
      </c>
      <c r="G2929" s="8" t="n"/>
      <c r="H2929" s="25" t="n"/>
      <c r="I2929" s="8" t="n"/>
      <c r="J2929" s="25">
        <f>IF($H2929&lt;&gt;"",IF($F2929="","",ROUND($H2929-$F2929,2)),IF(AND($F2929&lt;&gt;"",ISNUMBER($G2929)),IF($G2929&lt;TODAY(),-$F2929,""),""))</f>
        <v/>
      </c>
    </row>
    <row r="2930">
      <c r="A2930" s="7" t="n"/>
      <c r="B2930" s="10" t="n"/>
      <c r="C2930">
        <f>IF($A2930="","",IFERROR(IF(INDEX('Apólices'!$Q$2:$Q$5001,MATCH($A2930,'Apólices'!$A$2:$A$5001,0))="","",INDEX('Apólices'!$Q$2:$Q$5001,MATCH($A2930,'Apólices'!$A$2:$A$5001,0))),""))</f>
        <v/>
      </c>
      <c r="D2930" s="8" t="n"/>
      <c r="E2930" s="25" t="n"/>
      <c r="F2930" s="25">
        <f>IF(OR($E2930="",$C2930=""),"",ROUND($E2930*$C2930/100,2))</f>
        <v/>
      </c>
      <c r="G2930" s="8" t="n"/>
      <c r="H2930" s="25" t="n"/>
      <c r="I2930" s="8" t="n"/>
      <c r="J2930" s="25">
        <f>IF($H2930&lt;&gt;"",IF($F2930="","",ROUND($H2930-$F2930,2)),IF(AND($F2930&lt;&gt;"",ISNUMBER($G2930)),IF($G2930&lt;TODAY(),-$F2930,""),""))</f>
        <v/>
      </c>
    </row>
    <row r="2931">
      <c r="A2931" s="7" t="n"/>
      <c r="B2931" s="10" t="n"/>
      <c r="C2931">
        <f>IF($A2931="","",IFERROR(IF(INDEX('Apólices'!$Q$2:$Q$5001,MATCH($A2931,'Apólices'!$A$2:$A$5001,0))="","",INDEX('Apólices'!$Q$2:$Q$5001,MATCH($A2931,'Apólices'!$A$2:$A$5001,0))),""))</f>
        <v/>
      </c>
      <c r="D2931" s="8" t="n"/>
      <c r="E2931" s="25" t="n"/>
      <c r="F2931" s="25">
        <f>IF(OR($E2931="",$C2931=""),"",ROUND($E2931*$C2931/100,2))</f>
        <v/>
      </c>
      <c r="G2931" s="8" t="n"/>
      <c r="H2931" s="25" t="n"/>
      <c r="I2931" s="8" t="n"/>
      <c r="J2931" s="25">
        <f>IF($H2931&lt;&gt;"",IF($F2931="","",ROUND($H2931-$F2931,2)),IF(AND($F2931&lt;&gt;"",ISNUMBER($G2931)),IF($G2931&lt;TODAY(),-$F2931,""),""))</f>
        <v/>
      </c>
    </row>
    <row r="2932">
      <c r="A2932" s="7" t="n"/>
      <c r="B2932" s="10" t="n"/>
      <c r="C2932">
        <f>IF($A2932="","",IFERROR(IF(INDEX('Apólices'!$Q$2:$Q$5001,MATCH($A2932,'Apólices'!$A$2:$A$5001,0))="","",INDEX('Apólices'!$Q$2:$Q$5001,MATCH($A2932,'Apólices'!$A$2:$A$5001,0))),""))</f>
        <v/>
      </c>
      <c r="D2932" s="8" t="n"/>
      <c r="E2932" s="25" t="n"/>
      <c r="F2932" s="25">
        <f>IF(OR($E2932="",$C2932=""),"",ROUND($E2932*$C2932/100,2))</f>
        <v/>
      </c>
      <c r="G2932" s="8" t="n"/>
      <c r="H2932" s="25" t="n"/>
      <c r="I2932" s="8" t="n"/>
      <c r="J2932" s="25">
        <f>IF($H2932&lt;&gt;"",IF($F2932="","",ROUND($H2932-$F2932,2)),IF(AND($F2932&lt;&gt;"",ISNUMBER($G2932)),IF($G2932&lt;TODAY(),-$F2932,""),""))</f>
        <v/>
      </c>
    </row>
    <row r="2933">
      <c r="A2933" s="7" t="n"/>
      <c r="B2933" s="10" t="n"/>
      <c r="C2933">
        <f>IF($A2933="","",IFERROR(IF(INDEX('Apólices'!$Q$2:$Q$5001,MATCH($A2933,'Apólices'!$A$2:$A$5001,0))="","",INDEX('Apólices'!$Q$2:$Q$5001,MATCH($A2933,'Apólices'!$A$2:$A$5001,0))),""))</f>
        <v/>
      </c>
      <c r="D2933" s="8" t="n"/>
      <c r="E2933" s="25" t="n"/>
      <c r="F2933" s="25">
        <f>IF(OR($E2933="",$C2933=""),"",ROUND($E2933*$C2933/100,2))</f>
        <v/>
      </c>
      <c r="G2933" s="8" t="n"/>
      <c r="H2933" s="25" t="n"/>
      <c r="I2933" s="8" t="n"/>
      <c r="J2933" s="25">
        <f>IF($H2933&lt;&gt;"",IF($F2933="","",ROUND($H2933-$F2933,2)),IF(AND($F2933&lt;&gt;"",ISNUMBER($G2933)),IF($G2933&lt;TODAY(),-$F2933,""),""))</f>
        <v/>
      </c>
    </row>
    <row r="2934">
      <c r="A2934" s="7" t="n"/>
      <c r="B2934" s="10" t="n"/>
      <c r="C2934">
        <f>IF($A2934="","",IFERROR(IF(INDEX('Apólices'!$Q$2:$Q$5001,MATCH($A2934,'Apólices'!$A$2:$A$5001,0))="","",INDEX('Apólices'!$Q$2:$Q$5001,MATCH($A2934,'Apólices'!$A$2:$A$5001,0))),""))</f>
        <v/>
      </c>
      <c r="D2934" s="8" t="n"/>
      <c r="E2934" s="25" t="n"/>
      <c r="F2934" s="25">
        <f>IF(OR($E2934="",$C2934=""),"",ROUND($E2934*$C2934/100,2))</f>
        <v/>
      </c>
      <c r="G2934" s="8" t="n"/>
      <c r="H2934" s="25" t="n"/>
      <c r="I2934" s="8" t="n"/>
      <c r="J2934" s="25">
        <f>IF($H2934&lt;&gt;"",IF($F2934="","",ROUND($H2934-$F2934,2)),IF(AND($F2934&lt;&gt;"",ISNUMBER($G2934)),IF($G2934&lt;TODAY(),-$F2934,""),""))</f>
        <v/>
      </c>
    </row>
    <row r="2935">
      <c r="A2935" s="7" t="n"/>
      <c r="B2935" s="10" t="n"/>
      <c r="C2935">
        <f>IF($A2935="","",IFERROR(IF(INDEX('Apólices'!$Q$2:$Q$5001,MATCH($A2935,'Apólices'!$A$2:$A$5001,0))="","",INDEX('Apólices'!$Q$2:$Q$5001,MATCH($A2935,'Apólices'!$A$2:$A$5001,0))),""))</f>
        <v/>
      </c>
      <c r="D2935" s="8" t="n"/>
      <c r="E2935" s="25" t="n"/>
      <c r="F2935" s="25">
        <f>IF(OR($E2935="",$C2935=""),"",ROUND($E2935*$C2935/100,2))</f>
        <v/>
      </c>
      <c r="G2935" s="8" t="n"/>
      <c r="H2935" s="25" t="n"/>
      <c r="I2935" s="8" t="n"/>
      <c r="J2935" s="25">
        <f>IF($H2935&lt;&gt;"",IF($F2935="","",ROUND($H2935-$F2935,2)),IF(AND($F2935&lt;&gt;"",ISNUMBER($G2935)),IF($G2935&lt;TODAY(),-$F2935,""),""))</f>
        <v/>
      </c>
    </row>
    <row r="2936">
      <c r="A2936" s="7" t="n"/>
      <c r="B2936" s="10" t="n"/>
      <c r="C2936">
        <f>IF($A2936="","",IFERROR(IF(INDEX('Apólices'!$Q$2:$Q$5001,MATCH($A2936,'Apólices'!$A$2:$A$5001,0))="","",INDEX('Apólices'!$Q$2:$Q$5001,MATCH($A2936,'Apólices'!$A$2:$A$5001,0))),""))</f>
        <v/>
      </c>
      <c r="D2936" s="8" t="n"/>
      <c r="E2936" s="25" t="n"/>
      <c r="F2936" s="25">
        <f>IF(OR($E2936="",$C2936=""),"",ROUND($E2936*$C2936/100,2))</f>
        <v/>
      </c>
      <c r="G2936" s="8" t="n"/>
      <c r="H2936" s="25" t="n"/>
      <c r="I2936" s="8" t="n"/>
      <c r="J2936" s="25">
        <f>IF($H2936&lt;&gt;"",IF($F2936="","",ROUND($H2936-$F2936,2)),IF(AND($F2936&lt;&gt;"",ISNUMBER($G2936)),IF($G2936&lt;TODAY(),-$F2936,""),""))</f>
        <v/>
      </c>
    </row>
    <row r="2937">
      <c r="A2937" s="7" t="n"/>
      <c r="B2937" s="10" t="n"/>
      <c r="C2937">
        <f>IF($A2937="","",IFERROR(IF(INDEX('Apólices'!$Q$2:$Q$5001,MATCH($A2937,'Apólices'!$A$2:$A$5001,0))="","",INDEX('Apólices'!$Q$2:$Q$5001,MATCH($A2937,'Apólices'!$A$2:$A$5001,0))),""))</f>
        <v/>
      </c>
      <c r="D2937" s="8" t="n"/>
      <c r="E2937" s="25" t="n"/>
      <c r="F2937" s="25">
        <f>IF(OR($E2937="",$C2937=""),"",ROUND($E2937*$C2937/100,2))</f>
        <v/>
      </c>
      <c r="G2937" s="8" t="n"/>
      <c r="H2937" s="25" t="n"/>
      <c r="I2937" s="8" t="n"/>
      <c r="J2937" s="25">
        <f>IF($H2937&lt;&gt;"",IF($F2937="","",ROUND($H2937-$F2937,2)),IF(AND($F2937&lt;&gt;"",ISNUMBER($G2937)),IF($G2937&lt;TODAY(),-$F2937,""),""))</f>
        <v/>
      </c>
    </row>
    <row r="2938">
      <c r="A2938" s="7" t="n"/>
      <c r="B2938" s="10" t="n"/>
      <c r="C2938">
        <f>IF($A2938="","",IFERROR(IF(INDEX('Apólices'!$Q$2:$Q$5001,MATCH($A2938,'Apólices'!$A$2:$A$5001,0))="","",INDEX('Apólices'!$Q$2:$Q$5001,MATCH($A2938,'Apólices'!$A$2:$A$5001,0))),""))</f>
        <v/>
      </c>
      <c r="D2938" s="8" t="n"/>
      <c r="E2938" s="25" t="n"/>
      <c r="F2938" s="25">
        <f>IF(OR($E2938="",$C2938=""),"",ROUND($E2938*$C2938/100,2))</f>
        <v/>
      </c>
      <c r="G2938" s="8" t="n"/>
      <c r="H2938" s="25" t="n"/>
      <c r="I2938" s="8" t="n"/>
      <c r="J2938" s="25">
        <f>IF($H2938&lt;&gt;"",IF($F2938="","",ROUND($H2938-$F2938,2)),IF(AND($F2938&lt;&gt;"",ISNUMBER($G2938)),IF($G2938&lt;TODAY(),-$F2938,""),""))</f>
        <v/>
      </c>
    </row>
    <row r="2939">
      <c r="A2939" s="7" t="n"/>
      <c r="B2939" s="10" t="n"/>
      <c r="C2939">
        <f>IF($A2939="","",IFERROR(IF(INDEX('Apólices'!$Q$2:$Q$5001,MATCH($A2939,'Apólices'!$A$2:$A$5001,0))="","",INDEX('Apólices'!$Q$2:$Q$5001,MATCH($A2939,'Apólices'!$A$2:$A$5001,0))),""))</f>
        <v/>
      </c>
      <c r="D2939" s="8" t="n"/>
      <c r="E2939" s="25" t="n"/>
      <c r="F2939" s="25">
        <f>IF(OR($E2939="",$C2939=""),"",ROUND($E2939*$C2939/100,2))</f>
        <v/>
      </c>
      <c r="G2939" s="8" t="n"/>
      <c r="H2939" s="25" t="n"/>
      <c r="I2939" s="8" t="n"/>
      <c r="J2939" s="25">
        <f>IF($H2939&lt;&gt;"",IF($F2939="","",ROUND($H2939-$F2939,2)),IF(AND($F2939&lt;&gt;"",ISNUMBER($G2939)),IF($G2939&lt;TODAY(),-$F2939,""),""))</f>
        <v/>
      </c>
    </row>
    <row r="2940">
      <c r="A2940" s="7" t="n"/>
      <c r="B2940" s="10" t="n"/>
      <c r="C2940">
        <f>IF($A2940="","",IFERROR(IF(INDEX('Apólices'!$Q$2:$Q$5001,MATCH($A2940,'Apólices'!$A$2:$A$5001,0))="","",INDEX('Apólices'!$Q$2:$Q$5001,MATCH($A2940,'Apólices'!$A$2:$A$5001,0))),""))</f>
        <v/>
      </c>
      <c r="D2940" s="8" t="n"/>
      <c r="E2940" s="25" t="n"/>
      <c r="F2940" s="25">
        <f>IF(OR($E2940="",$C2940=""),"",ROUND($E2940*$C2940/100,2))</f>
        <v/>
      </c>
      <c r="G2940" s="8" t="n"/>
      <c r="H2940" s="25" t="n"/>
      <c r="I2940" s="8" t="n"/>
      <c r="J2940" s="25">
        <f>IF($H2940&lt;&gt;"",IF($F2940="","",ROUND($H2940-$F2940,2)),IF(AND($F2940&lt;&gt;"",ISNUMBER($G2940)),IF($G2940&lt;TODAY(),-$F2940,""),""))</f>
        <v/>
      </c>
    </row>
    <row r="2941">
      <c r="A2941" s="7" t="n"/>
      <c r="B2941" s="10" t="n"/>
      <c r="C2941">
        <f>IF($A2941="","",IFERROR(IF(INDEX('Apólices'!$Q$2:$Q$5001,MATCH($A2941,'Apólices'!$A$2:$A$5001,0))="","",INDEX('Apólices'!$Q$2:$Q$5001,MATCH($A2941,'Apólices'!$A$2:$A$5001,0))),""))</f>
        <v/>
      </c>
      <c r="D2941" s="8" t="n"/>
      <c r="E2941" s="25" t="n"/>
      <c r="F2941" s="25">
        <f>IF(OR($E2941="",$C2941=""),"",ROUND($E2941*$C2941/100,2))</f>
        <v/>
      </c>
      <c r="G2941" s="8" t="n"/>
      <c r="H2941" s="25" t="n"/>
      <c r="I2941" s="8" t="n"/>
      <c r="J2941" s="25">
        <f>IF($H2941&lt;&gt;"",IF($F2941="","",ROUND($H2941-$F2941,2)),IF(AND($F2941&lt;&gt;"",ISNUMBER($G2941)),IF($G2941&lt;TODAY(),-$F2941,""),""))</f>
        <v/>
      </c>
    </row>
    <row r="2942">
      <c r="A2942" s="7" t="n"/>
      <c r="B2942" s="10" t="n"/>
      <c r="C2942">
        <f>IF($A2942="","",IFERROR(IF(INDEX('Apólices'!$Q$2:$Q$5001,MATCH($A2942,'Apólices'!$A$2:$A$5001,0))="","",INDEX('Apólices'!$Q$2:$Q$5001,MATCH($A2942,'Apólices'!$A$2:$A$5001,0))),""))</f>
        <v/>
      </c>
      <c r="D2942" s="8" t="n"/>
      <c r="E2942" s="25" t="n"/>
      <c r="F2942" s="25">
        <f>IF(OR($E2942="",$C2942=""),"",ROUND($E2942*$C2942/100,2))</f>
        <v/>
      </c>
      <c r="G2942" s="8" t="n"/>
      <c r="H2942" s="25" t="n"/>
      <c r="I2942" s="8" t="n"/>
      <c r="J2942" s="25">
        <f>IF($H2942&lt;&gt;"",IF($F2942="","",ROUND($H2942-$F2942,2)),IF(AND($F2942&lt;&gt;"",ISNUMBER($G2942)),IF($G2942&lt;TODAY(),-$F2942,""),""))</f>
        <v/>
      </c>
    </row>
    <row r="2943">
      <c r="A2943" s="7" t="n"/>
      <c r="B2943" s="10" t="n"/>
      <c r="C2943">
        <f>IF($A2943="","",IFERROR(IF(INDEX('Apólices'!$Q$2:$Q$5001,MATCH($A2943,'Apólices'!$A$2:$A$5001,0))="","",INDEX('Apólices'!$Q$2:$Q$5001,MATCH($A2943,'Apólices'!$A$2:$A$5001,0))),""))</f>
        <v/>
      </c>
      <c r="D2943" s="8" t="n"/>
      <c r="E2943" s="25" t="n"/>
      <c r="F2943" s="25">
        <f>IF(OR($E2943="",$C2943=""),"",ROUND($E2943*$C2943/100,2))</f>
        <v/>
      </c>
      <c r="G2943" s="8" t="n"/>
      <c r="H2943" s="25" t="n"/>
      <c r="I2943" s="8" t="n"/>
      <c r="J2943" s="25">
        <f>IF($H2943&lt;&gt;"",IF($F2943="","",ROUND($H2943-$F2943,2)),IF(AND($F2943&lt;&gt;"",ISNUMBER($G2943)),IF($G2943&lt;TODAY(),-$F2943,""),""))</f>
        <v/>
      </c>
    </row>
    <row r="2944">
      <c r="A2944" s="7" t="n"/>
      <c r="B2944" s="10" t="n"/>
      <c r="C2944">
        <f>IF($A2944="","",IFERROR(IF(INDEX('Apólices'!$Q$2:$Q$5001,MATCH($A2944,'Apólices'!$A$2:$A$5001,0))="","",INDEX('Apólices'!$Q$2:$Q$5001,MATCH($A2944,'Apólices'!$A$2:$A$5001,0))),""))</f>
        <v/>
      </c>
      <c r="D2944" s="8" t="n"/>
      <c r="E2944" s="25" t="n"/>
      <c r="F2944" s="25">
        <f>IF(OR($E2944="",$C2944=""),"",ROUND($E2944*$C2944/100,2))</f>
        <v/>
      </c>
      <c r="G2944" s="8" t="n"/>
      <c r="H2944" s="25" t="n"/>
      <c r="I2944" s="8" t="n"/>
      <c r="J2944" s="25">
        <f>IF($H2944&lt;&gt;"",IF($F2944="","",ROUND($H2944-$F2944,2)),IF(AND($F2944&lt;&gt;"",ISNUMBER($G2944)),IF($G2944&lt;TODAY(),-$F2944,""),""))</f>
        <v/>
      </c>
    </row>
    <row r="2945">
      <c r="A2945" s="7" t="n"/>
      <c r="B2945" s="10" t="n"/>
      <c r="C2945">
        <f>IF($A2945="","",IFERROR(IF(INDEX('Apólices'!$Q$2:$Q$5001,MATCH($A2945,'Apólices'!$A$2:$A$5001,0))="","",INDEX('Apólices'!$Q$2:$Q$5001,MATCH($A2945,'Apólices'!$A$2:$A$5001,0))),""))</f>
        <v/>
      </c>
      <c r="D2945" s="8" t="n"/>
      <c r="E2945" s="25" t="n"/>
      <c r="F2945" s="25">
        <f>IF(OR($E2945="",$C2945=""),"",ROUND($E2945*$C2945/100,2))</f>
        <v/>
      </c>
      <c r="G2945" s="8" t="n"/>
      <c r="H2945" s="25" t="n"/>
      <c r="I2945" s="8" t="n"/>
      <c r="J2945" s="25">
        <f>IF($H2945&lt;&gt;"",IF($F2945="","",ROUND($H2945-$F2945,2)),IF(AND($F2945&lt;&gt;"",ISNUMBER($G2945)),IF($G2945&lt;TODAY(),-$F2945,""),""))</f>
        <v/>
      </c>
    </row>
    <row r="2946">
      <c r="A2946" s="7" t="n"/>
      <c r="B2946" s="10" t="n"/>
      <c r="C2946">
        <f>IF($A2946="","",IFERROR(IF(INDEX('Apólices'!$Q$2:$Q$5001,MATCH($A2946,'Apólices'!$A$2:$A$5001,0))="","",INDEX('Apólices'!$Q$2:$Q$5001,MATCH($A2946,'Apólices'!$A$2:$A$5001,0))),""))</f>
        <v/>
      </c>
      <c r="D2946" s="8" t="n"/>
      <c r="E2946" s="25" t="n"/>
      <c r="F2946" s="25">
        <f>IF(OR($E2946="",$C2946=""),"",ROUND($E2946*$C2946/100,2))</f>
        <v/>
      </c>
      <c r="G2946" s="8" t="n"/>
      <c r="H2946" s="25" t="n"/>
      <c r="I2946" s="8" t="n"/>
      <c r="J2946" s="25">
        <f>IF($H2946&lt;&gt;"",IF($F2946="","",ROUND($H2946-$F2946,2)),IF(AND($F2946&lt;&gt;"",ISNUMBER($G2946)),IF($G2946&lt;TODAY(),-$F2946,""),""))</f>
        <v/>
      </c>
    </row>
    <row r="2947">
      <c r="A2947" s="7" t="n"/>
      <c r="B2947" s="10" t="n"/>
      <c r="C2947">
        <f>IF($A2947="","",IFERROR(IF(INDEX('Apólices'!$Q$2:$Q$5001,MATCH($A2947,'Apólices'!$A$2:$A$5001,0))="","",INDEX('Apólices'!$Q$2:$Q$5001,MATCH($A2947,'Apólices'!$A$2:$A$5001,0))),""))</f>
        <v/>
      </c>
      <c r="D2947" s="8" t="n"/>
      <c r="E2947" s="25" t="n"/>
      <c r="F2947" s="25">
        <f>IF(OR($E2947="",$C2947=""),"",ROUND($E2947*$C2947/100,2))</f>
        <v/>
      </c>
      <c r="G2947" s="8" t="n"/>
      <c r="H2947" s="25" t="n"/>
      <c r="I2947" s="8" t="n"/>
      <c r="J2947" s="25">
        <f>IF($H2947&lt;&gt;"",IF($F2947="","",ROUND($H2947-$F2947,2)),IF(AND($F2947&lt;&gt;"",ISNUMBER($G2947)),IF($G2947&lt;TODAY(),-$F2947,""),""))</f>
        <v/>
      </c>
    </row>
    <row r="2948">
      <c r="A2948" s="7" t="n"/>
      <c r="B2948" s="10" t="n"/>
      <c r="C2948">
        <f>IF($A2948="","",IFERROR(IF(INDEX('Apólices'!$Q$2:$Q$5001,MATCH($A2948,'Apólices'!$A$2:$A$5001,0))="","",INDEX('Apólices'!$Q$2:$Q$5001,MATCH($A2948,'Apólices'!$A$2:$A$5001,0))),""))</f>
        <v/>
      </c>
      <c r="D2948" s="8" t="n"/>
      <c r="E2948" s="25" t="n"/>
      <c r="F2948" s="25">
        <f>IF(OR($E2948="",$C2948=""),"",ROUND($E2948*$C2948/100,2))</f>
        <v/>
      </c>
      <c r="G2948" s="8" t="n"/>
      <c r="H2948" s="25" t="n"/>
      <c r="I2948" s="8" t="n"/>
      <c r="J2948" s="25">
        <f>IF($H2948&lt;&gt;"",IF($F2948="","",ROUND($H2948-$F2948,2)),IF(AND($F2948&lt;&gt;"",ISNUMBER($G2948)),IF($G2948&lt;TODAY(),-$F2948,""),""))</f>
        <v/>
      </c>
    </row>
    <row r="2949">
      <c r="A2949" s="7" t="n"/>
      <c r="B2949" s="10" t="n"/>
      <c r="C2949">
        <f>IF($A2949="","",IFERROR(IF(INDEX('Apólices'!$Q$2:$Q$5001,MATCH($A2949,'Apólices'!$A$2:$A$5001,0))="","",INDEX('Apólices'!$Q$2:$Q$5001,MATCH($A2949,'Apólices'!$A$2:$A$5001,0))),""))</f>
        <v/>
      </c>
      <c r="D2949" s="8" t="n"/>
      <c r="E2949" s="25" t="n"/>
      <c r="F2949" s="25">
        <f>IF(OR($E2949="",$C2949=""),"",ROUND($E2949*$C2949/100,2))</f>
        <v/>
      </c>
      <c r="G2949" s="8" t="n"/>
      <c r="H2949" s="25" t="n"/>
      <c r="I2949" s="8" t="n"/>
      <c r="J2949" s="25">
        <f>IF($H2949&lt;&gt;"",IF($F2949="","",ROUND($H2949-$F2949,2)),IF(AND($F2949&lt;&gt;"",ISNUMBER($G2949)),IF($G2949&lt;TODAY(),-$F2949,""),""))</f>
        <v/>
      </c>
    </row>
    <row r="2950">
      <c r="A2950" s="7" t="n"/>
      <c r="B2950" s="10" t="n"/>
      <c r="C2950">
        <f>IF($A2950="","",IFERROR(IF(INDEX('Apólices'!$Q$2:$Q$5001,MATCH($A2950,'Apólices'!$A$2:$A$5001,0))="","",INDEX('Apólices'!$Q$2:$Q$5001,MATCH($A2950,'Apólices'!$A$2:$A$5001,0))),""))</f>
        <v/>
      </c>
      <c r="D2950" s="8" t="n"/>
      <c r="E2950" s="25" t="n"/>
      <c r="F2950" s="25">
        <f>IF(OR($E2950="",$C2950=""),"",ROUND($E2950*$C2950/100,2))</f>
        <v/>
      </c>
      <c r="G2950" s="8" t="n"/>
      <c r="H2950" s="25" t="n"/>
      <c r="I2950" s="8" t="n"/>
      <c r="J2950" s="25">
        <f>IF($H2950&lt;&gt;"",IF($F2950="","",ROUND($H2950-$F2950,2)),IF(AND($F2950&lt;&gt;"",ISNUMBER($G2950)),IF($G2950&lt;TODAY(),-$F2950,""),""))</f>
        <v/>
      </c>
    </row>
    <row r="2951">
      <c r="A2951" s="7" t="n"/>
      <c r="B2951" s="10" t="n"/>
      <c r="C2951">
        <f>IF($A2951="","",IFERROR(IF(INDEX('Apólices'!$Q$2:$Q$5001,MATCH($A2951,'Apólices'!$A$2:$A$5001,0))="","",INDEX('Apólices'!$Q$2:$Q$5001,MATCH($A2951,'Apólices'!$A$2:$A$5001,0))),""))</f>
        <v/>
      </c>
      <c r="D2951" s="8" t="n"/>
      <c r="E2951" s="25" t="n"/>
      <c r="F2951" s="25">
        <f>IF(OR($E2951="",$C2951=""),"",ROUND($E2951*$C2951/100,2))</f>
        <v/>
      </c>
      <c r="G2951" s="8" t="n"/>
      <c r="H2951" s="25" t="n"/>
      <c r="I2951" s="8" t="n"/>
      <c r="J2951" s="25">
        <f>IF($H2951&lt;&gt;"",IF($F2951="","",ROUND($H2951-$F2951,2)),IF(AND($F2951&lt;&gt;"",ISNUMBER($G2951)),IF($G2951&lt;TODAY(),-$F2951,""),""))</f>
        <v/>
      </c>
    </row>
    <row r="2952">
      <c r="A2952" s="7" t="n"/>
      <c r="B2952" s="10" t="n"/>
      <c r="C2952">
        <f>IF($A2952="","",IFERROR(IF(INDEX('Apólices'!$Q$2:$Q$5001,MATCH($A2952,'Apólices'!$A$2:$A$5001,0))="","",INDEX('Apólices'!$Q$2:$Q$5001,MATCH($A2952,'Apólices'!$A$2:$A$5001,0))),""))</f>
        <v/>
      </c>
      <c r="D2952" s="8" t="n"/>
      <c r="E2952" s="25" t="n"/>
      <c r="F2952" s="25">
        <f>IF(OR($E2952="",$C2952=""),"",ROUND($E2952*$C2952/100,2))</f>
        <v/>
      </c>
      <c r="G2952" s="8" t="n"/>
      <c r="H2952" s="25" t="n"/>
      <c r="I2952" s="8" t="n"/>
      <c r="J2952" s="25">
        <f>IF($H2952&lt;&gt;"",IF($F2952="","",ROUND($H2952-$F2952,2)),IF(AND($F2952&lt;&gt;"",ISNUMBER($G2952)),IF($G2952&lt;TODAY(),-$F2952,""),""))</f>
        <v/>
      </c>
    </row>
    <row r="2953">
      <c r="A2953" s="7" t="n"/>
      <c r="B2953" s="10" t="n"/>
      <c r="C2953">
        <f>IF($A2953="","",IFERROR(IF(INDEX('Apólices'!$Q$2:$Q$5001,MATCH($A2953,'Apólices'!$A$2:$A$5001,0))="","",INDEX('Apólices'!$Q$2:$Q$5001,MATCH($A2953,'Apólices'!$A$2:$A$5001,0))),""))</f>
        <v/>
      </c>
      <c r="D2953" s="8" t="n"/>
      <c r="E2953" s="25" t="n"/>
      <c r="F2953" s="25">
        <f>IF(OR($E2953="",$C2953=""),"",ROUND($E2953*$C2953/100,2))</f>
        <v/>
      </c>
      <c r="G2953" s="8" t="n"/>
      <c r="H2953" s="25" t="n"/>
      <c r="I2953" s="8" t="n"/>
      <c r="J2953" s="25">
        <f>IF($H2953&lt;&gt;"",IF($F2953="","",ROUND($H2953-$F2953,2)),IF(AND($F2953&lt;&gt;"",ISNUMBER($G2953)),IF($G2953&lt;TODAY(),-$F2953,""),""))</f>
        <v/>
      </c>
    </row>
    <row r="2954">
      <c r="A2954" s="7" t="n"/>
      <c r="B2954" s="10" t="n"/>
      <c r="C2954">
        <f>IF($A2954="","",IFERROR(IF(INDEX('Apólices'!$Q$2:$Q$5001,MATCH($A2954,'Apólices'!$A$2:$A$5001,0))="","",INDEX('Apólices'!$Q$2:$Q$5001,MATCH($A2954,'Apólices'!$A$2:$A$5001,0))),""))</f>
        <v/>
      </c>
      <c r="D2954" s="8" t="n"/>
      <c r="E2954" s="25" t="n"/>
      <c r="F2954" s="25">
        <f>IF(OR($E2954="",$C2954=""),"",ROUND($E2954*$C2954/100,2))</f>
        <v/>
      </c>
      <c r="G2954" s="8" t="n"/>
      <c r="H2954" s="25" t="n"/>
      <c r="I2954" s="8" t="n"/>
      <c r="J2954" s="25">
        <f>IF($H2954&lt;&gt;"",IF($F2954="","",ROUND($H2954-$F2954,2)),IF(AND($F2954&lt;&gt;"",ISNUMBER($G2954)),IF($G2954&lt;TODAY(),-$F2954,""),""))</f>
        <v/>
      </c>
    </row>
    <row r="2955">
      <c r="A2955" s="7" t="n"/>
      <c r="B2955" s="10" t="n"/>
      <c r="C2955">
        <f>IF($A2955="","",IFERROR(IF(INDEX('Apólices'!$Q$2:$Q$5001,MATCH($A2955,'Apólices'!$A$2:$A$5001,0))="","",INDEX('Apólices'!$Q$2:$Q$5001,MATCH($A2955,'Apólices'!$A$2:$A$5001,0))),""))</f>
        <v/>
      </c>
      <c r="D2955" s="8" t="n"/>
      <c r="E2955" s="25" t="n"/>
      <c r="F2955" s="25">
        <f>IF(OR($E2955="",$C2955=""),"",ROUND($E2955*$C2955/100,2))</f>
        <v/>
      </c>
      <c r="G2955" s="8" t="n"/>
      <c r="H2955" s="25" t="n"/>
      <c r="I2955" s="8" t="n"/>
      <c r="J2955" s="25">
        <f>IF($H2955&lt;&gt;"",IF($F2955="","",ROUND($H2955-$F2955,2)),IF(AND($F2955&lt;&gt;"",ISNUMBER($G2955)),IF($G2955&lt;TODAY(),-$F2955,""),""))</f>
        <v/>
      </c>
    </row>
    <row r="2956">
      <c r="A2956" s="7" t="n"/>
      <c r="B2956" s="10" t="n"/>
      <c r="C2956">
        <f>IF($A2956="","",IFERROR(IF(INDEX('Apólices'!$Q$2:$Q$5001,MATCH($A2956,'Apólices'!$A$2:$A$5001,0))="","",INDEX('Apólices'!$Q$2:$Q$5001,MATCH($A2956,'Apólices'!$A$2:$A$5001,0))),""))</f>
        <v/>
      </c>
      <c r="D2956" s="8" t="n"/>
      <c r="E2956" s="25" t="n"/>
      <c r="F2956" s="25">
        <f>IF(OR($E2956="",$C2956=""),"",ROUND($E2956*$C2956/100,2))</f>
        <v/>
      </c>
      <c r="G2956" s="8" t="n"/>
      <c r="H2956" s="25" t="n"/>
      <c r="I2956" s="8" t="n"/>
      <c r="J2956" s="25">
        <f>IF($H2956&lt;&gt;"",IF($F2956="","",ROUND($H2956-$F2956,2)),IF(AND($F2956&lt;&gt;"",ISNUMBER($G2956)),IF($G2956&lt;TODAY(),-$F2956,""),""))</f>
        <v/>
      </c>
    </row>
    <row r="2957">
      <c r="A2957" s="7" t="n"/>
      <c r="B2957" s="10" t="n"/>
      <c r="C2957">
        <f>IF($A2957="","",IFERROR(IF(INDEX('Apólices'!$Q$2:$Q$5001,MATCH($A2957,'Apólices'!$A$2:$A$5001,0))="","",INDEX('Apólices'!$Q$2:$Q$5001,MATCH($A2957,'Apólices'!$A$2:$A$5001,0))),""))</f>
        <v/>
      </c>
      <c r="D2957" s="8" t="n"/>
      <c r="E2957" s="25" t="n"/>
      <c r="F2957" s="25">
        <f>IF(OR($E2957="",$C2957=""),"",ROUND($E2957*$C2957/100,2))</f>
        <v/>
      </c>
      <c r="G2957" s="8" t="n"/>
      <c r="H2957" s="25" t="n"/>
      <c r="I2957" s="8" t="n"/>
      <c r="J2957" s="25">
        <f>IF($H2957&lt;&gt;"",IF($F2957="","",ROUND($H2957-$F2957,2)),IF(AND($F2957&lt;&gt;"",ISNUMBER($G2957)),IF($G2957&lt;TODAY(),-$F2957,""),""))</f>
        <v/>
      </c>
    </row>
    <row r="2958">
      <c r="A2958" s="7" t="n"/>
      <c r="B2958" s="10" t="n"/>
      <c r="C2958">
        <f>IF($A2958="","",IFERROR(IF(INDEX('Apólices'!$Q$2:$Q$5001,MATCH($A2958,'Apólices'!$A$2:$A$5001,0))="","",INDEX('Apólices'!$Q$2:$Q$5001,MATCH($A2958,'Apólices'!$A$2:$A$5001,0))),""))</f>
        <v/>
      </c>
      <c r="D2958" s="8" t="n"/>
      <c r="E2958" s="25" t="n"/>
      <c r="F2958" s="25">
        <f>IF(OR($E2958="",$C2958=""),"",ROUND($E2958*$C2958/100,2))</f>
        <v/>
      </c>
      <c r="G2958" s="8" t="n"/>
      <c r="H2958" s="25" t="n"/>
      <c r="I2958" s="8" t="n"/>
      <c r="J2958" s="25">
        <f>IF($H2958&lt;&gt;"",IF($F2958="","",ROUND($H2958-$F2958,2)),IF(AND($F2958&lt;&gt;"",ISNUMBER($G2958)),IF($G2958&lt;TODAY(),-$F2958,""),""))</f>
        <v/>
      </c>
    </row>
    <row r="2959">
      <c r="A2959" s="7" t="n"/>
      <c r="B2959" s="10" t="n"/>
      <c r="C2959">
        <f>IF($A2959="","",IFERROR(IF(INDEX('Apólices'!$Q$2:$Q$5001,MATCH($A2959,'Apólices'!$A$2:$A$5001,0))="","",INDEX('Apólices'!$Q$2:$Q$5001,MATCH($A2959,'Apólices'!$A$2:$A$5001,0))),""))</f>
        <v/>
      </c>
      <c r="D2959" s="8" t="n"/>
      <c r="E2959" s="25" t="n"/>
      <c r="F2959" s="25">
        <f>IF(OR($E2959="",$C2959=""),"",ROUND($E2959*$C2959/100,2))</f>
        <v/>
      </c>
      <c r="G2959" s="8" t="n"/>
      <c r="H2959" s="25" t="n"/>
      <c r="I2959" s="8" t="n"/>
      <c r="J2959" s="25">
        <f>IF($H2959&lt;&gt;"",IF($F2959="","",ROUND($H2959-$F2959,2)),IF(AND($F2959&lt;&gt;"",ISNUMBER($G2959)),IF($G2959&lt;TODAY(),-$F2959,""),""))</f>
        <v/>
      </c>
    </row>
    <row r="2960">
      <c r="A2960" s="7" t="n"/>
      <c r="B2960" s="10" t="n"/>
      <c r="C2960">
        <f>IF($A2960="","",IFERROR(IF(INDEX('Apólices'!$Q$2:$Q$5001,MATCH($A2960,'Apólices'!$A$2:$A$5001,0))="","",INDEX('Apólices'!$Q$2:$Q$5001,MATCH($A2960,'Apólices'!$A$2:$A$5001,0))),""))</f>
        <v/>
      </c>
      <c r="D2960" s="8" t="n"/>
      <c r="E2960" s="25" t="n"/>
      <c r="F2960" s="25">
        <f>IF(OR($E2960="",$C2960=""),"",ROUND($E2960*$C2960/100,2))</f>
        <v/>
      </c>
      <c r="G2960" s="8" t="n"/>
      <c r="H2960" s="25" t="n"/>
      <c r="I2960" s="8" t="n"/>
      <c r="J2960" s="25">
        <f>IF($H2960&lt;&gt;"",IF($F2960="","",ROUND($H2960-$F2960,2)),IF(AND($F2960&lt;&gt;"",ISNUMBER($G2960)),IF($G2960&lt;TODAY(),-$F2960,""),""))</f>
        <v/>
      </c>
    </row>
    <row r="2961">
      <c r="A2961" s="7" t="n"/>
      <c r="B2961" s="10" t="n"/>
      <c r="C2961">
        <f>IF($A2961="","",IFERROR(IF(INDEX('Apólices'!$Q$2:$Q$5001,MATCH($A2961,'Apólices'!$A$2:$A$5001,0))="","",INDEX('Apólices'!$Q$2:$Q$5001,MATCH($A2961,'Apólices'!$A$2:$A$5001,0))),""))</f>
        <v/>
      </c>
      <c r="D2961" s="8" t="n"/>
      <c r="E2961" s="25" t="n"/>
      <c r="F2961" s="25">
        <f>IF(OR($E2961="",$C2961=""),"",ROUND($E2961*$C2961/100,2))</f>
        <v/>
      </c>
      <c r="G2961" s="8" t="n"/>
      <c r="H2961" s="25" t="n"/>
      <c r="I2961" s="8" t="n"/>
      <c r="J2961" s="25">
        <f>IF($H2961&lt;&gt;"",IF($F2961="","",ROUND($H2961-$F2961,2)),IF(AND($F2961&lt;&gt;"",ISNUMBER($G2961)),IF($G2961&lt;TODAY(),-$F2961,""),""))</f>
        <v/>
      </c>
    </row>
    <row r="2962">
      <c r="A2962" s="7" t="n"/>
      <c r="B2962" s="10" t="n"/>
      <c r="C2962">
        <f>IF($A2962="","",IFERROR(IF(INDEX('Apólices'!$Q$2:$Q$5001,MATCH($A2962,'Apólices'!$A$2:$A$5001,0))="","",INDEX('Apólices'!$Q$2:$Q$5001,MATCH($A2962,'Apólices'!$A$2:$A$5001,0))),""))</f>
        <v/>
      </c>
      <c r="D2962" s="8" t="n"/>
      <c r="E2962" s="25" t="n"/>
      <c r="F2962" s="25">
        <f>IF(OR($E2962="",$C2962=""),"",ROUND($E2962*$C2962/100,2))</f>
        <v/>
      </c>
      <c r="G2962" s="8" t="n"/>
      <c r="H2962" s="25" t="n"/>
      <c r="I2962" s="8" t="n"/>
      <c r="J2962" s="25">
        <f>IF($H2962&lt;&gt;"",IF($F2962="","",ROUND($H2962-$F2962,2)),IF(AND($F2962&lt;&gt;"",ISNUMBER($G2962)),IF($G2962&lt;TODAY(),-$F2962,""),""))</f>
        <v/>
      </c>
    </row>
    <row r="2963">
      <c r="A2963" s="7" t="n"/>
      <c r="B2963" s="10" t="n"/>
      <c r="C2963">
        <f>IF($A2963="","",IFERROR(IF(INDEX('Apólices'!$Q$2:$Q$5001,MATCH($A2963,'Apólices'!$A$2:$A$5001,0))="","",INDEX('Apólices'!$Q$2:$Q$5001,MATCH($A2963,'Apólices'!$A$2:$A$5001,0))),""))</f>
        <v/>
      </c>
      <c r="D2963" s="8" t="n"/>
      <c r="E2963" s="25" t="n"/>
      <c r="F2963" s="25">
        <f>IF(OR($E2963="",$C2963=""),"",ROUND($E2963*$C2963/100,2))</f>
        <v/>
      </c>
      <c r="G2963" s="8" t="n"/>
      <c r="H2963" s="25" t="n"/>
      <c r="I2963" s="8" t="n"/>
      <c r="J2963" s="25">
        <f>IF($H2963&lt;&gt;"",IF($F2963="","",ROUND($H2963-$F2963,2)),IF(AND($F2963&lt;&gt;"",ISNUMBER($G2963)),IF($G2963&lt;TODAY(),-$F2963,""),""))</f>
        <v/>
      </c>
    </row>
    <row r="2964">
      <c r="A2964" s="7" t="n"/>
      <c r="B2964" s="10" t="n"/>
      <c r="C2964">
        <f>IF($A2964="","",IFERROR(IF(INDEX('Apólices'!$Q$2:$Q$5001,MATCH($A2964,'Apólices'!$A$2:$A$5001,0))="","",INDEX('Apólices'!$Q$2:$Q$5001,MATCH($A2964,'Apólices'!$A$2:$A$5001,0))),""))</f>
        <v/>
      </c>
      <c r="D2964" s="8" t="n"/>
      <c r="E2964" s="25" t="n"/>
      <c r="F2964" s="25">
        <f>IF(OR($E2964="",$C2964=""),"",ROUND($E2964*$C2964/100,2))</f>
        <v/>
      </c>
      <c r="G2964" s="8" t="n"/>
      <c r="H2964" s="25" t="n"/>
      <c r="I2964" s="8" t="n"/>
      <c r="J2964" s="25">
        <f>IF($H2964&lt;&gt;"",IF($F2964="","",ROUND($H2964-$F2964,2)),IF(AND($F2964&lt;&gt;"",ISNUMBER($G2964)),IF($G2964&lt;TODAY(),-$F2964,""),""))</f>
        <v/>
      </c>
    </row>
    <row r="2965">
      <c r="A2965" s="7" t="n"/>
      <c r="B2965" s="10" t="n"/>
      <c r="C2965">
        <f>IF($A2965="","",IFERROR(IF(INDEX('Apólices'!$Q$2:$Q$5001,MATCH($A2965,'Apólices'!$A$2:$A$5001,0))="","",INDEX('Apólices'!$Q$2:$Q$5001,MATCH($A2965,'Apólices'!$A$2:$A$5001,0))),""))</f>
        <v/>
      </c>
      <c r="D2965" s="8" t="n"/>
      <c r="E2965" s="25" t="n"/>
      <c r="F2965" s="25">
        <f>IF(OR($E2965="",$C2965=""),"",ROUND($E2965*$C2965/100,2))</f>
        <v/>
      </c>
      <c r="G2965" s="8" t="n"/>
      <c r="H2965" s="25" t="n"/>
      <c r="I2965" s="8" t="n"/>
      <c r="J2965" s="25">
        <f>IF($H2965&lt;&gt;"",IF($F2965="","",ROUND($H2965-$F2965,2)),IF(AND($F2965&lt;&gt;"",ISNUMBER($G2965)),IF($G2965&lt;TODAY(),-$F2965,""),""))</f>
        <v/>
      </c>
    </row>
    <row r="2966">
      <c r="A2966" s="7" t="n"/>
      <c r="B2966" s="10" t="n"/>
      <c r="C2966">
        <f>IF($A2966="","",IFERROR(IF(INDEX('Apólices'!$Q$2:$Q$5001,MATCH($A2966,'Apólices'!$A$2:$A$5001,0))="","",INDEX('Apólices'!$Q$2:$Q$5001,MATCH($A2966,'Apólices'!$A$2:$A$5001,0))),""))</f>
        <v/>
      </c>
      <c r="D2966" s="8" t="n"/>
      <c r="E2966" s="25" t="n"/>
      <c r="F2966" s="25">
        <f>IF(OR($E2966="",$C2966=""),"",ROUND($E2966*$C2966/100,2))</f>
        <v/>
      </c>
      <c r="G2966" s="8" t="n"/>
      <c r="H2966" s="25" t="n"/>
      <c r="I2966" s="8" t="n"/>
      <c r="J2966" s="25">
        <f>IF($H2966&lt;&gt;"",IF($F2966="","",ROUND($H2966-$F2966,2)),IF(AND($F2966&lt;&gt;"",ISNUMBER($G2966)),IF($G2966&lt;TODAY(),-$F2966,""),""))</f>
        <v/>
      </c>
    </row>
    <row r="2967">
      <c r="A2967" s="7" t="n"/>
      <c r="B2967" s="10" t="n"/>
      <c r="C2967">
        <f>IF($A2967="","",IFERROR(IF(INDEX('Apólices'!$Q$2:$Q$5001,MATCH($A2967,'Apólices'!$A$2:$A$5001,0))="","",INDEX('Apólices'!$Q$2:$Q$5001,MATCH($A2967,'Apólices'!$A$2:$A$5001,0))),""))</f>
        <v/>
      </c>
      <c r="D2967" s="8" t="n"/>
      <c r="E2967" s="25" t="n"/>
      <c r="F2967" s="25">
        <f>IF(OR($E2967="",$C2967=""),"",ROUND($E2967*$C2967/100,2))</f>
        <v/>
      </c>
      <c r="G2967" s="8" t="n"/>
      <c r="H2967" s="25" t="n"/>
      <c r="I2967" s="8" t="n"/>
      <c r="J2967" s="25">
        <f>IF($H2967&lt;&gt;"",IF($F2967="","",ROUND($H2967-$F2967,2)),IF(AND($F2967&lt;&gt;"",ISNUMBER($G2967)),IF($G2967&lt;TODAY(),-$F2967,""),""))</f>
        <v/>
      </c>
    </row>
    <row r="2968">
      <c r="A2968" s="7" t="n"/>
      <c r="B2968" s="10" t="n"/>
      <c r="C2968">
        <f>IF($A2968="","",IFERROR(IF(INDEX('Apólices'!$Q$2:$Q$5001,MATCH($A2968,'Apólices'!$A$2:$A$5001,0))="","",INDEX('Apólices'!$Q$2:$Q$5001,MATCH($A2968,'Apólices'!$A$2:$A$5001,0))),""))</f>
        <v/>
      </c>
      <c r="D2968" s="8" t="n"/>
      <c r="E2968" s="25" t="n"/>
      <c r="F2968" s="25">
        <f>IF(OR($E2968="",$C2968=""),"",ROUND($E2968*$C2968/100,2))</f>
        <v/>
      </c>
      <c r="G2968" s="8" t="n"/>
      <c r="H2968" s="25" t="n"/>
      <c r="I2968" s="8" t="n"/>
      <c r="J2968" s="25">
        <f>IF($H2968&lt;&gt;"",IF($F2968="","",ROUND($H2968-$F2968,2)),IF(AND($F2968&lt;&gt;"",ISNUMBER($G2968)),IF($G2968&lt;TODAY(),-$F2968,""),""))</f>
        <v/>
      </c>
    </row>
    <row r="2969">
      <c r="A2969" s="7" t="n"/>
      <c r="B2969" s="10" t="n"/>
      <c r="C2969">
        <f>IF($A2969="","",IFERROR(IF(INDEX('Apólices'!$Q$2:$Q$5001,MATCH($A2969,'Apólices'!$A$2:$A$5001,0))="","",INDEX('Apólices'!$Q$2:$Q$5001,MATCH($A2969,'Apólices'!$A$2:$A$5001,0))),""))</f>
        <v/>
      </c>
      <c r="D2969" s="8" t="n"/>
      <c r="E2969" s="25" t="n"/>
      <c r="F2969" s="25">
        <f>IF(OR($E2969="",$C2969=""),"",ROUND($E2969*$C2969/100,2))</f>
        <v/>
      </c>
      <c r="G2969" s="8" t="n"/>
      <c r="H2969" s="25" t="n"/>
      <c r="I2969" s="8" t="n"/>
      <c r="J2969" s="25">
        <f>IF($H2969&lt;&gt;"",IF($F2969="","",ROUND($H2969-$F2969,2)),IF(AND($F2969&lt;&gt;"",ISNUMBER($G2969)),IF($G2969&lt;TODAY(),-$F2969,""),""))</f>
        <v/>
      </c>
    </row>
    <row r="2970">
      <c r="A2970" s="7" t="n"/>
      <c r="B2970" s="10" t="n"/>
      <c r="C2970">
        <f>IF($A2970="","",IFERROR(IF(INDEX('Apólices'!$Q$2:$Q$5001,MATCH($A2970,'Apólices'!$A$2:$A$5001,0))="","",INDEX('Apólices'!$Q$2:$Q$5001,MATCH($A2970,'Apólices'!$A$2:$A$5001,0))),""))</f>
        <v/>
      </c>
      <c r="D2970" s="8" t="n"/>
      <c r="E2970" s="25" t="n"/>
      <c r="F2970" s="25">
        <f>IF(OR($E2970="",$C2970=""),"",ROUND($E2970*$C2970/100,2))</f>
        <v/>
      </c>
      <c r="G2970" s="8" t="n"/>
      <c r="H2970" s="25" t="n"/>
      <c r="I2970" s="8" t="n"/>
      <c r="J2970" s="25">
        <f>IF($H2970&lt;&gt;"",IF($F2970="","",ROUND($H2970-$F2970,2)),IF(AND($F2970&lt;&gt;"",ISNUMBER($G2970)),IF($G2970&lt;TODAY(),-$F2970,""),""))</f>
        <v/>
      </c>
    </row>
    <row r="2971">
      <c r="A2971" s="7" t="n"/>
      <c r="B2971" s="10" t="n"/>
      <c r="C2971">
        <f>IF($A2971="","",IFERROR(IF(INDEX('Apólices'!$Q$2:$Q$5001,MATCH($A2971,'Apólices'!$A$2:$A$5001,0))="","",INDEX('Apólices'!$Q$2:$Q$5001,MATCH($A2971,'Apólices'!$A$2:$A$5001,0))),""))</f>
        <v/>
      </c>
      <c r="D2971" s="8" t="n"/>
      <c r="E2971" s="25" t="n"/>
      <c r="F2971" s="25">
        <f>IF(OR($E2971="",$C2971=""),"",ROUND($E2971*$C2971/100,2))</f>
        <v/>
      </c>
      <c r="G2971" s="8" t="n"/>
      <c r="H2971" s="25" t="n"/>
      <c r="I2971" s="8" t="n"/>
      <c r="J2971" s="25">
        <f>IF($H2971&lt;&gt;"",IF($F2971="","",ROUND($H2971-$F2971,2)),IF(AND($F2971&lt;&gt;"",ISNUMBER($G2971)),IF($G2971&lt;TODAY(),-$F2971,""),""))</f>
        <v/>
      </c>
    </row>
    <row r="2972">
      <c r="A2972" s="7" t="n"/>
      <c r="B2972" s="10" t="n"/>
      <c r="C2972">
        <f>IF($A2972="","",IFERROR(IF(INDEX('Apólices'!$Q$2:$Q$5001,MATCH($A2972,'Apólices'!$A$2:$A$5001,0))="","",INDEX('Apólices'!$Q$2:$Q$5001,MATCH($A2972,'Apólices'!$A$2:$A$5001,0))),""))</f>
        <v/>
      </c>
      <c r="D2972" s="8" t="n"/>
      <c r="E2972" s="25" t="n"/>
      <c r="F2972" s="25">
        <f>IF(OR($E2972="",$C2972=""),"",ROUND($E2972*$C2972/100,2))</f>
        <v/>
      </c>
      <c r="G2972" s="8" t="n"/>
      <c r="H2972" s="25" t="n"/>
      <c r="I2972" s="8" t="n"/>
      <c r="J2972" s="25">
        <f>IF($H2972&lt;&gt;"",IF($F2972="","",ROUND($H2972-$F2972,2)),IF(AND($F2972&lt;&gt;"",ISNUMBER($G2972)),IF($G2972&lt;TODAY(),-$F2972,""),""))</f>
        <v/>
      </c>
    </row>
    <row r="2973">
      <c r="A2973" s="7" t="n"/>
      <c r="B2973" s="10" t="n"/>
      <c r="C2973">
        <f>IF($A2973="","",IFERROR(IF(INDEX('Apólices'!$Q$2:$Q$5001,MATCH($A2973,'Apólices'!$A$2:$A$5001,0))="","",INDEX('Apólices'!$Q$2:$Q$5001,MATCH($A2973,'Apólices'!$A$2:$A$5001,0))),""))</f>
        <v/>
      </c>
      <c r="D2973" s="8" t="n"/>
      <c r="E2973" s="25" t="n"/>
      <c r="F2973" s="25">
        <f>IF(OR($E2973="",$C2973=""),"",ROUND($E2973*$C2973/100,2))</f>
        <v/>
      </c>
      <c r="G2973" s="8" t="n"/>
      <c r="H2973" s="25" t="n"/>
      <c r="I2973" s="8" t="n"/>
      <c r="J2973" s="25">
        <f>IF($H2973&lt;&gt;"",IF($F2973="","",ROUND($H2973-$F2973,2)),IF(AND($F2973&lt;&gt;"",ISNUMBER($G2973)),IF($G2973&lt;TODAY(),-$F2973,""),""))</f>
        <v/>
      </c>
    </row>
    <row r="2974">
      <c r="A2974" s="7" t="n"/>
      <c r="B2974" s="10" t="n"/>
      <c r="C2974">
        <f>IF($A2974="","",IFERROR(IF(INDEX('Apólices'!$Q$2:$Q$5001,MATCH($A2974,'Apólices'!$A$2:$A$5001,0))="","",INDEX('Apólices'!$Q$2:$Q$5001,MATCH($A2974,'Apólices'!$A$2:$A$5001,0))),""))</f>
        <v/>
      </c>
      <c r="D2974" s="8" t="n"/>
      <c r="E2974" s="25" t="n"/>
      <c r="F2974" s="25">
        <f>IF(OR($E2974="",$C2974=""),"",ROUND($E2974*$C2974/100,2))</f>
        <v/>
      </c>
      <c r="G2974" s="8" t="n"/>
      <c r="H2974" s="25" t="n"/>
      <c r="I2974" s="8" t="n"/>
      <c r="J2974" s="25">
        <f>IF($H2974&lt;&gt;"",IF($F2974="","",ROUND($H2974-$F2974,2)),IF(AND($F2974&lt;&gt;"",ISNUMBER($G2974)),IF($G2974&lt;TODAY(),-$F2974,""),""))</f>
        <v/>
      </c>
    </row>
    <row r="2975">
      <c r="A2975" s="7" t="n"/>
      <c r="B2975" s="10" t="n"/>
      <c r="C2975">
        <f>IF($A2975="","",IFERROR(IF(INDEX('Apólices'!$Q$2:$Q$5001,MATCH($A2975,'Apólices'!$A$2:$A$5001,0))="","",INDEX('Apólices'!$Q$2:$Q$5001,MATCH($A2975,'Apólices'!$A$2:$A$5001,0))),""))</f>
        <v/>
      </c>
      <c r="D2975" s="8" t="n"/>
      <c r="E2975" s="25" t="n"/>
      <c r="F2975" s="25">
        <f>IF(OR($E2975="",$C2975=""),"",ROUND($E2975*$C2975/100,2))</f>
        <v/>
      </c>
      <c r="G2975" s="8" t="n"/>
      <c r="H2975" s="25" t="n"/>
      <c r="I2975" s="8" t="n"/>
      <c r="J2975" s="25">
        <f>IF($H2975&lt;&gt;"",IF($F2975="","",ROUND($H2975-$F2975,2)),IF(AND($F2975&lt;&gt;"",ISNUMBER($G2975)),IF($G2975&lt;TODAY(),-$F2975,""),""))</f>
        <v/>
      </c>
    </row>
    <row r="2976">
      <c r="A2976" s="7" t="n"/>
      <c r="B2976" s="10" t="n"/>
      <c r="C2976">
        <f>IF($A2976="","",IFERROR(IF(INDEX('Apólices'!$Q$2:$Q$5001,MATCH($A2976,'Apólices'!$A$2:$A$5001,0))="","",INDEX('Apólices'!$Q$2:$Q$5001,MATCH($A2976,'Apólices'!$A$2:$A$5001,0))),""))</f>
        <v/>
      </c>
      <c r="D2976" s="8" t="n"/>
      <c r="E2976" s="25" t="n"/>
      <c r="F2976" s="25">
        <f>IF(OR($E2976="",$C2976=""),"",ROUND($E2976*$C2976/100,2))</f>
        <v/>
      </c>
      <c r="G2976" s="8" t="n"/>
      <c r="H2976" s="25" t="n"/>
      <c r="I2976" s="8" t="n"/>
      <c r="J2976" s="25">
        <f>IF($H2976&lt;&gt;"",IF($F2976="","",ROUND($H2976-$F2976,2)),IF(AND($F2976&lt;&gt;"",ISNUMBER($G2976)),IF($G2976&lt;TODAY(),-$F2976,""),""))</f>
        <v/>
      </c>
    </row>
    <row r="2977">
      <c r="A2977" s="7" t="n"/>
      <c r="B2977" s="10" t="n"/>
      <c r="C2977">
        <f>IF($A2977="","",IFERROR(IF(INDEX('Apólices'!$Q$2:$Q$5001,MATCH($A2977,'Apólices'!$A$2:$A$5001,0))="","",INDEX('Apólices'!$Q$2:$Q$5001,MATCH($A2977,'Apólices'!$A$2:$A$5001,0))),""))</f>
        <v/>
      </c>
      <c r="D2977" s="8" t="n"/>
      <c r="E2977" s="25" t="n"/>
      <c r="F2977" s="25">
        <f>IF(OR($E2977="",$C2977=""),"",ROUND($E2977*$C2977/100,2))</f>
        <v/>
      </c>
      <c r="G2977" s="8" t="n"/>
      <c r="H2977" s="25" t="n"/>
      <c r="I2977" s="8" t="n"/>
      <c r="J2977" s="25">
        <f>IF($H2977&lt;&gt;"",IF($F2977="","",ROUND($H2977-$F2977,2)),IF(AND($F2977&lt;&gt;"",ISNUMBER($G2977)),IF($G2977&lt;TODAY(),-$F2977,""),""))</f>
        <v/>
      </c>
    </row>
    <row r="2978">
      <c r="A2978" s="7" t="n"/>
      <c r="B2978" s="10" t="n"/>
      <c r="C2978">
        <f>IF($A2978="","",IFERROR(IF(INDEX('Apólices'!$Q$2:$Q$5001,MATCH($A2978,'Apólices'!$A$2:$A$5001,0))="","",INDEX('Apólices'!$Q$2:$Q$5001,MATCH($A2978,'Apólices'!$A$2:$A$5001,0))),""))</f>
        <v/>
      </c>
      <c r="D2978" s="8" t="n"/>
      <c r="E2978" s="25" t="n"/>
      <c r="F2978" s="25">
        <f>IF(OR($E2978="",$C2978=""),"",ROUND($E2978*$C2978/100,2))</f>
        <v/>
      </c>
      <c r="G2978" s="8" t="n"/>
      <c r="H2978" s="25" t="n"/>
      <c r="I2978" s="8" t="n"/>
      <c r="J2978" s="25">
        <f>IF($H2978&lt;&gt;"",IF($F2978="","",ROUND($H2978-$F2978,2)),IF(AND($F2978&lt;&gt;"",ISNUMBER($G2978)),IF($G2978&lt;TODAY(),-$F2978,""),""))</f>
        <v/>
      </c>
    </row>
    <row r="2979">
      <c r="A2979" s="7" t="n"/>
      <c r="B2979" s="10" t="n"/>
      <c r="C2979">
        <f>IF($A2979="","",IFERROR(IF(INDEX('Apólices'!$Q$2:$Q$5001,MATCH($A2979,'Apólices'!$A$2:$A$5001,0))="","",INDEX('Apólices'!$Q$2:$Q$5001,MATCH($A2979,'Apólices'!$A$2:$A$5001,0))),""))</f>
        <v/>
      </c>
      <c r="D2979" s="8" t="n"/>
      <c r="E2979" s="25" t="n"/>
      <c r="F2979" s="25">
        <f>IF(OR($E2979="",$C2979=""),"",ROUND($E2979*$C2979/100,2))</f>
        <v/>
      </c>
      <c r="G2979" s="8" t="n"/>
      <c r="H2979" s="25" t="n"/>
      <c r="I2979" s="8" t="n"/>
      <c r="J2979" s="25">
        <f>IF($H2979&lt;&gt;"",IF($F2979="","",ROUND($H2979-$F2979,2)),IF(AND($F2979&lt;&gt;"",ISNUMBER($G2979)),IF($G2979&lt;TODAY(),-$F2979,""),""))</f>
        <v/>
      </c>
    </row>
    <row r="2980">
      <c r="A2980" s="7" t="n"/>
      <c r="B2980" s="10" t="n"/>
      <c r="C2980">
        <f>IF($A2980="","",IFERROR(IF(INDEX('Apólices'!$Q$2:$Q$5001,MATCH($A2980,'Apólices'!$A$2:$A$5001,0))="","",INDEX('Apólices'!$Q$2:$Q$5001,MATCH($A2980,'Apólices'!$A$2:$A$5001,0))),""))</f>
        <v/>
      </c>
      <c r="D2980" s="8" t="n"/>
      <c r="E2980" s="25" t="n"/>
      <c r="F2980" s="25">
        <f>IF(OR($E2980="",$C2980=""),"",ROUND($E2980*$C2980/100,2))</f>
        <v/>
      </c>
      <c r="G2980" s="8" t="n"/>
      <c r="H2980" s="25" t="n"/>
      <c r="I2980" s="8" t="n"/>
      <c r="J2980" s="25">
        <f>IF($H2980&lt;&gt;"",IF($F2980="","",ROUND($H2980-$F2980,2)),IF(AND($F2980&lt;&gt;"",ISNUMBER($G2980)),IF($G2980&lt;TODAY(),-$F2980,""),""))</f>
        <v/>
      </c>
    </row>
    <row r="2981">
      <c r="A2981" s="7" t="n"/>
      <c r="B2981" s="10" t="n"/>
      <c r="C2981">
        <f>IF($A2981="","",IFERROR(IF(INDEX('Apólices'!$Q$2:$Q$5001,MATCH($A2981,'Apólices'!$A$2:$A$5001,0))="","",INDEX('Apólices'!$Q$2:$Q$5001,MATCH($A2981,'Apólices'!$A$2:$A$5001,0))),""))</f>
        <v/>
      </c>
      <c r="D2981" s="8" t="n"/>
      <c r="E2981" s="25" t="n"/>
      <c r="F2981" s="25">
        <f>IF(OR($E2981="",$C2981=""),"",ROUND($E2981*$C2981/100,2))</f>
        <v/>
      </c>
      <c r="G2981" s="8" t="n"/>
      <c r="H2981" s="25" t="n"/>
      <c r="I2981" s="8" t="n"/>
      <c r="J2981" s="25">
        <f>IF($H2981&lt;&gt;"",IF($F2981="","",ROUND($H2981-$F2981,2)),IF(AND($F2981&lt;&gt;"",ISNUMBER($G2981)),IF($G2981&lt;TODAY(),-$F2981,""),""))</f>
        <v/>
      </c>
    </row>
    <row r="2982">
      <c r="A2982" s="7" t="n"/>
      <c r="B2982" s="10" t="n"/>
      <c r="C2982">
        <f>IF($A2982="","",IFERROR(IF(INDEX('Apólices'!$Q$2:$Q$5001,MATCH($A2982,'Apólices'!$A$2:$A$5001,0))="","",INDEX('Apólices'!$Q$2:$Q$5001,MATCH($A2982,'Apólices'!$A$2:$A$5001,0))),""))</f>
        <v/>
      </c>
      <c r="D2982" s="8" t="n"/>
      <c r="E2982" s="25" t="n"/>
      <c r="F2982" s="25">
        <f>IF(OR($E2982="",$C2982=""),"",ROUND($E2982*$C2982/100,2))</f>
        <v/>
      </c>
      <c r="G2982" s="8" t="n"/>
      <c r="H2982" s="25" t="n"/>
      <c r="I2982" s="8" t="n"/>
      <c r="J2982" s="25">
        <f>IF($H2982&lt;&gt;"",IF($F2982="","",ROUND($H2982-$F2982,2)),IF(AND($F2982&lt;&gt;"",ISNUMBER($G2982)),IF($G2982&lt;TODAY(),-$F2982,""),""))</f>
        <v/>
      </c>
    </row>
    <row r="2983">
      <c r="A2983" s="7" t="n"/>
      <c r="B2983" s="10" t="n"/>
      <c r="C2983">
        <f>IF($A2983="","",IFERROR(IF(INDEX('Apólices'!$Q$2:$Q$5001,MATCH($A2983,'Apólices'!$A$2:$A$5001,0))="","",INDEX('Apólices'!$Q$2:$Q$5001,MATCH($A2983,'Apólices'!$A$2:$A$5001,0))),""))</f>
        <v/>
      </c>
      <c r="D2983" s="8" t="n"/>
      <c r="E2983" s="25" t="n"/>
      <c r="F2983" s="25">
        <f>IF(OR($E2983="",$C2983=""),"",ROUND($E2983*$C2983/100,2))</f>
        <v/>
      </c>
      <c r="G2983" s="8" t="n"/>
      <c r="H2983" s="25" t="n"/>
      <c r="I2983" s="8" t="n"/>
      <c r="J2983" s="25">
        <f>IF($H2983&lt;&gt;"",IF($F2983="","",ROUND($H2983-$F2983,2)),IF(AND($F2983&lt;&gt;"",ISNUMBER($G2983)),IF($G2983&lt;TODAY(),-$F2983,""),""))</f>
        <v/>
      </c>
    </row>
    <row r="2984">
      <c r="A2984" s="7" t="n"/>
      <c r="B2984" s="10" t="n"/>
      <c r="C2984">
        <f>IF($A2984="","",IFERROR(IF(INDEX('Apólices'!$Q$2:$Q$5001,MATCH($A2984,'Apólices'!$A$2:$A$5001,0))="","",INDEX('Apólices'!$Q$2:$Q$5001,MATCH($A2984,'Apólices'!$A$2:$A$5001,0))),""))</f>
        <v/>
      </c>
      <c r="D2984" s="8" t="n"/>
      <c r="E2984" s="25" t="n"/>
      <c r="F2984" s="25">
        <f>IF(OR($E2984="",$C2984=""),"",ROUND($E2984*$C2984/100,2))</f>
        <v/>
      </c>
      <c r="G2984" s="8" t="n"/>
      <c r="H2984" s="25" t="n"/>
      <c r="I2984" s="8" t="n"/>
      <c r="J2984" s="25">
        <f>IF($H2984&lt;&gt;"",IF($F2984="","",ROUND($H2984-$F2984,2)),IF(AND($F2984&lt;&gt;"",ISNUMBER($G2984)),IF($G2984&lt;TODAY(),-$F2984,""),""))</f>
        <v/>
      </c>
    </row>
    <row r="2985">
      <c r="A2985" s="7" t="n"/>
      <c r="B2985" s="10" t="n"/>
      <c r="C2985">
        <f>IF($A2985="","",IFERROR(IF(INDEX('Apólices'!$Q$2:$Q$5001,MATCH($A2985,'Apólices'!$A$2:$A$5001,0))="","",INDEX('Apólices'!$Q$2:$Q$5001,MATCH($A2985,'Apólices'!$A$2:$A$5001,0))),""))</f>
        <v/>
      </c>
      <c r="D2985" s="8" t="n"/>
      <c r="E2985" s="25" t="n"/>
      <c r="F2985" s="25">
        <f>IF(OR($E2985="",$C2985=""),"",ROUND($E2985*$C2985/100,2))</f>
        <v/>
      </c>
      <c r="G2985" s="8" t="n"/>
      <c r="H2985" s="25" t="n"/>
      <c r="I2985" s="8" t="n"/>
      <c r="J2985" s="25">
        <f>IF($H2985&lt;&gt;"",IF($F2985="","",ROUND($H2985-$F2985,2)),IF(AND($F2985&lt;&gt;"",ISNUMBER($G2985)),IF($G2985&lt;TODAY(),-$F2985,""),""))</f>
        <v/>
      </c>
    </row>
    <row r="2986">
      <c r="A2986" s="7" t="n"/>
      <c r="B2986" s="10" t="n"/>
      <c r="C2986">
        <f>IF($A2986="","",IFERROR(IF(INDEX('Apólices'!$Q$2:$Q$5001,MATCH($A2986,'Apólices'!$A$2:$A$5001,0))="","",INDEX('Apólices'!$Q$2:$Q$5001,MATCH($A2986,'Apólices'!$A$2:$A$5001,0))),""))</f>
        <v/>
      </c>
      <c r="D2986" s="8" t="n"/>
      <c r="E2986" s="25" t="n"/>
      <c r="F2986" s="25">
        <f>IF(OR($E2986="",$C2986=""),"",ROUND($E2986*$C2986/100,2))</f>
        <v/>
      </c>
      <c r="G2986" s="8" t="n"/>
      <c r="H2986" s="25" t="n"/>
      <c r="I2986" s="8" t="n"/>
      <c r="J2986" s="25">
        <f>IF($H2986&lt;&gt;"",IF($F2986="","",ROUND($H2986-$F2986,2)),IF(AND($F2986&lt;&gt;"",ISNUMBER($G2986)),IF($G2986&lt;TODAY(),-$F2986,""),""))</f>
        <v/>
      </c>
    </row>
    <row r="2987">
      <c r="A2987" s="7" t="n"/>
      <c r="B2987" s="10" t="n"/>
      <c r="C2987">
        <f>IF($A2987="","",IFERROR(IF(INDEX('Apólices'!$Q$2:$Q$5001,MATCH($A2987,'Apólices'!$A$2:$A$5001,0))="","",INDEX('Apólices'!$Q$2:$Q$5001,MATCH($A2987,'Apólices'!$A$2:$A$5001,0))),""))</f>
        <v/>
      </c>
      <c r="D2987" s="8" t="n"/>
      <c r="E2987" s="25" t="n"/>
      <c r="F2987" s="25">
        <f>IF(OR($E2987="",$C2987=""),"",ROUND($E2987*$C2987/100,2))</f>
        <v/>
      </c>
      <c r="G2987" s="8" t="n"/>
      <c r="H2987" s="25" t="n"/>
      <c r="I2987" s="8" t="n"/>
      <c r="J2987" s="25">
        <f>IF($H2987&lt;&gt;"",IF($F2987="","",ROUND($H2987-$F2987,2)),IF(AND($F2987&lt;&gt;"",ISNUMBER($G2987)),IF($G2987&lt;TODAY(),-$F2987,""),""))</f>
        <v/>
      </c>
    </row>
    <row r="2988">
      <c r="A2988" s="7" t="n"/>
      <c r="B2988" s="10" t="n"/>
      <c r="C2988">
        <f>IF($A2988="","",IFERROR(IF(INDEX('Apólices'!$Q$2:$Q$5001,MATCH($A2988,'Apólices'!$A$2:$A$5001,0))="","",INDEX('Apólices'!$Q$2:$Q$5001,MATCH($A2988,'Apólices'!$A$2:$A$5001,0))),""))</f>
        <v/>
      </c>
      <c r="D2988" s="8" t="n"/>
      <c r="E2988" s="25" t="n"/>
      <c r="F2988" s="25">
        <f>IF(OR($E2988="",$C2988=""),"",ROUND($E2988*$C2988/100,2))</f>
        <v/>
      </c>
      <c r="G2988" s="8" t="n"/>
      <c r="H2988" s="25" t="n"/>
      <c r="I2988" s="8" t="n"/>
      <c r="J2988" s="25">
        <f>IF($H2988&lt;&gt;"",IF($F2988="","",ROUND($H2988-$F2988,2)),IF(AND($F2988&lt;&gt;"",ISNUMBER($G2988)),IF($G2988&lt;TODAY(),-$F2988,""),""))</f>
        <v/>
      </c>
    </row>
    <row r="2989">
      <c r="A2989" s="7" t="n"/>
      <c r="B2989" s="10" t="n"/>
      <c r="C2989">
        <f>IF($A2989="","",IFERROR(IF(INDEX('Apólices'!$Q$2:$Q$5001,MATCH($A2989,'Apólices'!$A$2:$A$5001,0))="","",INDEX('Apólices'!$Q$2:$Q$5001,MATCH($A2989,'Apólices'!$A$2:$A$5001,0))),""))</f>
        <v/>
      </c>
      <c r="D2989" s="8" t="n"/>
      <c r="E2989" s="25" t="n"/>
      <c r="F2989" s="25">
        <f>IF(OR($E2989="",$C2989=""),"",ROUND($E2989*$C2989/100,2))</f>
        <v/>
      </c>
      <c r="G2989" s="8" t="n"/>
      <c r="H2989" s="25" t="n"/>
      <c r="I2989" s="8" t="n"/>
      <c r="J2989" s="25">
        <f>IF($H2989&lt;&gt;"",IF($F2989="","",ROUND($H2989-$F2989,2)),IF(AND($F2989&lt;&gt;"",ISNUMBER($G2989)),IF($G2989&lt;TODAY(),-$F2989,""),""))</f>
        <v/>
      </c>
    </row>
    <row r="2990">
      <c r="A2990" s="7" t="n"/>
      <c r="B2990" s="10" t="n"/>
      <c r="C2990">
        <f>IF($A2990="","",IFERROR(IF(INDEX('Apólices'!$Q$2:$Q$5001,MATCH($A2990,'Apólices'!$A$2:$A$5001,0))="","",INDEX('Apólices'!$Q$2:$Q$5001,MATCH($A2990,'Apólices'!$A$2:$A$5001,0))),""))</f>
        <v/>
      </c>
      <c r="D2990" s="8" t="n"/>
      <c r="E2990" s="25" t="n"/>
      <c r="F2990" s="25">
        <f>IF(OR($E2990="",$C2990=""),"",ROUND($E2990*$C2990/100,2))</f>
        <v/>
      </c>
      <c r="G2990" s="8" t="n"/>
      <c r="H2990" s="25" t="n"/>
      <c r="I2990" s="8" t="n"/>
      <c r="J2990" s="25">
        <f>IF($H2990&lt;&gt;"",IF($F2990="","",ROUND($H2990-$F2990,2)),IF(AND($F2990&lt;&gt;"",ISNUMBER($G2990)),IF($G2990&lt;TODAY(),-$F2990,""),""))</f>
        <v/>
      </c>
    </row>
    <row r="2991">
      <c r="A2991" s="7" t="n"/>
      <c r="B2991" s="10" t="n"/>
      <c r="C2991">
        <f>IF($A2991="","",IFERROR(IF(INDEX('Apólices'!$Q$2:$Q$5001,MATCH($A2991,'Apólices'!$A$2:$A$5001,0))="","",INDEX('Apólices'!$Q$2:$Q$5001,MATCH($A2991,'Apólices'!$A$2:$A$5001,0))),""))</f>
        <v/>
      </c>
      <c r="D2991" s="8" t="n"/>
      <c r="E2991" s="25" t="n"/>
      <c r="F2991" s="25">
        <f>IF(OR($E2991="",$C2991=""),"",ROUND($E2991*$C2991/100,2))</f>
        <v/>
      </c>
      <c r="G2991" s="8" t="n"/>
      <c r="H2991" s="25" t="n"/>
      <c r="I2991" s="8" t="n"/>
      <c r="J2991" s="25">
        <f>IF($H2991&lt;&gt;"",IF($F2991="","",ROUND($H2991-$F2991,2)),IF(AND($F2991&lt;&gt;"",ISNUMBER($G2991)),IF($G2991&lt;TODAY(),-$F2991,""),""))</f>
        <v/>
      </c>
    </row>
    <row r="2992">
      <c r="A2992" s="7" t="n"/>
      <c r="B2992" s="10" t="n"/>
      <c r="C2992">
        <f>IF($A2992="","",IFERROR(IF(INDEX('Apólices'!$Q$2:$Q$5001,MATCH($A2992,'Apólices'!$A$2:$A$5001,0))="","",INDEX('Apólices'!$Q$2:$Q$5001,MATCH($A2992,'Apólices'!$A$2:$A$5001,0))),""))</f>
        <v/>
      </c>
      <c r="D2992" s="8" t="n"/>
      <c r="E2992" s="25" t="n"/>
      <c r="F2992" s="25">
        <f>IF(OR($E2992="",$C2992=""),"",ROUND($E2992*$C2992/100,2))</f>
        <v/>
      </c>
      <c r="G2992" s="8" t="n"/>
      <c r="H2992" s="25" t="n"/>
      <c r="I2992" s="8" t="n"/>
      <c r="J2992" s="25">
        <f>IF($H2992&lt;&gt;"",IF($F2992="","",ROUND($H2992-$F2992,2)),IF(AND($F2992&lt;&gt;"",ISNUMBER($G2992)),IF($G2992&lt;TODAY(),-$F2992,""),""))</f>
        <v/>
      </c>
    </row>
    <row r="2993">
      <c r="A2993" s="7" t="n"/>
      <c r="B2993" s="10" t="n"/>
      <c r="C2993">
        <f>IF($A2993="","",IFERROR(IF(INDEX('Apólices'!$Q$2:$Q$5001,MATCH($A2993,'Apólices'!$A$2:$A$5001,0))="","",INDEX('Apólices'!$Q$2:$Q$5001,MATCH($A2993,'Apólices'!$A$2:$A$5001,0))),""))</f>
        <v/>
      </c>
      <c r="D2993" s="8" t="n"/>
      <c r="E2993" s="25" t="n"/>
      <c r="F2993" s="25">
        <f>IF(OR($E2993="",$C2993=""),"",ROUND($E2993*$C2993/100,2))</f>
        <v/>
      </c>
      <c r="G2993" s="8" t="n"/>
      <c r="H2993" s="25" t="n"/>
      <c r="I2993" s="8" t="n"/>
      <c r="J2993" s="25">
        <f>IF($H2993&lt;&gt;"",IF($F2993="","",ROUND($H2993-$F2993,2)),IF(AND($F2993&lt;&gt;"",ISNUMBER($G2993)),IF($G2993&lt;TODAY(),-$F2993,""),""))</f>
        <v/>
      </c>
    </row>
    <row r="2994">
      <c r="A2994" s="7" t="n"/>
      <c r="B2994" s="10" t="n"/>
      <c r="C2994">
        <f>IF($A2994="","",IFERROR(IF(INDEX('Apólices'!$Q$2:$Q$5001,MATCH($A2994,'Apólices'!$A$2:$A$5001,0))="","",INDEX('Apólices'!$Q$2:$Q$5001,MATCH($A2994,'Apólices'!$A$2:$A$5001,0))),""))</f>
        <v/>
      </c>
      <c r="D2994" s="8" t="n"/>
      <c r="E2994" s="25" t="n"/>
      <c r="F2994" s="25">
        <f>IF(OR($E2994="",$C2994=""),"",ROUND($E2994*$C2994/100,2))</f>
        <v/>
      </c>
      <c r="G2994" s="8" t="n"/>
      <c r="H2994" s="25" t="n"/>
      <c r="I2994" s="8" t="n"/>
      <c r="J2994" s="25">
        <f>IF($H2994&lt;&gt;"",IF($F2994="","",ROUND($H2994-$F2994,2)),IF(AND($F2994&lt;&gt;"",ISNUMBER($G2994)),IF($G2994&lt;TODAY(),-$F2994,""),""))</f>
        <v/>
      </c>
    </row>
    <row r="2995">
      <c r="A2995" s="7" t="n"/>
      <c r="B2995" s="10" t="n"/>
      <c r="C2995">
        <f>IF($A2995="","",IFERROR(IF(INDEX('Apólices'!$Q$2:$Q$5001,MATCH($A2995,'Apólices'!$A$2:$A$5001,0))="","",INDEX('Apólices'!$Q$2:$Q$5001,MATCH($A2995,'Apólices'!$A$2:$A$5001,0))),""))</f>
        <v/>
      </c>
      <c r="D2995" s="8" t="n"/>
      <c r="E2995" s="25" t="n"/>
      <c r="F2995" s="25">
        <f>IF(OR($E2995="",$C2995=""),"",ROUND($E2995*$C2995/100,2))</f>
        <v/>
      </c>
      <c r="G2995" s="8" t="n"/>
      <c r="H2995" s="25" t="n"/>
      <c r="I2995" s="8" t="n"/>
      <c r="J2995" s="25">
        <f>IF($H2995&lt;&gt;"",IF($F2995="","",ROUND($H2995-$F2995,2)),IF(AND($F2995&lt;&gt;"",ISNUMBER($G2995)),IF($G2995&lt;TODAY(),-$F2995,""),""))</f>
        <v/>
      </c>
    </row>
    <row r="2996">
      <c r="A2996" s="7" t="n"/>
      <c r="B2996" s="10" t="n"/>
      <c r="C2996">
        <f>IF($A2996="","",IFERROR(IF(INDEX('Apólices'!$Q$2:$Q$5001,MATCH($A2996,'Apólices'!$A$2:$A$5001,0))="","",INDEX('Apólices'!$Q$2:$Q$5001,MATCH($A2996,'Apólices'!$A$2:$A$5001,0))),""))</f>
        <v/>
      </c>
      <c r="D2996" s="8" t="n"/>
      <c r="E2996" s="25" t="n"/>
      <c r="F2996" s="25">
        <f>IF(OR($E2996="",$C2996=""),"",ROUND($E2996*$C2996/100,2))</f>
        <v/>
      </c>
      <c r="G2996" s="8" t="n"/>
      <c r="H2996" s="25" t="n"/>
      <c r="I2996" s="8" t="n"/>
      <c r="J2996" s="25">
        <f>IF($H2996&lt;&gt;"",IF($F2996="","",ROUND($H2996-$F2996,2)),IF(AND($F2996&lt;&gt;"",ISNUMBER($G2996)),IF($G2996&lt;TODAY(),-$F2996,""),""))</f>
        <v/>
      </c>
    </row>
    <row r="2997">
      <c r="A2997" s="7" t="n"/>
      <c r="B2997" s="10" t="n"/>
      <c r="C2997">
        <f>IF($A2997="","",IFERROR(IF(INDEX('Apólices'!$Q$2:$Q$5001,MATCH($A2997,'Apólices'!$A$2:$A$5001,0))="","",INDEX('Apólices'!$Q$2:$Q$5001,MATCH($A2997,'Apólices'!$A$2:$A$5001,0))),""))</f>
        <v/>
      </c>
      <c r="D2997" s="8" t="n"/>
      <c r="E2997" s="25" t="n"/>
      <c r="F2997" s="25">
        <f>IF(OR($E2997="",$C2997=""),"",ROUND($E2997*$C2997/100,2))</f>
        <v/>
      </c>
      <c r="G2997" s="8" t="n"/>
      <c r="H2997" s="25" t="n"/>
      <c r="I2997" s="8" t="n"/>
      <c r="J2997" s="25">
        <f>IF($H2997&lt;&gt;"",IF($F2997="","",ROUND($H2997-$F2997,2)),IF(AND($F2997&lt;&gt;"",ISNUMBER($G2997)),IF($G2997&lt;TODAY(),-$F2997,""),""))</f>
        <v/>
      </c>
    </row>
    <row r="2998">
      <c r="A2998" s="7" t="n"/>
      <c r="B2998" s="10" t="n"/>
      <c r="C2998">
        <f>IF($A2998="","",IFERROR(IF(INDEX('Apólices'!$Q$2:$Q$5001,MATCH($A2998,'Apólices'!$A$2:$A$5001,0))="","",INDEX('Apólices'!$Q$2:$Q$5001,MATCH($A2998,'Apólices'!$A$2:$A$5001,0))),""))</f>
        <v/>
      </c>
      <c r="D2998" s="8" t="n"/>
      <c r="E2998" s="25" t="n"/>
      <c r="F2998" s="25">
        <f>IF(OR($E2998="",$C2998=""),"",ROUND($E2998*$C2998/100,2))</f>
        <v/>
      </c>
      <c r="G2998" s="8" t="n"/>
      <c r="H2998" s="25" t="n"/>
      <c r="I2998" s="8" t="n"/>
      <c r="J2998" s="25">
        <f>IF($H2998&lt;&gt;"",IF($F2998="","",ROUND($H2998-$F2998,2)),IF(AND($F2998&lt;&gt;"",ISNUMBER($G2998)),IF($G2998&lt;TODAY(),-$F2998,""),""))</f>
        <v/>
      </c>
    </row>
    <row r="2999">
      <c r="A2999" s="7" t="n"/>
      <c r="B2999" s="10" t="n"/>
      <c r="C2999">
        <f>IF($A2999="","",IFERROR(IF(INDEX('Apólices'!$Q$2:$Q$5001,MATCH($A2999,'Apólices'!$A$2:$A$5001,0))="","",INDEX('Apólices'!$Q$2:$Q$5001,MATCH($A2999,'Apólices'!$A$2:$A$5001,0))),""))</f>
        <v/>
      </c>
      <c r="D2999" s="8" t="n"/>
      <c r="E2999" s="25" t="n"/>
      <c r="F2999" s="25">
        <f>IF(OR($E2999="",$C2999=""),"",ROUND($E2999*$C2999/100,2))</f>
        <v/>
      </c>
      <c r="G2999" s="8" t="n"/>
      <c r="H2999" s="25" t="n"/>
      <c r="I2999" s="8" t="n"/>
      <c r="J2999" s="25">
        <f>IF($H2999&lt;&gt;"",IF($F2999="","",ROUND($H2999-$F2999,2)),IF(AND($F2999&lt;&gt;"",ISNUMBER($G2999)),IF($G2999&lt;TODAY(),-$F2999,""),""))</f>
        <v/>
      </c>
    </row>
    <row r="3000">
      <c r="A3000" s="7" t="n"/>
      <c r="B3000" s="10" t="n"/>
      <c r="C3000">
        <f>IF($A3000="","",IFERROR(IF(INDEX('Apólices'!$Q$2:$Q$5001,MATCH($A3000,'Apólices'!$A$2:$A$5001,0))="","",INDEX('Apólices'!$Q$2:$Q$5001,MATCH($A3000,'Apólices'!$A$2:$A$5001,0))),""))</f>
        <v/>
      </c>
      <c r="D3000" s="8" t="n"/>
      <c r="E3000" s="25" t="n"/>
      <c r="F3000" s="25">
        <f>IF(OR($E3000="",$C3000=""),"",ROUND($E3000*$C3000/100,2))</f>
        <v/>
      </c>
      <c r="G3000" s="8" t="n"/>
      <c r="H3000" s="25" t="n"/>
      <c r="I3000" s="8" t="n"/>
      <c r="J3000" s="25">
        <f>IF($H3000&lt;&gt;"",IF($F3000="","",ROUND($H3000-$F3000,2)),IF(AND($F3000&lt;&gt;"",ISNUMBER($G3000)),IF($G3000&lt;TODAY(),-$F3000,""),""))</f>
        <v/>
      </c>
    </row>
    <row r="3001">
      <c r="A3001" s="7" t="n"/>
      <c r="B3001" s="10" t="n"/>
      <c r="C3001">
        <f>IF($A3001="","",IFERROR(IF(INDEX('Apólices'!$Q$2:$Q$5001,MATCH($A3001,'Apólices'!$A$2:$A$5001,0))="","",INDEX('Apólices'!$Q$2:$Q$5001,MATCH($A3001,'Apólices'!$A$2:$A$5001,0))),""))</f>
        <v/>
      </c>
      <c r="D3001" s="8" t="n"/>
      <c r="E3001" s="25" t="n"/>
      <c r="F3001" s="25">
        <f>IF(OR($E3001="",$C3001=""),"",ROUND($E3001*$C3001/100,2))</f>
        <v/>
      </c>
      <c r="G3001" s="8" t="n"/>
      <c r="H3001" s="25" t="n"/>
      <c r="I3001" s="8" t="n"/>
      <c r="J3001" s="25">
        <f>IF($H3001&lt;&gt;"",IF($F3001="","",ROUND($H3001-$F3001,2)),IF(AND($F3001&lt;&gt;"",ISNUMBER($G3001)),IF($G3001&lt;TODAY(),-$F3001,""),""))</f>
        <v/>
      </c>
    </row>
    <row r="3002">
      <c r="A3002" s="7" t="n"/>
      <c r="B3002" s="10" t="n"/>
      <c r="C3002">
        <f>IF($A3002="","",IFERROR(IF(INDEX('Apólices'!$Q$2:$Q$5001,MATCH($A3002,'Apólices'!$A$2:$A$5001,0))="","",INDEX('Apólices'!$Q$2:$Q$5001,MATCH($A3002,'Apólices'!$A$2:$A$5001,0))),""))</f>
        <v/>
      </c>
      <c r="D3002" s="8" t="n"/>
      <c r="E3002" s="25" t="n"/>
      <c r="F3002" s="25">
        <f>IF(OR($E3002="",$C3002=""),"",ROUND($E3002*$C3002/100,2))</f>
        <v/>
      </c>
      <c r="G3002" s="8" t="n"/>
      <c r="H3002" s="25" t="n"/>
      <c r="I3002" s="8" t="n"/>
      <c r="J3002" s="25">
        <f>IF($H3002&lt;&gt;"",IF($F3002="","",ROUND($H3002-$F3002,2)),IF(AND($F3002&lt;&gt;"",ISNUMBER($G3002)),IF($G3002&lt;TODAY(),-$F3002,""),""))</f>
        <v/>
      </c>
    </row>
    <row r="3003">
      <c r="A3003" s="7" t="n"/>
      <c r="B3003" s="10" t="n"/>
      <c r="C3003">
        <f>IF($A3003="","",IFERROR(IF(INDEX('Apólices'!$Q$2:$Q$5001,MATCH($A3003,'Apólices'!$A$2:$A$5001,0))="","",INDEX('Apólices'!$Q$2:$Q$5001,MATCH($A3003,'Apólices'!$A$2:$A$5001,0))),""))</f>
        <v/>
      </c>
      <c r="D3003" s="8" t="n"/>
      <c r="E3003" s="25" t="n"/>
      <c r="F3003" s="25">
        <f>IF(OR($E3003="",$C3003=""),"",ROUND($E3003*$C3003/100,2))</f>
        <v/>
      </c>
      <c r="G3003" s="8" t="n"/>
      <c r="H3003" s="25" t="n"/>
      <c r="I3003" s="8" t="n"/>
      <c r="J3003" s="25">
        <f>IF($H3003&lt;&gt;"",IF($F3003="","",ROUND($H3003-$F3003,2)),IF(AND($F3003&lt;&gt;"",ISNUMBER($G3003)),IF($G3003&lt;TODAY(),-$F3003,""),""))</f>
        <v/>
      </c>
    </row>
    <row r="3004">
      <c r="A3004" s="7" t="n"/>
      <c r="B3004" s="10" t="n"/>
      <c r="C3004">
        <f>IF($A3004="","",IFERROR(IF(INDEX('Apólices'!$Q$2:$Q$5001,MATCH($A3004,'Apólices'!$A$2:$A$5001,0))="","",INDEX('Apólices'!$Q$2:$Q$5001,MATCH($A3004,'Apólices'!$A$2:$A$5001,0))),""))</f>
        <v/>
      </c>
      <c r="D3004" s="8" t="n"/>
      <c r="E3004" s="25" t="n"/>
      <c r="F3004" s="25">
        <f>IF(OR($E3004="",$C3004=""),"",ROUND($E3004*$C3004/100,2))</f>
        <v/>
      </c>
      <c r="G3004" s="8" t="n"/>
      <c r="H3004" s="25" t="n"/>
      <c r="I3004" s="8" t="n"/>
      <c r="J3004" s="25">
        <f>IF($H3004&lt;&gt;"",IF($F3004="","",ROUND($H3004-$F3004,2)),IF(AND($F3004&lt;&gt;"",ISNUMBER($G3004)),IF($G3004&lt;TODAY(),-$F3004,""),""))</f>
        <v/>
      </c>
    </row>
    <row r="3005">
      <c r="A3005" s="7" t="n"/>
      <c r="B3005" s="10" t="n"/>
      <c r="C3005">
        <f>IF($A3005="","",IFERROR(IF(INDEX('Apólices'!$Q$2:$Q$5001,MATCH($A3005,'Apólices'!$A$2:$A$5001,0))="","",INDEX('Apólices'!$Q$2:$Q$5001,MATCH($A3005,'Apólices'!$A$2:$A$5001,0))),""))</f>
        <v/>
      </c>
      <c r="D3005" s="8" t="n"/>
      <c r="E3005" s="25" t="n"/>
      <c r="F3005" s="25">
        <f>IF(OR($E3005="",$C3005=""),"",ROUND($E3005*$C3005/100,2))</f>
        <v/>
      </c>
      <c r="G3005" s="8" t="n"/>
      <c r="H3005" s="25" t="n"/>
      <c r="I3005" s="8" t="n"/>
      <c r="J3005" s="25">
        <f>IF($H3005&lt;&gt;"",IF($F3005="","",ROUND($H3005-$F3005,2)),IF(AND($F3005&lt;&gt;"",ISNUMBER($G3005)),IF($G3005&lt;TODAY(),-$F3005,""),""))</f>
        <v/>
      </c>
    </row>
    <row r="3006">
      <c r="A3006" s="7" t="n"/>
      <c r="B3006" s="10" t="n"/>
      <c r="C3006">
        <f>IF($A3006="","",IFERROR(IF(INDEX('Apólices'!$Q$2:$Q$5001,MATCH($A3006,'Apólices'!$A$2:$A$5001,0))="","",INDEX('Apólices'!$Q$2:$Q$5001,MATCH($A3006,'Apólices'!$A$2:$A$5001,0))),""))</f>
        <v/>
      </c>
      <c r="D3006" s="8" t="n"/>
      <c r="E3006" s="25" t="n"/>
      <c r="F3006" s="25">
        <f>IF(OR($E3006="",$C3006=""),"",ROUND($E3006*$C3006/100,2))</f>
        <v/>
      </c>
      <c r="G3006" s="8" t="n"/>
      <c r="H3006" s="25" t="n"/>
      <c r="I3006" s="8" t="n"/>
      <c r="J3006" s="25">
        <f>IF($H3006&lt;&gt;"",IF($F3006="","",ROUND($H3006-$F3006,2)),IF(AND($F3006&lt;&gt;"",ISNUMBER($G3006)),IF($G3006&lt;TODAY(),-$F3006,""),""))</f>
        <v/>
      </c>
    </row>
    <row r="3007">
      <c r="A3007" s="7" t="n"/>
      <c r="B3007" s="10" t="n"/>
      <c r="C3007">
        <f>IF($A3007="","",IFERROR(IF(INDEX('Apólices'!$Q$2:$Q$5001,MATCH($A3007,'Apólices'!$A$2:$A$5001,0))="","",INDEX('Apólices'!$Q$2:$Q$5001,MATCH($A3007,'Apólices'!$A$2:$A$5001,0))),""))</f>
        <v/>
      </c>
      <c r="D3007" s="8" t="n"/>
      <c r="E3007" s="25" t="n"/>
      <c r="F3007" s="25">
        <f>IF(OR($E3007="",$C3007=""),"",ROUND($E3007*$C3007/100,2))</f>
        <v/>
      </c>
      <c r="G3007" s="8" t="n"/>
      <c r="H3007" s="25" t="n"/>
      <c r="I3007" s="8" t="n"/>
      <c r="J3007" s="25">
        <f>IF($H3007&lt;&gt;"",IF($F3007="","",ROUND($H3007-$F3007,2)),IF(AND($F3007&lt;&gt;"",ISNUMBER($G3007)),IF($G3007&lt;TODAY(),-$F3007,""),""))</f>
        <v/>
      </c>
    </row>
    <row r="3008">
      <c r="A3008" s="7" t="n"/>
      <c r="B3008" s="10" t="n"/>
      <c r="C3008">
        <f>IF($A3008="","",IFERROR(IF(INDEX('Apólices'!$Q$2:$Q$5001,MATCH($A3008,'Apólices'!$A$2:$A$5001,0))="","",INDEX('Apólices'!$Q$2:$Q$5001,MATCH($A3008,'Apólices'!$A$2:$A$5001,0))),""))</f>
        <v/>
      </c>
      <c r="D3008" s="8" t="n"/>
      <c r="E3008" s="25" t="n"/>
      <c r="F3008" s="25">
        <f>IF(OR($E3008="",$C3008=""),"",ROUND($E3008*$C3008/100,2))</f>
        <v/>
      </c>
      <c r="G3008" s="8" t="n"/>
      <c r="H3008" s="25" t="n"/>
      <c r="I3008" s="8" t="n"/>
      <c r="J3008" s="25">
        <f>IF($H3008&lt;&gt;"",IF($F3008="","",ROUND($H3008-$F3008,2)),IF(AND($F3008&lt;&gt;"",ISNUMBER($G3008)),IF($G3008&lt;TODAY(),-$F3008,""),""))</f>
        <v/>
      </c>
    </row>
    <row r="3009">
      <c r="A3009" s="7" t="n"/>
      <c r="B3009" s="10" t="n"/>
      <c r="C3009">
        <f>IF($A3009="","",IFERROR(IF(INDEX('Apólices'!$Q$2:$Q$5001,MATCH($A3009,'Apólices'!$A$2:$A$5001,0))="","",INDEX('Apólices'!$Q$2:$Q$5001,MATCH($A3009,'Apólices'!$A$2:$A$5001,0))),""))</f>
        <v/>
      </c>
      <c r="D3009" s="8" t="n"/>
      <c r="E3009" s="25" t="n"/>
      <c r="F3009" s="25">
        <f>IF(OR($E3009="",$C3009=""),"",ROUND($E3009*$C3009/100,2))</f>
        <v/>
      </c>
      <c r="G3009" s="8" t="n"/>
      <c r="H3009" s="25" t="n"/>
      <c r="I3009" s="8" t="n"/>
      <c r="J3009" s="25">
        <f>IF($H3009&lt;&gt;"",IF($F3009="","",ROUND($H3009-$F3009,2)),IF(AND($F3009&lt;&gt;"",ISNUMBER($G3009)),IF($G3009&lt;TODAY(),-$F3009,""),""))</f>
        <v/>
      </c>
    </row>
    <row r="3010">
      <c r="A3010" s="7" t="n"/>
      <c r="B3010" s="10" t="n"/>
      <c r="C3010">
        <f>IF($A3010="","",IFERROR(IF(INDEX('Apólices'!$Q$2:$Q$5001,MATCH($A3010,'Apólices'!$A$2:$A$5001,0))="","",INDEX('Apólices'!$Q$2:$Q$5001,MATCH($A3010,'Apólices'!$A$2:$A$5001,0))),""))</f>
        <v/>
      </c>
      <c r="D3010" s="8" t="n"/>
      <c r="E3010" s="25" t="n"/>
      <c r="F3010" s="25">
        <f>IF(OR($E3010="",$C3010=""),"",ROUND($E3010*$C3010/100,2))</f>
        <v/>
      </c>
      <c r="G3010" s="8" t="n"/>
      <c r="H3010" s="25" t="n"/>
      <c r="I3010" s="8" t="n"/>
      <c r="J3010" s="25">
        <f>IF($H3010&lt;&gt;"",IF($F3010="","",ROUND($H3010-$F3010,2)),IF(AND($F3010&lt;&gt;"",ISNUMBER($G3010)),IF($G3010&lt;TODAY(),-$F3010,""),""))</f>
        <v/>
      </c>
    </row>
    <row r="3011">
      <c r="A3011" s="7" t="n"/>
      <c r="B3011" s="10" t="n"/>
      <c r="C3011">
        <f>IF($A3011="","",IFERROR(IF(INDEX('Apólices'!$Q$2:$Q$5001,MATCH($A3011,'Apólices'!$A$2:$A$5001,0))="","",INDEX('Apólices'!$Q$2:$Q$5001,MATCH($A3011,'Apólices'!$A$2:$A$5001,0))),""))</f>
        <v/>
      </c>
      <c r="D3011" s="8" t="n"/>
      <c r="E3011" s="25" t="n"/>
      <c r="F3011" s="25">
        <f>IF(OR($E3011="",$C3011=""),"",ROUND($E3011*$C3011/100,2))</f>
        <v/>
      </c>
      <c r="G3011" s="8" t="n"/>
      <c r="H3011" s="25" t="n"/>
      <c r="I3011" s="8" t="n"/>
      <c r="J3011" s="25">
        <f>IF($H3011&lt;&gt;"",IF($F3011="","",ROUND($H3011-$F3011,2)),IF(AND($F3011&lt;&gt;"",ISNUMBER($G3011)),IF($G3011&lt;TODAY(),-$F3011,""),""))</f>
        <v/>
      </c>
    </row>
    <row r="3012">
      <c r="A3012" s="7" t="n"/>
      <c r="B3012" s="10" t="n"/>
      <c r="C3012">
        <f>IF($A3012="","",IFERROR(IF(INDEX('Apólices'!$Q$2:$Q$5001,MATCH($A3012,'Apólices'!$A$2:$A$5001,0))="","",INDEX('Apólices'!$Q$2:$Q$5001,MATCH($A3012,'Apólices'!$A$2:$A$5001,0))),""))</f>
        <v/>
      </c>
      <c r="D3012" s="8" t="n"/>
      <c r="E3012" s="25" t="n"/>
      <c r="F3012" s="25">
        <f>IF(OR($E3012="",$C3012=""),"",ROUND($E3012*$C3012/100,2))</f>
        <v/>
      </c>
      <c r="G3012" s="8" t="n"/>
      <c r="H3012" s="25" t="n"/>
      <c r="I3012" s="8" t="n"/>
      <c r="J3012" s="25">
        <f>IF($H3012&lt;&gt;"",IF($F3012="","",ROUND($H3012-$F3012,2)),IF(AND($F3012&lt;&gt;"",ISNUMBER($G3012)),IF($G3012&lt;TODAY(),-$F3012,""),""))</f>
        <v/>
      </c>
    </row>
    <row r="3013">
      <c r="A3013" s="7" t="n"/>
      <c r="B3013" s="10" t="n"/>
      <c r="C3013">
        <f>IF($A3013="","",IFERROR(IF(INDEX('Apólices'!$Q$2:$Q$5001,MATCH($A3013,'Apólices'!$A$2:$A$5001,0))="","",INDEX('Apólices'!$Q$2:$Q$5001,MATCH($A3013,'Apólices'!$A$2:$A$5001,0))),""))</f>
        <v/>
      </c>
      <c r="D3013" s="8" t="n"/>
      <c r="E3013" s="25" t="n"/>
      <c r="F3013" s="25">
        <f>IF(OR($E3013="",$C3013=""),"",ROUND($E3013*$C3013/100,2))</f>
        <v/>
      </c>
      <c r="G3013" s="8" t="n"/>
      <c r="H3013" s="25" t="n"/>
      <c r="I3013" s="8" t="n"/>
      <c r="J3013" s="25">
        <f>IF($H3013&lt;&gt;"",IF($F3013="","",ROUND($H3013-$F3013,2)),IF(AND($F3013&lt;&gt;"",ISNUMBER($G3013)),IF($G3013&lt;TODAY(),-$F3013,""),""))</f>
        <v/>
      </c>
    </row>
    <row r="3014">
      <c r="A3014" s="7" t="n"/>
      <c r="B3014" s="10" t="n"/>
      <c r="C3014">
        <f>IF($A3014="","",IFERROR(IF(INDEX('Apólices'!$Q$2:$Q$5001,MATCH($A3014,'Apólices'!$A$2:$A$5001,0))="","",INDEX('Apólices'!$Q$2:$Q$5001,MATCH($A3014,'Apólices'!$A$2:$A$5001,0))),""))</f>
        <v/>
      </c>
      <c r="D3014" s="8" t="n"/>
      <c r="E3014" s="25" t="n"/>
      <c r="F3014" s="25">
        <f>IF(OR($E3014="",$C3014=""),"",ROUND($E3014*$C3014/100,2))</f>
        <v/>
      </c>
      <c r="G3014" s="8" t="n"/>
      <c r="H3014" s="25" t="n"/>
      <c r="I3014" s="8" t="n"/>
      <c r="J3014" s="25">
        <f>IF($H3014&lt;&gt;"",IF($F3014="","",ROUND($H3014-$F3014,2)),IF(AND($F3014&lt;&gt;"",ISNUMBER($G3014)),IF($G3014&lt;TODAY(),-$F3014,""),""))</f>
        <v/>
      </c>
    </row>
    <row r="3015">
      <c r="A3015" s="7" t="n"/>
      <c r="B3015" s="10" t="n"/>
      <c r="C3015">
        <f>IF($A3015="","",IFERROR(IF(INDEX('Apólices'!$Q$2:$Q$5001,MATCH($A3015,'Apólices'!$A$2:$A$5001,0))="","",INDEX('Apólices'!$Q$2:$Q$5001,MATCH($A3015,'Apólices'!$A$2:$A$5001,0))),""))</f>
        <v/>
      </c>
      <c r="D3015" s="8" t="n"/>
      <c r="E3015" s="25" t="n"/>
      <c r="F3015" s="25">
        <f>IF(OR($E3015="",$C3015=""),"",ROUND($E3015*$C3015/100,2))</f>
        <v/>
      </c>
      <c r="G3015" s="8" t="n"/>
      <c r="H3015" s="25" t="n"/>
      <c r="I3015" s="8" t="n"/>
      <c r="J3015" s="25">
        <f>IF($H3015&lt;&gt;"",IF($F3015="","",ROUND($H3015-$F3015,2)),IF(AND($F3015&lt;&gt;"",ISNUMBER($G3015)),IF($G3015&lt;TODAY(),-$F3015,""),""))</f>
        <v/>
      </c>
    </row>
    <row r="3016">
      <c r="A3016" s="7" t="n"/>
      <c r="B3016" s="10" t="n"/>
      <c r="C3016">
        <f>IF($A3016="","",IFERROR(IF(INDEX('Apólices'!$Q$2:$Q$5001,MATCH($A3016,'Apólices'!$A$2:$A$5001,0))="","",INDEX('Apólices'!$Q$2:$Q$5001,MATCH($A3016,'Apólices'!$A$2:$A$5001,0))),""))</f>
        <v/>
      </c>
      <c r="D3016" s="8" t="n"/>
      <c r="E3016" s="25" t="n"/>
      <c r="F3016" s="25">
        <f>IF(OR($E3016="",$C3016=""),"",ROUND($E3016*$C3016/100,2))</f>
        <v/>
      </c>
      <c r="G3016" s="8" t="n"/>
      <c r="H3016" s="25" t="n"/>
      <c r="I3016" s="8" t="n"/>
      <c r="J3016" s="25">
        <f>IF($H3016&lt;&gt;"",IF($F3016="","",ROUND($H3016-$F3016,2)),IF(AND($F3016&lt;&gt;"",ISNUMBER($G3016)),IF($G3016&lt;TODAY(),-$F3016,""),""))</f>
        <v/>
      </c>
    </row>
    <row r="3017">
      <c r="A3017" s="7" t="n"/>
      <c r="B3017" s="10" t="n"/>
      <c r="C3017">
        <f>IF($A3017="","",IFERROR(IF(INDEX('Apólices'!$Q$2:$Q$5001,MATCH($A3017,'Apólices'!$A$2:$A$5001,0))="","",INDEX('Apólices'!$Q$2:$Q$5001,MATCH($A3017,'Apólices'!$A$2:$A$5001,0))),""))</f>
        <v/>
      </c>
      <c r="D3017" s="8" t="n"/>
      <c r="E3017" s="25" t="n"/>
      <c r="F3017" s="25">
        <f>IF(OR($E3017="",$C3017=""),"",ROUND($E3017*$C3017/100,2))</f>
        <v/>
      </c>
      <c r="G3017" s="8" t="n"/>
      <c r="H3017" s="25" t="n"/>
      <c r="I3017" s="8" t="n"/>
      <c r="J3017" s="25">
        <f>IF($H3017&lt;&gt;"",IF($F3017="","",ROUND($H3017-$F3017,2)),IF(AND($F3017&lt;&gt;"",ISNUMBER($G3017)),IF($G3017&lt;TODAY(),-$F3017,""),""))</f>
        <v/>
      </c>
    </row>
    <row r="3018">
      <c r="A3018" s="7" t="n"/>
      <c r="B3018" s="10" t="n"/>
      <c r="C3018">
        <f>IF($A3018="","",IFERROR(IF(INDEX('Apólices'!$Q$2:$Q$5001,MATCH($A3018,'Apólices'!$A$2:$A$5001,0))="","",INDEX('Apólices'!$Q$2:$Q$5001,MATCH($A3018,'Apólices'!$A$2:$A$5001,0))),""))</f>
        <v/>
      </c>
      <c r="D3018" s="8" t="n"/>
      <c r="E3018" s="25" t="n"/>
      <c r="F3018" s="25">
        <f>IF(OR($E3018="",$C3018=""),"",ROUND($E3018*$C3018/100,2))</f>
        <v/>
      </c>
      <c r="G3018" s="8" t="n"/>
      <c r="H3018" s="25" t="n"/>
      <c r="I3018" s="8" t="n"/>
      <c r="J3018" s="25">
        <f>IF($H3018&lt;&gt;"",IF($F3018="","",ROUND($H3018-$F3018,2)),IF(AND($F3018&lt;&gt;"",ISNUMBER($G3018)),IF($G3018&lt;TODAY(),-$F3018,""),""))</f>
        <v/>
      </c>
    </row>
    <row r="3019">
      <c r="A3019" s="7" t="n"/>
      <c r="B3019" s="10" t="n"/>
      <c r="C3019">
        <f>IF($A3019="","",IFERROR(IF(INDEX('Apólices'!$Q$2:$Q$5001,MATCH($A3019,'Apólices'!$A$2:$A$5001,0))="","",INDEX('Apólices'!$Q$2:$Q$5001,MATCH($A3019,'Apólices'!$A$2:$A$5001,0))),""))</f>
        <v/>
      </c>
      <c r="D3019" s="8" t="n"/>
      <c r="E3019" s="25" t="n"/>
      <c r="F3019" s="25">
        <f>IF(OR($E3019="",$C3019=""),"",ROUND($E3019*$C3019/100,2))</f>
        <v/>
      </c>
      <c r="G3019" s="8" t="n"/>
      <c r="H3019" s="25" t="n"/>
      <c r="I3019" s="8" t="n"/>
      <c r="J3019" s="25">
        <f>IF($H3019&lt;&gt;"",IF($F3019="","",ROUND($H3019-$F3019,2)),IF(AND($F3019&lt;&gt;"",ISNUMBER($G3019)),IF($G3019&lt;TODAY(),-$F3019,""),""))</f>
        <v/>
      </c>
    </row>
    <row r="3020">
      <c r="A3020" s="7" t="n"/>
      <c r="B3020" s="10" t="n"/>
      <c r="C3020">
        <f>IF($A3020="","",IFERROR(IF(INDEX('Apólices'!$Q$2:$Q$5001,MATCH($A3020,'Apólices'!$A$2:$A$5001,0))="","",INDEX('Apólices'!$Q$2:$Q$5001,MATCH($A3020,'Apólices'!$A$2:$A$5001,0))),""))</f>
        <v/>
      </c>
      <c r="D3020" s="8" t="n"/>
      <c r="E3020" s="25" t="n"/>
      <c r="F3020" s="25">
        <f>IF(OR($E3020="",$C3020=""),"",ROUND($E3020*$C3020/100,2))</f>
        <v/>
      </c>
      <c r="G3020" s="8" t="n"/>
      <c r="H3020" s="25" t="n"/>
      <c r="I3020" s="8" t="n"/>
      <c r="J3020" s="25">
        <f>IF($H3020&lt;&gt;"",IF($F3020="","",ROUND($H3020-$F3020,2)),IF(AND($F3020&lt;&gt;"",ISNUMBER($G3020)),IF($G3020&lt;TODAY(),-$F3020,""),""))</f>
        <v/>
      </c>
    </row>
    <row r="3021">
      <c r="A3021" s="7" t="n"/>
      <c r="B3021" s="10" t="n"/>
      <c r="C3021">
        <f>IF($A3021="","",IFERROR(IF(INDEX('Apólices'!$Q$2:$Q$5001,MATCH($A3021,'Apólices'!$A$2:$A$5001,0))="","",INDEX('Apólices'!$Q$2:$Q$5001,MATCH($A3021,'Apólices'!$A$2:$A$5001,0))),""))</f>
        <v/>
      </c>
      <c r="D3021" s="8" t="n"/>
      <c r="E3021" s="25" t="n"/>
      <c r="F3021" s="25">
        <f>IF(OR($E3021="",$C3021=""),"",ROUND($E3021*$C3021/100,2))</f>
        <v/>
      </c>
      <c r="G3021" s="8" t="n"/>
      <c r="H3021" s="25" t="n"/>
      <c r="I3021" s="8" t="n"/>
      <c r="J3021" s="25">
        <f>IF($H3021&lt;&gt;"",IF($F3021="","",ROUND($H3021-$F3021,2)),IF(AND($F3021&lt;&gt;"",ISNUMBER($G3021)),IF($G3021&lt;TODAY(),-$F3021,""),""))</f>
        <v/>
      </c>
    </row>
    <row r="3022">
      <c r="A3022" s="7" t="n"/>
      <c r="B3022" s="10" t="n"/>
      <c r="C3022">
        <f>IF($A3022="","",IFERROR(IF(INDEX('Apólices'!$Q$2:$Q$5001,MATCH($A3022,'Apólices'!$A$2:$A$5001,0))="","",INDEX('Apólices'!$Q$2:$Q$5001,MATCH($A3022,'Apólices'!$A$2:$A$5001,0))),""))</f>
        <v/>
      </c>
      <c r="D3022" s="8" t="n"/>
      <c r="E3022" s="25" t="n"/>
      <c r="F3022" s="25">
        <f>IF(OR($E3022="",$C3022=""),"",ROUND($E3022*$C3022/100,2))</f>
        <v/>
      </c>
      <c r="G3022" s="8" t="n"/>
      <c r="H3022" s="25" t="n"/>
      <c r="I3022" s="8" t="n"/>
      <c r="J3022" s="25">
        <f>IF($H3022&lt;&gt;"",IF($F3022="","",ROUND($H3022-$F3022,2)),IF(AND($F3022&lt;&gt;"",ISNUMBER($G3022)),IF($G3022&lt;TODAY(),-$F3022,""),""))</f>
        <v/>
      </c>
    </row>
    <row r="3023">
      <c r="A3023" s="7" t="n"/>
      <c r="B3023" s="10" t="n"/>
      <c r="C3023">
        <f>IF($A3023="","",IFERROR(IF(INDEX('Apólices'!$Q$2:$Q$5001,MATCH($A3023,'Apólices'!$A$2:$A$5001,0))="","",INDEX('Apólices'!$Q$2:$Q$5001,MATCH($A3023,'Apólices'!$A$2:$A$5001,0))),""))</f>
        <v/>
      </c>
      <c r="D3023" s="8" t="n"/>
      <c r="E3023" s="25" t="n"/>
      <c r="F3023" s="25">
        <f>IF(OR($E3023="",$C3023=""),"",ROUND($E3023*$C3023/100,2))</f>
        <v/>
      </c>
      <c r="G3023" s="8" t="n"/>
      <c r="H3023" s="25" t="n"/>
      <c r="I3023" s="8" t="n"/>
      <c r="J3023" s="25">
        <f>IF($H3023&lt;&gt;"",IF($F3023="","",ROUND($H3023-$F3023,2)),IF(AND($F3023&lt;&gt;"",ISNUMBER($G3023)),IF($G3023&lt;TODAY(),-$F3023,""),""))</f>
        <v/>
      </c>
    </row>
    <row r="3024">
      <c r="A3024" s="7" t="n"/>
      <c r="B3024" s="10" t="n"/>
      <c r="C3024">
        <f>IF($A3024="","",IFERROR(IF(INDEX('Apólices'!$Q$2:$Q$5001,MATCH($A3024,'Apólices'!$A$2:$A$5001,0))="","",INDEX('Apólices'!$Q$2:$Q$5001,MATCH($A3024,'Apólices'!$A$2:$A$5001,0))),""))</f>
        <v/>
      </c>
      <c r="D3024" s="8" t="n"/>
      <c r="E3024" s="25" t="n"/>
      <c r="F3024" s="25">
        <f>IF(OR($E3024="",$C3024=""),"",ROUND($E3024*$C3024/100,2))</f>
        <v/>
      </c>
      <c r="G3024" s="8" t="n"/>
      <c r="H3024" s="25" t="n"/>
      <c r="I3024" s="8" t="n"/>
      <c r="J3024" s="25">
        <f>IF($H3024&lt;&gt;"",IF($F3024="","",ROUND($H3024-$F3024,2)),IF(AND($F3024&lt;&gt;"",ISNUMBER($G3024)),IF($G3024&lt;TODAY(),-$F3024,""),""))</f>
        <v/>
      </c>
    </row>
    <row r="3025">
      <c r="A3025" s="7" t="n"/>
      <c r="B3025" s="10" t="n"/>
      <c r="C3025">
        <f>IF($A3025="","",IFERROR(IF(INDEX('Apólices'!$Q$2:$Q$5001,MATCH($A3025,'Apólices'!$A$2:$A$5001,0))="","",INDEX('Apólices'!$Q$2:$Q$5001,MATCH($A3025,'Apólices'!$A$2:$A$5001,0))),""))</f>
        <v/>
      </c>
      <c r="D3025" s="8" t="n"/>
      <c r="E3025" s="25" t="n"/>
      <c r="F3025" s="25">
        <f>IF(OR($E3025="",$C3025=""),"",ROUND($E3025*$C3025/100,2))</f>
        <v/>
      </c>
      <c r="G3025" s="8" t="n"/>
      <c r="H3025" s="25" t="n"/>
      <c r="I3025" s="8" t="n"/>
      <c r="J3025" s="25">
        <f>IF($H3025&lt;&gt;"",IF($F3025="","",ROUND($H3025-$F3025,2)),IF(AND($F3025&lt;&gt;"",ISNUMBER($G3025)),IF($G3025&lt;TODAY(),-$F3025,""),""))</f>
        <v/>
      </c>
    </row>
    <row r="3026">
      <c r="A3026" s="7" t="n"/>
      <c r="B3026" s="10" t="n"/>
      <c r="C3026">
        <f>IF($A3026="","",IFERROR(IF(INDEX('Apólices'!$Q$2:$Q$5001,MATCH($A3026,'Apólices'!$A$2:$A$5001,0))="","",INDEX('Apólices'!$Q$2:$Q$5001,MATCH($A3026,'Apólices'!$A$2:$A$5001,0))),""))</f>
        <v/>
      </c>
      <c r="D3026" s="8" t="n"/>
      <c r="E3026" s="25" t="n"/>
      <c r="F3026" s="25">
        <f>IF(OR($E3026="",$C3026=""),"",ROUND($E3026*$C3026/100,2))</f>
        <v/>
      </c>
      <c r="G3026" s="8" t="n"/>
      <c r="H3026" s="25" t="n"/>
      <c r="I3026" s="8" t="n"/>
      <c r="J3026" s="25">
        <f>IF($H3026&lt;&gt;"",IF($F3026="","",ROUND($H3026-$F3026,2)),IF(AND($F3026&lt;&gt;"",ISNUMBER($G3026)),IF($G3026&lt;TODAY(),-$F3026,""),""))</f>
        <v/>
      </c>
    </row>
    <row r="3027">
      <c r="A3027" s="7" t="n"/>
      <c r="B3027" s="10" t="n"/>
      <c r="C3027">
        <f>IF($A3027="","",IFERROR(IF(INDEX('Apólices'!$Q$2:$Q$5001,MATCH($A3027,'Apólices'!$A$2:$A$5001,0))="","",INDEX('Apólices'!$Q$2:$Q$5001,MATCH($A3027,'Apólices'!$A$2:$A$5001,0))),""))</f>
        <v/>
      </c>
      <c r="D3027" s="8" t="n"/>
      <c r="E3027" s="25" t="n"/>
      <c r="F3027" s="25">
        <f>IF(OR($E3027="",$C3027=""),"",ROUND($E3027*$C3027/100,2))</f>
        <v/>
      </c>
      <c r="G3027" s="8" t="n"/>
      <c r="H3027" s="25" t="n"/>
      <c r="I3027" s="8" t="n"/>
      <c r="J3027" s="25">
        <f>IF($H3027&lt;&gt;"",IF($F3027="","",ROUND($H3027-$F3027,2)),IF(AND($F3027&lt;&gt;"",ISNUMBER($G3027)),IF($G3027&lt;TODAY(),-$F3027,""),""))</f>
        <v/>
      </c>
    </row>
    <row r="3028">
      <c r="A3028" s="7" t="n"/>
      <c r="B3028" s="10" t="n"/>
      <c r="C3028">
        <f>IF($A3028="","",IFERROR(IF(INDEX('Apólices'!$Q$2:$Q$5001,MATCH($A3028,'Apólices'!$A$2:$A$5001,0))="","",INDEX('Apólices'!$Q$2:$Q$5001,MATCH($A3028,'Apólices'!$A$2:$A$5001,0))),""))</f>
        <v/>
      </c>
      <c r="D3028" s="8" t="n"/>
      <c r="E3028" s="25" t="n"/>
      <c r="F3028" s="25">
        <f>IF(OR($E3028="",$C3028=""),"",ROUND($E3028*$C3028/100,2))</f>
        <v/>
      </c>
      <c r="G3028" s="8" t="n"/>
      <c r="H3028" s="25" t="n"/>
      <c r="I3028" s="8" t="n"/>
      <c r="J3028" s="25">
        <f>IF($H3028&lt;&gt;"",IF($F3028="","",ROUND($H3028-$F3028,2)),IF(AND($F3028&lt;&gt;"",ISNUMBER($G3028)),IF($G3028&lt;TODAY(),-$F3028,""),""))</f>
        <v/>
      </c>
    </row>
    <row r="3029">
      <c r="A3029" s="7" t="n"/>
      <c r="B3029" s="10" t="n"/>
      <c r="C3029">
        <f>IF($A3029="","",IFERROR(IF(INDEX('Apólices'!$Q$2:$Q$5001,MATCH($A3029,'Apólices'!$A$2:$A$5001,0))="","",INDEX('Apólices'!$Q$2:$Q$5001,MATCH($A3029,'Apólices'!$A$2:$A$5001,0))),""))</f>
        <v/>
      </c>
      <c r="D3029" s="8" t="n"/>
      <c r="E3029" s="25" t="n"/>
      <c r="F3029" s="25">
        <f>IF(OR($E3029="",$C3029=""),"",ROUND($E3029*$C3029/100,2))</f>
        <v/>
      </c>
      <c r="G3029" s="8" t="n"/>
      <c r="H3029" s="25" t="n"/>
      <c r="I3029" s="8" t="n"/>
      <c r="J3029" s="25">
        <f>IF($H3029&lt;&gt;"",IF($F3029="","",ROUND($H3029-$F3029,2)),IF(AND($F3029&lt;&gt;"",ISNUMBER($G3029)),IF($G3029&lt;TODAY(),-$F3029,""),""))</f>
        <v/>
      </c>
    </row>
    <row r="3030">
      <c r="A3030" s="7" t="n"/>
      <c r="B3030" s="10" t="n"/>
      <c r="C3030">
        <f>IF($A3030="","",IFERROR(IF(INDEX('Apólices'!$Q$2:$Q$5001,MATCH($A3030,'Apólices'!$A$2:$A$5001,0))="","",INDEX('Apólices'!$Q$2:$Q$5001,MATCH($A3030,'Apólices'!$A$2:$A$5001,0))),""))</f>
        <v/>
      </c>
      <c r="D3030" s="8" t="n"/>
      <c r="E3030" s="25" t="n"/>
      <c r="F3030" s="25">
        <f>IF(OR($E3030="",$C3030=""),"",ROUND($E3030*$C3030/100,2))</f>
        <v/>
      </c>
      <c r="G3030" s="8" t="n"/>
      <c r="H3030" s="25" t="n"/>
      <c r="I3030" s="8" t="n"/>
      <c r="J3030" s="25">
        <f>IF($H3030&lt;&gt;"",IF($F3030="","",ROUND($H3030-$F3030,2)),IF(AND($F3030&lt;&gt;"",ISNUMBER($G3030)),IF($G3030&lt;TODAY(),-$F3030,""),""))</f>
        <v/>
      </c>
    </row>
    <row r="3031">
      <c r="A3031" s="7" t="n"/>
      <c r="B3031" s="10" t="n"/>
      <c r="C3031">
        <f>IF($A3031="","",IFERROR(IF(INDEX('Apólices'!$Q$2:$Q$5001,MATCH($A3031,'Apólices'!$A$2:$A$5001,0))="","",INDEX('Apólices'!$Q$2:$Q$5001,MATCH($A3031,'Apólices'!$A$2:$A$5001,0))),""))</f>
        <v/>
      </c>
      <c r="D3031" s="8" t="n"/>
      <c r="E3031" s="25" t="n"/>
      <c r="F3031" s="25">
        <f>IF(OR($E3031="",$C3031=""),"",ROUND($E3031*$C3031/100,2))</f>
        <v/>
      </c>
      <c r="G3031" s="8" t="n"/>
      <c r="H3031" s="25" t="n"/>
      <c r="I3031" s="8" t="n"/>
      <c r="J3031" s="25">
        <f>IF($H3031&lt;&gt;"",IF($F3031="","",ROUND($H3031-$F3031,2)),IF(AND($F3031&lt;&gt;"",ISNUMBER($G3031)),IF($G3031&lt;TODAY(),-$F3031,""),""))</f>
        <v/>
      </c>
    </row>
    <row r="3032">
      <c r="A3032" s="7" t="n"/>
      <c r="B3032" s="10" t="n"/>
      <c r="C3032">
        <f>IF($A3032="","",IFERROR(IF(INDEX('Apólices'!$Q$2:$Q$5001,MATCH($A3032,'Apólices'!$A$2:$A$5001,0))="","",INDEX('Apólices'!$Q$2:$Q$5001,MATCH($A3032,'Apólices'!$A$2:$A$5001,0))),""))</f>
        <v/>
      </c>
      <c r="D3032" s="8" t="n"/>
      <c r="E3032" s="25" t="n"/>
      <c r="F3032" s="25">
        <f>IF(OR($E3032="",$C3032=""),"",ROUND($E3032*$C3032/100,2))</f>
        <v/>
      </c>
      <c r="G3032" s="8" t="n"/>
      <c r="H3032" s="25" t="n"/>
      <c r="I3032" s="8" t="n"/>
      <c r="J3032" s="25">
        <f>IF($H3032&lt;&gt;"",IF($F3032="","",ROUND($H3032-$F3032,2)),IF(AND($F3032&lt;&gt;"",ISNUMBER($G3032)),IF($G3032&lt;TODAY(),-$F3032,""),""))</f>
        <v/>
      </c>
    </row>
    <row r="3033">
      <c r="A3033" s="7" t="n"/>
      <c r="B3033" s="10" t="n"/>
      <c r="C3033">
        <f>IF($A3033="","",IFERROR(IF(INDEX('Apólices'!$Q$2:$Q$5001,MATCH($A3033,'Apólices'!$A$2:$A$5001,0))="","",INDEX('Apólices'!$Q$2:$Q$5001,MATCH($A3033,'Apólices'!$A$2:$A$5001,0))),""))</f>
        <v/>
      </c>
      <c r="D3033" s="8" t="n"/>
      <c r="E3033" s="25" t="n"/>
      <c r="F3033" s="25">
        <f>IF(OR($E3033="",$C3033=""),"",ROUND($E3033*$C3033/100,2))</f>
        <v/>
      </c>
      <c r="G3033" s="8" t="n"/>
      <c r="H3033" s="25" t="n"/>
      <c r="I3033" s="8" t="n"/>
      <c r="J3033" s="25">
        <f>IF($H3033&lt;&gt;"",IF($F3033="","",ROUND($H3033-$F3033,2)),IF(AND($F3033&lt;&gt;"",ISNUMBER($G3033)),IF($G3033&lt;TODAY(),-$F3033,""),""))</f>
        <v/>
      </c>
    </row>
    <row r="3034">
      <c r="A3034" s="7" t="n"/>
      <c r="B3034" s="10" t="n"/>
      <c r="C3034">
        <f>IF($A3034="","",IFERROR(IF(INDEX('Apólices'!$Q$2:$Q$5001,MATCH($A3034,'Apólices'!$A$2:$A$5001,0))="","",INDEX('Apólices'!$Q$2:$Q$5001,MATCH($A3034,'Apólices'!$A$2:$A$5001,0))),""))</f>
        <v/>
      </c>
      <c r="D3034" s="8" t="n"/>
      <c r="E3034" s="25" t="n"/>
      <c r="F3034" s="25">
        <f>IF(OR($E3034="",$C3034=""),"",ROUND($E3034*$C3034/100,2))</f>
        <v/>
      </c>
      <c r="G3034" s="8" t="n"/>
      <c r="H3034" s="25" t="n"/>
      <c r="I3034" s="8" t="n"/>
      <c r="J3034" s="25">
        <f>IF($H3034&lt;&gt;"",IF($F3034="","",ROUND($H3034-$F3034,2)),IF(AND($F3034&lt;&gt;"",ISNUMBER($G3034)),IF($G3034&lt;TODAY(),-$F3034,""),""))</f>
        <v/>
      </c>
    </row>
    <row r="3035">
      <c r="A3035" s="7" t="n"/>
      <c r="B3035" s="10" t="n"/>
      <c r="C3035">
        <f>IF($A3035="","",IFERROR(IF(INDEX('Apólices'!$Q$2:$Q$5001,MATCH($A3035,'Apólices'!$A$2:$A$5001,0))="","",INDEX('Apólices'!$Q$2:$Q$5001,MATCH($A3035,'Apólices'!$A$2:$A$5001,0))),""))</f>
        <v/>
      </c>
      <c r="D3035" s="8" t="n"/>
      <c r="E3035" s="25" t="n"/>
      <c r="F3035" s="25">
        <f>IF(OR($E3035="",$C3035=""),"",ROUND($E3035*$C3035/100,2))</f>
        <v/>
      </c>
      <c r="G3035" s="8" t="n"/>
      <c r="H3035" s="25" t="n"/>
      <c r="I3035" s="8" t="n"/>
      <c r="J3035" s="25">
        <f>IF($H3035&lt;&gt;"",IF($F3035="","",ROUND($H3035-$F3035,2)),IF(AND($F3035&lt;&gt;"",ISNUMBER($G3035)),IF($G3035&lt;TODAY(),-$F3035,""),""))</f>
        <v/>
      </c>
    </row>
    <row r="3036">
      <c r="A3036" s="7" t="n"/>
      <c r="B3036" s="10" t="n"/>
      <c r="C3036">
        <f>IF($A3036="","",IFERROR(IF(INDEX('Apólices'!$Q$2:$Q$5001,MATCH($A3036,'Apólices'!$A$2:$A$5001,0))="","",INDEX('Apólices'!$Q$2:$Q$5001,MATCH($A3036,'Apólices'!$A$2:$A$5001,0))),""))</f>
        <v/>
      </c>
      <c r="D3036" s="8" t="n"/>
      <c r="E3036" s="25" t="n"/>
      <c r="F3036" s="25">
        <f>IF(OR($E3036="",$C3036=""),"",ROUND($E3036*$C3036/100,2))</f>
        <v/>
      </c>
      <c r="G3036" s="8" t="n"/>
      <c r="H3036" s="25" t="n"/>
      <c r="I3036" s="8" t="n"/>
      <c r="J3036" s="25">
        <f>IF($H3036&lt;&gt;"",IF($F3036="","",ROUND($H3036-$F3036,2)),IF(AND($F3036&lt;&gt;"",ISNUMBER($G3036)),IF($G3036&lt;TODAY(),-$F3036,""),""))</f>
        <v/>
      </c>
    </row>
    <row r="3037">
      <c r="A3037" s="7" t="n"/>
      <c r="B3037" s="10" t="n"/>
      <c r="C3037">
        <f>IF($A3037="","",IFERROR(IF(INDEX('Apólices'!$Q$2:$Q$5001,MATCH($A3037,'Apólices'!$A$2:$A$5001,0))="","",INDEX('Apólices'!$Q$2:$Q$5001,MATCH($A3037,'Apólices'!$A$2:$A$5001,0))),""))</f>
        <v/>
      </c>
      <c r="D3037" s="8" t="n"/>
      <c r="E3037" s="25" t="n"/>
      <c r="F3037" s="25">
        <f>IF(OR($E3037="",$C3037=""),"",ROUND($E3037*$C3037/100,2))</f>
        <v/>
      </c>
      <c r="G3037" s="8" t="n"/>
      <c r="H3037" s="25" t="n"/>
      <c r="I3037" s="8" t="n"/>
      <c r="J3037" s="25">
        <f>IF($H3037&lt;&gt;"",IF($F3037="","",ROUND($H3037-$F3037,2)),IF(AND($F3037&lt;&gt;"",ISNUMBER($G3037)),IF($G3037&lt;TODAY(),-$F3037,""),""))</f>
        <v/>
      </c>
    </row>
    <row r="3038">
      <c r="A3038" s="7" t="n"/>
      <c r="B3038" s="10" t="n"/>
      <c r="C3038">
        <f>IF($A3038="","",IFERROR(IF(INDEX('Apólices'!$Q$2:$Q$5001,MATCH($A3038,'Apólices'!$A$2:$A$5001,0))="","",INDEX('Apólices'!$Q$2:$Q$5001,MATCH($A3038,'Apólices'!$A$2:$A$5001,0))),""))</f>
        <v/>
      </c>
      <c r="D3038" s="8" t="n"/>
      <c r="E3038" s="25" t="n"/>
      <c r="F3038" s="25">
        <f>IF(OR($E3038="",$C3038=""),"",ROUND($E3038*$C3038/100,2))</f>
        <v/>
      </c>
      <c r="G3038" s="8" t="n"/>
      <c r="H3038" s="25" t="n"/>
      <c r="I3038" s="8" t="n"/>
      <c r="J3038" s="25">
        <f>IF($H3038&lt;&gt;"",IF($F3038="","",ROUND($H3038-$F3038,2)),IF(AND($F3038&lt;&gt;"",ISNUMBER($G3038)),IF($G3038&lt;TODAY(),-$F3038,""),""))</f>
        <v/>
      </c>
    </row>
    <row r="3039">
      <c r="A3039" s="7" t="n"/>
      <c r="B3039" s="10" t="n"/>
      <c r="C3039">
        <f>IF($A3039="","",IFERROR(IF(INDEX('Apólices'!$Q$2:$Q$5001,MATCH($A3039,'Apólices'!$A$2:$A$5001,0))="","",INDEX('Apólices'!$Q$2:$Q$5001,MATCH($A3039,'Apólices'!$A$2:$A$5001,0))),""))</f>
        <v/>
      </c>
      <c r="D3039" s="8" t="n"/>
      <c r="E3039" s="25" t="n"/>
      <c r="F3039" s="25">
        <f>IF(OR($E3039="",$C3039=""),"",ROUND($E3039*$C3039/100,2))</f>
        <v/>
      </c>
      <c r="G3039" s="8" t="n"/>
      <c r="H3039" s="25" t="n"/>
      <c r="I3039" s="8" t="n"/>
      <c r="J3039" s="25">
        <f>IF($H3039&lt;&gt;"",IF($F3039="","",ROUND($H3039-$F3039,2)),IF(AND($F3039&lt;&gt;"",ISNUMBER($G3039)),IF($G3039&lt;TODAY(),-$F3039,""),""))</f>
        <v/>
      </c>
    </row>
    <row r="3040">
      <c r="A3040" s="7" t="n"/>
      <c r="B3040" s="10" t="n"/>
      <c r="C3040">
        <f>IF($A3040="","",IFERROR(IF(INDEX('Apólices'!$Q$2:$Q$5001,MATCH($A3040,'Apólices'!$A$2:$A$5001,0))="","",INDEX('Apólices'!$Q$2:$Q$5001,MATCH($A3040,'Apólices'!$A$2:$A$5001,0))),""))</f>
        <v/>
      </c>
      <c r="D3040" s="8" t="n"/>
      <c r="E3040" s="25" t="n"/>
      <c r="F3040" s="25">
        <f>IF(OR($E3040="",$C3040=""),"",ROUND($E3040*$C3040/100,2))</f>
        <v/>
      </c>
      <c r="G3040" s="8" t="n"/>
      <c r="H3040" s="25" t="n"/>
      <c r="I3040" s="8" t="n"/>
      <c r="J3040" s="25">
        <f>IF($H3040&lt;&gt;"",IF($F3040="","",ROUND($H3040-$F3040,2)),IF(AND($F3040&lt;&gt;"",ISNUMBER($G3040)),IF($G3040&lt;TODAY(),-$F3040,""),""))</f>
        <v/>
      </c>
    </row>
    <row r="3041">
      <c r="A3041" s="7" t="n"/>
      <c r="B3041" s="10" t="n"/>
      <c r="C3041">
        <f>IF($A3041="","",IFERROR(IF(INDEX('Apólices'!$Q$2:$Q$5001,MATCH($A3041,'Apólices'!$A$2:$A$5001,0))="","",INDEX('Apólices'!$Q$2:$Q$5001,MATCH($A3041,'Apólices'!$A$2:$A$5001,0))),""))</f>
        <v/>
      </c>
      <c r="D3041" s="8" t="n"/>
      <c r="E3041" s="25" t="n"/>
      <c r="F3041" s="25">
        <f>IF(OR($E3041="",$C3041=""),"",ROUND($E3041*$C3041/100,2))</f>
        <v/>
      </c>
      <c r="G3041" s="8" t="n"/>
      <c r="H3041" s="25" t="n"/>
      <c r="I3041" s="8" t="n"/>
      <c r="J3041" s="25">
        <f>IF($H3041&lt;&gt;"",IF($F3041="","",ROUND($H3041-$F3041,2)),IF(AND($F3041&lt;&gt;"",ISNUMBER($G3041)),IF($G3041&lt;TODAY(),-$F3041,""),""))</f>
        <v/>
      </c>
    </row>
    <row r="3042">
      <c r="A3042" s="7" t="n"/>
      <c r="B3042" s="10" t="n"/>
      <c r="C3042">
        <f>IF($A3042="","",IFERROR(IF(INDEX('Apólices'!$Q$2:$Q$5001,MATCH($A3042,'Apólices'!$A$2:$A$5001,0))="","",INDEX('Apólices'!$Q$2:$Q$5001,MATCH($A3042,'Apólices'!$A$2:$A$5001,0))),""))</f>
        <v/>
      </c>
      <c r="D3042" s="8" t="n"/>
      <c r="E3042" s="25" t="n"/>
      <c r="F3042" s="25">
        <f>IF(OR($E3042="",$C3042=""),"",ROUND($E3042*$C3042/100,2))</f>
        <v/>
      </c>
      <c r="G3042" s="8" t="n"/>
      <c r="H3042" s="25" t="n"/>
      <c r="I3042" s="8" t="n"/>
      <c r="J3042" s="25">
        <f>IF($H3042&lt;&gt;"",IF($F3042="","",ROUND($H3042-$F3042,2)),IF(AND($F3042&lt;&gt;"",ISNUMBER($G3042)),IF($G3042&lt;TODAY(),-$F3042,""),""))</f>
        <v/>
      </c>
    </row>
    <row r="3043">
      <c r="A3043" s="7" t="n"/>
      <c r="B3043" s="10" t="n"/>
      <c r="C3043">
        <f>IF($A3043="","",IFERROR(IF(INDEX('Apólices'!$Q$2:$Q$5001,MATCH($A3043,'Apólices'!$A$2:$A$5001,0))="","",INDEX('Apólices'!$Q$2:$Q$5001,MATCH($A3043,'Apólices'!$A$2:$A$5001,0))),""))</f>
        <v/>
      </c>
      <c r="D3043" s="8" t="n"/>
      <c r="E3043" s="25" t="n"/>
      <c r="F3043" s="25">
        <f>IF(OR($E3043="",$C3043=""),"",ROUND($E3043*$C3043/100,2))</f>
        <v/>
      </c>
      <c r="G3043" s="8" t="n"/>
      <c r="H3043" s="25" t="n"/>
      <c r="I3043" s="8" t="n"/>
      <c r="J3043" s="25">
        <f>IF($H3043&lt;&gt;"",IF($F3043="","",ROUND($H3043-$F3043,2)),IF(AND($F3043&lt;&gt;"",ISNUMBER($G3043)),IF($G3043&lt;TODAY(),-$F3043,""),""))</f>
        <v/>
      </c>
    </row>
    <row r="3044">
      <c r="A3044" s="7" t="n"/>
      <c r="B3044" s="10" t="n"/>
      <c r="C3044">
        <f>IF($A3044="","",IFERROR(IF(INDEX('Apólices'!$Q$2:$Q$5001,MATCH($A3044,'Apólices'!$A$2:$A$5001,0))="","",INDEX('Apólices'!$Q$2:$Q$5001,MATCH($A3044,'Apólices'!$A$2:$A$5001,0))),""))</f>
        <v/>
      </c>
      <c r="D3044" s="8" t="n"/>
      <c r="E3044" s="25" t="n"/>
      <c r="F3044" s="25">
        <f>IF(OR($E3044="",$C3044=""),"",ROUND($E3044*$C3044/100,2))</f>
        <v/>
      </c>
      <c r="G3044" s="8" t="n"/>
      <c r="H3044" s="25" t="n"/>
      <c r="I3044" s="8" t="n"/>
      <c r="J3044" s="25">
        <f>IF($H3044&lt;&gt;"",IF($F3044="","",ROUND($H3044-$F3044,2)),IF(AND($F3044&lt;&gt;"",ISNUMBER($G3044)),IF($G3044&lt;TODAY(),-$F3044,""),""))</f>
        <v/>
      </c>
    </row>
    <row r="3045">
      <c r="A3045" s="7" t="n"/>
      <c r="B3045" s="10" t="n"/>
      <c r="C3045">
        <f>IF($A3045="","",IFERROR(IF(INDEX('Apólices'!$Q$2:$Q$5001,MATCH($A3045,'Apólices'!$A$2:$A$5001,0))="","",INDEX('Apólices'!$Q$2:$Q$5001,MATCH($A3045,'Apólices'!$A$2:$A$5001,0))),""))</f>
        <v/>
      </c>
      <c r="D3045" s="8" t="n"/>
      <c r="E3045" s="25" t="n"/>
      <c r="F3045" s="25">
        <f>IF(OR($E3045="",$C3045=""),"",ROUND($E3045*$C3045/100,2))</f>
        <v/>
      </c>
      <c r="G3045" s="8" t="n"/>
      <c r="H3045" s="25" t="n"/>
      <c r="I3045" s="8" t="n"/>
      <c r="J3045" s="25">
        <f>IF($H3045&lt;&gt;"",IF($F3045="","",ROUND($H3045-$F3045,2)),IF(AND($F3045&lt;&gt;"",ISNUMBER($G3045)),IF($G3045&lt;TODAY(),-$F3045,""),""))</f>
        <v/>
      </c>
    </row>
    <row r="3046">
      <c r="A3046" s="7" t="n"/>
      <c r="B3046" s="10" t="n"/>
      <c r="C3046">
        <f>IF($A3046="","",IFERROR(IF(INDEX('Apólices'!$Q$2:$Q$5001,MATCH($A3046,'Apólices'!$A$2:$A$5001,0))="","",INDEX('Apólices'!$Q$2:$Q$5001,MATCH($A3046,'Apólices'!$A$2:$A$5001,0))),""))</f>
        <v/>
      </c>
      <c r="D3046" s="8" t="n"/>
      <c r="E3046" s="25" t="n"/>
      <c r="F3046" s="25">
        <f>IF(OR($E3046="",$C3046=""),"",ROUND($E3046*$C3046/100,2))</f>
        <v/>
      </c>
      <c r="G3046" s="8" t="n"/>
      <c r="H3046" s="25" t="n"/>
      <c r="I3046" s="8" t="n"/>
      <c r="J3046" s="25">
        <f>IF($H3046&lt;&gt;"",IF($F3046="","",ROUND($H3046-$F3046,2)),IF(AND($F3046&lt;&gt;"",ISNUMBER($G3046)),IF($G3046&lt;TODAY(),-$F3046,""),""))</f>
        <v/>
      </c>
    </row>
    <row r="3047">
      <c r="A3047" s="7" t="n"/>
      <c r="B3047" s="10" t="n"/>
      <c r="C3047">
        <f>IF($A3047="","",IFERROR(IF(INDEX('Apólices'!$Q$2:$Q$5001,MATCH($A3047,'Apólices'!$A$2:$A$5001,0))="","",INDEX('Apólices'!$Q$2:$Q$5001,MATCH($A3047,'Apólices'!$A$2:$A$5001,0))),""))</f>
        <v/>
      </c>
      <c r="D3047" s="8" t="n"/>
      <c r="E3047" s="25" t="n"/>
      <c r="F3047" s="25">
        <f>IF(OR($E3047="",$C3047=""),"",ROUND($E3047*$C3047/100,2))</f>
        <v/>
      </c>
      <c r="G3047" s="8" t="n"/>
      <c r="H3047" s="25" t="n"/>
      <c r="I3047" s="8" t="n"/>
      <c r="J3047" s="25">
        <f>IF($H3047&lt;&gt;"",IF($F3047="","",ROUND($H3047-$F3047,2)),IF(AND($F3047&lt;&gt;"",ISNUMBER($G3047)),IF($G3047&lt;TODAY(),-$F3047,""),""))</f>
        <v/>
      </c>
    </row>
    <row r="3048">
      <c r="A3048" s="7" t="n"/>
      <c r="B3048" s="10" t="n"/>
      <c r="C3048">
        <f>IF($A3048="","",IFERROR(IF(INDEX('Apólices'!$Q$2:$Q$5001,MATCH($A3048,'Apólices'!$A$2:$A$5001,0))="","",INDEX('Apólices'!$Q$2:$Q$5001,MATCH($A3048,'Apólices'!$A$2:$A$5001,0))),""))</f>
        <v/>
      </c>
      <c r="D3048" s="8" t="n"/>
      <c r="E3048" s="25" t="n"/>
      <c r="F3048" s="25">
        <f>IF(OR($E3048="",$C3048=""),"",ROUND($E3048*$C3048/100,2))</f>
        <v/>
      </c>
      <c r="G3048" s="8" t="n"/>
      <c r="H3048" s="25" t="n"/>
      <c r="I3048" s="8" t="n"/>
      <c r="J3048" s="25">
        <f>IF($H3048&lt;&gt;"",IF($F3048="","",ROUND($H3048-$F3048,2)),IF(AND($F3048&lt;&gt;"",ISNUMBER($G3048)),IF($G3048&lt;TODAY(),-$F3048,""),""))</f>
        <v/>
      </c>
    </row>
    <row r="3049">
      <c r="A3049" s="7" t="n"/>
      <c r="B3049" s="10" t="n"/>
      <c r="C3049">
        <f>IF($A3049="","",IFERROR(IF(INDEX('Apólices'!$Q$2:$Q$5001,MATCH($A3049,'Apólices'!$A$2:$A$5001,0))="","",INDEX('Apólices'!$Q$2:$Q$5001,MATCH($A3049,'Apólices'!$A$2:$A$5001,0))),""))</f>
        <v/>
      </c>
      <c r="D3049" s="8" t="n"/>
      <c r="E3049" s="25" t="n"/>
      <c r="F3049" s="25">
        <f>IF(OR($E3049="",$C3049=""),"",ROUND($E3049*$C3049/100,2))</f>
        <v/>
      </c>
      <c r="G3049" s="8" t="n"/>
      <c r="H3049" s="25" t="n"/>
      <c r="I3049" s="8" t="n"/>
      <c r="J3049" s="25">
        <f>IF($H3049&lt;&gt;"",IF($F3049="","",ROUND($H3049-$F3049,2)),IF(AND($F3049&lt;&gt;"",ISNUMBER($G3049)),IF($G3049&lt;TODAY(),-$F3049,""),""))</f>
        <v/>
      </c>
    </row>
    <row r="3050">
      <c r="A3050" s="7" t="n"/>
      <c r="B3050" s="10" t="n"/>
      <c r="C3050">
        <f>IF($A3050="","",IFERROR(IF(INDEX('Apólices'!$Q$2:$Q$5001,MATCH($A3050,'Apólices'!$A$2:$A$5001,0))="","",INDEX('Apólices'!$Q$2:$Q$5001,MATCH($A3050,'Apólices'!$A$2:$A$5001,0))),""))</f>
        <v/>
      </c>
      <c r="D3050" s="8" t="n"/>
      <c r="E3050" s="25" t="n"/>
      <c r="F3050" s="25">
        <f>IF(OR($E3050="",$C3050=""),"",ROUND($E3050*$C3050/100,2))</f>
        <v/>
      </c>
      <c r="G3050" s="8" t="n"/>
      <c r="H3050" s="25" t="n"/>
      <c r="I3050" s="8" t="n"/>
      <c r="J3050" s="25">
        <f>IF($H3050&lt;&gt;"",IF($F3050="","",ROUND($H3050-$F3050,2)),IF(AND($F3050&lt;&gt;"",ISNUMBER($G3050)),IF($G3050&lt;TODAY(),-$F3050,""),""))</f>
        <v/>
      </c>
    </row>
    <row r="3051">
      <c r="A3051" s="7" t="n"/>
      <c r="B3051" s="10" t="n"/>
      <c r="C3051">
        <f>IF($A3051="","",IFERROR(IF(INDEX('Apólices'!$Q$2:$Q$5001,MATCH($A3051,'Apólices'!$A$2:$A$5001,0))="","",INDEX('Apólices'!$Q$2:$Q$5001,MATCH($A3051,'Apólices'!$A$2:$A$5001,0))),""))</f>
        <v/>
      </c>
      <c r="D3051" s="8" t="n"/>
      <c r="E3051" s="25" t="n"/>
      <c r="F3051" s="25">
        <f>IF(OR($E3051="",$C3051=""),"",ROUND($E3051*$C3051/100,2))</f>
        <v/>
      </c>
      <c r="G3051" s="8" t="n"/>
      <c r="H3051" s="25" t="n"/>
      <c r="I3051" s="8" t="n"/>
      <c r="J3051" s="25">
        <f>IF($H3051&lt;&gt;"",IF($F3051="","",ROUND($H3051-$F3051,2)),IF(AND($F3051&lt;&gt;"",ISNUMBER($G3051)),IF($G3051&lt;TODAY(),-$F3051,""),""))</f>
        <v/>
      </c>
    </row>
    <row r="3052">
      <c r="A3052" s="7" t="n"/>
      <c r="B3052" s="10" t="n"/>
      <c r="C3052">
        <f>IF($A3052="","",IFERROR(IF(INDEX('Apólices'!$Q$2:$Q$5001,MATCH($A3052,'Apólices'!$A$2:$A$5001,0))="","",INDEX('Apólices'!$Q$2:$Q$5001,MATCH($A3052,'Apólices'!$A$2:$A$5001,0))),""))</f>
        <v/>
      </c>
      <c r="D3052" s="8" t="n"/>
      <c r="E3052" s="25" t="n"/>
      <c r="F3052" s="25">
        <f>IF(OR($E3052="",$C3052=""),"",ROUND($E3052*$C3052/100,2))</f>
        <v/>
      </c>
      <c r="G3052" s="8" t="n"/>
      <c r="H3052" s="25" t="n"/>
      <c r="I3052" s="8" t="n"/>
      <c r="J3052" s="25">
        <f>IF($H3052&lt;&gt;"",IF($F3052="","",ROUND($H3052-$F3052,2)),IF(AND($F3052&lt;&gt;"",ISNUMBER($G3052)),IF($G3052&lt;TODAY(),-$F3052,""),""))</f>
        <v/>
      </c>
    </row>
    <row r="3053">
      <c r="A3053" s="7" t="n"/>
      <c r="B3053" s="10" t="n"/>
      <c r="C3053">
        <f>IF($A3053="","",IFERROR(IF(INDEX('Apólices'!$Q$2:$Q$5001,MATCH($A3053,'Apólices'!$A$2:$A$5001,0))="","",INDEX('Apólices'!$Q$2:$Q$5001,MATCH($A3053,'Apólices'!$A$2:$A$5001,0))),""))</f>
        <v/>
      </c>
      <c r="D3053" s="8" t="n"/>
      <c r="E3053" s="25" t="n"/>
      <c r="F3053" s="25">
        <f>IF(OR($E3053="",$C3053=""),"",ROUND($E3053*$C3053/100,2))</f>
        <v/>
      </c>
      <c r="G3053" s="8" t="n"/>
      <c r="H3053" s="25" t="n"/>
      <c r="I3053" s="8" t="n"/>
      <c r="J3053" s="25">
        <f>IF($H3053&lt;&gt;"",IF($F3053="","",ROUND($H3053-$F3053,2)),IF(AND($F3053&lt;&gt;"",ISNUMBER($G3053)),IF($G3053&lt;TODAY(),-$F3053,""),""))</f>
        <v/>
      </c>
    </row>
    <row r="3054">
      <c r="A3054" s="7" t="n"/>
      <c r="B3054" s="10" t="n"/>
      <c r="C3054">
        <f>IF($A3054="","",IFERROR(IF(INDEX('Apólices'!$Q$2:$Q$5001,MATCH($A3054,'Apólices'!$A$2:$A$5001,0))="","",INDEX('Apólices'!$Q$2:$Q$5001,MATCH($A3054,'Apólices'!$A$2:$A$5001,0))),""))</f>
        <v/>
      </c>
      <c r="D3054" s="8" t="n"/>
      <c r="E3054" s="25" t="n"/>
      <c r="F3054" s="25">
        <f>IF(OR($E3054="",$C3054=""),"",ROUND($E3054*$C3054/100,2))</f>
        <v/>
      </c>
      <c r="G3054" s="8" t="n"/>
      <c r="H3054" s="25" t="n"/>
      <c r="I3054" s="8" t="n"/>
      <c r="J3054" s="25">
        <f>IF($H3054&lt;&gt;"",IF($F3054="","",ROUND($H3054-$F3054,2)),IF(AND($F3054&lt;&gt;"",ISNUMBER($G3054)),IF($G3054&lt;TODAY(),-$F3054,""),""))</f>
        <v/>
      </c>
    </row>
    <row r="3055">
      <c r="A3055" s="7" t="n"/>
      <c r="B3055" s="10" t="n"/>
      <c r="C3055">
        <f>IF($A3055="","",IFERROR(IF(INDEX('Apólices'!$Q$2:$Q$5001,MATCH($A3055,'Apólices'!$A$2:$A$5001,0))="","",INDEX('Apólices'!$Q$2:$Q$5001,MATCH($A3055,'Apólices'!$A$2:$A$5001,0))),""))</f>
        <v/>
      </c>
      <c r="D3055" s="8" t="n"/>
      <c r="E3055" s="25" t="n"/>
      <c r="F3055" s="25">
        <f>IF(OR($E3055="",$C3055=""),"",ROUND($E3055*$C3055/100,2))</f>
        <v/>
      </c>
      <c r="G3055" s="8" t="n"/>
      <c r="H3055" s="25" t="n"/>
      <c r="I3055" s="8" t="n"/>
      <c r="J3055" s="25">
        <f>IF($H3055&lt;&gt;"",IF($F3055="","",ROUND($H3055-$F3055,2)),IF(AND($F3055&lt;&gt;"",ISNUMBER($G3055)),IF($G3055&lt;TODAY(),-$F3055,""),""))</f>
        <v/>
      </c>
    </row>
    <row r="3056">
      <c r="A3056" s="7" t="n"/>
      <c r="B3056" s="10" t="n"/>
      <c r="C3056">
        <f>IF($A3056="","",IFERROR(IF(INDEX('Apólices'!$Q$2:$Q$5001,MATCH($A3056,'Apólices'!$A$2:$A$5001,0))="","",INDEX('Apólices'!$Q$2:$Q$5001,MATCH($A3056,'Apólices'!$A$2:$A$5001,0))),""))</f>
        <v/>
      </c>
      <c r="D3056" s="8" t="n"/>
      <c r="E3056" s="25" t="n"/>
      <c r="F3056" s="25">
        <f>IF(OR($E3056="",$C3056=""),"",ROUND($E3056*$C3056/100,2))</f>
        <v/>
      </c>
      <c r="G3056" s="8" t="n"/>
      <c r="H3056" s="25" t="n"/>
      <c r="I3056" s="8" t="n"/>
      <c r="J3056" s="25">
        <f>IF($H3056&lt;&gt;"",IF($F3056="","",ROUND($H3056-$F3056,2)),IF(AND($F3056&lt;&gt;"",ISNUMBER($G3056)),IF($G3056&lt;TODAY(),-$F3056,""),""))</f>
        <v/>
      </c>
    </row>
    <row r="3057">
      <c r="A3057" s="7" t="n"/>
      <c r="B3057" s="10" t="n"/>
      <c r="C3057">
        <f>IF($A3057="","",IFERROR(IF(INDEX('Apólices'!$Q$2:$Q$5001,MATCH($A3057,'Apólices'!$A$2:$A$5001,0))="","",INDEX('Apólices'!$Q$2:$Q$5001,MATCH($A3057,'Apólices'!$A$2:$A$5001,0))),""))</f>
        <v/>
      </c>
      <c r="D3057" s="8" t="n"/>
      <c r="E3057" s="25" t="n"/>
      <c r="F3057" s="25">
        <f>IF(OR($E3057="",$C3057=""),"",ROUND($E3057*$C3057/100,2))</f>
        <v/>
      </c>
      <c r="G3057" s="8" t="n"/>
      <c r="H3057" s="25" t="n"/>
      <c r="I3057" s="8" t="n"/>
      <c r="J3057" s="25">
        <f>IF($H3057&lt;&gt;"",IF($F3057="","",ROUND($H3057-$F3057,2)),IF(AND($F3057&lt;&gt;"",ISNUMBER($G3057)),IF($G3057&lt;TODAY(),-$F3057,""),""))</f>
        <v/>
      </c>
    </row>
    <row r="3058">
      <c r="A3058" s="7" t="n"/>
      <c r="B3058" s="10" t="n"/>
      <c r="C3058">
        <f>IF($A3058="","",IFERROR(IF(INDEX('Apólices'!$Q$2:$Q$5001,MATCH($A3058,'Apólices'!$A$2:$A$5001,0))="","",INDEX('Apólices'!$Q$2:$Q$5001,MATCH($A3058,'Apólices'!$A$2:$A$5001,0))),""))</f>
        <v/>
      </c>
      <c r="D3058" s="8" t="n"/>
      <c r="E3058" s="25" t="n"/>
      <c r="F3058" s="25">
        <f>IF(OR($E3058="",$C3058=""),"",ROUND($E3058*$C3058/100,2))</f>
        <v/>
      </c>
      <c r="G3058" s="8" t="n"/>
      <c r="H3058" s="25" t="n"/>
      <c r="I3058" s="8" t="n"/>
      <c r="J3058" s="25">
        <f>IF($H3058&lt;&gt;"",IF($F3058="","",ROUND($H3058-$F3058,2)),IF(AND($F3058&lt;&gt;"",ISNUMBER($G3058)),IF($G3058&lt;TODAY(),-$F3058,""),""))</f>
        <v/>
      </c>
    </row>
    <row r="3059">
      <c r="A3059" s="7" t="n"/>
      <c r="B3059" s="10" t="n"/>
      <c r="C3059">
        <f>IF($A3059="","",IFERROR(IF(INDEX('Apólices'!$Q$2:$Q$5001,MATCH($A3059,'Apólices'!$A$2:$A$5001,0))="","",INDEX('Apólices'!$Q$2:$Q$5001,MATCH($A3059,'Apólices'!$A$2:$A$5001,0))),""))</f>
        <v/>
      </c>
      <c r="D3059" s="8" t="n"/>
      <c r="E3059" s="25" t="n"/>
      <c r="F3059" s="25">
        <f>IF(OR($E3059="",$C3059=""),"",ROUND($E3059*$C3059/100,2))</f>
        <v/>
      </c>
      <c r="G3059" s="8" t="n"/>
      <c r="H3059" s="25" t="n"/>
      <c r="I3059" s="8" t="n"/>
      <c r="J3059" s="25">
        <f>IF($H3059&lt;&gt;"",IF($F3059="","",ROUND($H3059-$F3059,2)),IF(AND($F3059&lt;&gt;"",ISNUMBER($G3059)),IF($G3059&lt;TODAY(),-$F3059,""),""))</f>
        <v/>
      </c>
    </row>
    <row r="3060">
      <c r="A3060" s="7" t="n"/>
      <c r="B3060" s="10" t="n"/>
      <c r="C3060">
        <f>IF($A3060="","",IFERROR(IF(INDEX('Apólices'!$Q$2:$Q$5001,MATCH($A3060,'Apólices'!$A$2:$A$5001,0))="","",INDEX('Apólices'!$Q$2:$Q$5001,MATCH($A3060,'Apólices'!$A$2:$A$5001,0))),""))</f>
        <v/>
      </c>
      <c r="D3060" s="8" t="n"/>
      <c r="E3060" s="25" t="n"/>
      <c r="F3060" s="25">
        <f>IF(OR($E3060="",$C3060=""),"",ROUND($E3060*$C3060/100,2))</f>
        <v/>
      </c>
      <c r="G3060" s="8" t="n"/>
      <c r="H3060" s="25" t="n"/>
      <c r="I3060" s="8" t="n"/>
      <c r="J3060" s="25">
        <f>IF($H3060&lt;&gt;"",IF($F3060="","",ROUND($H3060-$F3060,2)),IF(AND($F3060&lt;&gt;"",ISNUMBER($G3060)),IF($G3060&lt;TODAY(),-$F3060,""),""))</f>
        <v/>
      </c>
    </row>
    <row r="3061">
      <c r="A3061" s="7" t="n"/>
      <c r="B3061" s="10" t="n"/>
      <c r="C3061">
        <f>IF($A3061="","",IFERROR(IF(INDEX('Apólices'!$Q$2:$Q$5001,MATCH($A3061,'Apólices'!$A$2:$A$5001,0))="","",INDEX('Apólices'!$Q$2:$Q$5001,MATCH($A3061,'Apólices'!$A$2:$A$5001,0))),""))</f>
        <v/>
      </c>
      <c r="D3061" s="8" t="n"/>
      <c r="E3061" s="25" t="n"/>
      <c r="F3061" s="25">
        <f>IF(OR($E3061="",$C3061=""),"",ROUND($E3061*$C3061/100,2))</f>
        <v/>
      </c>
      <c r="G3061" s="8" t="n"/>
      <c r="H3061" s="25" t="n"/>
      <c r="I3061" s="8" t="n"/>
      <c r="J3061" s="25">
        <f>IF($H3061&lt;&gt;"",IF($F3061="","",ROUND($H3061-$F3061,2)),IF(AND($F3061&lt;&gt;"",ISNUMBER($G3061)),IF($G3061&lt;TODAY(),-$F3061,""),""))</f>
        <v/>
      </c>
    </row>
    <row r="3062">
      <c r="A3062" s="7" t="n"/>
      <c r="B3062" s="10" t="n"/>
      <c r="C3062">
        <f>IF($A3062="","",IFERROR(IF(INDEX('Apólices'!$Q$2:$Q$5001,MATCH($A3062,'Apólices'!$A$2:$A$5001,0))="","",INDEX('Apólices'!$Q$2:$Q$5001,MATCH($A3062,'Apólices'!$A$2:$A$5001,0))),""))</f>
        <v/>
      </c>
      <c r="D3062" s="8" t="n"/>
      <c r="E3062" s="25" t="n"/>
      <c r="F3062" s="25">
        <f>IF(OR($E3062="",$C3062=""),"",ROUND($E3062*$C3062/100,2))</f>
        <v/>
      </c>
      <c r="G3062" s="8" t="n"/>
      <c r="H3062" s="25" t="n"/>
      <c r="I3062" s="8" t="n"/>
      <c r="J3062" s="25">
        <f>IF($H3062&lt;&gt;"",IF($F3062="","",ROUND($H3062-$F3062,2)),IF(AND($F3062&lt;&gt;"",ISNUMBER($G3062)),IF($G3062&lt;TODAY(),-$F3062,""),""))</f>
        <v/>
      </c>
    </row>
    <row r="3063">
      <c r="A3063" s="7" t="n"/>
      <c r="B3063" s="10" t="n"/>
      <c r="C3063">
        <f>IF($A3063="","",IFERROR(IF(INDEX('Apólices'!$Q$2:$Q$5001,MATCH($A3063,'Apólices'!$A$2:$A$5001,0))="","",INDEX('Apólices'!$Q$2:$Q$5001,MATCH($A3063,'Apólices'!$A$2:$A$5001,0))),""))</f>
        <v/>
      </c>
      <c r="D3063" s="8" t="n"/>
      <c r="E3063" s="25" t="n"/>
      <c r="F3063" s="25">
        <f>IF(OR($E3063="",$C3063=""),"",ROUND($E3063*$C3063/100,2))</f>
        <v/>
      </c>
      <c r="G3063" s="8" t="n"/>
      <c r="H3063" s="25" t="n"/>
      <c r="I3063" s="8" t="n"/>
      <c r="J3063" s="25">
        <f>IF($H3063&lt;&gt;"",IF($F3063="","",ROUND($H3063-$F3063,2)),IF(AND($F3063&lt;&gt;"",ISNUMBER($G3063)),IF($G3063&lt;TODAY(),-$F3063,""),""))</f>
        <v/>
      </c>
    </row>
    <row r="3064">
      <c r="A3064" s="7" t="n"/>
      <c r="B3064" s="10" t="n"/>
      <c r="C3064">
        <f>IF($A3064="","",IFERROR(IF(INDEX('Apólices'!$Q$2:$Q$5001,MATCH($A3064,'Apólices'!$A$2:$A$5001,0))="","",INDEX('Apólices'!$Q$2:$Q$5001,MATCH($A3064,'Apólices'!$A$2:$A$5001,0))),""))</f>
        <v/>
      </c>
      <c r="D3064" s="8" t="n"/>
      <c r="E3064" s="25" t="n"/>
      <c r="F3064" s="25">
        <f>IF(OR($E3064="",$C3064=""),"",ROUND($E3064*$C3064/100,2))</f>
        <v/>
      </c>
      <c r="G3064" s="8" t="n"/>
      <c r="H3064" s="25" t="n"/>
      <c r="I3064" s="8" t="n"/>
      <c r="J3064" s="25">
        <f>IF($H3064&lt;&gt;"",IF($F3064="","",ROUND($H3064-$F3064,2)),IF(AND($F3064&lt;&gt;"",ISNUMBER($G3064)),IF($G3064&lt;TODAY(),-$F3064,""),""))</f>
        <v/>
      </c>
    </row>
    <row r="3065">
      <c r="A3065" s="7" t="n"/>
      <c r="B3065" s="10" t="n"/>
      <c r="C3065">
        <f>IF($A3065="","",IFERROR(IF(INDEX('Apólices'!$Q$2:$Q$5001,MATCH($A3065,'Apólices'!$A$2:$A$5001,0))="","",INDEX('Apólices'!$Q$2:$Q$5001,MATCH($A3065,'Apólices'!$A$2:$A$5001,0))),""))</f>
        <v/>
      </c>
      <c r="D3065" s="8" t="n"/>
      <c r="E3065" s="25" t="n"/>
      <c r="F3065" s="25">
        <f>IF(OR($E3065="",$C3065=""),"",ROUND($E3065*$C3065/100,2))</f>
        <v/>
      </c>
      <c r="G3065" s="8" t="n"/>
      <c r="H3065" s="25" t="n"/>
      <c r="I3065" s="8" t="n"/>
      <c r="J3065" s="25">
        <f>IF($H3065&lt;&gt;"",IF($F3065="","",ROUND($H3065-$F3065,2)),IF(AND($F3065&lt;&gt;"",ISNUMBER($G3065)),IF($G3065&lt;TODAY(),-$F3065,""),""))</f>
        <v/>
      </c>
    </row>
    <row r="3066">
      <c r="A3066" s="7" t="n"/>
      <c r="B3066" s="10" t="n"/>
      <c r="C3066">
        <f>IF($A3066="","",IFERROR(IF(INDEX('Apólices'!$Q$2:$Q$5001,MATCH($A3066,'Apólices'!$A$2:$A$5001,0))="","",INDEX('Apólices'!$Q$2:$Q$5001,MATCH($A3066,'Apólices'!$A$2:$A$5001,0))),""))</f>
        <v/>
      </c>
      <c r="D3066" s="8" t="n"/>
      <c r="E3066" s="25" t="n"/>
      <c r="F3066" s="25">
        <f>IF(OR($E3066="",$C3066=""),"",ROUND($E3066*$C3066/100,2))</f>
        <v/>
      </c>
      <c r="G3066" s="8" t="n"/>
      <c r="H3066" s="25" t="n"/>
      <c r="I3066" s="8" t="n"/>
      <c r="J3066" s="25">
        <f>IF($H3066&lt;&gt;"",IF($F3066="","",ROUND($H3066-$F3066,2)),IF(AND($F3066&lt;&gt;"",ISNUMBER($G3066)),IF($G3066&lt;TODAY(),-$F3066,""),""))</f>
        <v/>
      </c>
    </row>
    <row r="3067">
      <c r="A3067" s="7" t="n"/>
      <c r="B3067" s="10" t="n"/>
      <c r="C3067">
        <f>IF($A3067="","",IFERROR(IF(INDEX('Apólices'!$Q$2:$Q$5001,MATCH($A3067,'Apólices'!$A$2:$A$5001,0))="","",INDEX('Apólices'!$Q$2:$Q$5001,MATCH($A3067,'Apólices'!$A$2:$A$5001,0))),""))</f>
        <v/>
      </c>
      <c r="D3067" s="8" t="n"/>
      <c r="E3067" s="25" t="n"/>
      <c r="F3067" s="25">
        <f>IF(OR($E3067="",$C3067=""),"",ROUND($E3067*$C3067/100,2))</f>
        <v/>
      </c>
      <c r="G3067" s="8" t="n"/>
      <c r="H3067" s="25" t="n"/>
      <c r="I3067" s="8" t="n"/>
      <c r="J3067" s="25">
        <f>IF($H3067&lt;&gt;"",IF($F3067="","",ROUND($H3067-$F3067,2)),IF(AND($F3067&lt;&gt;"",ISNUMBER($G3067)),IF($G3067&lt;TODAY(),-$F3067,""),""))</f>
        <v/>
      </c>
    </row>
    <row r="3068">
      <c r="A3068" s="7" t="n"/>
      <c r="B3068" s="10" t="n"/>
      <c r="C3068">
        <f>IF($A3068="","",IFERROR(IF(INDEX('Apólices'!$Q$2:$Q$5001,MATCH($A3068,'Apólices'!$A$2:$A$5001,0))="","",INDEX('Apólices'!$Q$2:$Q$5001,MATCH($A3068,'Apólices'!$A$2:$A$5001,0))),""))</f>
        <v/>
      </c>
      <c r="D3068" s="8" t="n"/>
      <c r="E3068" s="25" t="n"/>
      <c r="F3068" s="25">
        <f>IF(OR($E3068="",$C3068=""),"",ROUND($E3068*$C3068/100,2))</f>
        <v/>
      </c>
      <c r="G3068" s="8" t="n"/>
      <c r="H3068" s="25" t="n"/>
      <c r="I3068" s="8" t="n"/>
      <c r="J3068" s="25">
        <f>IF($H3068&lt;&gt;"",IF($F3068="","",ROUND($H3068-$F3068,2)),IF(AND($F3068&lt;&gt;"",ISNUMBER($G3068)),IF($G3068&lt;TODAY(),-$F3068,""),""))</f>
        <v/>
      </c>
    </row>
    <row r="3069">
      <c r="A3069" s="7" t="n"/>
      <c r="B3069" s="10" t="n"/>
      <c r="C3069">
        <f>IF($A3069="","",IFERROR(IF(INDEX('Apólices'!$Q$2:$Q$5001,MATCH($A3069,'Apólices'!$A$2:$A$5001,0))="","",INDEX('Apólices'!$Q$2:$Q$5001,MATCH($A3069,'Apólices'!$A$2:$A$5001,0))),""))</f>
        <v/>
      </c>
      <c r="D3069" s="8" t="n"/>
      <c r="E3069" s="25" t="n"/>
      <c r="F3069" s="25">
        <f>IF(OR($E3069="",$C3069=""),"",ROUND($E3069*$C3069/100,2))</f>
        <v/>
      </c>
      <c r="G3069" s="8" t="n"/>
      <c r="H3069" s="25" t="n"/>
      <c r="I3069" s="8" t="n"/>
      <c r="J3069" s="25">
        <f>IF($H3069&lt;&gt;"",IF($F3069="","",ROUND($H3069-$F3069,2)),IF(AND($F3069&lt;&gt;"",ISNUMBER($G3069)),IF($G3069&lt;TODAY(),-$F3069,""),""))</f>
        <v/>
      </c>
    </row>
    <row r="3070">
      <c r="A3070" s="7" t="n"/>
      <c r="B3070" s="10" t="n"/>
      <c r="C3070">
        <f>IF($A3070="","",IFERROR(IF(INDEX('Apólices'!$Q$2:$Q$5001,MATCH($A3070,'Apólices'!$A$2:$A$5001,0))="","",INDEX('Apólices'!$Q$2:$Q$5001,MATCH($A3070,'Apólices'!$A$2:$A$5001,0))),""))</f>
        <v/>
      </c>
      <c r="D3070" s="8" t="n"/>
      <c r="E3070" s="25" t="n"/>
      <c r="F3070" s="25">
        <f>IF(OR($E3070="",$C3070=""),"",ROUND($E3070*$C3070/100,2))</f>
        <v/>
      </c>
      <c r="G3070" s="8" t="n"/>
      <c r="H3070" s="25" t="n"/>
      <c r="I3070" s="8" t="n"/>
      <c r="J3070" s="25">
        <f>IF($H3070&lt;&gt;"",IF($F3070="","",ROUND($H3070-$F3070,2)),IF(AND($F3070&lt;&gt;"",ISNUMBER($G3070)),IF($G3070&lt;TODAY(),-$F3070,""),""))</f>
        <v/>
      </c>
    </row>
    <row r="3071">
      <c r="A3071" s="7" t="n"/>
      <c r="B3071" s="10" t="n"/>
      <c r="C3071">
        <f>IF($A3071="","",IFERROR(IF(INDEX('Apólices'!$Q$2:$Q$5001,MATCH($A3071,'Apólices'!$A$2:$A$5001,0))="","",INDEX('Apólices'!$Q$2:$Q$5001,MATCH($A3071,'Apólices'!$A$2:$A$5001,0))),""))</f>
        <v/>
      </c>
      <c r="D3071" s="8" t="n"/>
      <c r="E3071" s="25" t="n"/>
      <c r="F3071" s="25">
        <f>IF(OR($E3071="",$C3071=""),"",ROUND($E3071*$C3071/100,2))</f>
        <v/>
      </c>
      <c r="G3071" s="8" t="n"/>
      <c r="H3071" s="25" t="n"/>
      <c r="I3071" s="8" t="n"/>
      <c r="J3071" s="25">
        <f>IF($H3071&lt;&gt;"",IF($F3071="","",ROUND($H3071-$F3071,2)),IF(AND($F3071&lt;&gt;"",ISNUMBER($G3071)),IF($G3071&lt;TODAY(),-$F3071,""),""))</f>
        <v/>
      </c>
    </row>
    <row r="3072">
      <c r="A3072" s="7" t="n"/>
      <c r="B3072" s="10" t="n"/>
      <c r="C3072">
        <f>IF($A3072="","",IFERROR(IF(INDEX('Apólices'!$Q$2:$Q$5001,MATCH($A3072,'Apólices'!$A$2:$A$5001,0))="","",INDEX('Apólices'!$Q$2:$Q$5001,MATCH($A3072,'Apólices'!$A$2:$A$5001,0))),""))</f>
        <v/>
      </c>
      <c r="D3072" s="8" t="n"/>
      <c r="E3072" s="25" t="n"/>
      <c r="F3072" s="25">
        <f>IF(OR($E3072="",$C3072=""),"",ROUND($E3072*$C3072/100,2))</f>
        <v/>
      </c>
      <c r="G3072" s="8" t="n"/>
      <c r="H3072" s="25" t="n"/>
      <c r="I3072" s="8" t="n"/>
      <c r="J3072" s="25">
        <f>IF($H3072&lt;&gt;"",IF($F3072="","",ROUND($H3072-$F3072,2)),IF(AND($F3072&lt;&gt;"",ISNUMBER($G3072)),IF($G3072&lt;TODAY(),-$F3072,""),""))</f>
        <v/>
      </c>
    </row>
    <row r="3073">
      <c r="A3073" s="7" t="n"/>
      <c r="B3073" s="10" t="n"/>
      <c r="C3073">
        <f>IF($A3073="","",IFERROR(IF(INDEX('Apólices'!$Q$2:$Q$5001,MATCH($A3073,'Apólices'!$A$2:$A$5001,0))="","",INDEX('Apólices'!$Q$2:$Q$5001,MATCH($A3073,'Apólices'!$A$2:$A$5001,0))),""))</f>
        <v/>
      </c>
      <c r="D3073" s="8" t="n"/>
      <c r="E3073" s="25" t="n"/>
      <c r="F3073" s="25">
        <f>IF(OR($E3073="",$C3073=""),"",ROUND($E3073*$C3073/100,2))</f>
        <v/>
      </c>
      <c r="G3073" s="8" t="n"/>
      <c r="H3073" s="25" t="n"/>
      <c r="I3073" s="8" t="n"/>
      <c r="J3073" s="25">
        <f>IF($H3073&lt;&gt;"",IF($F3073="","",ROUND($H3073-$F3073,2)),IF(AND($F3073&lt;&gt;"",ISNUMBER($G3073)),IF($G3073&lt;TODAY(),-$F3073,""),""))</f>
        <v/>
      </c>
    </row>
    <row r="3074">
      <c r="A3074" s="7" t="n"/>
      <c r="B3074" s="10" t="n"/>
      <c r="C3074">
        <f>IF($A3074="","",IFERROR(IF(INDEX('Apólices'!$Q$2:$Q$5001,MATCH($A3074,'Apólices'!$A$2:$A$5001,0))="","",INDEX('Apólices'!$Q$2:$Q$5001,MATCH($A3074,'Apólices'!$A$2:$A$5001,0))),""))</f>
        <v/>
      </c>
      <c r="D3074" s="8" t="n"/>
      <c r="E3074" s="25" t="n"/>
      <c r="F3074" s="25">
        <f>IF(OR($E3074="",$C3074=""),"",ROUND($E3074*$C3074/100,2))</f>
        <v/>
      </c>
      <c r="G3074" s="8" t="n"/>
      <c r="H3074" s="25" t="n"/>
      <c r="I3074" s="8" t="n"/>
      <c r="J3074" s="25">
        <f>IF($H3074&lt;&gt;"",IF($F3074="","",ROUND($H3074-$F3074,2)),IF(AND($F3074&lt;&gt;"",ISNUMBER($G3074)),IF($G3074&lt;TODAY(),-$F3074,""),""))</f>
        <v/>
      </c>
    </row>
    <row r="3075">
      <c r="A3075" s="7" t="n"/>
      <c r="B3075" s="10" t="n"/>
      <c r="C3075">
        <f>IF($A3075="","",IFERROR(IF(INDEX('Apólices'!$Q$2:$Q$5001,MATCH($A3075,'Apólices'!$A$2:$A$5001,0))="","",INDEX('Apólices'!$Q$2:$Q$5001,MATCH($A3075,'Apólices'!$A$2:$A$5001,0))),""))</f>
        <v/>
      </c>
      <c r="D3075" s="8" t="n"/>
      <c r="E3075" s="25" t="n"/>
      <c r="F3075" s="25">
        <f>IF(OR($E3075="",$C3075=""),"",ROUND($E3075*$C3075/100,2))</f>
        <v/>
      </c>
      <c r="G3075" s="8" t="n"/>
      <c r="H3075" s="25" t="n"/>
      <c r="I3075" s="8" t="n"/>
      <c r="J3075" s="25">
        <f>IF($H3075&lt;&gt;"",IF($F3075="","",ROUND($H3075-$F3075,2)),IF(AND($F3075&lt;&gt;"",ISNUMBER($G3075)),IF($G3075&lt;TODAY(),-$F3075,""),""))</f>
        <v/>
      </c>
    </row>
    <row r="3076">
      <c r="A3076" s="7" t="n"/>
      <c r="B3076" s="10" t="n"/>
      <c r="C3076">
        <f>IF($A3076="","",IFERROR(IF(INDEX('Apólices'!$Q$2:$Q$5001,MATCH($A3076,'Apólices'!$A$2:$A$5001,0))="","",INDEX('Apólices'!$Q$2:$Q$5001,MATCH($A3076,'Apólices'!$A$2:$A$5001,0))),""))</f>
        <v/>
      </c>
      <c r="D3076" s="8" t="n"/>
      <c r="E3076" s="25" t="n"/>
      <c r="F3076" s="25">
        <f>IF(OR($E3076="",$C3076=""),"",ROUND($E3076*$C3076/100,2))</f>
        <v/>
      </c>
      <c r="G3076" s="8" t="n"/>
      <c r="H3076" s="25" t="n"/>
      <c r="I3076" s="8" t="n"/>
      <c r="J3076" s="25">
        <f>IF($H3076&lt;&gt;"",IF($F3076="","",ROUND($H3076-$F3076,2)),IF(AND($F3076&lt;&gt;"",ISNUMBER($G3076)),IF($G3076&lt;TODAY(),-$F3076,""),""))</f>
        <v/>
      </c>
    </row>
    <row r="3077">
      <c r="A3077" s="7" t="n"/>
      <c r="B3077" s="10" t="n"/>
      <c r="C3077">
        <f>IF($A3077="","",IFERROR(IF(INDEX('Apólices'!$Q$2:$Q$5001,MATCH($A3077,'Apólices'!$A$2:$A$5001,0))="","",INDEX('Apólices'!$Q$2:$Q$5001,MATCH($A3077,'Apólices'!$A$2:$A$5001,0))),""))</f>
        <v/>
      </c>
      <c r="D3077" s="8" t="n"/>
      <c r="E3077" s="25" t="n"/>
      <c r="F3077" s="25">
        <f>IF(OR($E3077="",$C3077=""),"",ROUND($E3077*$C3077/100,2))</f>
        <v/>
      </c>
      <c r="G3077" s="8" t="n"/>
      <c r="H3077" s="25" t="n"/>
      <c r="I3077" s="8" t="n"/>
      <c r="J3077" s="25">
        <f>IF($H3077&lt;&gt;"",IF($F3077="","",ROUND($H3077-$F3077,2)),IF(AND($F3077&lt;&gt;"",ISNUMBER($G3077)),IF($G3077&lt;TODAY(),-$F3077,""),""))</f>
        <v/>
      </c>
    </row>
    <row r="3078">
      <c r="A3078" s="7" t="n"/>
      <c r="B3078" s="10" t="n"/>
      <c r="C3078">
        <f>IF($A3078="","",IFERROR(IF(INDEX('Apólices'!$Q$2:$Q$5001,MATCH($A3078,'Apólices'!$A$2:$A$5001,0))="","",INDEX('Apólices'!$Q$2:$Q$5001,MATCH($A3078,'Apólices'!$A$2:$A$5001,0))),""))</f>
        <v/>
      </c>
      <c r="D3078" s="8" t="n"/>
      <c r="E3078" s="25" t="n"/>
      <c r="F3078" s="25">
        <f>IF(OR($E3078="",$C3078=""),"",ROUND($E3078*$C3078/100,2))</f>
        <v/>
      </c>
      <c r="G3078" s="8" t="n"/>
      <c r="H3078" s="25" t="n"/>
      <c r="I3078" s="8" t="n"/>
      <c r="J3078" s="25">
        <f>IF($H3078&lt;&gt;"",IF($F3078="","",ROUND($H3078-$F3078,2)),IF(AND($F3078&lt;&gt;"",ISNUMBER($G3078)),IF($G3078&lt;TODAY(),-$F3078,""),""))</f>
        <v/>
      </c>
    </row>
    <row r="3079">
      <c r="A3079" s="7" t="n"/>
      <c r="B3079" s="10" t="n"/>
      <c r="C3079">
        <f>IF($A3079="","",IFERROR(IF(INDEX('Apólices'!$Q$2:$Q$5001,MATCH($A3079,'Apólices'!$A$2:$A$5001,0))="","",INDEX('Apólices'!$Q$2:$Q$5001,MATCH($A3079,'Apólices'!$A$2:$A$5001,0))),""))</f>
        <v/>
      </c>
      <c r="D3079" s="8" t="n"/>
      <c r="E3079" s="25" t="n"/>
      <c r="F3079" s="25">
        <f>IF(OR($E3079="",$C3079=""),"",ROUND($E3079*$C3079/100,2))</f>
        <v/>
      </c>
      <c r="G3079" s="8" t="n"/>
      <c r="H3079" s="25" t="n"/>
      <c r="I3079" s="8" t="n"/>
      <c r="J3079" s="25">
        <f>IF($H3079&lt;&gt;"",IF($F3079="","",ROUND($H3079-$F3079,2)),IF(AND($F3079&lt;&gt;"",ISNUMBER($G3079)),IF($G3079&lt;TODAY(),-$F3079,""),""))</f>
        <v/>
      </c>
    </row>
    <row r="3080">
      <c r="A3080" s="7" t="n"/>
      <c r="B3080" s="10" t="n"/>
      <c r="C3080">
        <f>IF($A3080="","",IFERROR(IF(INDEX('Apólices'!$Q$2:$Q$5001,MATCH($A3080,'Apólices'!$A$2:$A$5001,0))="","",INDEX('Apólices'!$Q$2:$Q$5001,MATCH($A3080,'Apólices'!$A$2:$A$5001,0))),""))</f>
        <v/>
      </c>
      <c r="D3080" s="8" t="n"/>
      <c r="E3080" s="25" t="n"/>
      <c r="F3080" s="25">
        <f>IF(OR($E3080="",$C3080=""),"",ROUND($E3080*$C3080/100,2))</f>
        <v/>
      </c>
      <c r="G3080" s="8" t="n"/>
      <c r="H3080" s="25" t="n"/>
      <c r="I3080" s="8" t="n"/>
      <c r="J3080" s="25">
        <f>IF($H3080&lt;&gt;"",IF($F3080="","",ROUND($H3080-$F3080,2)),IF(AND($F3080&lt;&gt;"",ISNUMBER($G3080)),IF($G3080&lt;TODAY(),-$F3080,""),""))</f>
        <v/>
      </c>
    </row>
    <row r="3081">
      <c r="A3081" s="7" t="n"/>
      <c r="B3081" s="10" t="n"/>
      <c r="C3081">
        <f>IF($A3081="","",IFERROR(IF(INDEX('Apólices'!$Q$2:$Q$5001,MATCH($A3081,'Apólices'!$A$2:$A$5001,0))="","",INDEX('Apólices'!$Q$2:$Q$5001,MATCH($A3081,'Apólices'!$A$2:$A$5001,0))),""))</f>
        <v/>
      </c>
      <c r="D3081" s="8" t="n"/>
      <c r="E3081" s="25" t="n"/>
      <c r="F3081" s="25">
        <f>IF(OR($E3081="",$C3081=""),"",ROUND($E3081*$C3081/100,2))</f>
        <v/>
      </c>
      <c r="G3081" s="8" t="n"/>
      <c r="H3081" s="25" t="n"/>
      <c r="I3081" s="8" t="n"/>
      <c r="J3081" s="25">
        <f>IF($H3081&lt;&gt;"",IF($F3081="","",ROUND($H3081-$F3081,2)),IF(AND($F3081&lt;&gt;"",ISNUMBER($G3081)),IF($G3081&lt;TODAY(),-$F3081,""),""))</f>
        <v/>
      </c>
    </row>
    <row r="3082">
      <c r="A3082" s="7" t="n"/>
      <c r="B3082" s="10" t="n"/>
      <c r="C3082">
        <f>IF($A3082="","",IFERROR(IF(INDEX('Apólices'!$Q$2:$Q$5001,MATCH($A3082,'Apólices'!$A$2:$A$5001,0))="","",INDEX('Apólices'!$Q$2:$Q$5001,MATCH($A3082,'Apólices'!$A$2:$A$5001,0))),""))</f>
        <v/>
      </c>
      <c r="D3082" s="8" t="n"/>
      <c r="E3082" s="25" t="n"/>
      <c r="F3082" s="25">
        <f>IF(OR($E3082="",$C3082=""),"",ROUND($E3082*$C3082/100,2))</f>
        <v/>
      </c>
      <c r="G3082" s="8" t="n"/>
      <c r="H3082" s="25" t="n"/>
      <c r="I3082" s="8" t="n"/>
      <c r="J3082" s="25">
        <f>IF($H3082&lt;&gt;"",IF($F3082="","",ROUND($H3082-$F3082,2)),IF(AND($F3082&lt;&gt;"",ISNUMBER($G3082)),IF($G3082&lt;TODAY(),-$F3082,""),""))</f>
        <v/>
      </c>
    </row>
    <row r="3083">
      <c r="A3083" s="7" t="n"/>
      <c r="B3083" s="10" t="n"/>
      <c r="C3083">
        <f>IF($A3083="","",IFERROR(IF(INDEX('Apólices'!$Q$2:$Q$5001,MATCH($A3083,'Apólices'!$A$2:$A$5001,0))="","",INDEX('Apólices'!$Q$2:$Q$5001,MATCH($A3083,'Apólices'!$A$2:$A$5001,0))),""))</f>
        <v/>
      </c>
      <c r="D3083" s="8" t="n"/>
      <c r="E3083" s="25" t="n"/>
      <c r="F3083" s="25">
        <f>IF(OR($E3083="",$C3083=""),"",ROUND($E3083*$C3083/100,2))</f>
        <v/>
      </c>
      <c r="G3083" s="8" t="n"/>
      <c r="H3083" s="25" t="n"/>
      <c r="I3083" s="8" t="n"/>
      <c r="J3083" s="25">
        <f>IF($H3083&lt;&gt;"",IF($F3083="","",ROUND($H3083-$F3083,2)),IF(AND($F3083&lt;&gt;"",ISNUMBER($G3083)),IF($G3083&lt;TODAY(),-$F3083,""),""))</f>
        <v/>
      </c>
    </row>
    <row r="3084">
      <c r="A3084" s="7" t="n"/>
      <c r="B3084" s="10" t="n"/>
      <c r="C3084">
        <f>IF($A3084="","",IFERROR(IF(INDEX('Apólices'!$Q$2:$Q$5001,MATCH($A3084,'Apólices'!$A$2:$A$5001,0))="","",INDEX('Apólices'!$Q$2:$Q$5001,MATCH($A3084,'Apólices'!$A$2:$A$5001,0))),""))</f>
        <v/>
      </c>
      <c r="D3084" s="8" t="n"/>
      <c r="E3084" s="25" t="n"/>
      <c r="F3084" s="25">
        <f>IF(OR($E3084="",$C3084=""),"",ROUND($E3084*$C3084/100,2))</f>
        <v/>
      </c>
      <c r="G3084" s="8" t="n"/>
      <c r="H3084" s="25" t="n"/>
      <c r="I3084" s="8" t="n"/>
      <c r="J3084" s="25">
        <f>IF($H3084&lt;&gt;"",IF($F3084="","",ROUND($H3084-$F3084,2)),IF(AND($F3084&lt;&gt;"",ISNUMBER($G3084)),IF($G3084&lt;TODAY(),-$F3084,""),""))</f>
        <v/>
      </c>
    </row>
    <row r="3085">
      <c r="A3085" s="7" t="n"/>
      <c r="B3085" s="10" t="n"/>
      <c r="C3085">
        <f>IF($A3085="","",IFERROR(IF(INDEX('Apólices'!$Q$2:$Q$5001,MATCH($A3085,'Apólices'!$A$2:$A$5001,0))="","",INDEX('Apólices'!$Q$2:$Q$5001,MATCH($A3085,'Apólices'!$A$2:$A$5001,0))),""))</f>
        <v/>
      </c>
      <c r="D3085" s="8" t="n"/>
      <c r="E3085" s="25" t="n"/>
      <c r="F3085" s="25">
        <f>IF(OR($E3085="",$C3085=""),"",ROUND($E3085*$C3085/100,2))</f>
        <v/>
      </c>
      <c r="G3085" s="8" t="n"/>
      <c r="H3085" s="25" t="n"/>
      <c r="I3085" s="8" t="n"/>
      <c r="J3085" s="25">
        <f>IF($H3085&lt;&gt;"",IF($F3085="","",ROUND($H3085-$F3085,2)),IF(AND($F3085&lt;&gt;"",ISNUMBER($G3085)),IF($G3085&lt;TODAY(),-$F3085,""),""))</f>
        <v/>
      </c>
    </row>
    <row r="3086">
      <c r="A3086" s="7" t="n"/>
      <c r="B3086" s="10" t="n"/>
      <c r="C3086">
        <f>IF($A3086="","",IFERROR(IF(INDEX('Apólices'!$Q$2:$Q$5001,MATCH($A3086,'Apólices'!$A$2:$A$5001,0))="","",INDEX('Apólices'!$Q$2:$Q$5001,MATCH($A3086,'Apólices'!$A$2:$A$5001,0))),""))</f>
        <v/>
      </c>
      <c r="D3086" s="8" t="n"/>
      <c r="E3086" s="25" t="n"/>
      <c r="F3086" s="25">
        <f>IF(OR($E3086="",$C3086=""),"",ROUND($E3086*$C3086/100,2))</f>
        <v/>
      </c>
      <c r="G3086" s="8" t="n"/>
      <c r="H3086" s="25" t="n"/>
      <c r="I3086" s="8" t="n"/>
      <c r="J3086" s="25">
        <f>IF($H3086&lt;&gt;"",IF($F3086="","",ROUND($H3086-$F3086,2)),IF(AND($F3086&lt;&gt;"",ISNUMBER($G3086)),IF($G3086&lt;TODAY(),-$F3086,""),""))</f>
        <v/>
      </c>
    </row>
    <row r="3087">
      <c r="A3087" s="7" t="n"/>
      <c r="B3087" s="10" t="n"/>
      <c r="C3087">
        <f>IF($A3087="","",IFERROR(IF(INDEX('Apólices'!$Q$2:$Q$5001,MATCH($A3087,'Apólices'!$A$2:$A$5001,0))="","",INDEX('Apólices'!$Q$2:$Q$5001,MATCH($A3087,'Apólices'!$A$2:$A$5001,0))),""))</f>
        <v/>
      </c>
      <c r="D3087" s="8" t="n"/>
      <c r="E3087" s="25" t="n"/>
      <c r="F3087" s="25">
        <f>IF(OR($E3087="",$C3087=""),"",ROUND($E3087*$C3087/100,2))</f>
        <v/>
      </c>
      <c r="G3087" s="8" t="n"/>
      <c r="H3087" s="25" t="n"/>
      <c r="I3087" s="8" t="n"/>
      <c r="J3087" s="25">
        <f>IF($H3087&lt;&gt;"",IF($F3087="","",ROUND($H3087-$F3087,2)),IF(AND($F3087&lt;&gt;"",ISNUMBER($G3087)),IF($G3087&lt;TODAY(),-$F3087,""),""))</f>
        <v/>
      </c>
    </row>
    <row r="3088">
      <c r="A3088" s="7" t="n"/>
      <c r="B3088" s="10" t="n"/>
      <c r="C3088">
        <f>IF($A3088="","",IFERROR(IF(INDEX('Apólices'!$Q$2:$Q$5001,MATCH($A3088,'Apólices'!$A$2:$A$5001,0))="","",INDEX('Apólices'!$Q$2:$Q$5001,MATCH($A3088,'Apólices'!$A$2:$A$5001,0))),""))</f>
        <v/>
      </c>
      <c r="D3088" s="8" t="n"/>
      <c r="E3088" s="25" t="n"/>
      <c r="F3088" s="25">
        <f>IF(OR($E3088="",$C3088=""),"",ROUND($E3088*$C3088/100,2))</f>
        <v/>
      </c>
      <c r="G3088" s="8" t="n"/>
      <c r="H3088" s="25" t="n"/>
      <c r="I3088" s="8" t="n"/>
      <c r="J3088" s="25">
        <f>IF($H3088&lt;&gt;"",IF($F3088="","",ROUND($H3088-$F3088,2)),IF(AND($F3088&lt;&gt;"",ISNUMBER($G3088)),IF($G3088&lt;TODAY(),-$F3088,""),""))</f>
        <v/>
      </c>
    </row>
    <row r="3089">
      <c r="A3089" s="7" t="n"/>
      <c r="B3089" s="10" t="n"/>
      <c r="C3089">
        <f>IF($A3089="","",IFERROR(IF(INDEX('Apólices'!$Q$2:$Q$5001,MATCH($A3089,'Apólices'!$A$2:$A$5001,0))="","",INDEX('Apólices'!$Q$2:$Q$5001,MATCH($A3089,'Apólices'!$A$2:$A$5001,0))),""))</f>
        <v/>
      </c>
      <c r="D3089" s="8" t="n"/>
      <c r="E3089" s="25" t="n"/>
      <c r="F3089" s="25">
        <f>IF(OR($E3089="",$C3089=""),"",ROUND($E3089*$C3089/100,2))</f>
        <v/>
      </c>
      <c r="G3089" s="8" t="n"/>
      <c r="H3089" s="25" t="n"/>
      <c r="I3089" s="8" t="n"/>
      <c r="J3089" s="25">
        <f>IF($H3089&lt;&gt;"",IF($F3089="","",ROUND($H3089-$F3089,2)),IF(AND($F3089&lt;&gt;"",ISNUMBER($G3089)),IF($G3089&lt;TODAY(),-$F3089,""),""))</f>
        <v/>
      </c>
    </row>
    <row r="3090">
      <c r="A3090" s="7" t="n"/>
      <c r="B3090" s="10" t="n"/>
      <c r="C3090">
        <f>IF($A3090="","",IFERROR(IF(INDEX('Apólices'!$Q$2:$Q$5001,MATCH($A3090,'Apólices'!$A$2:$A$5001,0))="","",INDEX('Apólices'!$Q$2:$Q$5001,MATCH($A3090,'Apólices'!$A$2:$A$5001,0))),""))</f>
        <v/>
      </c>
      <c r="D3090" s="8" t="n"/>
      <c r="E3090" s="25" t="n"/>
      <c r="F3090" s="25">
        <f>IF(OR($E3090="",$C3090=""),"",ROUND($E3090*$C3090/100,2))</f>
        <v/>
      </c>
      <c r="G3090" s="8" t="n"/>
      <c r="H3090" s="25" t="n"/>
      <c r="I3090" s="8" t="n"/>
      <c r="J3090" s="25">
        <f>IF($H3090&lt;&gt;"",IF($F3090="","",ROUND($H3090-$F3090,2)),IF(AND($F3090&lt;&gt;"",ISNUMBER($G3090)),IF($G3090&lt;TODAY(),-$F3090,""),""))</f>
        <v/>
      </c>
    </row>
    <row r="3091">
      <c r="A3091" s="7" t="n"/>
      <c r="B3091" s="10" t="n"/>
      <c r="C3091">
        <f>IF($A3091="","",IFERROR(IF(INDEX('Apólices'!$Q$2:$Q$5001,MATCH($A3091,'Apólices'!$A$2:$A$5001,0))="","",INDEX('Apólices'!$Q$2:$Q$5001,MATCH($A3091,'Apólices'!$A$2:$A$5001,0))),""))</f>
        <v/>
      </c>
      <c r="D3091" s="8" t="n"/>
      <c r="E3091" s="25" t="n"/>
      <c r="F3091" s="25">
        <f>IF(OR($E3091="",$C3091=""),"",ROUND($E3091*$C3091/100,2))</f>
        <v/>
      </c>
      <c r="G3091" s="8" t="n"/>
      <c r="H3091" s="25" t="n"/>
      <c r="I3091" s="8" t="n"/>
      <c r="J3091" s="25">
        <f>IF($H3091&lt;&gt;"",IF($F3091="","",ROUND($H3091-$F3091,2)),IF(AND($F3091&lt;&gt;"",ISNUMBER($G3091)),IF($G3091&lt;TODAY(),-$F3091,""),""))</f>
        <v/>
      </c>
    </row>
    <row r="3092">
      <c r="A3092" s="7" t="n"/>
      <c r="B3092" s="10" t="n"/>
      <c r="C3092">
        <f>IF($A3092="","",IFERROR(IF(INDEX('Apólices'!$Q$2:$Q$5001,MATCH($A3092,'Apólices'!$A$2:$A$5001,0))="","",INDEX('Apólices'!$Q$2:$Q$5001,MATCH($A3092,'Apólices'!$A$2:$A$5001,0))),""))</f>
        <v/>
      </c>
      <c r="D3092" s="8" t="n"/>
      <c r="E3092" s="25" t="n"/>
      <c r="F3092" s="25">
        <f>IF(OR($E3092="",$C3092=""),"",ROUND($E3092*$C3092/100,2))</f>
        <v/>
      </c>
      <c r="G3092" s="8" t="n"/>
      <c r="H3092" s="25" t="n"/>
      <c r="I3092" s="8" t="n"/>
      <c r="J3092" s="25">
        <f>IF($H3092&lt;&gt;"",IF($F3092="","",ROUND($H3092-$F3092,2)),IF(AND($F3092&lt;&gt;"",ISNUMBER($G3092)),IF($G3092&lt;TODAY(),-$F3092,""),""))</f>
        <v/>
      </c>
    </row>
    <row r="3093">
      <c r="A3093" s="7" t="n"/>
      <c r="B3093" s="10" t="n"/>
      <c r="C3093">
        <f>IF($A3093="","",IFERROR(IF(INDEX('Apólices'!$Q$2:$Q$5001,MATCH($A3093,'Apólices'!$A$2:$A$5001,0))="","",INDEX('Apólices'!$Q$2:$Q$5001,MATCH($A3093,'Apólices'!$A$2:$A$5001,0))),""))</f>
        <v/>
      </c>
      <c r="D3093" s="8" t="n"/>
      <c r="E3093" s="25" t="n"/>
      <c r="F3093" s="25">
        <f>IF(OR($E3093="",$C3093=""),"",ROUND($E3093*$C3093/100,2))</f>
        <v/>
      </c>
      <c r="G3093" s="8" t="n"/>
      <c r="H3093" s="25" t="n"/>
      <c r="I3093" s="8" t="n"/>
      <c r="J3093" s="25">
        <f>IF($H3093&lt;&gt;"",IF($F3093="","",ROUND($H3093-$F3093,2)),IF(AND($F3093&lt;&gt;"",ISNUMBER($G3093)),IF($G3093&lt;TODAY(),-$F3093,""),""))</f>
        <v/>
      </c>
    </row>
    <row r="3094">
      <c r="A3094" s="7" t="n"/>
      <c r="B3094" s="10" t="n"/>
      <c r="C3094">
        <f>IF($A3094="","",IFERROR(IF(INDEX('Apólices'!$Q$2:$Q$5001,MATCH($A3094,'Apólices'!$A$2:$A$5001,0))="","",INDEX('Apólices'!$Q$2:$Q$5001,MATCH($A3094,'Apólices'!$A$2:$A$5001,0))),""))</f>
        <v/>
      </c>
      <c r="D3094" s="8" t="n"/>
      <c r="E3094" s="25" t="n"/>
      <c r="F3094" s="25">
        <f>IF(OR($E3094="",$C3094=""),"",ROUND($E3094*$C3094/100,2))</f>
        <v/>
      </c>
      <c r="G3094" s="8" t="n"/>
      <c r="H3094" s="25" t="n"/>
      <c r="I3094" s="8" t="n"/>
      <c r="J3094" s="25">
        <f>IF($H3094&lt;&gt;"",IF($F3094="","",ROUND($H3094-$F3094,2)),IF(AND($F3094&lt;&gt;"",ISNUMBER($G3094)),IF($G3094&lt;TODAY(),-$F3094,""),""))</f>
        <v/>
      </c>
    </row>
    <row r="3095">
      <c r="A3095" s="7" t="n"/>
      <c r="B3095" s="10" t="n"/>
      <c r="C3095">
        <f>IF($A3095="","",IFERROR(IF(INDEX('Apólices'!$Q$2:$Q$5001,MATCH($A3095,'Apólices'!$A$2:$A$5001,0))="","",INDEX('Apólices'!$Q$2:$Q$5001,MATCH($A3095,'Apólices'!$A$2:$A$5001,0))),""))</f>
        <v/>
      </c>
      <c r="D3095" s="8" t="n"/>
      <c r="E3095" s="25" t="n"/>
      <c r="F3095" s="25">
        <f>IF(OR($E3095="",$C3095=""),"",ROUND($E3095*$C3095/100,2))</f>
        <v/>
      </c>
      <c r="G3095" s="8" t="n"/>
      <c r="H3095" s="25" t="n"/>
      <c r="I3095" s="8" t="n"/>
      <c r="J3095" s="25">
        <f>IF($H3095&lt;&gt;"",IF($F3095="","",ROUND($H3095-$F3095,2)),IF(AND($F3095&lt;&gt;"",ISNUMBER($G3095)),IF($G3095&lt;TODAY(),-$F3095,""),""))</f>
        <v/>
      </c>
    </row>
    <row r="3096">
      <c r="A3096" s="7" t="n"/>
      <c r="B3096" s="10" t="n"/>
      <c r="C3096">
        <f>IF($A3096="","",IFERROR(IF(INDEX('Apólices'!$Q$2:$Q$5001,MATCH($A3096,'Apólices'!$A$2:$A$5001,0))="","",INDEX('Apólices'!$Q$2:$Q$5001,MATCH($A3096,'Apólices'!$A$2:$A$5001,0))),""))</f>
        <v/>
      </c>
      <c r="D3096" s="8" t="n"/>
      <c r="E3096" s="25" t="n"/>
      <c r="F3096" s="25">
        <f>IF(OR($E3096="",$C3096=""),"",ROUND($E3096*$C3096/100,2))</f>
        <v/>
      </c>
      <c r="G3096" s="8" t="n"/>
      <c r="H3096" s="25" t="n"/>
      <c r="I3096" s="8" t="n"/>
      <c r="J3096" s="25">
        <f>IF($H3096&lt;&gt;"",IF($F3096="","",ROUND($H3096-$F3096,2)),IF(AND($F3096&lt;&gt;"",ISNUMBER($G3096)),IF($G3096&lt;TODAY(),-$F3096,""),""))</f>
        <v/>
      </c>
    </row>
    <row r="3097">
      <c r="A3097" s="7" t="n"/>
      <c r="B3097" s="10" t="n"/>
      <c r="C3097">
        <f>IF($A3097="","",IFERROR(IF(INDEX('Apólices'!$Q$2:$Q$5001,MATCH($A3097,'Apólices'!$A$2:$A$5001,0))="","",INDEX('Apólices'!$Q$2:$Q$5001,MATCH($A3097,'Apólices'!$A$2:$A$5001,0))),""))</f>
        <v/>
      </c>
      <c r="D3097" s="8" t="n"/>
      <c r="E3097" s="25" t="n"/>
      <c r="F3097" s="25">
        <f>IF(OR($E3097="",$C3097=""),"",ROUND($E3097*$C3097/100,2))</f>
        <v/>
      </c>
      <c r="G3097" s="8" t="n"/>
      <c r="H3097" s="25" t="n"/>
      <c r="I3097" s="8" t="n"/>
      <c r="J3097" s="25">
        <f>IF($H3097&lt;&gt;"",IF($F3097="","",ROUND($H3097-$F3097,2)),IF(AND($F3097&lt;&gt;"",ISNUMBER($G3097)),IF($G3097&lt;TODAY(),-$F3097,""),""))</f>
        <v/>
      </c>
    </row>
    <row r="3098">
      <c r="A3098" s="7" t="n"/>
      <c r="B3098" s="10" t="n"/>
      <c r="C3098">
        <f>IF($A3098="","",IFERROR(IF(INDEX('Apólices'!$Q$2:$Q$5001,MATCH($A3098,'Apólices'!$A$2:$A$5001,0))="","",INDEX('Apólices'!$Q$2:$Q$5001,MATCH($A3098,'Apólices'!$A$2:$A$5001,0))),""))</f>
        <v/>
      </c>
      <c r="D3098" s="8" t="n"/>
      <c r="E3098" s="25" t="n"/>
      <c r="F3098" s="25">
        <f>IF(OR($E3098="",$C3098=""),"",ROUND($E3098*$C3098/100,2))</f>
        <v/>
      </c>
      <c r="G3098" s="8" t="n"/>
      <c r="H3098" s="25" t="n"/>
      <c r="I3098" s="8" t="n"/>
      <c r="J3098" s="25">
        <f>IF($H3098&lt;&gt;"",IF($F3098="","",ROUND($H3098-$F3098,2)),IF(AND($F3098&lt;&gt;"",ISNUMBER($G3098)),IF($G3098&lt;TODAY(),-$F3098,""),""))</f>
        <v/>
      </c>
    </row>
    <row r="3099">
      <c r="A3099" s="7" t="n"/>
      <c r="B3099" s="10" t="n"/>
      <c r="C3099">
        <f>IF($A3099="","",IFERROR(IF(INDEX('Apólices'!$Q$2:$Q$5001,MATCH($A3099,'Apólices'!$A$2:$A$5001,0))="","",INDEX('Apólices'!$Q$2:$Q$5001,MATCH($A3099,'Apólices'!$A$2:$A$5001,0))),""))</f>
        <v/>
      </c>
      <c r="D3099" s="8" t="n"/>
      <c r="E3099" s="25" t="n"/>
      <c r="F3099" s="25">
        <f>IF(OR($E3099="",$C3099=""),"",ROUND($E3099*$C3099/100,2))</f>
        <v/>
      </c>
      <c r="G3099" s="8" t="n"/>
      <c r="H3099" s="25" t="n"/>
      <c r="I3099" s="8" t="n"/>
      <c r="J3099" s="25">
        <f>IF($H3099&lt;&gt;"",IF($F3099="","",ROUND($H3099-$F3099,2)),IF(AND($F3099&lt;&gt;"",ISNUMBER($G3099)),IF($G3099&lt;TODAY(),-$F3099,""),""))</f>
        <v/>
      </c>
    </row>
    <row r="3100">
      <c r="A3100" s="7" t="n"/>
      <c r="B3100" s="10" t="n"/>
      <c r="C3100">
        <f>IF($A3100="","",IFERROR(IF(INDEX('Apólices'!$Q$2:$Q$5001,MATCH($A3100,'Apólices'!$A$2:$A$5001,0))="","",INDEX('Apólices'!$Q$2:$Q$5001,MATCH($A3100,'Apólices'!$A$2:$A$5001,0))),""))</f>
        <v/>
      </c>
      <c r="D3100" s="8" t="n"/>
      <c r="E3100" s="25" t="n"/>
      <c r="F3100" s="25">
        <f>IF(OR($E3100="",$C3100=""),"",ROUND($E3100*$C3100/100,2))</f>
        <v/>
      </c>
      <c r="G3100" s="8" t="n"/>
      <c r="H3100" s="25" t="n"/>
      <c r="I3100" s="8" t="n"/>
      <c r="J3100" s="25">
        <f>IF($H3100&lt;&gt;"",IF($F3100="","",ROUND($H3100-$F3100,2)),IF(AND($F3100&lt;&gt;"",ISNUMBER($G3100)),IF($G3100&lt;TODAY(),-$F3100,""),""))</f>
        <v/>
      </c>
    </row>
    <row r="3101">
      <c r="A3101" s="7" t="n"/>
      <c r="B3101" s="10" t="n"/>
      <c r="C3101">
        <f>IF($A3101="","",IFERROR(IF(INDEX('Apólices'!$Q$2:$Q$5001,MATCH($A3101,'Apólices'!$A$2:$A$5001,0))="","",INDEX('Apólices'!$Q$2:$Q$5001,MATCH($A3101,'Apólices'!$A$2:$A$5001,0))),""))</f>
        <v/>
      </c>
      <c r="D3101" s="8" t="n"/>
      <c r="E3101" s="25" t="n"/>
      <c r="F3101" s="25">
        <f>IF(OR($E3101="",$C3101=""),"",ROUND($E3101*$C3101/100,2))</f>
        <v/>
      </c>
      <c r="G3101" s="8" t="n"/>
      <c r="H3101" s="25" t="n"/>
      <c r="I3101" s="8" t="n"/>
      <c r="J3101" s="25">
        <f>IF($H3101&lt;&gt;"",IF($F3101="","",ROUND($H3101-$F3101,2)),IF(AND($F3101&lt;&gt;"",ISNUMBER($G3101)),IF($G3101&lt;TODAY(),-$F3101,""),""))</f>
        <v/>
      </c>
    </row>
    <row r="3102">
      <c r="A3102" s="7" t="n"/>
      <c r="B3102" s="10" t="n"/>
      <c r="C3102">
        <f>IF($A3102="","",IFERROR(IF(INDEX('Apólices'!$Q$2:$Q$5001,MATCH($A3102,'Apólices'!$A$2:$A$5001,0))="","",INDEX('Apólices'!$Q$2:$Q$5001,MATCH($A3102,'Apólices'!$A$2:$A$5001,0))),""))</f>
        <v/>
      </c>
      <c r="D3102" s="8" t="n"/>
      <c r="E3102" s="25" t="n"/>
      <c r="F3102" s="25">
        <f>IF(OR($E3102="",$C3102=""),"",ROUND($E3102*$C3102/100,2))</f>
        <v/>
      </c>
      <c r="G3102" s="8" t="n"/>
      <c r="H3102" s="25" t="n"/>
      <c r="I3102" s="8" t="n"/>
      <c r="J3102" s="25">
        <f>IF($H3102&lt;&gt;"",IF($F3102="","",ROUND($H3102-$F3102,2)),IF(AND($F3102&lt;&gt;"",ISNUMBER($G3102)),IF($G3102&lt;TODAY(),-$F3102,""),""))</f>
        <v/>
      </c>
    </row>
    <row r="3103">
      <c r="A3103" s="7" t="n"/>
      <c r="B3103" s="10" t="n"/>
      <c r="C3103">
        <f>IF($A3103="","",IFERROR(IF(INDEX('Apólices'!$Q$2:$Q$5001,MATCH($A3103,'Apólices'!$A$2:$A$5001,0))="","",INDEX('Apólices'!$Q$2:$Q$5001,MATCH($A3103,'Apólices'!$A$2:$A$5001,0))),""))</f>
        <v/>
      </c>
      <c r="D3103" s="8" t="n"/>
      <c r="E3103" s="25" t="n"/>
      <c r="F3103" s="25">
        <f>IF(OR($E3103="",$C3103=""),"",ROUND($E3103*$C3103/100,2))</f>
        <v/>
      </c>
      <c r="G3103" s="8" t="n"/>
      <c r="H3103" s="25" t="n"/>
      <c r="I3103" s="8" t="n"/>
      <c r="J3103" s="25">
        <f>IF($H3103&lt;&gt;"",IF($F3103="","",ROUND($H3103-$F3103,2)),IF(AND($F3103&lt;&gt;"",ISNUMBER($G3103)),IF($G3103&lt;TODAY(),-$F3103,""),""))</f>
        <v/>
      </c>
    </row>
    <row r="3104">
      <c r="A3104" s="7" t="n"/>
      <c r="B3104" s="10" t="n"/>
      <c r="C3104">
        <f>IF($A3104="","",IFERROR(IF(INDEX('Apólices'!$Q$2:$Q$5001,MATCH($A3104,'Apólices'!$A$2:$A$5001,0))="","",INDEX('Apólices'!$Q$2:$Q$5001,MATCH($A3104,'Apólices'!$A$2:$A$5001,0))),""))</f>
        <v/>
      </c>
      <c r="D3104" s="8" t="n"/>
      <c r="E3104" s="25" t="n"/>
      <c r="F3104" s="25">
        <f>IF(OR($E3104="",$C3104=""),"",ROUND($E3104*$C3104/100,2))</f>
        <v/>
      </c>
      <c r="G3104" s="8" t="n"/>
      <c r="H3104" s="25" t="n"/>
      <c r="I3104" s="8" t="n"/>
      <c r="J3104" s="25">
        <f>IF($H3104&lt;&gt;"",IF($F3104="","",ROUND($H3104-$F3104,2)),IF(AND($F3104&lt;&gt;"",ISNUMBER($G3104)),IF($G3104&lt;TODAY(),-$F3104,""),""))</f>
        <v/>
      </c>
    </row>
    <row r="3105">
      <c r="A3105" s="7" t="n"/>
      <c r="B3105" s="10" t="n"/>
      <c r="C3105">
        <f>IF($A3105="","",IFERROR(IF(INDEX('Apólices'!$Q$2:$Q$5001,MATCH($A3105,'Apólices'!$A$2:$A$5001,0))="","",INDEX('Apólices'!$Q$2:$Q$5001,MATCH($A3105,'Apólices'!$A$2:$A$5001,0))),""))</f>
        <v/>
      </c>
      <c r="D3105" s="8" t="n"/>
      <c r="E3105" s="25" t="n"/>
      <c r="F3105" s="25">
        <f>IF(OR($E3105="",$C3105=""),"",ROUND($E3105*$C3105/100,2))</f>
        <v/>
      </c>
      <c r="G3105" s="8" t="n"/>
      <c r="H3105" s="25" t="n"/>
      <c r="I3105" s="8" t="n"/>
      <c r="J3105" s="25">
        <f>IF($H3105&lt;&gt;"",IF($F3105="","",ROUND($H3105-$F3105,2)),IF(AND($F3105&lt;&gt;"",ISNUMBER($G3105)),IF($G3105&lt;TODAY(),-$F3105,""),""))</f>
        <v/>
      </c>
    </row>
    <row r="3106">
      <c r="A3106" s="7" t="n"/>
      <c r="B3106" s="10" t="n"/>
      <c r="C3106">
        <f>IF($A3106="","",IFERROR(IF(INDEX('Apólices'!$Q$2:$Q$5001,MATCH($A3106,'Apólices'!$A$2:$A$5001,0))="","",INDEX('Apólices'!$Q$2:$Q$5001,MATCH($A3106,'Apólices'!$A$2:$A$5001,0))),""))</f>
        <v/>
      </c>
      <c r="D3106" s="8" t="n"/>
      <c r="E3106" s="25" t="n"/>
      <c r="F3106" s="25">
        <f>IF(OR($E3106="",$C3106=""),"",ROUND($E3106*$C3106/100,2))</f>
        <v/>
      </c>
      <c r="G3106" s="8" t="n"/>
      <c r="H3106" s="25" t="n"/>
      <c r="I3106" s="8" t="n"/>
      <c r="J3106" s="25">
        <f>IF($H3106&lt;&gt;"",IF($F3106="","",ROUND($H3106-$F3106,2)),IF(AND($F3106&lt;&gt;"",ISNUMBER($G3106)),IF($G3106&lt;TODAY(),-$F3106,""),""))</f>
        <v/>
      </c>
    </row>
    <row r="3107">
      <c r="A3107" s="7" t="n"/>
      <c r="B3107" s="10" t="n"/>
      <c r="C3107">
        <f>IF($A3107="","",IFERROR(IF(INDEX('Apólices'!$Q$2:$Q$5001,MATCH($A3107,'Apólices'!$A$2:$A$5001,0))="","",INDEX('Apólices'!$Q$2:$Q$5001,MATCH($A3107,'Apólices'!$A$2:$A$5001,0))),""))</f>
        <v/>
      </c>
      <c r="D3107" s="8" t="n"/>
      <c r="E3107" s="25" t="n"/>
      <c r="F3107" s="25">
        <f>IF(OR($E3107="",$C3107=""),"",ROUND($E3107*$C3107/100,2))</f>
        <v/>
      </c>
      <c r="G3107" s="8" t="n"/>
      <c r="H3107" s="25" t="n"/>
      <c r="I3107" s="8" t="n"/>
      <c r="J3107" s="25">
        <f>IF($H3107&lt;&gt;"",IF($F3107="","",ROUND($H3107-$F3107,2)),IF(AND($F3107&lt;&gt;"",ISNUMBER($G3107)),IF($G3107&lt;TODAY(),-$F3107,""),""))</f>
        <v/>
      </c>
    </row>
    <row r="3108">
      <c r="A3108" s="7" t="n"/>
      <c r="B3108" s="10" t="n"/>
      <c r="C3108">
        <f>IF($A3108="","",IFERROR(IF(INDEX('Apólices'!$Q$2:$Q$5001,MATCH($A3108,'Apólices'!$A$2:$A$5001,0))="","",INDEX('Apólices'!$Q$2:$Q$5001,MATCH($A3108,'Apólices'!$A$2:$A$5001,0))),""))</f>
        <v/>
      </c>
      <c r="D3108" s="8" t="n"/>
      <c r="E3108" s="25" t="n"/>
      <c r="F3108" s="25">
        <f>IF(OR($E3108="",$C3108=""),"",ROUND($E3108*$C3108/100,2))</f>
        <v/>
      </c>
      <c r="G3108" s="8" t="n"/>
      <c r="H3108" s="25" t="n"/>
      <c r="I3108" s="8" t="n"/>
      <c r="J3108" s="25">
        <f>IF($H3108&lt;&gt;"",IF($F3108="","",ROUND($H3108-$F3108,2)),IF(AND($F3108&lt;&gt;"",ISNUMBER($G3108)),IF($G3108&lt;TODAY(),-$F3108,""),""))</f>
        <v/>
      </c>
    </row>
    <row r="3109">
      <c r="A3109" s="7" t="n"/>
      <c r="B3109" s="10" t="n"/>
      <c r="C3109">
        <f>IF($A3109="","",IFERROR(IF(INDEX('Apólices'!$Q$2:$Q$5001,MATCH($A3109,'Apólices'!$A$2:$A$5001,0))="","",INDEX('Apólices'!$Q$2:$Q$5001,MATCH($A3109,'Apólices'!$A$2:$A$5001,0))),""))</f>
        <v/>
      </c>
      <c r="D3109" s="8" t="n"/>
      <c r="E3109" s="25" t="n"/>
      <c r="F3109" s="25">
        <f>IF(OR($E3109="",$C3109=""),"",ROUND($E3109*$C3109/100,2))</f>
        <v/>
      </c>
      <c r="G3109" s="8" t="n"/>
      <c r="H3109" s="25" t="n"/>
      <c r="I3109" s="8" t="n"/>
      <c r="J3109" s="25">
        <f>IF($H3109&lt;&gt;"",IF($F3109="","",ROUND($H3109-$F3109,2)),IF(AND($F3109&lt;&gt;"",ISNUMBER($G3109)),IF($G3109&lt;TODAY(),-$F3109,""),""))</f>
        <v/>
      </c>
    </row>
    <row r="3110">
      <c r="A3110" s="7" t="n"/>
      <c r="B3110" s="10" t="n"/>
      <c r="C3110">
        <f>IF($A3110="","",IFERROR(IF(INDEX('Apólices'!$Q$2:$Q$5001,MATCH($A3110,'Apólices'!$A$2:$A$5001,0))="","",INDEX('Apólices'!$Q$2:$Q$5001,MATCH($A3110,'Apólices'!$A$2:$A$5001,0))),""))</f>
        <v/>
      </c>
      <c r="D3110" s="8" t="n"/>
      <c r="E3110" s="25" t="n"/>
      <c r="F3110" s="25">
        <f>IF(OR($E3110="",$C3110=""),"",ROUND($E3110*$C3110/100,2))</f>
        <v/>
      </c>
      <c r="G3110" s="8" t="n"/>
      <c r="H3110" s="25" t="n"/>
      <c r="I3110" s="8" t="n"/>
      <c r="J3110" s="25">
        <f>IF($H3110&lt;&gt;"",IF($F3110="","",ROUND($H3110-$F3110,2)),IF(AND($F3110&lt;&gt;"",ISNUMBER($G3110)),IF($G3110&lt;TODAY(),-$F3110,""),""))</f>
        <v/>
      </c>
    </row>
    <row r="3111">
      <c r="A3111" s="7" t="n"/>
      <c r="B3111" s="10" t="n"/>
      <c r="C3111">
        <f>IF($A3111="","",IFERROR(IF(INDEX('Apólices'!$Q$2:$Q$5001,MATCH($A3111,'Apólices'!$A$2:$A$5001,0))="","",INDEX('Apólices'!$Q$2:$Q$5001,MATCH($A3111,'Apólices'!$A$2:$A$5001,0))),""))</f>
        <v/>
      </c>
      <c r="D3111" s="8" t="n"/>
      <c r="E3111" s="25" t="n"/>
      <c r="F3111" s="25">
        <f>IF(OR($E3111="",$C3111=""),"",ROUND($E3111*$C3111/100,2))</f>
        <v/>
      </c>
      <c r="G3111" s="8" t="n"/>
      <c r="H3111" s="25" t="n"/>
      <c r="I3111" s="8" t="n"/>
      <c r="J3111" s="25">
        <f>IF($H3111&lt;&gt;"",IF($F3111="","",ROUND($H3111-$F3111,2)),IF(AND($F3111&lt;&gt;"",ISNUMBER($G3111)),IF($G3111&lt;TODAY(),-$F3111,""),""))</f>
        <v/>
      </c>
    </row>
    <row r="3112">
      <c r="A3112" s="7" t="n"/>
      <c r="B3112" s="10" t="n"/>
      <c r="C3112">
        <f>IF($A3112="","",IFERROR(IF(INDEX('Apólices'!$Q$2:$Q$5001,MATCH($A3112,'Apólices'!$A$2:$A$5001,0))="","",INDEX('Apólices'!$Q$2:$Q$5001,MATCH($A3112,'Apólices'!$A$2:$A$5001,0))),""))</f>
        <v/>
      </c>
      <c r="D3112" s="8" t="n"/>
      <c r="E3112" s="25" t="n"/>
      <c r="F3112" s="25">
        <f>IF(OR($E3112="",$C3112=""),"",ROUND($E3112*$C3112/100,2))</f>
        <v/>
      </c>
      <c r="G3112" s="8" t="n"/>
      <c r="H3112" s="25" t="n"/>
      <c r="I3112" s="8" t="n"/>
      <c r="J3112" s="25">
        <f>IF($H3112&lt;&gt;"",IF($F3112="","",ROUND($H3112-$F3112,2)),IF(AND($F3112&lt;&gt;"",ISNUMBER($G3112)),IF($G3112&lt;TODAY(),-$F3112,""),""))</f>
        <v/>
      </c>
    </row>
    <row r="3113">
      <c r="A3113" s="7" t="n"/>
      <c r="B3113" s="10" t="n"/>
      <c r="C3113">
        <f>IF($A3113="","",IFERROR(IF(INDEX('Apólices'!$Q$2:$Q$5001,MATCH($A3113,'Apólices'!$A$2:$A$5001,0))="","",INDEX('Apólices'!$Q$2:$Q$5001,MATCH($A3113,'Apólices'!$A$2:$A$5001,0))),""))</f>
        <v/>
      </c>
      <c r="D3113" s="8" t="n"/>
      <c r="E3113" s="25" t="n"/>
      <c r="F3113" s="25">
        <f>IF(OR($E3113="",$C3113=""),"",ROUND($E3113*$C3113/100,2))</f>
        <v/>
      </c>
      <c r="G3113" s="8" t="n"/>
      <c r="H3113" s="25" t="n"/>
      <c r="I3113" s="8" t="n"/>
      <c r="J3113" s="25">
        <f>IF($H3113&lt;&gt;"",IF($F3113="","",ROUND($H3113-$F3113,2)),IF(AND($F3113&lt;&gt;"",ISNUMBER($G3113)),IF($G3113&lt;TODAY(),-$F3113,""),""))</f>
        <v/>
      </c>
    </row>
    <row r="3114">
      <c r="A3114" s="7" t="n"/>
      <c r="B3114" s="10" t="n"/>
      <c r="C3114">
        <f>IF($A3114="","",IFERROR(IF(INDEX('Apólices'!$Q$2:$Q$5001,MATCH($A3114,'Apólices'!$A$2:$A$5001,0))="","",INDEX('Apólices'!$Q$2:$Q$5001,MATCH($A3114,'Apólices'!$A$2:$A$5001,0))),""))</f>
        <v/>
      </c>
      <c r="D3114" s="8" t="n"/>
      <c r="E3114" s="25" t="n"/>
      <c r="F3114" s="25">
        <f>IF(OR($E3114="",$C3114=""),"",ROUND($E3114*$C3114/100,2))</f>
        <v/>
      </c>
      <c r="G3114" s="8" t="n"/>
      <c r="H3114" s="25" t="n"/>
      <c r="I3114" s="8" t="n"/>
      <c r="J3114" s="25">
        <f>IF($H3114&lt;&gt;"",IF($F3114="","",ROUND($H3114-$F3114,2)),IF(AND($F3114&lt;&gt;"",ISNUMBER($G3114)),IF($G3114&lt;TODAY(),-$F3114,""),""))</f>
        <v/>
      </c>
    </row>
    <row r="3115">
      <c r="A3115" s="7" t="n"/>
      <c r="B3115" s="10" t="n"/>
      <c r="C3115">
        <f>IF($A3115="","",IFERROR(IF(INDEX('Apólices'!$Q$2:$Q$5001,MATCH($A3115,'Apólices'!$A$2:$A$5001,0))="","",INDEX('Apólices'!$Q$2:$Q$5001,MATCH($A3115,'Apólices'!$A$2:$A$5001,0))),""))</f>
        <v/>
      </c>
      <c r="D3115" s="8" t="n"/>
      <c r="E3115" s="25" t="n"/>
      <c r="F3115" s="25">
        <f>IF(OR($E3115="",$C3115=""),"",ROUND($E3115*$C3115/100,2))</f>
        <v/>
      </c>
      <c r="G3115" s="8" t="n"/>
      <c r="H3115" s="25" t="n"/>
      <c r="I3115" s="8" t="n"/>
      <c r="J3115" s="25">
        <f>IF($H3115&lt;&gt;"",IF($F3115="","",ROUND($H3115-$F3115,2)),IF(AND($F3115&lt;&gt;"",ISNUMBER($G3115)),IF($G3115&lt;TODAY(),-$F3115,""),""))</f>
        <v/>
      </c>
    </row>
    <row r="3116">
      <c r="A3116" s="7" t="n"/>
      <c r="B3116" s="10" t="n"/>
      <c r="C3116">
        <f>IF($A3116="","",IFERROR(IF(INDEX('Apólices'!$Q$2:$Q$5001,MATCH($A3116,'Apólices'!$A$2:$A$5001,0))="","",INDEX('Apólices'!$Q$2:$Q$5001,MATCH($A3116,'Apólices'!$A$2:$A$5001,0))),""))</f>
        <v/>
      </c>
      <c r="D3116" s="8" t="n"/>
      <c r="E3116" s="25" t="n"/>
      <c r="F3116" s="25">
        <f>IF(OR($E3116="",$C3116=""),"",ROUND($E3116*$C3116/100,2))</f>
        <v/>
      </c>
      <c r="G3116" s="8" t="n"/>
      <c r="H3116" s="25" t="n"/>
      <c r="I3116" s="8" t="n"/>
      <c r="J3116" s="25">
        <f>IF($H3116&lt;&gt;"",IF($F3116="","",ROUND($H3116-$F3116,2)),IF(AND($F3116&lt;&gt;"",ISNUMBER($G3116)),IF($G3116&lt;TODAY(),-$F3116,""),""))</f>
        <v/>
      </c>
    </row>
    <row r="3117">
      <c r="A3117" s="7" t="n"/>
      <c r="B3117" s="10" t="n"/>
      <c r="C3117">
        <f>IF($A3117="","",IFERROR(IF(INDEX('Apólices'!$Q$2:$Q$5001,MATCH($A3117,'Apólices'!$A$2:$A$5001,0))="","",INDEX('Apólices'!$Q$2:$Q$5001,MATCH($A3117,'Apólices'!$A$2:$A$5001,0))),""))</f>
        <v/>
      </c>
      <c r="D3117" s="8" t="n"/>
      <c r="E3117" s="25" t="n"/>
      <c r="F3117" s="25">
        <f>IF(OR($E3117="",$C3117=""),"",ROUND($E3117*$C3117/100,2))</f>
        <v/>
      </c>
      <c r="G3117" s="8" t="n"/>
      <c r="H3117" s="25" t="n"/>
      <c r="I3117" s="8" t="n"/>
      <c r="J3117" s="25">
        <f>IF($H3117&lt;&gt;"",IF($F3117="","",ROUND($H3117-$F3117,2)),IF(AND($F3117&lt;&gt;"",ISNUMBER($G3117)),IF($G3117&lt;TODAY(),-$F3117,""),""))</f>
        <v/>
      </c>
    </row>
    <row r="3118">
      <c r="A3118" s="7" t="n"/>
      <c r="B3118" s="10" t="n"/>
      <c r="C3118">
        <f>IF($A3118="","",IFERROR(IF(INDEX('Apólices'!$Q$2:$Q$5001,MATCH($A3118,'Apólices'!$A$2:$A$5001,0))="","",INDEX('Apólices'!$Q$2:$Q$5001,MATCH($A3118,'Apólices'!$A$2:$A$5001,0))),""))</f>
        <v/>
      </c>
      <c r="D3118" s="8" t="n"/>
      <c r="E3118" s="25" t="n"/>
      <c r="F3118" s="25">
        <f>IF(OR($E3118="",$C3118=""),"",ROUND($E3118*$C3118/100,2))</f>
        <v/>
      </c>
      <c r="G3118" s="8" t="n"/>
      <c r="H3118" s="25" t="n"/>
      <c r="I3118" s="8" t="n"/>
      <c r="J3118" s="25">
        <f>IF($H3118&lt;&gt;"",IF($F3118="","",ROUND($H3118-$F3118,2)),IF(AND($F3118&lt;&gt;"",ISNUMBER($G3118)),IF($G3118&lt;TODAY(),-$F3118,""),""))</f>
        <v/>
      </c>
    </row>
    <row r="3119">
      <c r="A3119" s="7" t="n"/>
      <c r="B3119" s="10" t="n"/>
      <c r="C3119">
        <f>IF($A3119="","",IFERROR(IF(INDEX('Apólices'!$Q$2:$Q$5001,MATCH($A3119,'Apólices'!$A$2:$A$5001,0))="","",INDEX('Apólices'!$Q$2:$Q$5001,MATCH($A3119,'Apólices'!$A$2:$A$5001,0))),""))</f>
        <v/>
      </c>
      <c r="D3119" s="8" t="n"/>
      <c r="E3119" s="25" t="n"/>
      <c r="F3119" s="25">
        <f>IF(OR($E3119="",$C3119=""),"",ROUND($E3119*$C3119/100,2))</f>
        <v/>
      </c>
      <c r="G3119" s="8" t="n"/>
      <c r="H3119" s="25" t="n"/>
      <c r="I3119" s="8" t="n"/>
      <c r="J3119" s="25">
        <f>IF($H3119&lt;&gt;"",IF($F3119="","",ROUND($H3119-$F3119,2)),IF(AND($F3119&lt;&gt;"",ISNUMBER($G3119)),IF($G3119&lt;TODAY(),-$F3119,""),""))</f>
        <v/>
      </c>
    </row>
    <row r="3120">
      <c r="A3120" s="7" t="n"/>
      <c r="B3120" s="10" t="n"/>
      <c r="C3120">
        <f>IF($A3120="","",IFERROR(IF(INDEX('Apólices'!$Q$2:$Q$5001,MATCH($A3120,'Apólices'!$A$2:$A$5001,0))="","",INDEX('Apólices'!$Q$2:$Q$5001,MATCH($A3120,'Apólices'!$A$2:$A$5001,0))),""))</f>
        <v/>
      </c>
      <c r="D3120" s="8" t="n"/>
      <c r="E3120" s="25" t="n"/>
      <c r="F3120" s="25">
        <f>IF(OR($E3120="",$C3120=""),"",ROUND($E3120*$C3120/100,2))</f>
        <v/>
      </c>
      <c r="G3120" s="8" t="n"/>
      <c r="H3120" s="25" t="n"/>
      <c r="I3120" s="8" t="n"/>
      <c r="J3120" s="25">
        <f>IF($H3120&lt;&gt;"",IF($F3120="","",ROUND($H3120-$F3120,2)),IF(AND($F3120&lt;&gt;"",ISNUMBER($G3120)),IF($G3120&lt;TODAY(),-$F3120,""),""))</f>
        <v/>
      </c>
    </row>
    <row r="3121">
      <c r="A3121" s="7" t="n"/>
      <c r="B3121" s="10" t="n"/>
      <c r="C3121">
        <f>IF($A3121="","",IFERROR(IF(INDEX('Apólices'!$Q$2:$Q$5001,MATCH($A3121,'Apólices'!$A$2:$A$5001,0))="","",INDEX('Apólices'!$Q$2:$Q$5001,MATCH($A3121,'Apólices'!$A$2:$A$5001,0))),""))</f>
        <v/>
      </c>
      <c r="D3121" s="8" t="n"/>
      <c r="E3121" s="25" t="n"/>
      <c r="F3121" s="25">
        <f>IF(OR($E3121="",$C3121=""),"",ROUND($E3121*$C3121/100,2))</f>
        <v/>
      </c>
      <c r="G3121" s="8" t="n"/>
      <c r="H3121" s="25" t="n"/>
      <c r="I3121" s="8" t="n"/>
      <c r="J3121" s="25">
        <f>IF($H3121&lt;&gt;"",IF($F3121="","",ROUND($H3121-$F3121,2)),IF(AND($F3121&lt;&gt;"",ISNUMBER($G3121)),IF($G3121&lt;TODAY(),-$F3121,""),""))</f>
        <v/>
      </c>
    </row>
    <row r="3122">
      <c r="A3122" s="7" t="n"/>
      <c r="B3122" s="10" t="n"/>
      <c r="C3122">
        <f>IF($A3122="","",IFERROR(IF(INDEX('Apólices'!$Q$2:$Q$5001,MATCH($A3122,'Apólices'!$A$2:$A$5001,0))="","",INDEX('Apólices'!$Q$2:$Q$5001,MATCH($A3122,'Apólices'!$A$2:$A$5001,0))),""))</f>
        <v/>
      </c>
      <c r="D3122" s="8" t="n"/>
      <c r="E3122" s="25" t="n"/>
      <c r="F3122" s="25">
        <f>IF(OR($E3122="",$C3122=""),"",ROUND($E3122*$C3122/100,2))</f>
        <v/>
      </c>
      <c r="G3122" s="8" t="n"/>
      <c r="H3122" s="25" t="n"/>
      <c r="I3122" s="8" t="n"/>
      <c r="J3122" s="25">
        <f>IF($H3122&lt;&gt;"",IF($F3122="","",ROUND($H3122-$F3122,2)),IF(AND($F3122&lt;&gt;"",ISNUMBER($G3122)),IF($G3122&lt;TODAY(),-$F3122,""),""))</f>
        <v/>
      </c>
    </row>
    <row r="3123">
      <c r="A3123" s="7" t="n"/>
      <c r="B3123" s="10" t="n"/>
      <c r="C3123">
        <f>IF($A3123="","",IFERROR(IF(INDEX('Apólices'!$Q$2:$Q$5001,MATCH($A3123,'Apólices'!$A$2:$A$5001,0))="","",INDEX('Apólices'!$Q$2:$Q$5001,MATCH($A3123,'Apólices'!$A$2:$A$5001,0))),""))</f>
        <v/>
      </c>
      <c r="D3123" s="8" t="n"/>
      <c r="E3123" s="25" t="n"/>
      <c r="F3123" s="25">
        <f>IF(OR($E3123="",$C3123=""),"",ROUND($E3123*$C3123/100,2))</f>
        <v/>
      </c>
      <c r="G3123" s="8" t="n"/>
      <c r="H3123" s="25" t="n"/>
      <c r="I3123" s="8" t="n"/>
      <c r="J3123" s="25">
        <f>IF($H3123&lt;&gt;"",IF($F3123="","",ROUND($H3123-$F3123,2)),IF(AND($F3123&lt;&gt;"",ISNUMBER($G3123)),IF($G3123&lt;TODAY(),-$F3123,""),""))</f>
        <v/>
      </c>
    </row>
    <row r="3124">
      <c r="A3124" s="7" t="n"/>
      <c r="B3124" s="10" t="n"/>
      <c r="C3124">
        <f>IF($A3124="","",IFERROR(IF(INDEX('Apólices'!$Q$2:$Q$5001,MATCH($A3124,'Apólices'!$A$2:$A$5001,0))="","",INDEX('Apólices'!$Q$2:$Q$5001,MATCH($A3124,'Apólices'!$A$2:$A$5001,0))),""))</f>
        <v/>
      </c>
      <c r="D3124" s="8" t="n"/>
      <c r="E3124" s="25" t="n"/>
      <c r="F3124" s="25">
        <f>IF(OR($E3124="",$C3124=""),"",ROUND($E3124*$C3124/100,2))</f>
        <v/>
      </c>
      <c r="G3124" s="8" t="n"/>
      <c r="H3124" s="25" t="n"/>
      <c r="I3124" s="8" t="n"/>
      <c r="J3124" s="25">
        <f>IF($H3124&lt;&gt;"",IF($F3124="","",ROUND($H3124-$F3124,2)),IF(AND($F3124&lt;&gt;"",ISNUMBER($G3124)),IF($G3124&lt;TODAY(),-$F3124,""),""))</f>
        <v/>
      </c>
    </row>
    <row r="3125">
      <c r="A3125" s="7" t="n"/>
      <c r="B3125" s="10" t="n"/>
      <c r="C3125">
        <f>IF($A3125="","",IFERROR(IF(INDEX('Apólices'!$Q$2:$Q$5001,MATCH($A3125,'Apólices'!$A$2:$A$5001,0))="","",INDEX('Apólices'!$Q$2:$Q$5001,MATCH($A3125,'Apólices'!$A$2:$A$5001,0))),""))</f>
        <v/>
      </c>
      <c r="D3125" s="8" t="n"/>
      <c r="E3125" s="25" t="n"/>
      <c r="F3125" s="25">
        <f>IF(OR($E3125="",$C3125=""),"",ROUND($E3125*$C3125/100,2))</f>
        <v/>
      </c>
      <c r="G3125" s="8" t="n"/>
      <c r="H3125" s="25" t="n"/>
      <c r="I3125" s="8" t="n"/>
      <c r="J3125" s="25">
        <f>IF($H3125&lt;&gt;"",IF($F3125="","",ROUND($H3125-$F3125,2)),IF(AND($F3125&lt;&gt;"",ISNUMBER($G3125)),IF($G3125&lt;TODAY(),-$F3125,""),""))</f>
        <v/>
      </c>
    </row>
    <row r="3126">
      <c r="A3126" s="7" t="n"/>
      <c r="B3126" s="10" t="n"/>
      <c r="C3126">
        <f>IF($A3126="","",IFERROR(IF(INDEX('Apólices'!$Q$2:$Q$5001,MATCH($A3126,'Apólices'!$A$2:$A$5001,0))="","",INDEX('Apólices'!$Q$2:$Q$5001,MATCH($A3126,'Apólices'!$A$2:$A$5001,0))),""))</f>
        <v/>
      </c>
      <c r="D3126" s="8" t="n"/>
      <c r="E3126" s="25" t="n"/>
      <c r="F3126" s="25">
        <f>IF(OR($E3126="",$C3126=""),"",ROUND($E3126*$C3126/100,2))</f>
        <v/>
      </c>
      <c r="G3126" s="8" t="n"/>
      <c r="H3126" s="25" t="n"/>
      <c r="I3126" s="8" t="n"/>
      <c r="J3126" s="25">
        <f>IF($H3126&lt;&gt;"",IF($F3126="","",ROUND($H3126-$F3126,2)),IF(AND($F3126&lt;&gt;"",ISNUMBER($G3126)),IF($G3126&lt;TODAY(),-$F3126,""),""))</f>
        <v/>
      </c>
    </row>
    <row r="3127">
      <c r="A3127" s="7" t="n"/>
      <c r="B3127" s="10" t="n"/>
      <c r="C3127">
        <f>IF($A3127="","",IFERROR(IF(INDEX('Apólices'!$Q$2:$Q$5001,MATCH($A3127,'Apólices'!$A$2:$A$5001,0))="","",INDEX('Apólices'!$Q$2:$Q$5001,MATCH($A3127,'Apólices'!$A$2:$A$5001,0))),""))</f>
        <v/>
      </c>
      <c r="D3127" s="8" t="n"/>
      <c r="E3127" s="25" t="n"/>
      <c r="F3127" s="25">
        <f>IF(OR($E3127="",$C3127=""),"",ROUND($E3127*$C3127/100,2))</f>
        <v/>
      </c>
      <c r="G3127" s="8" t="n"/>
      <c r="H3127" s="25" t="n"/>
      <c r="I3127" s="8" t="n"/>
      <c r="J3127" s="25">
        <f>IF($H3127&lt;&gt;"",IF($F3127="","",ROUND($H3127-$F3127,2)),IF(AND($F3127&lt;&gt;"",ISNUMBER($G3127)),IF($G3127&lt;TODAY(),-$F3127,""),""))</f>
        <v/>
      </c>
    </row>
    <row r="3128">
      <c r="A3128" s="7" t="n"/>
      <c r="B3128" s="10" t="n"/>
      <c r="C3128">
        <f>IF($A3128="","",IFERROR(IF(INDEX('Apólices'!$Q$2:$Q$5001,MATCH($A3128,'Apólices'!$A$2:$A$5001,0))="","",INDEX('Apólices'!$Q$2:$Q$5001,MATCH($A3128,'Apólices'!$A$2:$A$5001,0))),""))</f>
        <v/>
      </c>
      <c r="D3128" s="8" t="n"/>
      <c r="E3128" s="25" t="n"/>
      <c r="F3128" s="25">
        <f>IF(OR($E3128="",$C3128=""),"",ROUND($E3128*$C3128/100,2))</f>
        <v/>
      </c>
      <c r="G3128" s="8" t="n"/>
      <c r="H3128" s="25" t="n"/>
      <c r="I3128" s="8" t="n"/>
      <c r="J3128" s="25">
        <f>IF($H3128&lt;&gt;"",IF($F3128="","",ROUND($H3128-$F3128,2)),IF(AND($F3128&lt;&gt;"",ISNUMBER($G3128)),IF($G3128&lt;TODAY(),-$F3128,""),""))</f>
        <v/>
      </c>
    </row>
    <row r="3129">
      <c r="A3129" s="7" t="n"/>
      <c r="B3129" s="10" t="n"/>
      <c r="C3129">
        <f>IF($A3129="","",IFERROR(IF(INDEX('Apólices'!$Q$2:$Q$5001,MATCH($A3129,'Apólices'!$A$2:$A$5001,0))="","",INDEX('Apólices'!$Q$2:$Q$5001,MATCH($A3129,'Apólices'!$A$2:$A$5001,0))),""))</f>
        <v/>
      </c>
      <c r="D3129" s="8" t="n"/>
      <c r="E3129" s="25" t="n"/>
      <c r="F3129" s="25">
        <f>IF(OR($E3129="",$C3129=""),"",ROUND($E3129*$C3129/100,2))</f>
        <v/>
      </c>
      <c r="G3129" s="8" t="n"/>
      <c r="H3129" s="25" t="n"/>
      <c r="I3129" s="8" t="n"/>
      <c r="J3129" s="25">
        <f>IF($H3129&lt;&gt;"",IF($F3129="","",ROUND($H3129-$F3129,2)),IF(AND($F3129&lt;&gt;"",ISNUMBER($G3129)),IF($G3129&lt;TODAY(),-$F3129,""),""))</f>
        <v/>
      </c>
    </row>
    <row r="3130">
      <c r="A3130" s="7" t="n"/>
      <c r="B3130" s="10" t="n"/>
      <c r="C3130">
        <f>IF($A3130="","",IFERROR(IF(INDEX('Apólices'!$Q$2:$Q$5001,MATCH($A3130,'Apólices'!$A$2:$A$5001,0))="","",INDEX('Apólices'!$Q$2:$Q$5001,MATCH($A3130,'Apólices'!$A$2:$A$5001,0))),""))</f>
        <v/>
      </c>
      <c r="D3130" s="8" t="n"/>
      <c r="E3130" s="25" t="n"/>
      <c r="F3130" s="25">
        <f>IF(OR($E3130="",$C3130=""),"",ROUND($E3130*$C3130/100,2))</f>
        <v/>
      </c>
      <c r="G3130" s="8" t="n"/>
      <c r="H3130" s="25" t="n"/>
      <c r="I3130" s="8" t="n"/>
      <c r="J3130" s="25">
        <f>IF($H3130&lt;&gt;"",IF($F3130="","",ROUND($H3130-$F3130,2)),IF(AND($F3130&lt;&gt;"",ISNUMBER($G3130)),IF($G3130&lt;TODAY(),-$F3130,""),""))</f>
        <v/>
      </c>
    </row>
    <row r="3131">
      <c r="A3131" s="7" t="n"/>
      <c r="B3131" s="10" t="n"/>
      <c r="C3131">
        <f>IF($A3131="","",IFERROR(IF(INDEX('Apólices'!$Q$2:$Q$5001,MATCH($A3131,'Apólices'!$A$2:$A$5001,0))="","",INDEX('Apólices'!$Q$2:$Q$5001,MATCH($A3131,'Apólices'!$A$2:$A$5001,0))),""))</f>
        <v/>
      </c>
      <c r="D3131" s="8" t="n"/>
      <c r="E3131" s="25" t="n"/>
      <c r="F3131" s="25">
        <f>IF(OR($E3131="",$C3131=""),"",ROUND($E3131*$C3131/100,2))</f>
        <v/>
      </c>
      <c r="G3131" s="8" t="n"/>
      <c r="H3131" s="25" t="n"/>
      <c r="I3131" s="8" t="n"/>
      <c r="J3131" s="25">
        <f>IF($H3131&lt;&gt;"",IF($F3131="","",ROUND($H3131-$F3131,2)),IF(AND($F3131&lt;&gt;"",ISNUMBER($G3131)),IF($G3131&lt;TODAY(),-$F3131,""),""))</f>
        <v/>
      </c>
    </row>
    <row r="3132">
      <c r="A3132" s="7" t="n"/>
      <c r="B3132" s="10" t="n"/>
      <c r="C3132">
        <f>IF($A3132="","",IFERROR(IF(INDEX('Apólices'!$Q$2:$Q$5001,MATCH($A3132,'Apólices'!$A$2:$A$5001,0))="","",INDEX('Apólices'!$Q$2:$Q$5001,MATCH($A3132,'Apólices'!$A$2:$A$5001,0))),""))</f>
        <v/>
      </c>
      <c r="D3132" s="8" t="n"/>
      <c r="E3132" s="25" t="n"/>
      <c r="F3132" s="25">
        <f>IF(OR($E3132="",$C3132=""),"",ROUND($E3132*$C3132/100,2))</f>
        <v/>
      </c>
      <c r="G3132" s="8" t="n"/>
      <c r="H3132" s="25" t="n"/>
      <c r="I3132" s="8" t="n"/>
      <c r="J3132" s="25">
        <f>IF($H3132&lt;&gt;"",IF($F3132="","",ROUND($H3132-$F3132,2)),IF(AND($F3132&lt;&gt;"",ISNUMBER($G3132)),IF($G3132&lt;TODAY(),-$F3132,""),""))</f>
        <v/>
      </c>
    </row>
    <row r="3133">
      <c r="A3133" s="7" t="n"/>
      <c r="B3133" s="10" t="n"/>
      <c r="C3133">
        <f>IF($A3133="","",IFERROR(IF(INDEX('Apólices'!$Q$2:$Q$5001,MATCH($A3133,'Apólices'!$A$2:$A$5001,0))="","",INDEX('Apólices'!$Q$2:$Q$5001,MATCH($A3133,'Apólices'!$A$2:$A$5001,0))),""))</f>
        <v/>
      </c>
      <c r="D3133" s="8" t="n"/>
      <c r="E3133" s="25" t="n"/>
      <c r="F3133" s="25">
        <f>IF(OR($E3133="",$C3133=""),"",ROUND($E3133*$C3133/100,2))</f>
        <v/>
      </c>
      <c r="G3133" s="8" t="n"/>
      <c r="H3133" s="25" t="n"/>
      <c r="I3133" s="8" t="n"/>
      <c r="J3133" s="25">
        <f>IF($H3133&lt;&gt;"",IF($F3133="","",ROUND($H3133-$F3133,2)),IF(AND($F3133&lt;&gt;"",ISNUMBER($G3133)),IF($G3133&lt;TODAY(),-$F3133,""),""))</f>
        <v/>
      </c>
    </row>
    <row r="3134">
      <c r="A3134" s="7" t="n"/>
      <c r="B3134" s="10" t="n"/>
      <c r="C3134">
        <f>IF($A3134="","",IFERROR(IF(INDEX('Apólices'!$Q$2:$Q$5001,MATCH($A3134,'Apólices'!$A$2:$A$5001,0))="","",INDEX('Apólices'!$Q$2:$Q$5001,MATCH($A3134,'Apólices'!$A$2:$A$5001,0))),""))</f>
        <v/>
      </c>
      <c r="D3134" s="8" t="n"/>
      <c r="E3134" s="25" t="n"/>
      <c r="F3134" s="25">
        <f>IF(OR($E3134="",$C3134=""),"",ROUND($E3134*$C3134/100,2))</f>
        <v/>
      </c>
      <c r="G3134" s="8" t="n"/>
      <c r="H3134" s="25" t="n"/>
      <c r="I3134" s="8" t="n"/>
      <c r="J3134" s="25">
        <f>IF($H3134&lt;&gt;"",IF($F3134="","",ROUND($H3134-$F3134,2)),IF(AND($F3134&lt;&gt;"",ISNUMBER($G3134)),IF($G3134&lt;TODAY(),-$F3134,""),""))</f>
        <v/>
      </c>
    </row>
    <row r="3135">
      <c r="A3135" s="7" t="n"/>
      <c r="B3135" s="10" t="n"/>
      <c r="C3135">
        <f>IF($A3135="","",IFERROR(IF(INDEX('Apólices'!$Q$2:$Q$5001,MATCH($A3135,'Apólices'!$A$2:$A$5001,0))="","",INDEX('Apólices'!$Q$2:$Q$5001,MATCH($A3135,'Apólices'!$A$2:$A$5001,0))),""))</f>
        <v/>
      </c>
      <c r="D3135" s="8" t="n"/>
      <c r="E3135" s="25" t="n"/>
      <c r="F3135" s="25">
        <f>IF(OR($E3135="",$C3135=""),"",ROUND($E3135*$C3135/100,2))</f>
        <v/>
      </c>
      <c r="G3135" s="8" t="n"/>
      <c r="H3135" s="25" t="n"/>
      <c r="I3135" s="8" t="n"/>
      <c r="J3135" s="25">
        <f>IF($H3135&lt;&gt;"",IF($F3135="","",ROUND($H3135-$F3135,2)),IF(AND($F3135&lt;&gt;"",ISNUMBER($G3135)),IF($G3135&lt;TODAY(),-$F3135,""),""))</f>
        <v/>
      </c>
    </row>
    <row r="3136">
      <c r="A3136" s="7" t="n"/>
      <c r="B3136" s="10" t="n"/>
      <c r="C3136">
        <f>IF($A3136="","",IFERROR(IF(INDEX('Apólices'!$Q$2:$Q$5001,MATCH($A3136,'Apólices'!$A$2:$A$5001,0))="","",INDEX('Apólices'!$Q$2:$Q$5001,MATCH($A3136,'Apólices'!$A$2:$A$5001,0))),""))</f>
        <v/>
      </c>
      <c r="D3136" s="8" t="n"/>
      <c r="E3136" s="25" t="n"/>
      <c r="F3136" s="25">
        <f>IF(OR($E3136="",$C3136=""),"",ROUND($E3136*$C3136/100,2))</f>
        <v/>
      </c>
      <c r="G3136" s="8" t="n"/>
      <c r="H3136" s="25" t="n"/>
      <c r="I3136" s="8" t="n"/>
      <c r="J3136" s="25">
        <f>IF($H3136&lt;&gt;"",IF($F3136="","",ROUND($H3136-$F3136,2)),IF(AND($F3136&lt;&gt;"",ISNUMBER($G3136)),IF($G3136&lt;TODAY(),-$F3136,""),""))</f>
        <v/>
      </c>
    </row>
    <row r="3137">
      <c r="A3137" s="7" t="n"/>
      <c r="B3137" s="10" t="n"/>
      <c r="C3137">
        <f>IF($A3137="","",IFERROR(IF(INDEX('Apólices'!$Q$2:$Q$5001,MATCH($A3137,'Apólices'!$A$2:$A$5001,0))="","",INDEX('Apólices'!$Q$2:$Q$5001,MATCH($A3137,'Apólices'!$A$2:$A$5001,0))),""))</f>
        <v/>
      </c>
      <c r="D3137" s="8" t="n"/>
      <c r="E3137" s="25" t="n"/>
      <c r="F3137" s="25">
        <f>IF(OR($E3137="",$C3137=""),"",ROUND($E3137*$C3137/100,2))</f>
        <v/>
      </c>
      <c r="G3137" s="8" t="n"/>
      <c r="H3137" s="25" t="n"/>
      <c r="I3137" s="8" t="n"/>
      <c r="J3137" s="25">
        <f>IF($H3137&lt;&gt;"",IF($F3137="","",ROUND($H3137-$F3137,2)),IF(AND($F3137&lt;&gt;"",ISNUMBER($G3137)),IF($G3137&lt;TODAY(),-$F3137,""),""))</f>
        <v/>
      </c>
    </row>
    <row r="3138">
      <c r="A3138" s="7" t="n"/>
      <c r="B3138" s="10" t="n"/>
      <c r="C3138">
        <f>IF($A3138="","",IFERROR(IF(INDEX('Apólices'!$Q$2:$Q$5001,MATCH($A3138,'Apólices'!$A$2:$A$5001,0))="","",INDEX('Apólices'!$Q$2:$Q$5001,MATCH($A3138,'Apólices'!$A$2:$A$5001,0))),""))</f>
        <v/>
      </c>
      <c r="D3138" s="8" t="n"/>
      <c r="E3138" s="25" t="n"/>
      <c r="F3138" s="25">
        <f>IF(OR($E3138="",$C3138=""),"",ROUND($E3138*$C3138/100,2))</f>
        <v/>
      </c>
      <c r="G3138" s="8" t="n"/>
      <c r="H3138" s="25" t="n"/>
      <c r="I3138" s="8" t="n"/>
      <c r="J3138" s="25">
        <f>IF($H3138&lt;&gt;"",IF($F3138="","",ROUND($H3138-$F3138,2)),IF(AND($F3138&lt;&gt;"",ISNUMBER($G3138)),IF($G3138&lt;TODAY(),-$F3138,""),""))</f>
        <v/>
      </c>
    </row>
    <row r="3139">
      <c r="A3139" s="7" t="n"/>
      <c r="B3139" s="10" t="n"/>
      <c r="C3139">
        <f>IF($A3139="","",IFERROR(IF(INDEX('Apólices'!$Q$2:$Q$5001,MATCH($A3139,'Apólices'!$A$2:$A$5001,0))="","",INDEX('Apólices'!$Q$2:$Q$5001,MATCH($A3139,'Apólices'!$A$2:$A$5001,0))),""))</f>
        <v/>
      </c>
      <c r="D3139" s="8" t="n"/>
      <c r="E3139" s="25" t="n"/>
      <c r="F3139" s="25">
        <f>IF(OR($E3139="",$C3139=""),"",ROUND($E3139*$C3139/100,2))</f>
        <v/>
      </c>
      <c r="G3139" s="8" t="n"/>
      <c r="H3139" s="25" t="n"/>
      <c r="I3139" s="8" t="n"/>
      <c r="J3139" s="25">
        <f>IF($H3139&lt;&gt;"",IF($F3139="","",ROUND($H3139-$F3139,2)),IF(AND($F3139&lt;&gt;"",ISNUMBER($G3139)),IF($G3139&lt;TODAY(),-$F3139,""),""))</f>
        <v/>
      </c>
    </row>
    <row r="3140">
      <c r="A3140" s="7" t="n"/>
      <c r="B3140" s="10" t="n"/>
      <c r="C3140">
        <f>IF($A3140="","",IFERROR(IF(INDEX('Apólices'!$Q$2:$Q$5001,MATCH($A3140,'Apólices'!$A$2:$A$5001,0))="","",INDEX('Apólices'!$Q$2:$Q$5001,MATCH($A3140,'Apólices'!$A$2:$A$5001,0))),""))</f>
        <v/>
      </c>
      <c r="D3140" s="8" t="n"/>
      <c r="E3140" s="25" t="n"/>
      <c r="F3140" s="25">
        <f>IF(OR($E3140="",$C3140=""),"",ROUND($E3140*$C3140/100,2))</f>
        <v/>
      </c>
      <c r="G3140" s="8" t="n"/>
      <c r="H3140" s="25" t="n"/>
      <c r="I3140" s="8" t="n"/>
      <c r="J3140" s="25">
        <f>IF($H3140&lt;&gt;"",IF($F3140="","",ROUND($H3140-$F3140,2)),IF(AND($F3140&lt;&gt;"",ISNUMBER($G3140)),IF($G3140&lt;TODAY(),-$F3140,""),""))</f>
        <v/>
      </c>
    </row>
    <row r="3141">
      <c r="A3141" s="7" t="n"/>
      <c r="B3141" s="10" t="n"/>
      <c r="C3141">
        <f>IF($A3141="","",IFERROR(IF(INDEX('Apólices'!$Q$2:$Q$5001,MATCH($A3141,'Apólices'!$A$2:$A$5001,0))="","",INDEX('Apólices'!$Q$2:$Q$5001,MATCH($A3141,'Apólices'!$A$2:$A$5001,0))),""))</f>
        <v/>
      </c>
      <c r="D3141" s="8" t="n"/>
      <c r="E3141" s="25" t="n"/>
      <c r="F3141" s="25">
        <f>IF(OR($E3141="",$C3141=""),"",ROUND($E3141*$C3141/100,2))</f>
        <v/>
      </c>
      <c r="G3141" s="8" t="n"/>
      <c r="H3141" s="25" t="n"/>
      <c r="I3141" s="8" t="n"/>
      <c r="J3141" s="25">
        <f>IF($H3141&lt;&gt;"",IF($F3141="","",ROUND($H3141-$F3141,2)),IF(AND($F3141&lt;&gt;"",ISNUMBER($G3141)),IF($G3141&lt;TODAY(),-$F3141,""),""))</f>
        <v/>
      </c>
    </row>
    <row r="3142">
      <c r="A3142" s="7" t="n"/>
      <c r="B3142" s="10" t="n"/>
      <c r="C3142">
        <f>IF($A3142="","",IFERROR(IF(INDEX('Apólices'!$Q$2:$Q$5001,MATCH($A3142,'Apólices'!$A$2:$A$5001,0))="","",INDEX('Apólices'!$Q$2:$Q$5001,MATCH($A3142,'Apólices'!$A$2:$A$5001,0))),""))</f>
        <v/>
      </c>
      <c r="D3142" s="8" t="n"/>
      <c r="E3142" s="25" t="n"/>
      <c r="F3142" s="25">
        <f>IF(OR($E3142="",$C3142=""),"",ROUND($E3142*$C3142/100,2))</f>
        <v/>
      </c>
      <c r="G3142" s="8" t="n"/>
      <c r="H3142" s="25" t="n"/>
      <c r="I3142" s="8" t="n"/>
      <c r="J3142" s="25">
        <f>IF($H3142&lt;&gt;"",IF($F3142="","",ROUND($H3142-$F3142,2)),IF(AND($F3142&lt;&gt;"",ISNUMBER($G3142)),IF($G3142&lt;TODAY(),-$F3142,""),""))</f>
        <v/>
      </c>
    </row>
    <row r="3143">
      <c r="A3143" s="7" t="n"/>
      <c r="B3143" s="10" t="n"/>
      <c r="C3143">
        <f>IF($A3143="","",IFERROR(IF(INDEX('Apólices'!$Q$2:$Q$5001,MATCH($A3143,'Apólices'!$A$2:$A$5001,0))="","",INDEX('Apólices'!$Q$2:$Q$5001,MATCH($A3143,'Apólices'!$A$2:$A$5001,0))),""))</f>
        <v/>
      </c>
      <c r="D3143" s="8" t="n"/>
      <c r="E3143" s="25" t="n"/>
      <c r="F3143" s="25">
        <f>IF(OR($E3143="",$C3143=""),"",ROUND($E3143*$C3143/100,2))</f>
        <v/>
      </c>
      <c r="G3143" s="8" t="n"/>
      <c r="H3143" s="25" t="n"/>
      <c r="I3143" s="8" t="n"/>
      <c r="J3143" s="25">
        <f>IF($H3143&lt;&gt;"",IF($F3143="","",ROUND($H3143-$F3143,2)),IF(AND($F3143&lt;&gt;"",ISNUMBER($G3143)),IF($G3143&lt;TODAY(),-$F3143,""),""))</f>
        <v/>
      </c>
    </row>
    <row r="3144">
      <c r="A3144" s="7" t="n"/>
      <c r="B3144" s="10" t="n"/>
      <c r="C3144">
        <f>IF($A3144="","",IFERROR(IF(INDEX('Apólices'!$Q$2:$Q$5001,MATCH($A3144,'Apólices'!$A$2:$A$5001,0))="","",INDEX('Apólices'!$Q$2:$Q$5001,MATCH($A3144,'Apólices'!$A$2:$A$5001,0))),""))</f>
        <v/>
      </c>
      <c r="D3144" s="8" t="n"/>
      <c r="E3144" s="25" t="n"/>
      <c r="F3144" s="25">
        <f>IF(OR($E3144="",$C3144=""),"",ROUND($E3144*$C3144/100,2))</f>
        <v/>
      </c>
      <c r="G3144" s="8" t="n"/>
      <c r="H3144" s="25" t="n"/>
      <c r="I3144" s="8" t="n"/>
      <c r="J3144" s="25">
        <f>IF($H3144&lt;&gt;"",IF($F3144="","",ROUND($H3144-$F3144,2)),IF(AND($F3144&lt;&gt;"",ISNUMBER($G3144)),IF($G3144&lt;TODAY(),-$F3144,""),""))</f>
        <v/>
      </c>
    </row>
    <row r="3145">
      <c r="A3145" s="7" t="n"/>
      <c r="B3145" s="10" t="n"/>
      <c r="C3145">
        <f>IF($A3145="","",IFERROR(IF(INDEX('Apólices'!$Q$2:$Q$5001,MATCH($A3145,'Apólices'!$A$2:$A$5001,0))="","",INDEX('Apólices'!$Q$2:$Q$5001,MATCH($A3145,'Apólices'!$A$2:$A$5001,0))),""))</f>
        <v/>
      </c>
      <c r="D3145" s="8" t="n"/>
      <c r="E3145" s="25" t="n"/>
      <c r="F3145" s="25">
        <f>IF(OR($E3145="",$C3145=""),"",ROUND($E3145*$C3145/100,2))</f>
        <v/>
      </c>
      <c r="G3145" s="8" t="n"/>
      <c r="H3145" s="25" t="n"/>
      <c r="I3145" s="8" t="n"/>
      <c r="J3145" s="25">
        <f>IF($H3145&lt;&gt;"",IF($F3145="","",ROUND($H3145-$F3145,2)),IF(AND($F3145&lt;&gt;"",ISNUMBER($G3145)),IF($G3145&lt;TODAY(),-$F3145,""),""))</f>
        <v/>
      </c>
    </row>
    <row r="3146">
      <c r="A3146" s="7" t="n"/>
      <c r="B3146" s="10" t="n"/>
      <c r="C3146">
        <f>IF($A3146="","",IFERROR(IF(INDEX('Apólices'!$Q$2:$Q$5001,MATCH($A3146,'Apólices'!$A$2:$A$5001,0))="","",INDEX('Apólices'!$Q$2:$Q$5001,MATCH($A3146,'Apólices'!$A$2:$A$5001,0))),""))</f>
        <v/>
      </c>
      <c r="D3146" s="8" t="n"/>
      <c r="E3146" s="25" t="n"/>
      <c r="F3146" s="25">
        <f>IF(OR($E3146="",$C3146=""),"",ROUND($E3146*$C3146/100,2))</f>
        <v/>
      </c>
      <c r="G3146" s="8" t="n"/>
      <c r="H3146" s="25" t="n"/>
      <c r="I3146" s="8" t="n"/>
      <c r="J3146" s="25">
        <f>IF($H3146&lt;&gt;"",IF($F3146="","",ROUND($H3146-$F3146,2)),IF(AND($F3146&lt;&gt;"",ISNUMBER($G3146)),IF($G3146&lt;TODAY(),-$F3146,""),""))</f>
        <v/>
      </c>
    </row>
    <row r="3147">
      <c r="A3147" s="7" t="n"/>
      <c r="B3147" s="10" t="n"/>
      <c r="C3147">
        <f>IF($A3147="","",IFERROR(IF(INDEX('Apólices'!$Q$2:$Q$5001,MATCH($A3147,'Apólices'!$A$2:$A$5001,0))="","",INDEX('Apólices'!$Q$2:$Q$5001,MATCH($A3147,'Apólices'!$A$2:$A$5001,0))),""))</f>
        <v/>
      </c>
      <c r="D3147" s="8" t="n"/>
      <c r="E3147" s="25" t="n"/>
      <c r="F3147" s="25">
        <f>IF(OR($E3147="",$C3147=""),"",ROUND($E3147*$C3147/100,2))</f>
        <v/>
      </c>
      <c r="G3147" s="8" t="n"/>
      <c r="H3147" s="25" t="n"/>
      <c r="I3147" s="8" t="n"/>
      <c r="J3147" s="25">
        <f>IF($H3147&lt;&gt;"",IF($F3147="","",ROUND($H3147-$F3147,2)),IF(AND($F3147&lt;&gt;"",ISNUMBER($G3147)),IF($G3147&lt;TODAY(),-$F3147,""),""))</f>
        <v/>
      </c>
    </row>
    <row r="3148">
      <c r="A3148" s="7" t="n"/>
      <c r="B3148" s="10" t="n"/>
      <c r="C3148">
        <f>IF($A3148="","",IFERROR(IF(INDEX('Apólices'!$Q$2:$Q$5001,MATCH($A3148,'Apólices'!$A$2:$A$5001,0))="","",INDEX('Apólices'!$Q$2:$Q$5001,MATCH($A3148,'Apólices'!$A$2:$A$5001,0))),""))</f>
        <v/>
      </c>
      <c r="D3148" s="8" t="n"/>
      <c r="E3148" s="25" t="n"/>
      <c r="F3148" s="25">
        <f>IF(OR($E3148="",$C3148=""),"",ROUND($E3148*$C3148/100,2))</f>
        <v/>
      </c>
      <c r="G3148" s="8" t="n"/>
      <c r="H3148" s="25" t="n"/>
      <c r="I3148" s="8" t="n"/>
      <c r="J3148" s="25">
        <f>IF($H3148&lt;&gt;"",IF($F3148="","",ROUND($H3148-$F3148,2)),IF(AND($F3148&lt;&gt;"",ISNUMBER($G3148)),IF($G3148&lt;TODAY(),-$F3148,""),""))</f>
        <v/>
      </c>
    </row>
    <row r="3149">
      <c r="A3149" s="7" t="n"/>
      <c r="B3149" s="10" t="n"/>
      <c r="C3149">
        <f>IF($A3149="","",IFERROR(IF(INDEX('Apólices'!$Q$2:$Q$5001,MATCH($A3149,'Apólices'!$A$2:$A$5001,0))="","",INDEX('Apólices'!$Q$2:$Q$5001,MATCH($A3149,'Apólices'!$A$2:$A$5001,0))),""))</f>
        <v/>
      </c>
      <c r="D3149" s="8" t="n"/>
      <c r="E3149" s="25" t="n"/>
      <c r="F3149" s="25">
        <f>IF(OR($E3149="",$C3149=""),"",ROUND($E3149*$C3149/100,2))</f>
        <v/>
      </c>
      <c r="G3149" s="8" t="n"/>
      <c r="H3149" s="25" t="n"/>
      <c r="I3149" s="8" t="n"/>
      <c r="J3149" s="25">
        <f>IF($H3149&lt;&gt;"",IF($F3149="","",ROUND($H3149-$F3149,2)),IF(AND($F3149&lt;&gt;"",ISNUMBER($G3149)),IF($G3149&lt;TODAY(),-$F3149,""),""))</f>
        <v/>
      </c>
    </row>
    <row r="3150">
      <c r="A3150" s="7" t="n"/>
      <c r="B3150" s="10" t="n"/>
      <c r="C3150">
        <f>IF($A3150="","",IFERROR(IF(INDEX('Apólices'!$Q$2:$Q$5001,MATCH($A3150,'Apólices'!$A$2:$A$5001,0))="","",INDEX('Apólices'!$Q$2:$Q$5001,MATCH($A3150,'Apólices'!$A$2:$A$5001,0))),""))</f>
        <v/>
      </c>
      <c r="D3150" s="8" t="n"/>
      <c r="E3150" s="25" t="n"/>
      <c r="F3150" s="25">
        <f>IF(OR($E3150="",$C3150=""),"",ROUND($E3150*$C3150/100,2))</f>
        <v/>
      </c>
      <c r="G3150" s="8" t="n"/>
      <c r="H3150" s="25" t="n"/>
      <c r="I3150" s="8" t="n"/>
      <c r="J3150" s="25">
        <f>IF($H3150&lt;&gt;"",IF($F3150="","",ROUND($H3150-$F3150,2)),IF(AND($F3150&lt;&gt;"",ISNUMBER($G3150)),IF($G3150&lt;TODAY(),-$F3150,""),""))</f>
        <v/>
      </c>
    </row>
    <row r="3151">
      <c r="A3151" s="7" t="n"/>
      <c r="B3151" s="10" t="n"/>
      <c r="C3151">
        <f>IF($A3151="","",IFERROR(IF(INDEX('Apólices'!$Q$2:$Q$5001,MATCH($A3151,'Apólices'!$A$2:$A$5001,0))="","",INDEX('Apólices'!$Q$2:$Q$5001,MATCH($A3151,'Apólices'!$A$2:$A$5001,0))),""))</f>
        <v/>
      </c>
      <c r="D3151" s="8" t="n"/>
      <c r="E3151" s="25" t="n"/>
      <c r="F3151" s="25">
        <f>IF(OR($E3151="",$C3151=""),"",ROUND($E3151*$C3151/100,2))</f>
        <v/>
      </c>
      <c r="G3151" s="8" t="n"/>
      <c r="H3151" s="25" t="n"/>
      <c r="I3151" s="8" t="n"/>
      <c r="J3151" s="25">
        <f>IF($H3151&lt;&gt;"",IF($F3151="","",ROUND($H3151-$F3151,2)),IF(AND($F3151&lt;&gt;"",ISNUMBER($G3151)),IF($G3151&lt;TODAY(),-$F3151,""),""))</f>
        <v/>
      </c>
    </row>
    <row r="3152">
      <c r="A3152" s="7" t="n"/>
      <c r="B3152" s="10" t="n"/>
      <c r="C3152">
        <f>IF($A3152="","",IFERROR(IF(INDEX('Apólices'!$Q$2:$Q$5001,MATCH($A3152,'Apólices'!$A$2:$A$5001,0))="","",INDEX('Apólices'!$Q$2:$Q$5001,MATCH($A3152,'Apólices'!$A$2:$A$5001,0))),""))</f>
        <v/>
      </c>
      <c r="D3152" s="8" t="n"/>
      <c r="E3152" s="25" t="n"/>
      <c r="F3152" s="25">
        <f>IF(OR($E3152="",$C3152=""),"",ROUND($E3152*$C3152/100,2))</f>
        <v/>
      </c>
      <c r="G3152" s="8" t="n"/>
      <c r="H3152" s="25" t="n"/>
      <c r="I3152" s="8" t="n"/>
      <c r="J3152" s="25">
        <f>IF($H3152&lt;&gt;"",IF($F3152="","",ROUND($H3152-$F3152,2)),IF(AND($F3152&lt;&gt;"",ISNUMBER($G3152)),IF($G3152&lt;TODAY(),-$F3152,""),""))</f>
        <v/>
      </c>
    </row>
    <row r="3153">
      <c r="A3153" s="7" t="n"/>
      <c r="B3153" s="10" t="n"/>
      <c r="C3153">
        <f>IF($A3153="","",IFERROR(IF(INDEX('Apólices'!$Q$2:$Q$5001,MATCH($A3153,'Apólices'!$A$2:$A$5001,0))="","",INDEX('Apólices'!$Q$2:$Q$5001,MATCH($A3153,'Apólices'!$A$2:$A$5001,0))),""))</f>
        <v/>
      </c>
      <c r="D3153" s="8" t="n"/>
      <c r="E3153" s="25" t="n"/>
      <c r="F3153" s="25">
        <f>IF(OR($E3153="",$C3153=""),"",ROUND($E3153*$C3153/100,2))</f>
        <v/>
      </c>
      <c r="G3153" s="8" t="n"/>
      <c r="H3153" s="25" t="n"/>
      <c r="I3153" s="8" t="n"/>
      <c r="J3153" s="25">
        <f>IF($H3153&lt;&gt;"",IF($F3153="","",ROUND($H3153-$F3153,2)),IF(AND($F3153&lt;&gt;"",ISNUMBER($G3153)),IF($G3153&lt;TODAY(),-$F3153,""),""))</f>
        <v/>
      </c>
    </row>
    <row r="3154">
      <c r="A3154" s="7" t="n"/>
      <c r="B3154" s="10" t="n"/>
      <c r="C3154">
        <f>IF($A3154="","",IFERROR(IF(INDEX('Apólices'!$Q$2:$Q$5001,MATCH($A3154,'Apólices'!$A$2:$A$5001,0))="","",INDEX('Apólices'!$Q$2:$Q$5001,MATCH($A3154,'Apólices'!$A$2:$A$5001,0))),""))</f>
        <v/>
      </c>
      <c r="D3154" s="8" t="n"/>
      <c r="E3154" s="25" t="n"/>
      <c r="F3154" s="25">
        <f>IF(OR($E3154="",$C3154=""),"",ROUND($E3154*$C3154/100,2))</f>
        <v/>
      </c>
      <c r="G3154" s="8" t="n"/>
      <c r="H3154" s="25" t="n"/>
      <c r="I3154" s="8" t="n"/>
      <c r="J3154" s="25">
        <f>IF($H3154&lt;&gt;"",IF($F3154="","",ROUND($H3154-$F3154,2)),IF(AND($F3154&lt;&gt;"",ISNUMBER($G3154)),IF($G3154&lt;TODAY(),-$F3154,""),""))</f>
        <v/>
      </c>
    </row>
    <row r="3155">
      <c r="A3155" s="7" t="n"/>
      <c r="B3155" s="10" t="n"/>
      <c r="C3155">
        <f>IF($A3155="","",IFERROR(IF(INDEX('Apólices'!$Q$2:$Q$5001,MATCH($A3155,'Apólices'!$A$2:$A$5001,0))="","",INDEX('Apólices'!$Q$2:$Q$5001,MATCH($A3155,'Apólices'!$A$2:$A$5001,0))),""))</f>
        <v/>
      </c>
      <c r="D3155" s="8" t="n"/>
      <c r="E3155" s="25" t="n"/>
      <c r="F3155" s="25">
        <f>IF(OR($E3155="",$C3155=""),"",ROUND($E3155*$C3155/100,2))</f>
        <v/>
      </c>
      <c r="G3155" s="8" t="n"/>
      <c r="H3155" s="25" t="n"/>
      <c r="I3155" s="8" t="n"/>
      <c r="J3155" s="25">
        <f>IF($H3155&lt;&gt;"",IF($F3155="","",ROUND($H3155-$F3155,2)),IF(AND($F3155&lt;&gt;"",ISNUMBER($G3155)),IF($G3155&lt;TODAY(),-$F3155,""),""))</f>
        <v/>
      </c>
    </row>
    <row r="3156">
      <c r="A3156" s="7" t="n"/>
      <c r="B3156" s="10" t="n"/>
      <c r="C3156">
        <f>IF($A3156="","",IFERROR(IF(INDEX('Apólices'!$Q$2:$Q$5001,MATCH($A3156,'Apólices'!$A$2:$A$5001,0))="","",INDEX('Apólices'!$Q$2:$Q$5001,MATCH($A3156,'Apólices'!$A$2:$A$5001,0))),""))</f>
        <v/>
      </c>
      <c r="D3156" s="8" t="n"/>
      <c r="E3156" s="25" t="n"/>
      <c r="F3156" s="25">
        <f>IF(OR($E3156="",$C3156=""),"",ROUND($E3156*$C3156/100,2))</f>
        <v/>
      </c>
      <c r="G3156" s="8" t="n"/>
      <c r="H3156" s="25" t="n"/>
      <c r="I3156" s="8" t="n"/>
      <c r="J3156" s="25">
        <f>IF($H3156&lt;&gt;"",IF($F3156="","",ROUND($H3156-$F3156,2)),IF(AND($F3156&lt;&gt;"",ISNUMBER($G3156)),IF($G3156&lt;TODAY(),-$F3156,""),""))</f>
        <v/>
      </c>
    </row>
    <row r="3157">
      <c r="A3157" s="7" t="n"/>
      <c r="B3157" s="10" t="n"/>
      <c r="C3157">
        <f>IF($A3157="","",IFERROR(IF(INDEX('Apólices'!$Q$2:$Q$5001,MATCH($A3157,'Apólices'!$A$2:$A$5001,0))="","",INDEX('Apólices'!$Q$2:$Q$5001,MATCH($A3157,'Apólices'!$A$2:$A$5001,0))),""))</f>
        <v/>
      </c>
      <c r="D3157" s="8" t="n"/>
      <c r="E3157" s="25" t="n"/>
      <c r="F3157" s="25">
        <f>IF(OR($E3157="",$C3157=""),"",ROUND($E3157*$C3157/100,2))</f>
        <v/>
      </c>
      <c r="G3157" s="8" t="n"/>
      <c r="H3157" s="25" t="n"/>
      <c r="I3157" s="8" t="n"/>
      <c r="J3157" s="25">
        <f>IF($H3157&lt;&gt;"",IF($F3157="","",ROUND($H3157-$F3157,2)),IF(AND($F3157&lt;&gt;"",ISNUMBER($G3157)),IF($G3157&lt;TODAY(),-$F3157,""),""))</f>
        <v/>
      </c>
    </row>
    <row r="3158">
      <c r="A3158" s="7" t="n"/>
      <c r="B3158" s="10" t="n"/>
      <c r="C3158">
        <f>IF($A3158="","",IFERROR(IF(INDEX('Apólices'!$Q$2:$Q$5001,MATCH($A3158,'Apólices'!$A$2:$A$5001,0))="","",INDEX('Apólices'!$Q$2:$Q$5001,MATCH($A3158,'Apólices'!$A$2:$A$5001,0))),""))</f>
        <v/>
      </c>
      <c r="D3158" s="8" t="n"/>
      <c r="E3158" s="25" t="n"/>
      <c r="F3158" s="25">
        <f>IF(OR($E3158="",$C3158=""),"",ROUND($E3158*$C3158/100,2))</f>
        <v/>
      </c>
      <c r="G3158" s="8" t="n"/>
      <c r="H3158" s="25" t="n"/>
      <c r="I3158" s="8" t="n"/>
      <c r="J3158" s="25">
        <f>IF($H3158&lt;&gt;"",IF($F3158="","",ROUND($H3158-$F3158,2)),IF(AND($F3158&lt;&gt;"",ISNUMBER($G3158)),IF($G3158&lt;TODAY(),-$F3158,""),""))</f>
        <v/>
      </c>
    </row>
    <row r="3159">
      <c r="A3159" s="7" t="n"/>
      <c r="B3159" s="10" t="n"/>
      <c r="C3159">
        <f>IF($A3159="","",IFERROR(IF(INDEX('Apólices'!$Q$2:$Q$5001,MATCH($A3159,'Apólices'!$A$2:$A$5001,0))="","",INDEX('Apólices'!$Q$2:$Q$5001,MATCH($A3159,'Apólices'!$A$2:$A$5001,0))),""))</f>
        <v/>
      </c>
      <c r="D3159" s="8" t="n"/>
      <c r="E3159" s="25" t="n"/>
      <c r="F3159" s="25">
        <f>IF(OR($E3159="",$C3159=""),"",ROUND($E3159*$C3159/100,2))</f>
        <v/>
      </c>
      <c r="G3159" s="8" t="n"/>
      <c r="H3159" s="25" t="n"/>
      <c r="I3159" s="8" t="n"/>
      <c r="J3159" s="25">
        <f>IF($H3159&lt;&gt;"",IF($F3159="","",ROUND($H3159-$F3159,2)),IF(AND($F3159&lt;&gt;"",ISNUMBER($G3159)),IF($G3159&lt;TODAY(),-$F3159,""),""))</f>
        <v/>
      </c>
    </row>
    <row r="3160">
      <c r="A3160" s="7" t="n"/>
      <c r="B3160" s="10" t="n"/>
      <c r="C3160">
        <f>IF($A3160="","",IFERROR(IF(INDEX('Apólices'!$Q$2:$Q$5001,MATCH($A3160,'Apólices'!$A$2:$A$5001,0))="","",INDEX('Apólices'!$Q$2:$Q$5001,MATCH($A3160,'Apólices'!$A$2:$A$5001,0))),""))</f>
        <v/>
      </c>
      <c r="D3160" s="8" t="n"/>
      <c r="E3160" s="25" t="n"/>
      <c r="F3160" s="25">
        <f>IF(OR($E3160="",$C3160=""),"",ROUND($E3160*$C3160/100,2))</f>
        <v/>
      </c>
      <c r="G3160" s="8" t="n"/>
      <c r="H3160" s="25" t="n"/>
      <c r="I3160" s="8" t="n"/>
      <c r="J3160" s="25">
        <f>IF($H3160&lt;&gt;"",IF($F3160="","",ROUND($H3160-$F3160,2)),IF(AND($F3160&lt;&gt;"",ISNUMBER($G3160)),IF($G3160&lt;TODAY(),-$F3160,""),""))</f>
        <v/>
      </c>
    </row>
    <row r="3161">
      <c r="A3161" s="7" t="n"/>
      <c r="B3161" s="10" t="n"/>
      <c r="C3161">
        <f>IF($A3161="","",IFERROR(IF(INDEX('Apólices'!$Q$2:$Q$5001,MATCH($A3161,'Apólices'!$A$2:$A$5001,0))="","",INDEX('Apólices'!$Q$2:$Q$5001,MATCH($A3161,'Apólices'!$A$2:$A$5001,0))),""))</f>
        <v/>
      </c>
      <c r="D3161" s="8" t="n"/>
      <c r="E3161" s="25" t="n"/>
      <c r="F3161" s="25">
        <f>IF(OR($E3161="",$C3161=""),"",ROUND($E3161*$C3161/100,2))</f>
        <v/>
      </c>
      <c r="G3161" s="8" t="n"/>
      <c r="H3161" s="25" t="n"/>
      <c r="I3161" s="8" t="n"/>
      <c r="J3161" s="25">
        <f>IF($H3161&lt;&gt;"",IF($F3161="","",ROUND($H3161-$F3161,2)),IF(AND($F3161&lt;&gt;"",ISNUMBER($G3161)),IF($G3161&lt;TODAY(),-$F3161,""),""))</f>
        <v/>
      </c>
    </row>
    <row r="3162">
      <c r="A3162" s="7" t="n"/>
      <c r="B3162" s="10" t="n"/>
      <c r="C3162">
        <f>IF($A3162="","",IFERROR(IF(INDEX('Apólices'!$Q$2:$Q$5001,MATCH($A3162,'Apólices'!$A$2:$A$5001,0))="","",INDEX('Apólices'!$Q$2:$Q$5001,MATCH($A3162,'Apólices'!$A$2:$A$5001,0))),""))</f>
        <v/>
      </c>
      <c r="D3162" s="8" t="n"/>
      <c r="E3162" s="25" t="n"/>
      <c r="F3162" s="25">
        <f>IF(OR($E3162="",$C3162=""),"",ROUND($E3162*$C3162/100,2))</f>
        <v/>
      </c>
      <c r="G3162" s="8" t="n"/>
      <c r="H3162" s="25" t="n"/>
      <c r="I3162" s="8" t="n"/>
      <c r="J3162" s="25">
        <f>IF($H3162&lt;&gt;"",IF($F3162="","",ROUND($H3162-$F3162,2)),IF(AND($F3162&lt;&gt;"",ISNUMBER($G3162)),IF($G3162&lt;TODAY(),-$F3162,""),""))</f>
        <v/>
      </c>
    </row>
    <row r="3163">
      <c r="A3163" s="7" t="n"/>
      <c r="B3163" s="10" t="n"/>
      <c r="C3163">
        <f>IF($A3163="","",IFERROR(IF(INDEX('Apólices'!$Q$2:$Q$5001,MATCH($A3163,'Apólices'!$A$2:$A$5001,0))="","",INDEX('Apólices'!$Q$2:$Q$5001,MATCH($A3163,'Apólices'!$A$2:$A$5001,0))),""))</f>
        <v/>
      </c>
      <c r="D3163" s="8" t="n"/>
      <c r="E3163" s="25" t="n"/>
      <c r="F3163" s="25">
        <f>IF(OR($E3163="",$C3163=""),"",ROUND($E3163*$C3163/100,2))</f>
        <v/>
      </c>
      <c r="G3163" s="8" t="n"/>
      <c r="H3163" s="25" t="n"/>
      <c r="I3163" s="8" t="n"/>
      <c r="J3163" s="25">
        <f>IF($H3163&lt;&gt;"",IF($F3163="","",ROUND($H3163-$F3163,2)),IF(AND($F3163&lt;&gt;"",ISNUMBER($G3163)),IF($G3163&lt;TODAY(),-$F3163,""),""))</f>
        <v/>
      </c>
    </row>
    <row r="3164">
      <c r="A3164" s="7" t="n"/>
      <c r="B3164" s="10" t="n"/>
      <c r="C3164">
        <f>IF($A3164="","",IFERROR(IF(INDEX('Apólices'!$Q$2:$Q$5001,MATCH($A3164,'Apólices'!$A$2:$A$5001,0))="","",INDEX('Apólices'!$Q$2:$Q$5001,MATCH($A3164,'Apólices'!$A$2:$A$5001,0))),""))</f>
        <v/>
      </c>
      <c r="D3164" s="8" t="n"/>
      <c r="E3164" s="25" t="n"/>
      <c r="F3164" s="25">
        <f>IF(OR($E3164="",$C3164=""),"",ROUND($E3164*$C3164/100,2))</f>
        <v/>
      </c>
      <c r="G3164" s="8" t="n"/>
      <c r="H3164" s="25" t="n"/>
      <c r="I3164" s="8" t="n"/>
      <c r="J3164" s="25">
        <f>IF($H3164&lt;&gt;"",IF($F3164="","",ROUND($H3164-$F3164,2)),IF(AND($F3164&lt;&gt;"",ISNUMBER($G3164)),IF($G3164&lt;TODAY(),-$F3164,""),""))</f>
        <v/>
      </c>
    </row>
    <row r="3165">
      <c r="A3165" s="7" t="n"/>
      <c r="B3165" s="10" t="n"/>
      <c r="C3165">
        <f>IF($A3165="","",IFERROR(IF(INDEX('Apólices'!$Q$2:$Q$5001,MATCH($A3165,'Apólices'!$A$2:$A$5001,0))="","",INDEX('Apólices'!$Q$2:$Q$5001,MATCH($A3165,'Apólices'!$A$2:$A$5001,0))),""))</f>
        <v/>
      </c>
      <c r="D3165" s="8" t="n"/>
      <c r="E3165" s="25" t="n"/>
      <c r="F3165" s="25">
        <f>IF(OR($E3165="",$C3165=""),"",ROUND($E3165*$C3165/100,2))</f>
        <v/>
      </c>
      <c r="G3165" s="8" t="n"/>
      <c r="H3165" s="25" t="n"/>
      <c r="I3165" s="8" t="n"/>
      <c r="J3165" s="25">
        <f>IF($H3165&lt;&gt;"",IF($F3165="","",ROUND($H3165-$F3165,2)),IF(AND($F3165&lt;&gt;"",ISNUMBER($G3165)),IF($G3165&lt;TODAY(),-$F3165,""),""))</f>
        <v/>
      </c>
    </row>
    <row r="3166">
      <c r="A3166" s="7" t="n"/>
      <c r="B3166" s="10" t="n"/>
      <c r="C3166">
        <f>IF($A3166="","",IFERROR(IF(INDEX('Apólices'!$Q$2:$Q$5001,MATCH($A3166,'Apólices'!$A$2:$A$5001,0))="","",INDEX('Apólices'!$Q$2:$Q$5001,MATCH($A3166,'Apólices'!$A$2:$A$5001,0))),""))</f>
        <v/>
      </c>
      <c r="D3166" s="8" t="n"/>
      <c r="E3166" s="25" t="n"/>
      <c r="F3166" s="25">
        <f>IF(OR($E3166="",$C3166=""),"",ROUND($E3166*$C3166/100,2))</f>
        <v/>
      </c>
      <c r="G3166" s="8" t="n"/>
      <c r="H3166" s="25" t="n"/>
      <c r="I3166" s="8" t="n"/>
      <c r="J3166" s="25">
        <f>IF($H3166&lt;&gt;"",IF($F3166="","",ROUND($H3166-$F3166,2)),IF(AND($F3166&lt;&gt;"",ISNUMBER($G3166)),IF($G3166&lt;TODAY(),-$F3166,""),""))</f>
        <v/>
      </c>
    </row>
    <row r="3167">
      <c r="A3167" s="7" t="n"/>
      <c r="B3167" s="10" t="n"/>
      <c r="C3167">
        <f>IF($A3167="","",IFERROR(IF(INDEX('Apólices'!$Q$2:$Q$5001,MATCH($A3167,'Apólices'!$A$2:$A$5001,0))="","",INDEX('Apólices'!$Q$2:$Q$5001,MATCH($A3167,'Apólices'!$A$2:$A$5001,0))),""))</f>
        <v/>
      </c>
      <c r="D3167" s="8" t="n"/>
      <c r="E3167" s="25" t="n"/>
      <c r="F3167" s="25">
        <f>IF(OR($E3167="",$C3167=""),"",ROUND($E3167*$C3167/100,2))</f>
        <v/>
      </c>
      <c r="G3167" s="8" t="n"/>
      <c r="H3167" s="25" t="n"/>
      <c r="I3167" s="8" t="n"/>
      <c r="J3167" s="25">
        <f>IF($H3167&lt;&gt;"",IF($F3167="","",ROUND($H3167-$F3167,2)),IF(AND($F3167&lt;&gt;"",ISNUMBER($G3167)),IF($G3167&lt;TODAY(),-$F3167,""),""))</f>
        <v/>
      </c>
    </row>
    <row r="3168">
      <c r="A3168" s="7" t="n"/>
      <c r="B3168" s="10" t="n"/>
      <c r="C3168">
        <f>IF($A3168="","",IFERROR(IF(INDEX('Apólices'!$Q$2:$Q$5001,MATCH($A3168,'Apólices'!$A$2:$A$5001,0))="","",INDEX('Apólices'!$Q$2:$Q$5001,MATCH($A3168,'Apólices'!$A$2:$A$5001,0))),""))</f>
        <v/>
      </c>
      <c r="D3168" s="8" t="n"/>
      <c r="E3168" s="25" t="n"/>
      <c r="F3168" s="25">
        <f>IF(OR($E3168="",$C3168=""),"",ROUND($E3168*$C3168/100,2))</f>
        <v/>
      </c>
      <c r="G3168" s="8" t="n"/>
      <c r="H3168" s="25" t="n"/>
      <c r="I3168" s="8" t="n"/>
      <c r="J3168" s="25">
        <f>IF($H3168&lt;&gt;"",IF($F3168="","",ROUND($H3168-$F3168,2)),IF(AND($F3168&lt;&gt;"",ISNUMBER($G3168)),IF($G3168&lt;TODAY(),-$F3168,""),""))</f>
        <v/>
      </c>
    </row>
    <row r="3169">
      <c r="A3169" s="7" t="n"/>
      <c r="B3169" s="10" t="n"/>
      <c r="C3169">
        <f>IF($A3169="","",IFERROR(IF(INDEX('Apólices'!$Q$2:$Q$5001,MATCH($A3169,'Apólices'!$A$2:$A$5001,0))="","",INDEX('Apólices'!$Q$2:$Q$5001,MATCH($A3169,'Apólices'!$A$2:$A$5001,0))),""))</f>
        <v/>
      </c>
      <c r="D3169" s="8" t="n"/>
      <c r="E3169" s="25" t="n"/>
      <c r="F3169" s="25">
        <f>IF(OR($E3169="",$C3169=""),"",ROUND($E3169*$C3169/100,2))</f>
        <v/>
      </c>
      <c r="G3169" s="8" t="n"/>
      <c r="H3169" s="25" t="n"/>
      <c r="I3169" s="8" t="n"/>
      <c r="J3169" s="25">
        <f>IF($H3169&lt;&gt;"",IF($F3169="","",ROUND($H3169-$F3169,2)),IF(AND($F3169&lt;&gt;"",ISNUMBER($G3169)),IF($G3169&lt;TODAY(),-$F3169,""),""))</f>
        <v/>
      </c>
    </row>
    <row r="3170">
      <c r="A3170" s="7" t="n"/>
      <c r="B3170" s="10" t="n"/>
      <c r="C3170">
        <f>IF($A3170="","",IFERROR(IF(INDEX('Apólices'!$Q$2:$Q$5001,MATCH($A3170,'Apólices'!$A$2:$A$5001,0))="","",INDEX('Apólices'!$Q$2:$Q$5001,MATCH($A3170,'Apólices'!$A$2:$A$5001,0))),""))</f>
        <v/>
      </c>
      <c r="D3170" s="8" t="n"/>
      <c r="E3170" s="25" t="n"/>
      <c r="F3170" s="25">
        <f>IF(OR($E3170="",$C3170=""),"",ROUND($E3170*$C3170/100,2))</f>
        <v/>
      </c>
      <c r="G3170" s="8" t="n"/>
      <c r="H3170" s="25" t="n"/>
      <c r="I3170" s="8" t="n"/>
      <c r="J3170" s="25">
        <f>IF($H3170&lt;&gt;"",IF($F3170="","",ROUND($H3170-$F3170,2)),IF(AND($F3170&lt;&gt;"",ISNUMBER($G3170)),IF($G3170&lt;TODAY(),-$F3170,""),""))</f>
        <v/>
      </c>
    </row>
    <row r="3171">
      <c r="A3171" s="7" t="n"/>
      <c r="B3171" s="10" t="n"/>
      <c r="C3171">
        <f>IF($A3171="","",IFERROR(IF(INDEX('Apólices'!$Q$2:$Q$5001,MATCH($A3171,'Apólices'!$A$2:$A$5001,0))="","",INDEX('Apólices'!$Q$2:$Q$5001,MATCH($A3171,'Apólices'!$A$2:$A$5001,0))),""))</f>
        <v/>
      </c>
      <c r="D3171" s="8" t="n"/>
      <c r="E3171" s="25" t="n"/>
      <c r="F3171" s="25">
        <f>IF(OR($E3171="",$C3171=""),"",ROUND($E3171*$C3171/100,2))</f>
        <v/>
      </c>
      <c r="G3171" s="8" t="n"/>
      <c r="H3171" s="25" t="n"/>
      <c r="I3171" s="8" t="n"/>
      <c r="J3171" s="25">
        <f>IF($H3171&lt;&gt;"",IF($F3171="","",ROUND($H3171-$F3171,2)),IF(AND($F3171&lt;&gt;"",ISNUMBER($G3171)),IF($G3171&lt;TODAY(),-$F3171,""),""))</f>
        <v/>
      </c>
    </row>
    <row r="3172">
      <c r="A3172" s="7" t="n"/>
      <c r="B3172" s="10" t="n"/>
      <c r="C3172">
        <f>IF($A3172="","",IFERROR(IF(INDEX('Apólices'!$Q$2:$Q$5001,MATCH($A3172,'Apólices'!$A$2:$A$5001,0))="","",INDEX('Apólices'!$Q$2:$Q$5001,MATCH($A3172,'Apólices'!$A$2:$A$5001,0))),""))</f>
        <v/>
      </c>
      <c r="D3172" s="8" t="n"/>
      <c r="E3172" s="25" t="n"/>
      <c r="F3172" s="25">
        <f>IF(OR($E3172="",$C3172=""),"",ROUND($E3172*$C3172/100,2))</f>
        <v/>
      </c>
      <c r="G3172" s="8" t="n"/>
      <c r="H3172" s="25" t="n"/>
      <c r="I3172" s="8" t="n"/>
      <c r="J3172" s="25">
        <f>IF($H3172&lt;&gt;"",IF($F3172="","",ROUND($H3172-$F3172,2)),IF(AND($F3172&lt;&gt;"",ISNUMBER($G3172)),IF($G3172&lt;TODAY(),-$F3172,""),""))</f>
        <v/>
      </c>
    </row>
    <row r="3173">
      <c r="A3173" s="7" t="n"/>
      <c r="B3173" s="10" t="n"/>
      <c r="C3173">
        <f>IF($A3173="","",IFERROR(IF(INDEX('Apólices'!$Q$2:$Q$5001,MATCH($A3173,'Apólices'!$A$2:$A$5001,0))="","",INDEX('Apólices'!$Q$2:$Q$5001,MATCH($A3173,'Apólices'!$A$2:$A$5001,0))),""))</f>
        <v/>
      </c>
      <c r="D3173" s="8" t="n"/>
      <c r="E3173" s="25" t="n"/>
      <c r="F3173" s="25">
        <f>IF(OR($E3173="",$C3173=""),"",ROUND($E3173*$C3173/100,2))</f>
        <v/>
      </c>
      <c r="G3173" s="8" t="n"/>
      <c r="H3173" s="25" t="n"/>
      <c r="I3173" s="8" t="n"/>
      <c r="J3173" s="25">
        <f>IF($H3173&lt;&gt;"",IF($F3173="","",ROUND($H3173-$F3173,2)),IF(AND($F3173&lt;&gt;"",ISNUMBER($G3173)),IF($G3173&lt;TODAY(),-$F3173,""),""))</f>
        <v/>
      </c>
    </row>
    <row r="3174">
      <c r="A3174" s="7" t="n"/>
      <c r="B3174" s="10" t="n"/>
      <c r="C3174">
        <f>IF($A3174="","",IFERROR(IF(INDEX('Apólices'!$Q$2:$Q$5001,MATCH($A3174,'Apólices'!$A$2:$A$5001,0))="","",INDEX('Apólices'!$Q$2:$Q$5001,MATCH($A3174,'Apólices'!$A$2:$A$5001,0))),""))</f>
        <v/>
      </c>
      <c r="D3174" s="8" t="n"/>
      <c r="E3174" s="25" t="n"/>
      <c r="F3174" s="25">
        <f>IF(OR($E3174="",$C3174=""),"",ROUND($E3174*$C3174/100,2))</f>
        <v/>
      </c>
      <c r="G3174" s="8" t="n"/>
      <c r="H3174" s="25" t="n"/>
      <c r="I3174" s="8" t="n"/>
      <c r="J3174" s="25">
        <f>IF($H3174&lt;&gt;"",IF($F3174="","",ROUND($H3174-$F3174,2)),IF(AND($F3174&lt;&gt;"",ISNUMBER($G3174)),IF($G3174&lt;TODAY(),-$F3174,""),""))</f>
        <v/>
      </c>
    </row>
    <row r="3175">
      <c r="A3175" s="7" t="n"/>
      <c r="B3175" s="10" t="n"/>
      <c r="C3175">
        <f>IF($A3175="","",IFERROR(IF(INDEX('Apólices'!$Q$2:$Q$5001,MATCH($A3175,'Apólices'!$A$2:$A$5001,0))="","",INDEX('Apólices'!$Q$2:$Q$5001,MATCH($A3175,'Apólices'!$A$2:$A$5001,0))),""))</f>
        <v/>
      </c>
      <c r="D3175" s="8" t="n"/>
      <c r="E3175" s="25" t="n"/>
      <c r="F3175" s="25">
        <f>IF(OR($E3175="",$C3175=""),"",ROUND($E3175*$C3175/100,2))</f>
        <v/>
      </c>
      <c r="G3175" s="8" t="n"/>
      <c r="H3175" s="25" t="n"/>
      <c r="I3175" s="8" t="n"/>
      <c r="J3175" s="25">
        <f>IF($H3175&lt;&gt;"",IF($F3175="","",ROUND($H3175-$F3175,2)),IF(AND($F3175&lt;&gt;"",ISNUMBER($G3175)),IF($G3175&lt;TODAY(),-$F3175,""),""))</f>
        <v/>
      </c>
    </row>
    <row r="3176">
      <c r="A3176" s="7" t="n"/>
      <c r="B3176" s="10" t="n"/>
      <c r="C3176">
        <f>IF($A3176="","",IFERROR(IF(INDEX('Apólices'!$Q$2:$Q$5001,MATCH($A3176,'Apólices'!$A$2:$A$5001,0))="","",INDEX('Apólices'!$Q$2:$Q$5001,MATCH($A3176,'Apólices'!$A$2:$A$5001,0))),""))</f>
        <v/>
      </c>
      <c r="D3176" s="8" t="n"/>
      <c r="E3176" s="25" t="n"/>
      <c r="F3176" s="25">
        <f>IF(OR($E3176="",$C3176=""),"",ROUND($E3176*$C3176/100,2))</f>
        <v/>
      </c>
      <c r="G3176" s="8" t="n"/>
      <c r="H3176" s="25" t="n"/>
      <c r="I3176" s="8" t="n"/>
      <c r="J3176" s="25">
        <f>IF($H3176&lt;&gt;"",IF($F3176="","",ROUND($H3176-$F3176,2)),IF(AND($F3176&lt;&gt;"",ISNUMBER($G3176)),IF($G3176&lt;TODAY(),-$F3176,""),""))</f>
        <v/>
      </c>
    </row>
    <row r="3177">
      <c r="A3177" s="7" t="n"/>
      <c r="B3177" s="10" t="n"/>
      <c r="C3177">
        <f>IF($A3177="","",IFERROR(IF(INDEX('Apólices'!$Q$2:$Q$5001,MATCH($A3177,'Apólices'!$A$2:$A$5001,0))="","",INDEX('Apólices'!$Q$2:$Q$5001,MATCH($A3177,'Apólices'!$A$2:$A$5001,0))),""))</f>
        <v/>
      </c>
      <c r="D3177" s="8" t="n"/>
      <c r="E3177" s="25" t="n"/>
      <c r="F3177" s="25">
        <f>IF(OR($E3177="",$C3177=""),"",ROUND($E3177*$C3177/100,2))</f>
        <v/>
      </c>
      <c r="G3177" s="8" t="n"/>
      <c r="H3177" s="25" t="n"/>
      <c r="I3177" s="8" t="n"/>
      <c r="J3177" s="25">
        <f>IF($H3177&lt;&gt;"",IF($F3177="","",ROUND($H3177-$F3177,2)),IF(AND($F3177&lt;&gt;"",ISNUMBER($G3177)),IF($G3177&lt;TODAY(),-$F3177,""),""))</f>
        <v/>
      </c>
    </row>
    <row r="3178">
      <c r="A3178" s="7" t="n"/>
      <c r="B3178" s="10" t="n"/>
      <c r="C3178">
        <f>IF($A3178="","",IFERROR(IF(INDEX('Apólices'!$Q$2:$Q$5001,MATCH($A3178,'Apólices'!$A$2:$A$5001,0))="","",INDEX('Apólices'!$Q$2:$Q$5001,MATCH($A3178,'Apólices'!$A$2:$A$5001,0))),""))</f>
        <v/>
      </c>
      <c r="D3178" s="8" t="n"/>
      <c r="E3178" s="25" t="n"/>
      <c r="F3178" s="25">
        <f>IF(OR($E3178="",$C3178=""),"",ROUND($E3178*$C3178/100,2))</f>
        <v/>
      </c>
      <c r="G3178" s="8" t="n"/>
      <c r="H3178" s="25" t="n"/>
      <c r="I3178" s="8" t="n"/>
      <c r="J3178" s="25">
        <f>IF($H3178&lt;&gt;"",IF($F3178="","",ROUND($H3178-$F3178,2)),IF(AND($F3178&lt;&gt;"",ISNUMBER($G3178)),IF($G3178&lt;TODAY(),-$F3178,""),""))</f>
        <v/>
      </c>
    </row>
    <row r="3179">
      <c r="A3179" s="7" t="n"/>
      <c r="B3179" s="10" t="n"/>
      <c r="C3179">
        <f>IF($A3179="","",IFERROR(IF(INDEX('Apólices'!$Q$2:$Q$5001,MATCH($A3179,'Apólices'!$A$2:$A$5001,0))="","",INDEX('Apólices'!$Q$2:$Q$5001,MATCH($A3179,'Apólices'!$A$2:$A$5001,0))),""))</f>
        <v/>
      </c>
      <c r="D3179" s="8" t="n"/>
      <c r="E3179" s="25" t="n"/>
      <c r="F3179" s="25">
        <f>IF(OR($E3179="",$C3179=""),"",ROUND($E3179*$C3179/100,2))</f>
        <v/>
      </c>
      <c r="G3179" s="8" t="n"/>
      <c r="H3179" s="25" t="n"/>
      <c r="I3179" s="8" t="n"/>
      <c r="J3179" s="25">
        <f>IF($H3179&lt;&gt;"",IF($F3179="","",ROUND($H3179-$F3179,2)),IF(AND($F3179&lt;&gt;"",ISNUMBER($G3179)),IF($G3179&lt;TODAY(),-$F3179,""),""))</f>
        <v/>
      </c>
    </row>
    <row r="3180">
      <c r="A3180" s="7" t="n"/>
      <c r="B3180" s="10" t="n"/>
      <c r="C3180">
        <f>IF($A3180="","",IFERROR(IF(INDEX('Apólices'!$Q$2:$Q$5001,MATCH($A3180,'Apólices'!$A$2:$A$5001,0))="","",INDEX('Apólices'!$Q$2:$Q$5001,MATCH($A3180,'Apólices'!$A$2:$A$5001,0))),""))</f>
        <v/>
      </c>
      <c r="D3180" s="8" t="n"/>
      <c r="E3180" s="25" t="n"/>
      <c r="F3180" s="25">
        <f>IF(OR($E3180="",$C3180=""),"",ROUND($E3180*$C3180/100,2))</f>
        <v/>
      </c>
      <c r="G3180" s="8" t="n"/>
      <c r="H3180" s="25" t="n"/>
      <c r="I3180" s="8" t="n"/>
      <c r="J3180" s="25">
        <f>IF($H3180&lt;&gt;"",IF($F3180="","",ROUND($H3180-$F3180,2)),IF(AND($F3180&lt;&gt;"",ISNUMBER($G3180)),IF($G3180&lt;TODAY(),-$F3180,""),""))</f>
        <v/>
      </c>
    </row>
    <row r="3181">
      <c r="A3181" s="7" t="n"/>
      <c r="B3181" s="10" t="n"/>
      <c r="C3181">
        <f>IF($A3181="","",IFERROR(IF(INDEX('Apólices'!$Q$2:$Q$5001,MATCH($A3181,'Apólices'!$A$2:$A$5001,0))="","",INDEX('Apólices'!$Q$2:$Q$5001,MATCH($A3181,'Apólices'!$A$2:$A$5001,0))),""))</f>
        <v/>
      </c>
      <c r="D3181" s="8" t="n"/>
      <c r="E3181" s="25" t="n"/>
      <c r="F3181" s="25">
        <f>IF(OR($E3181="",$C3181=""),"",ROUND($E3181*$C3181/100,2))</f>
        <v/>
      </c>
      <c r="G3181" s="8" t="n"/>
      <c r="H3181" s="25" t="n"/>
      <c r="I3181" s="8" t="n"/>
      <c r="J3181" s="25">
        <f>IF($H3181&lt;&gt;"",IF($F3181="","",ROUND($H3181-$F3181,2)),IF(AND($F3181&lt;&gt;"",ISNUMBER($G3181)),IF($G3181&lt;TODAY(),-$F3181,""),""))</f>
        <v/>
      </c>
    </row>
    <row r="3182">
      <c r="A3182" s="7" t="n"/>
      <c r="B3182" s="10" t="n"/>
      <c r="C3182">
        <f>IF($A3182="","",IFERROR(IF(INDEX('Apólices'!$Q$2:$Q$5001,MATCH($A3182,'Apólices'!$A$2:$A$5001,0))="","",INDEX('Apólices'!$Q$2:$Q$5001,MATCH($A3182,'Apólices'!$A$2:$A$5001,0))),""))</f>
        <v/>
      </c>
      <c r="D3182" s="8" t="n"/>
      <c r="E3182" s="25" t="n"/>
      <c r="F3182" s="25">
        <f>IF(OR($E3182="",$C3182=""),"",ROUND($E3182*$C3182/100,2))</f>
        <v/>
      </c>
      <c r="G3182" s="8" t="n"/>
      <c r="H3182" s="25" t="n"/>
      <c r="I3182" s="8" t="n"/>
      <c r="J3182" s="25">
        <f>IF($H3182&lt;&gt;"",IF($F3182="","",ROUND($H3182-$F3182,2)),IF(AND($F3182&lt;&gt;"",ISNUMBER($G3182)),IF($G3182&lt;TODAY(),-$F3182,""),""))</f>
        <v/>
      </c>
    </row>
    <row r="3183">
      <c r="A3183" s="7" t="n"/>
      <c r="B3183" s="10" t="n"/>
      <c r="C3183">
        <f>IF($A3183="","",IFERROR(IF(INDEX('Apólices'!$Q$2:$Q$5001,MATCH($A3183,'Apólices'!$A$2:$A$5001,0))="","",INDEX('Apólices'!$Q$2:$Q$5001,MATCH($A3183,'Apólices'!$A$2:$A$5001,0))),""))</f>
        <v/>
      </c>
      <c r="D3183" s="8" t="n"/>
      <c r="E3183" s="25" t="n"/>
      <c r="F3183" s="25">
        <f>IF(OR($E3183="",$C3183=""),"",ROUND($E3183*$C3183/100,2))</f>
        <v/>
      </c>
      <c r="G3183" s="8" t="n"/>
      <c r="H3183" s="25" t="n"/>
      <c r="I3183" s="8" t="n"/>
      <c r="J3183" s="25">
        <f>IF($H3183&lt;&gt;"",IF($F3183="","",ROUND($H3183-$F3183,2)),IF(AND($F3183&lt;&gt;"",ISNUMBER($G3183)),IF($G3183&lt;TODAY(),-$F3183,""),""))</f>
        <v/>
      </c>
    </row>
    <row r="3184">
      <c r="A3184" s="7" t="n"/>
      <c r="B3184" s="10" t="n"/>
      <c r="C3184">
        <f>IF($A3184="","",IFERROR(IF(INDEX('Apólices'!$Q$2:$Q$5001,MATCH($A3184,'Apólices'!$A$2:$A$5001,0))="","",INDEX('Apólices'!$Q$2:$Q$5001,MATCH($A3184,'Apólices'!$A$2:$A$5001,0))),""))</f>
        <v/>
      </c>
      <c r="D3184" s="8" t="n"/>
      <c r="E3184" s="25" t="n"/>
      <c r="F3184" s="25">
        <f>IF(OR($E3184="",$C3184=""),"",ROUND($E3184*$C3184/100,2))</f>
        <v/>
      </c>
      <c r="G3184" s="8" t="n"/>
      <c r="H3184" s="25" t="n"/>
      <c r="I3184" s="8" t="n"/>
      <c r="J3184" s="25">
        <f>IF($H3184&lt;&gt;"",IF($F3184="","",ROUND($H3184-$F3184,2)),IF(AND($F3184&lt;&gt;"",ISNUMBER($G3184)),IF($G3184&lt;TODAY(),-$F3184,""),""))</f>
        <v/>
      </c>
    </row>
    <row r="3185">
      <c r="A3185" s="7" t="n"/>
      <c r="B3185" s="10" t="n"/>
      <c r="C3185">
        <f>IF($A3185="","",IFERROR(IF(INDEX('Apólices'!$Q$2:$Q$5001,MATCH($A3185,'Apólices'!$A$2:$A$5001,0))="","",INDEX('Apólices'!$Q$2:$Q$5001,MATCH($A3185,'Apólices'!$A$2:$A$5001,0))),""))</f>
        <v/>
      </c>
      <c r="D3185" s="8" t="n"/>
      <c r="E3185" s="25" t="n"/>
      <c r="F3185" s="25">
        <f>IF(OR($E3185="",$C3185=""),"",ROUND($E3185*$C3185/100,2))</f>
        <v/>
      </c>
      <c r="G3185" s="8" t="n"/>
      <c r="H3185" s="25" t="n"/>
      <c r="I3185" s="8" t="n"/>
      <c r="J3185" s="25">
        <f>IF($H3185&lt;&gt;"",IF($F3185="","",ROUND($H3185-$F3185,2)),IF(AND($F3185&lt;&gt;"",ISNUMBER($G3185)),IF($G3185&lt;TODAY(),-$F3185,""),""))</f>
        <v/>
      </c>
    </row>
    <row r="3186">
      <c r="A3186" s="7" t="n"/>
      <c r="B3186" s="10" t="n"/>
      <c r="C3186">
        <f>IF($A3186="","",IFERROR(IF(INDEX('Apólices'!$Q$2:$Q$5001,MATCH($A3186,'Apólices'!$A$2:$A$5001,0))="","",INDEX('Apólices'!$Q$2:$Q$5001,MATCH($A3186,'Apólices'!$A$2:$A$5001,0))),""))</f>
        <v/>
      </c>
      <c r="D3186" s="8" t="n"/>
      <c r="E3186" s="25" t="n"/>
      <c r="F3186" s="25">
        <f>IF(OR($E3186="",$C3186=""),"",ROUND($E3186*$C3186/100,2))</f>
        <v/>
      </c>
      <c r="G3186" s="8" t="n"/>
      <c r="H3186" s="25" t="n"/>
      <c r="I3186" s="8" t="n"/>
      <c r="J3186" s="25">
        <f>IF($H3186&lt;&gt;"",IF($F3186="","",ROUND($H3186-$F3186,2)),IF(AND($F3186&lt;&gt;"",ISNUMBER($G3186)),IF($G3186&lt;TODAY(),-$F3186,""),""))</f>
        <v/>
      </c>
    </row>
    <row r="3187">
      <c r="A3187" s="7" t="n"/>
      <c r="B3187" s="10" t="n"/>
      <c r="C3187">
        <f>IF($A3187="","",IFERROR(IF(INDEX('Apólices'!$Q$2:$Q$5001,MATCH($A3187,'Apólices'!$A$2:$A$5001,0))="","",INDEX('Apólices'!$Q$2:$Q$5001,MATCH($A3187,'Apólices'!$A$2:$A$5001,0))),""))</f>
        <v/>
      </c>
      <c r="D3187" s="8" t="n"/>
      <c r="E3187" s="25" t="n"/>
      <c r="F3187" s="25">
        <f>IF(OR($E3187="",$C3187=""),"",ROUND($E3187*$C3187/100,2))</f>
        <v/>
      </c>
      <c r="G3187" s="8" t="n"/>
      <c r="H3187" s="25" t="n"/>
      <c r="I3187" s="8" t="n"/>
      <c r="J3187" s="25">
        <f>IF($H3187&lt;&gt;"",IF($F3187="","",ROUND($H3187-$F3187,2)),IF(AND($F3187&lt;&gt;"",ISNUMBER($G3187)),IF($G3187&lt;TODAY(),-$F3187,""),""))</f>
        <v/>
      </c>
    </row>
    <row r="3188">
      <c r="A3188" s="7" t="n"/>
      <c r="B3188" s="10" t="n"/>
      <c r="C3188">
        <f>IF($A3188="","",IFERROR(IF(INDEX('Apólices'!$Q$2:$Q$5001,MATCH($A3188,'Apólices'!$A$2:$A$5001,0))="","",INDEX('Apólices'!$Q$2:$Q$5001,MATCH($A3188,'Apólices'!$A$2:$A$5001,0))),""))</f>
        <v/>
      </c>
      <c r="D3188" s="8" t="n"/>
      <c r="E3188" s="25" t="n"/>
      <c r="F3188" s="25">
        <f>IF(OR($E3188="",$C3188=""),"",ROUND($E3188*$C3188/100,2))</f>
        <v/>
      </c>
      <c r="G3188" s="8" t="n"/>
      <c r="H3188" s="25" t="n"/>
      <c r="I3188" s="8" t="n"/>
      <c r="J3188" s="25">
        <f>IF($H3188&lt;&gt;"",IF($F3188="","",ROUND($H3188-$F3188,2)),IF(AND($F3188&lt;&gt;"",ISNUMBER($G3188)),IF($G3188&lt;TODAY(),-$F3188,""),""))</f>
        <v/>
      </c>
    </row>
    <row r="3189">
      <c r="A3189" s="7" t="n"/>
      <c r="B3189" s="10" t="n"/>
      <c r="C3189">
        <f>IF($A3189="","",IFERROR(IF(INDEX('Apólices'!$Q$2:$Q$5001,MATCH($A3189,'Apólices'!$A$2:$A$5001,0))="","",INDEX('Apólices'!$Q$2:$Q$5001,MATCH($A3189,'Apólices'!$A$2:$A$5001,0))),""))</f>
        <v/>
      </c>
      <c r="D3189" s="8" t="n"/>
      <c r="E3189" s="25" t="n"/>
      <c r="F3189" s="25">
        <f>IF(OR($E3189="",$C3189=""),"",ROUND($E3189*$C3189/100,2))</f>
        <v/>
      </c>
      <c r="G3189" s="8" t="n"/>
      <c r="H3189" s="25" t="n"/>
      <c r="I3189" s="8" t="n"/>
      <c r="J3189" s="25">
        <f>IF($H3189&lt;&gt;"",IF($F3189="","",ROUND($H3189-$F3189,2)),IF(AND($F3189&lt;&gt;"",ISNUMBER($G3189)),IF($G3189&lt;TODAY(),-$F3189,""),""))</f>
        <v/>
      </c>
    </row>
    <row r="3190">
      <c r="A3190" s="7" t="n"/>
      <c r="B3190" s="10" t="n"/>
      <c r="C3190">
        <f>IF($A3190="","",IFERROR(IF(INDEX('Apólices'!$Q$2:$Q$5001,MATCH($A3190,'Apólices'!$A$2:$A$5001,0))="","",INDEX('Apólices'!$Q$2:$Q$5001,MATCH($A3190,'Apólices'!$A$2:$A$5001,0))),""))</f>
        <v/>
      </c>
      <c r="D3190" s="8" t="n"/>
      <c r="E3190" s="25" t="n"/>
      <c r="F3190" s="25">
        <f>IF(OR($E3190="",$C3190=""),"",ROUND($E3190*$C3190/100,2))</f>
        <v/>
      </c>
      <c r="G3190" s="8" t="n"/>
      <c r="H3190" s="25" t="n"/>
      <c r="I3190" s="8" t="n"/>
      <c r="J3190" s="25">
        <f>IF($H3190&lt;&gt;"",IF($F3190="","",ROUND($H3190-$F3190,2)),IF(AND($F3190&lt;&gt;"",ISNUMBER($G3190)),IF($G3190&lt;TODAY(),-$F3190,""),""))</f>
        <v/>
      </c>
    </row>
    <row r="3191">
      <c r="A3191" s="7" t="n"/>
      <c r="B3191" s="10" t="n"/>
      <c r="C3191">
        <f>IF($A3191="","",IFERROR(IF(INDEX('Apólices'!$Q$2:$Q$5001,MATCH($A3191,'Apólices'!$A$2:$A$5001,0))="","",INDEX('Apólices'!$Q$2:$Q$5001,MATCH($A3191,'Apólices'!$A$2:$A$5001,0))),""))</f>
        <v/>
      </c>
      <c r="D3191" s="8" t="n"/>
      <c r="E3191" s="25" t="n"/>
      <c r="F3191" s="25">
        <f>IF(OR($E3191="",$C3191=""),"",ROUND($E3191*$C3191/100,2))</f>
        <v/>
      </c>
      <c r="G3191" s="8" t="n"/>
      <c r="H3191" s="25" t="n"/>
      <c r="I3191" s="8" t="n"/>
      <c r="J3191" s="25">
        <f>IF($H3191&lt;&gt;"",IF($F3191="","",ROUND($H3191-$F3191,2)),IF(AND($F3191&lt;&gt;"",ISNUMBER($G3191)),IF($G3191&lt;TODAY(),-$F3191,""),""))</f>
        <v/>
      </c>
    </row>
    <row r="3192">
      <c r="A3192" s="7" t="n"/>
      <c r="B3192" s="10" t="n"/>
      <c r="C3192">
        <f>IF($A3192="","",IFERROR(IF(INDEX('Apólices'!$Q$2:$Q$5001,MATCH($A3192,'Apólices'!$A$2:$A$5001,0))="","",INDEX('Apólices'!$Q$2:$Q$5001,MATCH($A3192,'Apólices'!$A$2:$A$5001,0))),""))</f>
        <v/>
      </c>
      <c r="D3192" s="8" t="n"/>
      <c r="E3192" s="25" t="n"/>
      <c r="F3192" s="25">
        <f>IF(OR($E3192="",$C3192=""),"",ROUND($E3192*$C3192/100,2))</f>
        <v/>
      </c>
      <c r="G3192" s="8" t="n"/>
      <c r="H3192" s="25" t="n"/>
      <c r="I3192" s="8" t="n"/>
      <c r="J3192" s="25">
        <f>IF($H3192&lt;&gt;"",IF($F3192="","",ROUND($H3192-$F3192,2)),IF(AND($F3192&lt;&gt;"",ISNUMBER($G3192)),IF($G3192&lt;TODAY(),-$F3192,""),""))</f>
        <v/>
      </c>
    </row>
    <row r="3193">
      <c r="A3193" s="7" t="n"/>
      <c r="B3193" s="10" t="n"/>
      <c r="C3193">
        <f>IF($A3193="","",IFERROR(IF(INDEX('Apólices'!$Q$2:$Q$5001,MATCH($A3193,'Apólices'!$A$2:$A$5001,0))="","",INDEX('Apólices'!$Q$2:$Q$5001,MATCH($A3193,'Apólices'!$A$2:$A$5001,0))),""))</f>
        <v/>
      </c>
      <c r="D3193" s="8" t="n"/>
      <c r="E3193" s="25" t="n"/>
      <c r="F3193" s="25">
        <f>IF(OR($E3193="",$C3193=""),"",ROUND($E3193*$C3193/100,2))</f>
        <v/>
      </c>
      <c r="G3193" s="8" t="n"/>
      <c r="H3193" s="25" t="n"/>
      <c r="I3193" s="8" t="n"/>
      <c r="J3193" s="25">
        <f>IF($H3193&lt;&gt;"",IF($F3193="","",ROUND($H3193-$F3193,2)),IF(AND($F3193&lt;&gt;"",ISNUMBER($G3193)),IF($G3193&lt;TODAY(),-$F3193,""),""))</f>
        <v/>
      </c>
    </row>
    <row r="3194">
      <c r="A3194" s="7" t="n"/>
      <c r="B3194" s="10" t="n"/>
      <c r="C3194">
        <f>IF($A3194="","",IFERROR(IF(INDEX('Apólices'!$Q$2:$Q$5001,MATCH($A3194,'Apólices'!$A$2:$A$5001,0))="","",INDEX('Apólices'!$Q$2:$Q$5001,MATCH($A3194,'Apólices'!$A$2:$A$5001,0))),""))</f>
        <v/>
      </c>
      <c r="D3194" s="8" t="n"/>
      <c r="E3194" s="25" t="n"/>
      <c r="F3194" s="25">
        <f>IF(OR($E3194="",$C3194=""),"",ROUND($E3194*$C3194/100,2))</f>
        <v/>
      </c>
      <c r="G3194" s="8" t="n"/>
      <c r="H3194" s="25" t="n"/>
      <c r="I3194" s="8" t="n"/>
      <c r="J3194" s="25">
        <f>IF($H3194&lt;&gt;"",IF($F3194="","",ROUND($H3194-$F3194,2)),IF(AND($F3194&lt;&gt;"",ISNUMBER($G3194)),IF($G3194&lt;TODAY(),-$F3194,""),""))</f>
        <v/>
      </c>
    </row>
    <row r="3195">
      <c r="A3195" s="7" t="n"/>
      <c r="B3195" s="10" t="n"/>
      <c r="C3195">
        <f>IF($A3195="","",IFERROR(IF(INDEX('Apólices'!$Q$2:$Q$5001,MATCH($A3195,'Apólices'!$A$2:$A$5001,0))="","",INDEX('Apólices'!$Q$2:$Q$5001,MATCH($A3195,'Apólices'!$A$2:$A$5001,0))),""))</f>
        <v/>
      </c>
      <c r="D3195" s="8" t="n"/>
      <c r="E3195" s="25" t="n"/>
      <c r="F3195" s="25">
        <f>IF(OR($E3195="",$C3195=""),"",ROUND($E3195*$C3195/100,2))</f>
        <v/>
      </c>
      <c r="G3195" s="8" t="n"/>
      <c r="H3195" s="25" t="n"/>
      <c r="I3195" s="8" t="n"/>
      <c r="J3195" s="25">
        <f>IF($H3195&lt;&gt;"",IF($F3195="","",ROUND($H3195-$F3195,2)),IF(AND($F3195&lt;&gt;"",ISNUMBER($G3195)),IF($G3195&lt;TODAY(),-$F3195,""),""))</f>
        <v/>
      </c>
    </row>
    <row r="3196">
      <c r="A3196" s="7" t="n"/>
      <c r="B3196" s="10" t="n"/>
      <c r="C3196">
        <f>IF($A3196="","",IFERROR(IF(INDEX('Apólices'!$Q$2:$Q$5001,MATCH($A3196,'Apólices'!$A$2:$A$5001,0))="","",INDEX('Apólices'!$Q$2:$Q$5001,MATCH($A3196,'Apólices'!$A$2:$A$5001,0))),""))</f>
        <v/>
      </c>
      <c r="D3196" s="8" t="n"/>
      <c r="E3196" s="25" t="n"/>
      <c r="F3196" s="25">
        <f>IF(OR($E3196="",$C3196=""),"",ROUND($E3196*$C3196/100,2))</f>
        <v/>
      </c>
      <c r="G3196" s="8" t="n"/>
      <c r="H3196" s="25" t="n"/>
      <c r="I3196" s="8" t="n"/>
      <c r="J3196" s="25">
        <f>IF($H3196&lt;&gt;"",IF($F3196="","",ROUND($H3196-$F3196,2)),IF(AND($F3196&lt;&gt;"",ISNUMBER($G3196)),IF($G3196&lt;TODAY(),-$F3196,""),""))</f>
        <v/>
      </c>
    </row>
    <row r="3197">
      <c r="A3197" s="7" t="n"/>
      <c r="B3197" s="10" t="n"/>
      <c r="C3197">
        <f>IF($A3197="","",IFERROR(IF(INDEX('Apólices'!$Q$2:$Q$5001,MATCH($A3197,'Apólices'!$A$2:$A$5001,0))="","",INDEX('Apólices'!$Q$2:$Q$5001,MATCH($A3197,'Apólices'!$A$2:$A$5001,0))),""))</f>
        <v/>
      </c>
      <c r="D3197" s="8" t="n"/>
      <c r="E3197" s="25" t="n"/>
      <c r="F3197" s="25">
        <f>IF(OR($E3197="",$C3197=""),"",ROUND($E3197*$C3197/100,2))</f>
        <v/>
      </c>
      <c r="G3197" s="8" t="n"/>
      <c r="H3197" s="25" t="n"/>
      <c r="I3197" s="8" t="n"/>
      <c r="J3197" s="25">
        <f>IF($H3197&lt;&gt;"",IF($F3197="","",ROUND($H3197-$F3197,2)),IF(AND($F3197&lt;&gt;"",ISNUMBER($G3197)),IF($G3197&lt;TODAY(),-$F3197,""),""))</f>
        <v/>
      </c>
    </row>
    <row r="3198">
      <c r="A3198" s="7" t="n"/>
      <c r="B3198" s="10" t="n"/>
      <c r="C3198">
        <f>IF($A3198="","",IFERROR(IF(INDEX('Apólices'!$Q$2:$Q$5001,MATCH($A3198,'Apólices'!$A$2:$A$5001,0))="","",INDEX('Apólices'!$Q$2:$Q$5001,MATCH($A3198,'Apólices'!$A$2:$A$5001,0))),""))</f>
        <v/>
      </c>
      <c r="D3198" s="8" t="n"/>
      <c r="E3198" s="25" t="n"/>
      <c r="F3198" s="25">
        <f>IF(OR($E3198="",$C3198=""),"",ROUND($E3198*$C3198/100,2))</f>
        <v/>
      </c>
      <c r="G3198" s="8" t="n"/>
      <c r="H3198" s="25" t="n"/>
      <c r="I3198" s="8" t="n"/>
      <c r="J3198" s="25">
        <f>IF($H3198&lt;&gt;"",IF($F3198="","",ROUND($H3198-$F3198,2)),IF(AND($F3198&lt;&gt;"",ISNUMBER($G3198)),IF($G3198&lt;TODAY(),-$F3198,""),""))</f>
        <v/>
      </c>
    </row>
    <row r="3199">
      <c r="A3199" s="7" t="n"/>
      <c r="B3199" s="10" t="n"/>
      <c r="C3199">
        <f>IF($A3199="","",IFERROR(IF(INDEX('Apólices'!$Q$2:$Q$5001,MATCH($A3199,'Apólices'!$A$2:$A$5001,0))="","",INDEX('Apólices'!$Q$2:$Q$5001,MATCH($A3199,'Apólices'!$A$2:$A$5001,0))),""))</f>
        <v/>
      </c>
      <c r="D3199" s="8" t="n"/>
      <c r="E3199" s="25" t="n"/>
      <c r="F3199" s="25">
        <f>IF(OR($E3199="",$C3199=""),"",ROUND($E3199*$C3199/100,2))</f>
        <v/>
      </c>
      <c r="G3199" s="8" t="n"/>
      <c r="H3199" s="25" t="n"/>
      <c r="I3199" s="8" t="n"/>
      <c r="J3199" s="25">
        <f>IF($H3199&lt;&gt;"",IF($F3199="","",ROUND($H3199-$F3199,2)),IF(AND($F3199&lt;&gt;"",ISNUMBER($G3199)),IF($G3199&lt;TODAY(),-$F3199,""),""))</f>
        <v/>
      </c>
    </row>
    <row r="3200">
      <c r="A3200" s="7" t="n"/>
      <c r="B3200" s="10" t="n"/>
      <c r="C3200">
        <f>IF($A3200="","",IFERROR(IF(INDEX('Apólices'!$Q$2:$Q$5001,MATCH($A3200,'Apólices'!$A$2:$A$5001,0))="","",INDEX('Apólices'!$Q$2:$Q$5001,MATCH($A3200,'Apólices'!$A$2:$A$5001,0))),""))</f>
        <v/>
      </c>
      <c r="D3200" s="8" t="n"/>
      <c r="E3200" s="25" t="n"/>
      <c r="F3200" s="25">
        <f>IF(OR($E3200="",$C3200=""),"",ROUND($E3200*$C3200/100,2))</f>
        <v/>
      </c>
      <c r="G3200" s="8" t="n"/>
      <c r="H3200" s="25" t="n"/>
      <c r="I3200" s="8" t="n"/>
      <c r="J3200" s="25">
        <f>IF($H3200&lt;&gt;"",IF($F3200="","",ROUND($H3200-$F3200,2)),IF(AND($F3200&lt;&gt;"",ISNUMBER($G3200)),IF($G3200&lt;TODAY(),-$F3200,""),""))</f>
        <v/>
      </c>
    </row>
    <row r="3201">
      <c r="A3201" s="7" t="n"/>
      <c r="B3201" s="10" t="n"/>
      <c r="C3201">
        <f>IF($A3201="","",IFERROR(IF(INDEX('Apólices'!$Q$2:$Q$5001,MATCH($A3201,'Apólices'!$A$2:$A$5001,0))="","",INDEX('Apólices'!$Q$2:$Q$5001,MATCH($A3201,'Apólices'!$A$2:$A$5001,0))),""))</f>
        <v/>
      </c>
      <c r="D3201" s="8" t="n"/>
      <c r="E3201" s="25" t="n"/>
      <c r="F3201" s="25">
        <f>IF(OR($E3201="",$C3201=""),"",ROUND($E3201*$C3201/100,2))</f>
        <v/>
      </c>
      <c r="G3201" s="8" t="n"/>
      <c r="H3201" s="25" t="n"/>
      <c r="I3201" s="8" t="n"/>
      <c r="J3201" s="25">
        <f>IF($H3201&lt;&gt;"",IF($F3201="","",ROUND($H3201-$F3201,2)),IF(AND($F3201&lt;&gt;"",ISNUMBER($G3201)),IF($G3201&lt;TODAY(),-$F3201,""),""))</f>
        <v/>
      </c>
    </row>
    <row r="3202">
      <c r="A3202" s="7" t="n"/>
      <c r="B3202" s="10" t="n"/>
      <c r="C3202">
        <f>IF($A3202="","",IFERROR(IF(INDEX('Apólices'!$Q$2:$Q$5001,MATCH($A3202,'Apólices'!$A$2:$A$5001,0))="","",INDEX('Apólices'!$Q$2:$Q$5001,MATCH($A3202,'Apólices'!$A$2:$A$5001,0))),""))</f>
        <v/>
      </c>
      <c r="D3202" s="8" t="n"/>
      <c r="E3202" s="25" t="n"/>
      <c r="F3202" s="25">
        <f>IF(OR($E3202="",$C3202=""),"",ROUND($E3202*$C3202/100,2))</f>
        <v/>
      </c>
      <c r="G3202" s="8" t="n"/>
      <c r="H3202" s="25" t="n"/>
      <c r="I3202" s="8" t="n"/>
      <c r="J3202" s="25">
        <f>IF($H3202&lt;&gt;"",IF($F3202="","",ROUND($H3202-$F3202,2)),IF(AND($F3202&lt;&gt;"",ISNUMBER($G3202)),IF($G3202&lt;TODAY(),-$F3202,""),""))</f>
        <v/>
      </c>
    </row>
    <row r="3203">
      <c r="A3203" s="7" t="n"/>
      <c r="B3203" s="10" t="n"/>
      <c r="C3203">
        <f>IF($A3203="","",IFERROR(IF(INDEX('Apólices'!$Q$2:$Q$5001,MATCH($A3203,'Apólices'!$A$2:$A$5001,0))="","",INDEX('Apólices'!$Q$2:$Q$5001,MATCH($A3203,'Apólices'!$A$2:$A$5001,0))),""))</f>
        <v/>
      </c>
      <c r="D3203" s="8" t="n"/>
      <c r="E3203" s="25" t="n"/>
      <c r="F3203" s="25">
        <f>IF(OR($E3203="",$C3203=""),"",ROUND($E3203*$C3203/100,2))</f>
        <v/>
      </c>
      <c r="G3203" s="8" t="n"/>
      <c r="H3203" s="25" t="n"/>
      <c r="I3203" s="8" t="n"/>
      <c r="J3203" s="25">
        <f>IF($H3203&lt;&gt;"",IF($F3203="","",ROUND($H3203-$F3203,2)),IF(AND($F3203&lt;&gt;"",ISNUMBER($G3203)),IF($G3203&lt;TODAY(),-$F3203,""),""))</f>
        <v/>
      </c>
    </row>
    <row r="3204">
      <c r="A3204" s="7" t="n"/>
      <c r="B3204" s="10" t="n"/>
      <c r="C3204">
        <f>IF($A3204="","",IFERROR(IF(INDEX('Apólices'!$Q$2:$Q$5001,MATCH($A3204,'Apólices'!$A$2:$A$5001,0))="","",INDEX('Apólices'!$Q$2:$Q$5001,MATCH($A3204,'Apólices'!$A$2:$A$5001,0))),""))</f>
        <v/>
      </c>
      <c r="D3204" s="8" t="n"/>
      <c r="E3204" s="25" t="n"/>
      <c r="F3204" s="25">
        <f>IF(OR($E3204="",$C3204=""),"",ROUND($E3204*$C3204/100,2))</f>
        <v/>
      </c>
      <c r="G3204" s="8" t="n"/>
      <c r="H3204" s="25" t="n"/>
      <c r="I3204" s="8" t="n"/>
      <c r="J3204" s="25">
        <f>IF($H3204&lt;&gt;"",IF($F3204="","",ROUND($H3204-$F3204,2)),IF(AND($F3204&lt;&gt;"",ISNUMBER($G3204)),IF($G3204&lt;TODAY(),-$F3204,""),""))</f>
        <v/>
      </c>
    </row>
    <row r="3205">
      <c r="A3205" s="7" t="n"/>
      <c r="B3205" s="10" t="n"/>
      <c r="C3205">
        <f>IF($A3205="","",IFERROR(IF(INDEX('Apólices'!$Q$2:$Q$5001,MATCH($A3205,'Apólices'!$A$2:$A$5001,0))="","",INDEX('Apólices'!$Q$2:$Q$5001,MATCH($A3205,'Apólices'!$A$2:$A$5001,0))),""))</f>
        <v/>
      </c>
      <c r="D3205" s="8" t="n"/>
      <c r="E3205" s="25" t="n"/>
      <c r="F3205" s="25">
        <f>IF(OR($E3205="",$C3205=""),"",ROUND($E3205*$C3205/100,2))</f>
        <v/>
      </c>
      <c r="G3205" s="8" t="n"/>
      <c r="H3205" s="25" t="n"/>
      <c r="I3205" s="8" t="n"/>
      <c r="J3205" s="25">
        <f>IF($H3205&lt;&gt;"",IF($F3205="","",ROUND($H3205-$F3205,2)),IF(AND($F3205&lt;&gt;"",ISNUMBER($G3205)),IF($G3205&lt;TODAY(),-$F3205,""),""))</f>
        <v/>
      </c>
    </row>
    <row r="3206">
      <c r="A3206" s="7" t="n"/>
      <c r="B3206" s="10" t="n"/>
      <c r="C3206">
        <f>IF($A3206="","",IFERROR(IF(INDEX('Apólices'!$Q$2:$Q$5001,MATCH($A3206,'Apólices'!$A$2:$A$5001,0))="","",INDEX('Apólices'!$Q$2:$Q$5001,MATCH($A3206,'Apólices'!$A$2:$A$5001,0))),""))</f>
        <v/>
      </c>
      <c r="D3206" s="8" t="n"/>
      <c r="E3206" s="25" t="n"/>
      <c r="F3206" s="25">
        <f>IF(OR($E3206="",$C3206=""),"",ROUND($E3206*$C3206/100,2))</f>
        <v/>
      </c>
      <c r="G3206" s="8" t="n"/>
      <c r="H3206" s="25" t="n"/>
      <c r="I3206" s="8" t="n"/>
      <c r="J3206" s="25">
        <f>IF($H3206&lt;&gt;"",IF($F3206="","",ROUND($H3206-$F3206,2)),IF(AND($F3206&lt;&gt;"",ISNUMBER($G3206)),IF($G3206&lt;TODAY(),-$F3206,""),""))</f>
        <v/>
      </c>
    </row>
    <row r="3207">
      <c r="A3207" s="7" t="n"/>
      <c r="B3207" s="10" t="n"/>
      <c r="C3207">
        <f>IF($A3207="","",IFERROR(IF(INDEX('Apólices'!$Q$2:$Q$5001,MATCH($A3207,'Apólices'!$A$2:$A$5001,0))="","",INDEX('Apólices'!$Q$2:$Q$5001,MATCH($A3207,'Apólices'!$A$2:$A$5001,0))),""))</f>
        <v/>
      </c>
      <c r="D3207" s="8" t="n"/>
      <c r="E3207" s="25" t="n"/>
      <c r="F3207" s="25">
        <f>IF(OR($E3207="",$C3207=""),"",ROUND($E3207*$C3207/100,2))</f>
        <v/>
      </c>
      <c r="G3207" s="8" t="n"/>
      <c r="H3207" s="25" t="n"/>
      <c r="I3207" s="8" t="n"/>
      <c r="J3207" s="25">
        <f>IF($H3207&lt;&gt;"",IF($F3207="","",ROUND($H3207-$F3207,2)),IF(AND($F3207&lt;&gt;"",ISNUMBER($G3207)),IF($G3207&lt;TODAY(),-$F3207,""),""))</f>
        <v/>
      </c>
    </row>
    <row r="3208">
      <c r="A3208" s="7" t="n"/>
      <c r="B3208" s="10" t="n"/>
      <c r="C3208">
        <f>IF($A3208="","",IFERROR(IF(INDEX('Apólices'!$Q$2:$Q$5001,MATCH($A3208,'Apólices'!$A$2:$A$5001,0))="","",INDEX('Apólices'!$Q$2:$Q$5001,MATCH($A3208,'Apólices'!$A$2:$A$5001,0))),""))</f>
        <v/>
      </c>
      <c r="D3208" s="8" t="n"/>
      <c r="E3208" s="25" t="n"/>
      <c r="F3208" s="25">
        <f>IF(OR($E3208="",$C3208=""),"",ROUND($E3208*$C3208/100,2))</f>
        <v/>
      </c>
      <c r="G3208" s="8" t="n"/>
      <c r="H3208" s="25" t="n"/>
      <c r="I3208" s="8" t="n"/>
      <c r="J3208" s="25">
        <f>IF($H3208&lt;&gt;"",IF($F3208="","",ROUND($H3208-$F3208,2)),IF(AND($F3208&lt;&gt;"",ISNUMBER($G3208)),IF($G3208&lt;TODAY(),-$F3208,""),""))</f>
        <v/>
      </c>
    </row>
    <row r="3209">
      <c r="A3209" s="7" t="n"/>
      <c r="B3209" s="10" t="n"/>
      <c r="C3209">
        <f>IF($A3209="","",IFERROR(IF(INDEX('Apólices'!$Q$2:$Q$5001,MATCH($A3209,'Apólices'!$A$2:$A$5001,0))="","",INDEX('Apólices'!$Q$2:$Q$5001,MATCH($A3209,'Apólices'!$A$2:$A$5001,0))),""))</f>
        <v/>
      </c>
      <c r="D3209" s="8" t="n"/>
      <c r="E3209" s="25" t="n"/>
      <c r="F3209" s="25">
        <f>IF(OR($E3209="",$C3209=""),"",ROUND($E3209*$C3209/100,2))</f>
        <v/>
      </c>
      <c r="G3209" s="8" t="n"/>
      <c r="H3209" s="25" t="n"/>
      <c r="I3209" s="8" t="n"/>
      <c r="J3209" s="25">
        <f>IF($H3209&lt;&gt;"",IF($F3209="","",ROUND($H3209-$F3209,2)),IF(AND($F3209&lt;&gt;"",ISNUMBER($G3209)),IF($G3209&lt;TODAY(),-$F3209,""),""))</f>
        <v/>
      </c>
    </row>
    <row r="3210">
      <c r="A3210" s="7" t="n"/>
      <c r="B3210" s="10" t="n"/>
      <c r="C3210">
        <f>IF($A3210="","",IFERROR(IF(INDEX('Apólices'!$Q$2:$Q$5001,MATCH($A3210,'Apólices'!$A$2:$A$5001,0))="","",INDEX('Apólices'!$Q$2:$Q$5001,MATCH($A3210,'Apólices'!$A$2:$A$5001,0))),""))</f>
        <v/>
      </c>
      <c r="D3210" s="8" t="n"/>
      <c r="E3210" s="25" t="n"/>
      <c r="F3210" s="25">
        <f>IF(OR($E3210="",$C3210=""),"",ROUND($E3210*$C3210/100,2))</f>
        <v/>
      </c>
      <c r="G3210" s="8" t="n"/>
      <c r="H3210" s="25" t="n"/>
      <c r="I3210" s="8" t="n"/>
      <c r="J3210" s="25">
        <f>IF($H3210&lt;&gt;"",IF($F3210="","",ROUND($H3210-$F3210,2)),IF(AND($F3210&lt;&gt;"",ISNUMBER($G3210)),IF($G3210&lt;TODAY(),-$F3210,""),""))</f>
        <v/>
      </c>
    </row>
    <row r="3211">
      <c r="A3211" s="7" t="n"/>
      <c r="B3211" s="10" t="n"/>
      <c r="C3211">
        <f>IF($A3211="","",IFERROR(IF(INDEX('Apólices'!$Q$2:$Q$5001,MATCH($A3211,'Apólices'!$A$2:$A$5001,0))="","",INDEX('Apólices'!$Q$2:$Q$5001,MATCH($A3211,'Apólices'!$A$2:$A$5001,0))),""))</f>
        <v/>
      </c>
      <c r="D3211" s="8" t="n"/>
      <c r="E3211" s="25" t="n"/>
      <c r="F3211" s="25">
        <f>IF(OR($E3211="",$C3211=""),"",ROUND($E3211*$C3211/100,2))</f>
        <v/>
      </c>
      <c r="G3211" s="8" t="n"/>
      <c r="H3211" s="25" t="n"/>
      <c r="I3211" s="8" t="n"/>
      <c r="J3211" s="25">
        <f>IF($H3211&lt;&gt;"",IF($F3211="","",ROUND($H3211-$F3211,2)),IF(AND($F3211&lt;&gt;"",ISNUMBER($G3211)),IF($G3211&lt;TODAY(),-$F3211,""),""))</f>
        <v/>
      </c>
    </row>
    <row r="3212">
      <c r="A3212" s="7" t="n"/>
      <c r="B3212" s="10" t="n"/>
      <c r="C3212">
        <f>IF($A3212="","",IFERROR(IF(INDEX('Apólices'!$Q$2:$Q$5001,MATCH($A3212,'Apólices'!$A$2:$A$5001,0))="","",INDEX('Apólices'!$Q$2:$Q$5001,MATCH($A3212,'Apólices'!$A$2:$A$5001,0))),""))</f>
        <v/>
      </c>
      <c r="D3212" s="8" t="n"/>
      <c r="E3212" s="25" t="n"/>
      <c r="F3212" s="25">
        <f>IF(OR($E3212="",$C3212=""),"",ROUND($E3212*$C3212/100,2))</f>
        <v/>
      </c>
      <c r="G3212" s="8" t="n"/>
      <c r="H3212" s="25" t="n"/>
      <c r="I3212" s="8" t="n"/>
      <c r="J3212" s="25">
        <f>IF($H3212&lt;&gt;"",IF($F3212="","",ROUND($H3212-$F3212,2)),IF(AND($F3212&lt;&gt;"",ISNUMBER($G3212)),IF($G3212&lt;TODAY(),-$F3212,""),""))</f>
        <v/>
      </c>
    </row>
    <row r="3213">
      <c r="A3213" s="7" t="n"/>
      <c r="B3213" s="10" t="n"/>
      <c r="C3213">
        <f>IF($A3213="","",IFERROR(IF(INDEX('Apólices'!$Q$2:$Q$5001,MATCH($A3213,'Apólices'!$A$2:$A$5001,0))="","",INDEX('Apólices'!$Q$2:$Q$5001,MATCH($A3213,'Apólices'!$A$2:$A$5001,0))),""))</f>
        <v/>
      </c>
      <c r="D3213" s="8" t="n"/>
      <c r="E3213" s="25" t="n"/>
      <c r="F3213" s="25">
        <f>IF(OR($E3213="",$C3213=""),"",ROUND($E3213*$C3213/100,2))</f>
        <v/>
      </c>
      <c r="G3213" s="8" t="n"/>
      <c r="H3213" s="25" t="n"/>
      <c r="I3213" s="8" t="n"/>
      <c r="J3213" s="25">
        <f>IF($H3213&lt;&gt;"",IF($F3213="","",ROUND($H3213-$F3213,2)),IF(AND($F3213&lt;&gt;"",ISNUMBER($G3213)),IF($G3213&lt;TODAY(),-$F3213,""),""))</f>
        <v/>
      </c>
    </row>
    <row r="3214">
      <c r="A3214" s="7" t="n"/>
      <c r="B3214" s="10" t="n"/>
      <c r="C3214">
        <f>IF($A3214="","",IFERROR(IF(INDEX('Apólices'!$Q$2:$Q$5001,MATCH($A3214,'Apólices'!$A$2:$A$5001,0))="","",INDEX('Apólices'!$Q$2:$Q$5001,MATCH($A3214,'Apólices'!$A$2:$A$5001,0))),""))</f>
        <v/>
      </c>
      <c r="D3214" s="8" t="n"/>
      <c r="E3214" s="25" t="n"/>
      <c r="F3214" s="25">
        <f>IF(OR($E3214="",$C3214=""),"",ROUND($E3214*$C3214/100,2))</f>
        <v/>
      </c>
      <c r="G3214" s="8" t="n"/>
      <c r="H3214" s="25" t="n"/>
      <c r="I3214" s="8" t="n"/>
      <c r="J3214" s="25">
        <f>IF($H3214&lt;&gt;"",IF($F3214="","",ROUND($H3214-$F3214,2)),IF(AND($F3214&lt;&gt;"",ISNUMBER($G3214)),IF($G3214&lt;TODAY(),-$F3214,""),""))</f>
        <v/>
      </c>
    </row>
    <row r="3215">
      <c r="A3215" s="7" t="n"/>
      <c r="B3215" s="10" t="n"/>
      <c r="C3215">
        <f>IF($A3215="","",IFERROR(IF(INDEX('Apólices'!$Q$2:$Q$5001,MATCH($A3215,'Apólices'!$A$2:$A$5001,0))="","",INDEX('Apólices'!$Q$2:$Q$5001,MATCH($A3215,'Apólices'!$A$2:$A$5001,0))),""))</f>
        <v/>
      </c>
      <c r="D3215" s="8" t="n"/>
      <c r="E3215" s="25" t="n"/>
      <c r="F3215" s="25">
        <f>IF(OR($E3215="",$C3215=""),"",ROUND($E3215*$C3215/100,2))</f>
        <v/>
      </c>
      <c r="G3215" s="8" t="n"/>
      <c r="H3215" s="25" t="n"/>
      <c r="I3215" s="8" t="n"/>
      <c r="J3215" s="25">
        <f>IF($H3215&lt;&gt;"",IF($F3215="","",ROUND($H3215-$F3215,2)),IF(AND($F3215&lt;&gt;"",ISNUMBER($G3215)),IF($G3215&lt;TODAY(),-$F3215,""),""))</f>
        <v/>
      </c>
    </row>
    <row r="3216">
      <c r="A3216" s="7" t="n"/>
      <c r="B3216" s="10" t="n"/>
      <c r="C3216">
        <f>IF($A3216="","",IFERROR(IF(INDEX('Apólices'!$Q$2:$Q$5001,MATCH($A3216,'Apólices'!$A$2:$A$5001,0))="","",INDEX('Apólices'!$Q$2:$Q$5001,MATCH($A3216,'Apólices'!$A$2:$A$5001,0))),""))</f>
        <v/>
      </c>
      <c r="D3216" s="8" t="n"/>
      <c r="E3216" s="25" t="n"/>
      <c r="F3216" s="25">
        <f>IF(OR($E3216="",$C3216=""),"",ROUND($E3216*$C3216/100,2))</f>
        <v/>
      </c>
      <c r="G3216" s="8" t="n"/>
      <c r="H3216" s="25" t="n"/>
      <c r="I3216" s="8" t="n"/>
      <c r="J3216" s="25">
        <f>IF($H3216&lt;&gt;"",IF($F3216="","",ROUND($H3216-$F3216,2)),IF(AND($F3216&lt;&gt;"",ISNUMBER($G3216)),IF($G3216&lt;TODAY(),-$F3216,""),""))</f>
        <v/>
      </c>
    </row>
    <row r="3217">
      <c r="A3217" s="7" t="n"/>
      <c r="B3217" s="10" t="n"/>
      <c r="C3217">
        <f>IF($A3217="","",IFERROR(IF(INDEX('Apólices'!$Q$2:$Q$5001,MATCH($A3217,'Apólices'!$A$2:$A$5001,0))="","",INDEX('Apólices'!$Q$2:$Q$5001,MATCH($A3217,'Apólices'!$A$2:$A$5001,0))),""))</f>
        <v/>
      </c>
      <c r="D3217" s="8" t="n"/>
      <c r="E3217" s="25" t="n"/>
      <c r="F3217" s="25">
        <f>IF(OR($E3217="",$C3217=""),"",ROUND($E3217*$C3217/100,2))</f>
        <v/>
      </c>
      <c r="G3217" s="8" t="n"/>
      <c r="H3217" s="25" t="n"/>
      <c r="I3217" s="8" t="n"/>
      <c r="J3217" s="25">
        <f>IF($H3217&lt;&gt;"",IF($F3217="","",ROUND($H3217-$F3217,2)),IF(AND($F3217&lt;&gt;"",ISNUMBER($G3217)),IF($G3217&lt;TODAY(),-$F3217,""),""))</f>
        <v/>
      </c>
    </row>
    <row r="3218">
      <c r="A3218" s="7" t="n"/>
      <c r="B3218" s="10" t="n"/>
      <c r="C3218">
        <f>IF($A3218="","",IFERROR(IF(INDEX('Apólices'!$Q$2:$Q$5001,MATCH($A3218,'Apólices'!$A$2:$A$5001,0))="","",INDEX('Apólices'!$Q$2:$Q$5001,MATCH($A3218,'Apólices'!$A$2:$A$5001,0))),""))</f>
        <v/>
      </c>
      <c r="D3218" s="8" t="n"/>
      <c r="E3218" s="25" t="n"/>
      <c r="F3218" s="25">
        <f>IF(OR($E3218="",$C3218=""),"",ROUND($E3218*$C3218/100,2))</f>
        <v/>
      </c>
      <c r="G3218" s="8" t="n"/>
      <c r="H3218" s="25" t="n"/>
      <c r="I3218" s="8" t="n"/>
      <c r="J3218" s="25">
        <f>IF($H3218&lt;&gt;"",IF($F3218="","",ROUND($H3218-$F3218,2)),IF(AND($F3218&lt;&gt;"",ISNUMBER($G3218)),IF($G3218&lt;TODAY(),-$F3218,""),""))</f>
        <v/>
      </c>
    </row>
    <row r="3219">
      <c r="A3219" s="7" t="n"/>
      <c r="B3219" s="10" t="n"/>
      <c r="C3219">
        <f>IF($A3219="","",IFERROR(IF(INDEX('Apólices'!$Q$2:$Q$5001,MATCH($A3219,'Apólices'!$A$2:$A$5001,0))="","",INDEX('Apólices'!$Q$2:$Q$5001,MATCH($A3219,'Apólices'!$A$2:$A$5001,0))),""))</f>
        <v/>
      </c>
      <c r="D3219" s="8" t="n"/>
      <c r="E3219" s="25" t="n"/>
      <c r="F3219" s="25">
        <f>IF(OR($E3219="",$C3219=""),"",ROUND($E3219*$C3219/100,2))</f>
        <v/>
      </c>
      <c r="G3219" s="8" t="n"/>
      <c r="H3219" s="25" t="n"/>
      <c r="I3219" s="8" t="n"/>
      <c r="J3219" s="25">
        <f>IF($H3219&lt;&gt;"",IF($F3219="","",ROUND($H3219-$F3219,2)),IF(AND($F3219&lt;&gt;"",ISNUMBER($G3219)),IF($G3219&lt;TODAY(),-$F3219,""),""))</f>
        <v/>
      </c>
    </row>
    <row r="3220">
      <c r="A3220" s="7" t="n"/>
      <c r="B3220" s="10" t="n"/>
      <c r="C3220">
        <f>IF($A3220="","",IFERROR(IF(INDEX('Apólices'!$Q$2:$Q$5001,MATCH($A3220,'Apólices'!$A$2:$A$5001,0))="","",INDEX('Apólices'!$Q$2:$Q$5001,MATCH($A3220,'Apólices'!$A$2:$A$5001,0))),""))</f>
        <v/>
      </c>
      <c r="D3220" s="8" t="n"/>
      <c r="E3220" s="25" t="n"/>
      <c r="F3220" s="25">
        <f>IF(OR($E3220="",$C3220=""),"",ROUND($E3220*$C3220/100,2))</f>
        <v/>
      </c>
      <c r="G3220" s="8" t="n"/>
      <c r="H3220" s="25" t="n"/>
      <c r="I3220" s="8" t="n"/>
      <c r="J3220" s="25">
        <f>IF($H3220&lt;&gt;"",IF($F3220="","",ROUND($H3220-$F3220,2)),IF(AND($F3220&lt;&gt;"",ISNUMBER($G3220)),IF($G3220&lt;TODAY(),-$F3220,""),""))</f>
        <v/>
      </c>
    </row>
    <row r="3221">
      <c r="A3221" s="7" t="n"/>
      <c r="B3221" s="10" t="n"/>
      <c r="C3221">
        <f>IF($A3221="","",IFERROR(IF(INDEX('Apólices'!$Q$2:$Q$5001,MATCH($A3221,'Apólices'!$A$2:$A$5001,0))="","",INDEX('Apólices'!$Q$2:$Q$5001,MATCH($A3221,'Apólices'!$A$2:$A$5001,0))),""))</f>
        <v/>
      </c>
      <c r="D3221" s="8" t="n"/>
      <c r="E3221" s="25" t="n"/>
      <c r="F3221" s="25">
        <f>IF(OR($E3221="",$C3221=""),"",ROUND($E3221*$C3221/100,2))</f>
        <v/>
      </c>
      <c r="G3221" s="8" t="n"/>
      <c r="H3221" s="25" t="n"/>
      <c r="I3221" s="8" t="n"/>
      <c r="J3221" s="25">
        <f>IF($H3221&lt;&gt;"",IF($F3221="","",ROUND($H3221-$F3221,2)),IF(AND($F3221&lt;&gt;"",ISNUMBER($G3221)),IF($G3221&lt;TODAY(),-$F3221,""),""))</f>
        <v/>
      </c>
    </row>
    <row r="3222">
      <c r="A3222" s="7" t="n"/>
      <c r="B3222" s="10" t="n"/>
      <c r="C3222">
        <f>IF($A3222="","",IFERROR(IF(INDEX('Apólices'!$Q$2:$Q$5001,MATCH($A3222,'Apólices'!$A$2:$A$5001,0))="","",INDEX('Apólices'!$Q$2:$Q$5001,MATCH($A3222,'Apólices'!$A$2:$A$5001,0))),""))</f>
        <v/>
      </c>
      <c r="D3222" s="8" t="n"/>
      <c r="E3222" s="25" t="n"/>
      <c r="F3222" s="25">
        <f>IF(OR($E3222="",$C3222=""),"",ROUND($E3222*$C3222/100,2))</f>
        <v/>
      </c>
      <c r="G3222" s="8" t="n"/>
      <c r="H3222" s="25" t="n"/>
      <c r="I3222" s="8" t="n"/>
      <c r="J3222" s="25">
        <f>IF($H3222&lt;&gt;"",IF($F3222="","",ROUND($H3222-$F3222,2)),IF(AND($F3222&lt;&gt;"",ISNUMBER($G3222)),IF($G3222&lt;TODAY(),-$F3222,""),""))</f>
        <v/>
      </c>
    </row>
    <row r="3223">
      <c r="A3223" s="7" t="n"/>
      <c r="B3223" s="10" t="n"/>
      <c r="C3223">
        <f>IF($A3223="","",IFERROR(IF(INDEX('Apólices'!$Q$2:$Q$5001,MATCH($A3223,'Apólices'!$A$2:$A$5001,0))="","",INDEX('Apólices'!$Q$2:$Q$5001,MATCH($A3223,'Apólices'!$A$2:$A$5001,0))),""))</f>
        <v/>
      </c>
      <c r="D3223" s="8" t="n"/>
      <c r="E3223" s="25" t="n"/>
      <c r="F3223" s="25">
        <f>IF(OR($E3223="",$C3223=""),"",ROUND($E3223*$C3223/100,2))</f>
        <v/>
      </c>
      <c r="G3223" s="8" t="n"/>
      <c r="H3223" s="25" t="n"/>
      <c r="I3223" s="8" t="n"/>
      <c r="J3223" s="25">
        <f>IF($H3223&lt;&gt;"",IF($F3223="","",ROUND($H3223-$F3223,2)),IF(AND($F3223&lt;&gt;"",ISNUMBER($G3223)),IF($G3223&lt;TODAY(),-$F3223,""),""))</f>
        <v/>
      </c>
    </row>
    <row r="3224">
      <c r="A3224" s="7" t="n"/>
      <c r="B3224" s="10" t="n"/>
      <c r="C3224">
        <f>IF($A3224="","",IFERROR(IF(INDEX('Apólices'!$Q$2:$Q$5001,MATCH($A3224,'Apólices'!$A$2:$A$5001,0))="","",INDEX('Apólices'!$Q$2:$Q$5001,MATCH($A3224,'Apólices'!$A$2:$A$5001,0))),""))</f>
        <v/>
      </c>
      <c r="D3224" s="8" t="n"/>
      <c r="E3224" s="25" t="n"/>
      <c r="F3224" s="25">
        <f>IF(OR($E3224="",$C3224=""),"",ROUND($E3224*$C3224/100,2))</f>
        <v/>
      </c>
      <c r="G3224" s="8" t="n"/>
      <c r="H3224" s="25" t="n"/>
      <c r="I3224" s="8" t="n"/>
      <c r="J3224" s="25">
        <f>IF($H3224&lt;&gt;"",IF($F3224="","",ROUND($H3224-$F3224,2)),IF(AND($F3224&lt;&gt;"",ISNUMBER($G3224)),IF($G3224&lt;TODAY(),-$F3224,""),""))</f>
        <v/>
      </c>
    </row>
    <row r="3225">
      <c r="A3225" s="7" t="n"/>
      <c r="B3225" s="10" t="n"/>
      <c r="C3225">
        <f>IF($A3225="","",IFERROR(IF(INDEX('Apólices'!$Q$2:$Q$5001,MATCH($A3225,'Apólices'!$A$2:$A$5001,0))="","",INDEX('Apólices'!$Q$2:$Q$5001,MATCH($A3225,'Apólices'!$A$2:$A$5001,0))),""))</f>
        <v/>
      </c>
      <c r="D3225" s="8" t="n"/>
      <c r="E3225" s="25" t="n"/>
      <c r="F3225" s="25">
        <f>IF(OR($E3225="",$C3225=""),"",ROUND($E3225*$C3225/100,2))</f>
        <v/>
      </c>
      <c r="G3225" s="8" t="n"/>
      <c r="H3225" s="25" t="n"/>
      <c r="I3225" s="8" t="n"/>
      <c r="J3225" s="25">
        <f>IF($H3225&lt;&gt;"",IF($F3225="","",ROUND($H3225-$F3225,2)),IF(AND($F3225&lt;&gt;"",ISNUMBER($G3225)),IF($G3225&lt;TODAY(),-$F3225,""),""))</f>
        <v/>
      </c>
    </row>
    <row r="3226">
      <c r="A3226" s="7" t="n"/>
      <c r="B3226" s="10" t="n"/>
      <c r="C3226">
        <f>IF($A3226="","",IFERROR(IF(INDEX('Apólices'!$Q$2:$Q$5001,MATCH($A3226,'Apólices'!$A$2:$A$5001,0))="","",INDEX('Apólices'!$Q$2:$Q$5001,MATCH($A3226,'Apólices'!$A$2:$A$5001,0))),""))</f>
        <v/>
      </c>
      <c r="D3226" s="8" t="n"/>
      <c r="E3226" s="25" t="n"/>
      <c r="F3226" s="25">
        <f>IF(OR($E3226="",$C3226=""),"",ROUND($E3226*$C3226/100,2))</f>
        <v/>
      </c>
      <c r="G3226" s="8" t="n"/>
      <c r="H3226" s="25" t="n"/>
      <c r="I3226" s="8" t="n"/>
      <c r="J3226" s="25">
        <f>IF($H3226&lt;&gt;"",IF($F3226="","",ROUND($H3226-$F3226,2)),IF(AND($F3226&lt;&gt;"",ISNUMBER($G3226)),IF($G3226&lt;TODAY(),-$F3226,""),""))</f>
        <v/>
      </c>
    </row>
    <row r="3227">
      <c r="A3227" s="7" t="n"/>
      <c r="B3227" s="10" t="n"/>
      <c r="C3227">
        <f>IF($A3227="","",IFERROR(IF(INDEX('Apólices'!$Q$2:$Q$5001,MATCH($A3227,'Apólices'!$A$2:$A$5001,0))="","",INDEX('Apólices'!$Q$2:$Q$5001,MATCH($A3227,'Apólices'!$A$2:$A$5001,0))),""))</f>
        <v/>
      </c>
      <c r="D3227" s="8" t="n"/>
      <c r="E3227" s="25" t="n"/>
      <c r="F3227" s="25">
        <f>IF(OR($E3227="",$C3227=""),"",ROUND($E3227*$C3227/100,2))</f>
        <v/>
      </c>
      <c r="G3227" s="8" t="n"/>
      <c r="H3227" s="25" t="n"/>
      <c r="I3227" s="8" t="n"/>
      <c r="J3227" s="25">
        <f>IF($H3227&lt;&gt;"",IF($F3227="","",ROUND($H3227-$F3227,2)),IF(AND($F3227&lt;&gt;"",ISNUMBER($G3227)),IF($G3227&lt;TODAY(),-$F3227,""),""))</f>
        <v/>
      </c>
    </row>
    <row r="3228">
      <c r="A3228" s="7" t="n"/>
      <c r="B3228" s="10" t="n"/>
      <c r="C3228">
        <f>IF($A3228="","",IFERROR(IF(INDEX('Apólices'!$Q$2:$Q$5001,MATCH($A3228,'Apólices'!$A$2:$A$5001,0))="","",INDEX('Apólices'!$Q$2:$Q$5001,MATCH($A3228,'Apólices'!$A$2:$A$5001,0))),""))</f>
        <v/>
      </c>
      <c r="D3228" s="8" t="n"/>
      <c r="E3228" s="25" t="n"/>
      <c r="F3228" s="25">
        <f>IF(OR($E3228="",$C3228=""),"",ROUND($E3228*$C3228/100,2))</f>
        <v/>
      </c>
      <c r="G3228" s="8" t="n"/>
      <c r="H3228" s="25" t="n"/>
      <c r="I3228" s="8" t="n"/>
      <c r="J3228" s="25">
        <f>IF($H3228&lt;&gt;"",IF($F3228="","",ROUND($H3228-$F3228,2)),IF(AND($F3228&lt;&gt;"",ISNUMBER($G3228)),IF($G3228&lt;TODAY(),-$F3228,""),""))</f>
        <v/>
      </c>
    </row>
    <row r="3229">
      <c r="A3229" s="7" t="n"/>
      <c r="B3229" s="10" t="n"/>
      <c r="C3229">
        <f>IF($A3229="","",IFERROR(IF(INDEX('Apólices'!$Q$2:$Q$5001,MATCH($A3229,'Apólices'!$A$2:$A$5001,0))="","",INDEX('Apólices'!$Q$2:$Q$5001,MATCH($A3229,'Apólices'!$A$2:$A$5001,0))),""))</f>
        <v/>
      </c>
      <c r="D3229" s="8" t="n"/>
      <c r="E3229" s="25" t="n"/>
      <c r="F3229" s="25">
        <f>IF(OR($E3229="",$C3229=""),"",ROUND($E3229*$C3229/100,2))</f>
        <v/>
      </c>
      <c r="G3229" s="8" t="n"/>
      <c r="H3229" s="25" t="n"/>
      <c r="I3229" s="8" t="n"/>
      <c r="J3229" s="25">
        <f>IF($H3229&lt;&gt;"",IF($F3229="","",ROUND($H3229-$F3229,2)),IF(AND($F3229&lt;&gt;"",ISNUMBER($G3229)),IF($G3229&lt;TODAY(),-$F3229,""),""))</f>
        <v/>
      </c>
    </row>
    <row r="3230">
      <c r="A3230" s="7" t="n"/>
      <c r="B3230" s="10" t="n"/>
      <c r="C3230">
        <f>IF($A3230="","",IFERROR(IF(INDEX('Apólices'!$Q$2:$Q$5001,MATCH($A3230,'Apólices'!$A$2:$A$5001,0))="","",INDEX('Apólices'!$Q$2:$Q$5001,MATCH($A3230,'Apólices'!$A$2:$A$5001,0))),""))</f>
        <v/>
      </c>
      <c r="D3230" s="8" t="n"/>
      <c r="E3230" s="25" t="n"/>
      <c r="F3230" s="25">
        <f>IF(OR($E3230="",$C3230=""),"",ROUND($E3230*$C3230/100,2))</f>
        <v/>
      </c>
      <c r="G3230" s="8" t="n"/>
      <c r="H3230" s="25" t="n"/>
      <c r="I3230" s="8" t="n"/>
      <c r="J3230" s="25">
        <f>IF($H3230&lt;&gt;"",IF($F3230="","",ROUND($H3230-$F3230,2)),IF(AND($F3230&lt;&gt;"",ISNUMBER($G3230)),IF($G3230&lt;TODAY(),-$F3230,""),""))</f>
        <v/>
      </c>
    </row>
    <row r="3231">
      <c r="A3231" s="7" t="n"/>
      <c r="B3231" s="10" t="n"/>
      <c r="C3231">
        <f>IF($A3231="","",IFERROR(IF(INDEX('Apólices'!$Q$2:$Q$5001,MATCH($A3231,'Apólices'!$A$2:$A$5001,0))="","",INDEX('Apólices'!$Q$2:$Q$5001,MATCH($A3231,'Apólices'!$A$2:$A$5001,0))),""))</f>
        <v/>
      </c>
      <c r="D3231" s="8" t="n"/>
      <c r="E3231" s="25" t="n"/>
      <c r="F3231" s="25">
        <f>IF(OR($E3231="",$C3231=""),"",ROUND($E3231*$C3231/100,2))</f>
        <v/>
      </c>
      <c r="G3231" s="8" t="n"/>
      <c r="H3231" s="25" t="n"/>
      <c r="I3231" s="8" t="n"/>
      <c r="J3231" s="25">
        <f>IF($H3231&lt;&gt;"",IF($F3231="","",ROUND($H3231-$F3231,2)),IF(AND($F3231&lt;&gt;"",ISNUMBER($G3231)),IF($G3231&lt;TODAY(),-$F3231,""),""))</f>
        <v/>
      </c>
    </row>
    <row r="3232">
      <c r="A3232" s="7" t="n"/>
      <c r="B3232" s="10" t="n"/>
      <c r="C3232">
        <f>IF($A3232="","",IFERROR(IF(INDEX('Apólices'!$Q$2:$Q$5001,MATCH($A3232,'Apólices'!$A$2:$A$5001,0))="","",INDEX('Apólices'!$Q$2:$Q$5001,MATCH($A3232,'Apólices'!$A$2:$A$5001,0))),""))</f>
        <v/>
      </c>
      <c r="D3232" s="8" t="n"/>
      <c r="E3232" s="25" t="n"/>
      <c r="F3232" s="25">
        <f>IF(OR($E3232="",$C3232=""),"",ROUND($E3232*$C3232/100,2))</f>
        <v/>
      </c>
      <c r="G3232" s="8" t="n"/>
      <c r="H3232" s="25" t="n"/>
      <c r="I3232" s="8" t="n"/>
      <c r="J3232" s="25">
        <f>IF($H3232&lt;&gt;"",IF($F3232="","",ROUND($H3232-$F3232,2)),IF(AND($F3232&lt;&gt;"",ISNUMBER($G3232)),IF($G3232&lt;TODAY(),-$F3232,""),""))</f>
        <v/>
      </c>
    </row>
    <row r="3233">
      <c r="A3233" s="7" t="n"/>
      <c r="B3233" s="10" t="n"/>
      <c r="C3233">
        <f>IF($A3233="","",IFERROR(IF(INDEX('Apólices'!$Q$2:$Q$5001,MATCH($A3233,'Apólices'!$A$2:$A$5001,0))="","",INDEX('Apólices'!$Q$2:$Q$5001,MATCH($A3233,'Apólices'!$A$2:$A$5001,0))),""))</f>
        <v/>
      </c>
      <c r="D3233" s="8" t="n"/>
      <c r="E3233" s="25" t="n"/>
      <c r="F3233" s="25">
        <f>IF(OR($E3233="",$C3233=""),"",ROUND($E3233*$C3233/100,2))</f>
        <v/>
      </c>
      <c r="G3233" s="8" t="n"/>
      <c r="H3233" s="25" t="n"/>
      <c r="I3233" s="8" t="n"/>
      <c r="J3233" s="25">
        <f>IF($H3233&lt;&gt;"",IF($F3233="","",ROUND($H3233-$F3233,2)),IF(AND($F3233&lt;&gt;"",ISNUMBER($G3233)),IF($G3233&lt;TODAY(),-$F3233,""),""))</f>
        <v/>
      </c>
    </row>
    <row r="3234">
      <c r="A3234" s="7" t="n"/>
      <c r="B3234" s="10" t="n"/>
      <c r="C3234">
        <f>IF($A3234="","",IFERROR(IF(INDEX('Apólices'!$Q$2:$Q$5001,MATCH($A3234,'Apólices'!$A$2:$A$5001,0))="","",INDEX('Apólices'!$Q$2:$Q$5001,MATCH($A3234,'Apólices'!$A$2:$A$5001,0))),""))</f>
        <v/>
      </c>
      <c r="D3234" s="8" t="n"/>
      <c r="E3234" s="25" t="n"/>
      <c r="F3234" s="25">
        <f>IF(OR($E3234="",$C3234=""),"",ROUND($E3234*$C3234/100,2))</f>
        <v/>
      </c>
      <c r="G3234" s="8" t="n"/>
      <c r="H3234" s="25" t="n"/>
      <c r="I3234" s="8" t="n"/>
      <c r="J3234" s="25">
        <f>IF($H3234&lt;&gt;"",IF($F3234="","",ROUND($H3234-$F3234,2)),IF(AND($F3234&lt;&gt;"",ISNUMBER($G3234)),IF($G3234&lt;TODAY(),-$F3234,""),""))</f>
        <v/>
      </c>
    </row>
    <row r="3235">
      <c r="A3235" s="7" t="n"/>
      <c r="B3235" s="10" t="n"/>
      <c r="C3235">
        <f>IF($A3235="","",IFERROR(IF(INDEX('Apólices'!$Q$2:$Q$5001,MATCH($A3235,'Apólices'!$A$2:$A$5001,0))="","",INDEX('Apólices'!$Q$2:$Q$5001,MATCH($A3235,'Apólices'!$A$2:$A$5001,0))),""))</f>
        <v/>
      </c>
      <c r="D3235" s="8" t="n"/>
      <c r="E3235" s="25" t="n"/>
      <c r="F3235" s="25">
        <f>IF(OR($E3235="",$C3235=""),"",ROUND($E3235*$C3235/100,2))</f>
        <v/>
      </c>
      <c r="G3235" s="8" t="n"/>
      <c r="H3235" s="25" t="n"/>
      <c r="I3235" s="8" t="n"/>
      <c r="J3235" s="25">
        <f>IF($H3235&lt;&gt;"",IF($F3235="","",ROUND($H3235-$F3235,2)),IF(AND($F3235&lt;&gt;"",ISNUMBER($G3235)),IF($G3235&lt;TODAY(),-$F3235,""),""))</f>
        <v/>
      </c>
    </row>
    <row r="3236">
      <c r="A3236" s="7" t="n"/>
      <c r="B3236" s="10" t="n"/>
      <c r="C3236">
        <f>IF($A3236="","",IFERROR(IF(INDEX('Apólices'!$Q$2:$Q$5001,MATCH($A3236,'Apólices'!$A$2:$A$5001,0))="","",INDEX('Apólices'!$Q$2:$Q$5001,MATCH($A3236,'Apólices'!$A$2:$A$5001,0))),""))</f>
        <v/>
      </c>
      <c r="D3236" s="8" t="n"/>
      <c r="E3236" s="25" t="n"/>
      <c r="F3236" s="25">
        <f>IF(OR($E3236="",$C3236=""),"",ROUND($E3236*$C3236/100,2))</f>
        <v/>
      </c>
      <c r="G3236" s="8" t="n"/>
      <c r="H3236" s="25" t="n"/>
      <c r="I3236" s="8" t="n"/>
      <c r="J3236" s="25">
        <f>IF($H3236&lt;&gt;"",IF($F3236="","",ROUND($H3236-$F3236,2)),IF(AND($F3236&lt;&gt;"",ISNUMBER($G3236)),IF($G3236&lt;TODAY(),-$F3236,""),""))</f>
        <v/>
      </c>
    </row>
    <row r="3237">
      <c r="A3237" s="7" t="n"/>
      <c r="B3237" s="10" t="n"/>
      <c r="C3237">
        <f>IF($A3237="","",IFERROR(IF(INDEX('Apólices'!$Q$2:$Q$5001,MATCH($A3237,'Apólices'!$A$2:$A$5001,0))="","",INDEX('Apólices'!$Q$2:$Q$5001,MATCH($A3237,'Apólices'!$A$2:$A$5001,0))),""))</f>
        <v/>
      </c>
      <c r="D3237" s="8" t="n"/>
      <c r="E3237" s="25" t="n"/>
      <c r="F3237" s="25">
        <f>IF(OR($E3237="",$C3237=""),"",ROUND($E3237*$C3237/100,2))</f>
        <v/>
      </c>
      <c r="G3237" s="8" t="n"/>
      <c r="H3237" s="25" t="n"/>
      <c r="I3237" s="8" t="n"/>
      <c r="J3237" s="25">
        <f>IF($H3237&lt;&gt;"",IF($F3237="","",ROUND($H3237-$F3237,2)),IF(AND($F3237&lt;&gt;"",ISNUMBER($G3237)),IF($G3237&lt;TODAY(),-$F3237,""),""))</f>
        <v/>
      </c>
    </row>
    <row r="3238">
      <c r="A3238" s="7" t="n"/>
      <c r="B3238" s="10" t="n"/>
      <c r="C3238">
        <f>IF($A3238="","",IFERROR(IF(INDEX('Apólices'!$Q$2:$Q$5001,MATCH($A3238,'Apólices'!$A$2:$A$5001,0))="","",INDEX('Apólices'!$Q$2:$Q$5001,MATCH($A3238,'Apólices'!$A$2:$A$5001,0))),""))</f>
        <v/>
      </c>
      <c r="D3238" s="8" t="n"/>
      <c r="E3238" s="25" t="n"/>
      <c r="F3238" s="25">
        <f>IF(OR($E3238="",$C3238=""),"",ROUND($E3238*$C3238/100,2))</f>
        <v/>
      </c>
      <c r="G3238" s="8" t="n"/>
      <c r="H3238" s="25" t="n"/>
      <c r="I3238" s="8" t="n"/>
      <c r="J3238" s="25">
        <f>IF($H3238&lt;&gt;"",IF($F3238="","",ROUND($H3238-$F3238,2)),IF(AND($F3238&lt;&gt;"",ISNUMBER($G3238)),IF($G3238&lt;TODAY(),-$F3238,""),""))</f>
        <v/>
      </c>
    </row>
    <row r="3239">
      <c r="A3239" s="7" t="n"/>
      <c r="B3239" s="10" t="n"/>
      <c r="C3239">
        <f>IF($A3239="","",IFERROR(IF(INDEX('Apólices'!$Q$2:$Q$5001,MATCH($A3239,'Apólices'!$A$2:$A$5001,0))="","",INDEX('Apólices'!$Q$2:$Q$5001,MATCH($A3239,'Apólices'!$A$2:$A$5001,0))),""))</f>
        <v/>
      </c>
      <c r="D3239" s="8" t="n"/>
      <c r="E3239" s="25" t="n"/>
      <c r="F3239" s="25">
        <f>IF(OR($E3239="",$C3239=""),"",ROUND($E3239*$C3239/100,2))</f>
        <v/>
      </c>
      <c r="G3239" s="8" t="n"/>
      <c r="H3239" s="25" t="n"/>
      <c r="I3239" s="8" t="n"/>
      <c r="J3239" s="25">
        <f>IF($H3239&lt;&gt;"",IF($F3239="","",ROUND($H3239-$F3239,2)),IF(AND($F3239&lt;&gt;"",ISNUMBER($G3239)),IF($G3239&lt;TODAY(),-$F3239,""),""))</f>
        <v/>
      </c>
    </row>
    <row r="3240">
      <c r="A3240" s="7" t="n"/>
      <c r="B3240" s="10" t="n"/>
      <c r="C3240">
        <f>IF($A3240="","",IFERROR(IF(INDEX('Apólices'!$Q$2:$Q$5001,MATCH($A3240,'Apólices'!$A$2:$A$5001,0))="","",INDEX('Apólices'!$Q$2:$Q$5001,MATCH($A3240,'Apólices'!$A$2:$A$5001,0))),""))</f>
        <v/>
      </c>
      <c r="D3240" s="8" t="n"/>
      <c r="E3240" s="25" t="n"/>
      <c r="F3240" s="25">
        <f>IF(OR($E3240="",$C3240=""),"",ROUND($E3240*$C3240/100,2))</f>
        <v/>
      </c>
      <c r="G3240" s="8" t="n"/>
      <c r="H3240" s="25" t="n"/>
      <c r="I3240" s="8" t="n"/>
      <c r="J3240" s="25">
        <f>IF($H3240&lt;&gt;"",IF($F3240="","",ROUND($H3240-$F3240,2)),IF(AND($F3240&lt;&gt;"",ISNUMBER($G3240)),IF($G3240&lt;TODAY(),-$F3240,""),""))</f>
        <v/>
      </c>
    </row>
    <row r="3241">
      <c r="A3241" s="7" t="n"/>
      <c r="B3241" s="10" t="n"/>
      <c r="C3241">
        <f>IF($A3241="","",IFERROR(IF(INDEX('Apólices'!$Q$2:$Q$5001,MATCH($A3241,'Apólices'!$A$2:$A$5001,0))="","",INDEX('Apólices'!$Q$2:$Q$5001,MATCH($A3241,'Apólices'!$A$2:$A$5001,0))),""))</f>
        <v/>
      </c>
      <c r="D3241" s="8" t="n"/>
      <c r="E3241" s="25" t="n"/>
      <c r="F3241" s="25">
        <f>IF(OR($E3241="",$C3241=""),"",ROUND($E3241*$C3241/100,2))</f>
        <v/>
      </c>
      <c r="G3241" s="8" t="n"/>
      <c r="H3241" s="25" t="n"/>
      <c r="I3241" s="8" t="n"/>
      <c r="J3241" s="25">
        <f>IF($H3241&lt;&gt;"",IF($F3241="","",ROUND($H3241-$F3241,2)),IF(AND($F3241&lt;&gt;"",ISNUMBER($G3241)),IF($G3241&lt;TODAY(),-$F3241,""),""))</f>
        <v/>
      </c>
    </row>
    <row r="3242">
      <c r="A3242" s="7" t="n"/>
      <c r="B3242" s="10" t="n"/>
      <c r="C3242">
        <f>IF($A3242="","",IFERROR(IF(INDEX('Apólices'!$Q$2:$Q$5001,MATCH($A3242,'Apólices'!$A$2:$A$5001,0))="","",INDEX('Apólices'!$Q$2:$Q$5001,MATCH($A3242,'Apólices'!$A$2:$A$5001,0))),""))</f>
        <v/>
      </c>
      <c r="D3242" s="8" t="n"/>
      <c r="E3242" s="25" t="n"/>
      <c r="F3242" s="25">
        <f>IF(OR($E3242="",$C3242=""),"",ROUND($E3242*$C3242/100,2))</f>
        <v/>
      </c>
      <c r="G3242" s="8" t="n"/>
      <c r="H3242" s="25" t="n"/>
      <c r="I3242" s="8" t="n"/>
      <c r="J3242" s="25">
        <f>IF($H3242&lt;&gt;"",IF($F3242="","",ROUND($H3242-$F3242,2)),IF(AND($F3242&lt;&gt;"",ISNUMBER($G3242)),IF($G3242&lt;TODAY(),-$F3242,""),""))</f>
        <v/>
      </c>
    </row>
    <row r="3243">
      <c r="A3243" s="7" t="n"/>
      <c r="B3243" s="10" t="n"/>
      <c r="C3243">
        <f>IF($A3243="","",IFERROR(IF(INDEX('Apólices'!$Q$2:$Q$5001,MATCH($A3243,'Apólices'!$A$2:$A$5001,0))="","",INDEX('Apólices'!$Q$2:$Q$5001,MATCH($A3243,'Apólices'!$A$2:$A$5001,0))),""))</f>
        <v/>
      </c>
      <c r="D3243" s="8" t="n"/>
      <c r="E3243" s="25" t="n"/>
      <c r="F3243" s="25">
        <f>IF(OR($E3243="",$C3243=""),"",ROUND($E3243*$C3243/100,2))</f>
        <v/>
      </c>
      <c r="G3243" s="8" t="n"/>
      <c r="H3243" s="25" t="n"/>
      <c r="I3243" s="8" t="n"/>
      <c r="J3243" s="25">
        <f>IF($H3243&lt;&gt;"",IF($F3243="","",ROUND($H3243-$F3243,2)),IF(AND($F3243&lt;&gt;"",ISNUMBER($G3243)),IF($G3243&lt;TODAY(),-$F3243,""),""))</f>
        <v/>
      </c>
    </row>
    <row r="3244">
      <c r="A3244" s="7" t="n"/>
      <c r="B3244" s="10" t="n"/>
      <c r="C3244">
        <f>IF($A3244="","",IFERROR(IF(INDEX('Apólices'!$Q$2:$Q$5001,MATCH($A3244,'Apólices'!$A$2:$A$5001,0))="","",INDEX('Apólices'!$Q$2:$Q$5001,MATCH($A3244,'Apólices'!$A$2:$A$5001,0))),""))</f>
        <v/>
      </c>
      <c r="D3244" s="8" t="n"/>
      <c r="E3244" s="25" t="n"/>
      <c r="F3244" s="25">
        <f>IF(OR($E3244="",$C3244=""),"",ROUND($E3244*$C3244/100,2))</f>
        <v/>
      </c>
      <c r="G3244" s="8" t="n"/>
      <c r="H3244" s="25" t="n"/>
      <c r="I3244" s="8" t="n"/>
      <c r="J3244" s="25">
        <f>IF($H3244&lt;&gt;"",IF($F3244="","",ROUND($H3244-$F3244,2)),IF(AND($F3244&lt;&gt;"",ISNUMBER($G3244)),IF($G3244&lt;TODAY(),-$F3244,""),""))</f>
        <v/>
      </c>
    </row>
    <row r="3245">
      <c r="A3245" s="7" t="n"/>
      <c r="B3245" s="10" t="n"/>
      <c r="C3245">
        <f>IF($A3245="","",IFERROR(IF(INDEX('Apólices'!$Q$2:$Q$5001,MATCH($A3245,'Apólices'!$A$2:$A$5001,0))="","",INDEX('Apólices'!$Q$2:$Q$5001,MATCH($A3245,'Apólices'!$A$2:$A$5001,0))),""))</f>
        <v/>
      </c>
      <c r="D3245" s="8" t="n"/>
      <c r="E3245" s="25" t="n"/>
      <c r="F3245" s="25">
        <f>IF(OR($E3245="",$C3245=""),"",ROUND($E3245*$C3245/100,2))</f>
        <v/>
      </c>
      <c r="G3245" s="8" t="n"/>
      <c r="H3245" s="25" t="n"/>
      <c r="I3245" s="8" t="n"/>
      <c r="J3245" s="25">
        <f>IF($H3245&lt;&gt;"",IF($F3245="","",ROUND($H3245-$F3245,2)),IF(AND($F3245&lt;&gt;"",ISNUMBER($G3245)),IF($G3245&lt;TODAY(),-$F3245,""),""))</f>
        <v/>
      </c>
    </row>
    <row r="3246">
      <c r="A3246" s="7" t="n"/>
      <c r="B3246" s="10" t="n"/>
      <c r="C3246">
        <f>IF($A3246="","",IFERROR(IF(INDEX('Apólices'!$Q$2:$Q$5001,MATCH($A3246,'Apólices'!$A$2:$A$5001,0))="","",INDEX('Apólices'!$Q$2:$Q$5001,MATCH($A3246,'Apólices'!$A$2:$A$5001,0))),""))</f>
        <v/>
      </c>
      <c r="D3246" s="8" t="n"/>
      <c r="E3246" s="25" t="n"/>
      <c r="F3246" s="25">
        <f>IF(OR($E3246="",$C3246=""),"",ROUND($E3246*$C3246/100,2))</f>
        <v/>
      </c>
      <c r="G3246" s="8" t="n"/>
      <c r="H3246" s="25" t="n"/>
      <c r="I3246" s="8" t="n"/>
      <c r="J3246" s="25">
        <f>IF($H3246&lt;&gt;"",IF($F3246="","",ROUND($H3246-$F3246,2)),IF(AND($F3246&lt;&gt;"",ISNUMBER($G3246)),IF($G3246&lt;TODAY(),-$F3246,""),""))</f>
        <v/>
      </c>
    </row>
    <row r="3247">
      <c r="A3247" s="7" t="n"/>
      <c r="B3247" s="10" t="n"/>
      <c r="C3247">
        <f>IF($A3247="","",IFERROR(IF(INDEX('Apólices'!$Q$2:$Q$5001,MATCH($A3247,'Apólices'!$A$2:$A$5001,0))="","",INDEX('Apólices'!$Q$2:$Q$5001,MATCH($A3247,'Apólices'!$A$2:$A$5001,0))),""))</f>
        <v/>
      </c>
      <c r="D3247" s="8" t="n"/>
      <c r="E3247" s="25" t="n"/>
      <c r="F3247" s="25">
        <f>IF(OR($E3247="",$C3247=""),"",ROUND($E3247*$C3247/100,2))</f>
        <v/>
      </c>
      <c r="G3247" s="8" t="n"/>
      <c r="H3247" s="25" t="n"/>
      <c r="I3247" s="8" t="n"/>
      <c r="J3247" s="25">
        <f>IF($H3247&lt;&gt;"",IF($F3247="","",ROUND($H3247-$F3247,2)),IF(AND($F3247&lt;&gt;"",ISNUMBER($G3247)),IF($G3247&lt;TODAY(),-$F3247,""),""))</f>
        <v/>
      </c>
    </row>
    <row r="3248">
      <c r="A3248" s="7" t="n"/>
      <c r="B3248" s="10" t="n"/>
      <c r="C3248">
        <f>IF($A3248="","",IFERROR(IF(INDEX('Apólices'!$Q$2:$Q$5001,MATCH($A3248,'Apólices'!$A$2:$A$5001,0))="","",INDEX('Apólices'!$Q$2:$Q$5001,MATCH($A3248,'Apólices'!$A$2:$A$5001,0))),""))</f>
        <v/>
      </c>
      <c r="D3248" s="8" t="n"/>
      <c r="E3248" s="25" t="n"/>
      <c r="F3248" s="25">
        <f>IF(OR($E3248="",$C3248=""),"",ROUND($E3248*$C3248/100,2))</f>
        <v/>
      </c>
      <c r="G3248" s="8" t="n"/>
      <c r="H3248" s="25" t="n"/>
      <c r="I3248" s="8" t="n"/>
      <c r="J3248" s="25">
        <f>IF($H3248&lt;&gt;"",IF($F3248="","",ROUND($H3248-$F3248,2)),IF(AND($F3248&lt;&gt;"",ISNUMBER($G3248)),IF($G3248&lt;TODAY(),-$F3248,""),""))</f>
        <v/>
      </c>
    </row>
    <row r="3249">
      <c r="A3249" s="7" t="n"/>
      <c r="B3249" s="10" t="n"/>
      <c r="C3249">
        <f>IF($A3249="","",IFERROR(IF(INDEX('Apólices'!$Q$2:$Q$5001,MATCH($A3249,'Apólices'!$A$2:$A$5001,0))="","",INDEX('Apólices'!$Q$2:$Q$5001,MATCH($A3249,'Apólices'!$A$2:$A$5001,0))),""))</f>
        <v/>
      </c>
      <c r="D3249" s="8" t="n"/>
      <c r="E3249" s="25" t="n"/>
      <c r="F3249" s="25">
        <f>IF(OR($E3249="",$C3249=""),"",ROUND($E3249*$C3249/100,2))</f>
        <v/>
      </c>
      <c r="G3249" s="8" t="n"/>
      <c r="H3249" s="25" t="n"/>
      <c r="I3249" s="8" t="n"/>
      <c r="J3249" s="25">
        <f>IF($H3249&lt;&gt;"",IF($F3249="","",ROUND($H3249-$F3249,2)),IF(AND($F3249&lt;&gt;"",ISNUMBER($G3249)),IF($G3249&lt;TODAY(),-$F3249,""),""))</f>
        <v/>
      </c>
    </row>
    <row r="3250">
      <c r="A3250" s="7" t="n"/>
      <c r="B3250" s="10" t="n"/>
      <c r="C3250">
        <f>IF($A3250="","",IFERROR(IF(INDEX('Apólices'!$Q$2:$Q$5001,MATCH($A3250,'Apólices'!$A$2:$A$5001,0))="","",INDEX('Apólices'!$Q$2:$Q$5001,MATCH($A3250,'Apólices'!$A$2:$A$5001,0))),""))</f>
        <v/>
      </c>
      <c r="D3250" s="8" t="n"/>
      <c r="E3250" s="25" t="n"/>
      <c r="F3250" s="25">
        <f>IF(OR($E3250="",$C3250=""),"",ROUND($E3250*$C3250/100,2))</f>
        <v/>
      </c>
      <c r="G3250" s="8" t="n"/>
      <c r="H3250" s="25" t="n"/>
      <c r="I3250" s="8" t="n"/>
      <c r="J3250" s="25">
        <f>IF($H3250&lt;&gt;"",IF($F3250="","",ROUND($H3250-$F3250,2)),IF(AND($F3250&lt;&gt;"",ISNUMBER($G3250)),IF($G3250&lt;TODAY(),-$F3250,""),""))</f>
        <v/>
      </c>
    </row>
    <row r="3251">
      <c r="A3251" s="7" t="n"/>
      <c r="B3251" s="10" t="n"/>
      <c r="C3251">
        <f>IF($A3251="","",IFERROR(IF(INDEX('Apólices'!$Q$2:$Q$5001,MATCH($A3251,'Apólices'!$A$2:$A$5001,0))="","",INDEX('Apólices'!$Q$2:$Q$5001,MATCH($A3251,'Apólices'!$A$2:$A$5001,0))),""))</f>
        <v/>
      </c>
      <c r="D3251" s="8" t="n"/>
      <c r="E3251" s="25" t="n"/>
      <c r="F3251" s="25">
        <f>IF(OR($E3251="",$C3251=""),"",ROUND($E3251*$C3251/100,2))</f>
        <v/>
      </c>
      <c r="G3251" s="8" t="n"/>
      <c r="H3251" s="25" t="n"/>
      <c r="I3251" s="8" t="n"/>
      <c r="J3251" s="25">
        <f>IF($H3251&lt;&gt;"",IF($F3251="","",ROUND($H3251-$F3251,2)),IF(AND($F3251&lt;&gt;"",ISNUMBER($G3251)),IF($G3251&lt;TODAY(),-$F3251,""),""))</f>
        <v/>
      </c>
    </row>
    <row r="3252">
      <c r="A3252" s="7" t="n"/>
      <c r="B3252" s="10" t="n"/>
      <c r="C3252">
        <f>IF($A3252="","",IFERROR(IF(INDEX('Apólices'!$Q$2:$Q$5001,MATCH($A3252,'Apólices'!$A$2:$A$5001,0))="","",INDEX('Apólices'!$Q$2:$Q$5001,MATCH($A3252,'Apólices'!$A$2:$A$5001,0))),""))</f>
        <v/>
      </c>
      <c r="D3252" s="8" t="n"/>
      <c r="E3252" s="25" t="n"/>
      <c r="F3252" s="25">
        <f>IF(OR($E3252="",$C3252=""),"",ROUND($E3252*$C3252/100,2))</f>
        <v/>
      </c>
      <c r="G3252" s="8" t="n"/>
      <c r="H3252" s="25" t="n"/>
      <c r="I3252" s="8" t="n"/>
      <c r="J3252" s="25">
        <f>IF($H3252&lt;&gt;"",IF($F3252="","",ROUND($H3252-$F3252,2)),IF(AND($F3252&lt;&gt;"",ISNUMBER($G3252)),IF($G3252&lt;TODAY(),-$F3252,""),""))</f>
        <v/>
      </c>
    </row>
    <row r="3253">
      <c r="A3253" s="7" t="n"/>
      <c r="B3253" s="10" t="n"/>
      <c r="C3253">
        <f>IF($A3253="","",IFERROR(IF(INDEX('Apólices'!$Q$2:$Q$5001,MATCH($A3253,'Apólices'!$A$2:$A$5001,0))="","",INDEX('Apólices'!$Q$2:$Q$5001,MATCH($A3253,'Apólices'!$A$2:$A$5001,0))),""))</f>
        <v/>
      </c>
      <c r="D3253" s="8" t="n"/>
      <c r="E3253" s="25" t="n"/>
      <c r="F3253" s="25">
        <f>IF(OR($E3253="",$C3253=""),"",ROUND($E3253*$C3253/100,2))</f>
        <v/>
      </c>
      <c r="G3253" s="8" t="n"/>
      <c r="H3253" s="25" t="n"/>
      <c r="I3253" s="8" t="n"/>
      <c r="J3253" s="25">
        <f>IF($H3253&lt;&gt;"",IF($F3253="","",ROUND($H3253-$F3253,2)),IF(AND($F3253&lt;&gt;"",ISNUMBER($G3253)),IF($G3253&lt;TODAY(),-$F3253,""),""))</f>
        <v/>
      </c>
    </row>
    <row r="3254">
      <c r="A3254" s="7" t="n"/>
      <c r="B3254" s="10" t="n"/>
      <c r="C3254">
        <f>IF($A3254="","",IFERROR(IF(INDEX('Apólices'!$Q$2:$Q$5001,MATCH($A3254,'Apólices'!$A$2:$A$5001,0))="","",INDEX('Apólices'!$Q$2:$Q$5001,MATCH($A3254,'Apólices'!$A$2:$A$5001,0))),""))</f>
        <v/>
      </c>
      <c r="D3254" s="8" t="n"/>
      <c r="E3254" s="25" t="n"/>
      <c r="F3254" s="25">
        <f>IF(OR($E3254="",$C3254=""),"",ROUND($E3254*$C3254/100,2))</f>
        <v/>
      </c>
      <c r="G3254" s="8" t="n"/>
      <c r="H3254" s="25" t="n"/>
      <c r="I3254" s="8" t="n"/>
      <c r="J3254" s="25">
        <f>IF($H3254&lt;&gt;"",IF($F3254="","",ROUND($H3254-$F3254,2)),IF(AND($F3254&lt;&gt;"",ISNUMBER($G3254)),IF($G3254&lt;TODAY(),-$F3254,""),""))</f>
        <v/>
      </c>
    </row>
    <row r="3255">
      <c r="A3255" s="7" t="n"/>
      <c r="B3255" s="10" t="n"/>
      <c r="C3255">
        <f>IF($A3255="","",IFERROR(IF(INDEX('Apólices'!$Q$2:$Q$5001,MATCH($A3255,'Apólices'!$A$2:$A$5001,0))="","",INDEX('Apólices'!$Q$2:$Q$5001,MATCH($A3255,'Apólices'!$A$2:$A$5001,0))),""))</f>
        <v/>
      </c>
      <c r="D3255" s="8" t="n"/>
      <c r="E3255" s="25" t="n"/>
      <c r="F3255" s="25">
        <f>IF(OR($E3255="",$C3255=""),"",ROUND($E3255*$C3255/100,2))</f>
        <v/>
      </c>
      <c r="G3255" s="8" t="n"/>
      <c r="H3255" s="25" t="n"/>
      <c r="I3255" s="8" t="n"/>
      <c r="J3255" s="25">
        <f>IF($H3255&lt;&gt;"",IF($F3255="","",ROUND($H3255-$F3255,2)),IF(AND($F3255&lt;&gt;"",ISNUMBER($G3255)),IF($G3255&lt;TODAY(),-$F3255,""),""))</f>
        <v/>
      </c>
    </row>
    <row r="3256">
      <c r="A3256" s="7" t="n"/>
      <c r="B3256" s="10" t="n"/>
      <c r="C3256">
        <f>IF($A3256="","",IFERROR(IF(INDEX('Apólices'!$Q$2:$Q$5001,MATCH($A3256,'Apólices'!$A$2:$A$5001,0))="","",INDEX('Apólices'!$Q$2:$Q$5001,MATCH($A3256,'Apólices'!$A$2:$A$5001,0))),""))</f>
        <v/>
      </c>
      <c r="D3256" s="8" t="n"/>
      <c r="E3256" s="25" t="n"/>
      <c r="F3256" s="25">
        <f>IF(OR($E3256="",$C3256=""),"",ROUND($E3256*$C3256/100,2))</f>
        <v/>
      </c>
      <c r="G3256" s="8" t="n"/>
      <c r="H3256" s="25" t="n"/>
      <c r="I3256" s="8" t="n"/>
      <c r="J3256" s="25">
        <f>IF($H3256&lt;&gt;"",IF($F3256="","",ROUND($H3256-$F3256,2)),IF(AND($F3256&lt;&gt;"",ISNUMBER($G3256)),IF($G3256&lt;TODAY(),-$F3256,""),""))</f>
        <v/>
      </c>
    </row>
    <row r="3257">
      <c r="A3257" s="7" t="n"/>
      <c r="B3257" s="10" t="n"/>
      <c r="C3257">
        <f>IF($A3257="","",IFERROR(IF(INDEX('Apólices'!$Q$2:$Q$5001,MATCH($A3257,'Apólices'!$A$2:$A$5001,0))="","",INDEX('Apólices'!$Q$2:$Q$5001,MATCH($A3257,'Apólices'!$A$2:$A$5001,0))),""))</f>
        <v/>
      </c>
      <c r="D3257" s="8" t="n"/>
      <c r="E3257" s="25" t="n"/>
      <c r="F3257" s="25">
        <f>IF(OR($E3257="",$C3257=""),"",ROUND($E3257*$C3257/100,2))</f>
        <v/>
      </c>
      <c r="G3257" s="8" t="n"/>
      <c r="H3257" s="25" t="n"/>
      <c r="I3257" s="8" t="n"/>
      <c r="J3257" s="25">
        <f>IF($H3257&lt;&gt;"",IF($F3257="","",ROUND($H3257-$F3257,2)),IF(AND($F3257&lt;&gt;"",ISNUMBER($G3257)),IF($G3257&lt;TODAY(),-$F3257,""),""))</f>
        <v/>
      </c>
    </row>
    <row r="3258">
      <c r="A3258" s="7" t="n"/>
      <c r="B3258" s="10" t="n"/>
      <c r="C3258">
        <f>IF($A3258="","",IFERROR(IF(INDEX('Apólices'!$Q$2:$Q$5001,MATCH($A3258,'Apólices'!$A$2:$A$5001,0))="","",INDEX('Apólices'!$Q$2:$Q$5001,MATCH($A3258,'Apólices'!$A$2:$A$5001,0))),""))</f>
        <v/>
      </c>
      <c r="D3258" s="8" t="n"/>
      <c r="E3258" s="25" t="n"/>
      <c r="F3258" s="25">
        <f>IF(OR($E3258="",$C3258=""),"",ROUND($E3258*$C3258/100,2))</f>
        <v/>
      </c>
      <c r="G3258" s="8" t="n"/>
      <c r="H3258" s="25" t="n"/>
      <c r="I3258" s="8" t="n"/>
      <c r="J3258" s="25">
        <f>IF($H3258&lt;&gt;"",IF($F3258="","",ROUND($H3258-$F3258,2)),IF(AND($F3258&lt;&gt;"",ISNUMBER($G3258)),IF($G3258&lt;TODAY(),-$F3258,""),""))</f>
        <v/>
      </c>
    </row>
    <row r="3259">
      <c r="A3259" s="7" t="n"/>
      <c r="B3259" s="10" t="n"/>
      <c r="C3259">
        <f>IF($A3259="","",IFERROR(IF(INDEX('Apólices'!$Q$2:$Q$5001,MATCH($A3259,'Apólices'!$A$2:$A$5001,0))="","",INDEX('Apólices'!$Q$2:$Q$5001,MATCH($A3259,'Apólices'!$A$2:$A$5001,0))),""))</f>
        <v/>
      </c>
      <c r="D3259" s="8" t="n"/>
      <c r="E3259" s="25" t="n"/>
      <c r="F3259" s="25">
        <f>IF(OR($E3259="",$C3259=""),"",ROUND($E3259*$C3259/100,2))</f>
        <v/>
      </c>
      <c r="G3259" s="8" t="n"/>
      <c r="H3259" s="25" t="n"/>
      <c r="I3259" s="8" t="n"/>
      <c r="J3259" s="25">
        <f>IF($H3259&lt;&gt;"",IF($F3259="","",ROUND($H3259-$F3259,2)),IF(AND($F3259&lt;&gt;"",ISNUMBER($G3259)),IF($G3259&lt;TODAY(),-$F3259,""),""))</f>
        <v/>
      </c>
    </row>
    <row r="3260">
      <c r="A3260" s="7" t="n"/>
      <c r="B3260" s="10" t="n"/>
      <c r="C3260">
        <f>IF($A3260="","",IFERROR(IF(INDEX('Apólices'!$Q$2:$Q$5001,MATCH($A3260,'Apólices'!$A$2:$A$5001,0))="","",INDEX('Apólices'!$Q$2:$Q$5001,MATCH($A3260,'Apólices'!$A$2:$A$5001,0))),""))</f>
        <v/>
      </c>
      <c r="D3260" s="8" t="n"/>
      <c r="E3260" s="25" t="n"/>
      <c r="F3260" s="25">
        <f>IF(OR($E3260="",$C3260=""),"",ROUND($E3260*$C3260/100,2))</f>
        <v/>
      </c>
      <c r="G3260" s="8" t="n"/>
      <c r="H3260" s="25" t="n"/>
      <c r="I3260" s="8" t="n"/>
      <c r="J3260" s="25">
        <f>IF($H3260&lt;&gt;"",IF($F3260="","",ROUND($H3260-$F3260,2)),IF(AND($F3260&lt;&gt;"",ISNUMBER($G3260)),IF($G3260&lt;TODAY(),-$F3260,""),""))</f>
        <v/>
      </c>
    </row>
    <row r="3261">
      <c r="A3261" s="7" t="n"/>
      <c r="B3261" s="10" t="n"/>
      <c r="C3261">
        <f>IF($A3261="","",IFERROR(IF(INDEX('Apólices'!$Q$2:$Q$5001,MATCH($A3261,'Apólices'!$A$2:$A$5001,0))="","",INDEX('Apólices'!$Q$2:$Q$5001,MATCH($A3261,'Apólices'!$A$2:$A$5001,0))),""))</f>
        <v/>
      </c>
      <c r="D3261" s="8" t="n"/>
      <c r="E3261" s="25" t="n"/>
      <c r="F3261" s="25">
        <f>IF(OR($E3261="",$C3261=""),"",ROUND($E3261*$C3261/100,2))</f>
        <v/>
      </c>
      <c r="G3261" s="8" t="n"/>
      <c r="H3261" s="25" t="n"/>
      <c r="I3261" s="8" t="n"/>
      <c r="J3261" s="25">
        <f>IF($H3261&lt;&gt;"",IF($F3261="","",ROUND($H3261-$F3261,2)),IF(AND($F3261&lt;&gt;"",ISNUMBER($G3261)),IF($G3261&lt;TODAY(),-$F3261,""),""))</f>
        <v/>
      </c>
    </row>
    <row r="3262">
      <c r="A3262" s="7" t="n"/>
      <c r="B3262" s="10" t="n"/>
      <c r="C3262">
        <f>IF($A3262="","",IFERROR(IF(INDEX('Apólices'!$Q$2:$Q$5001,MATCH($A3262,'Apólices'!$A$2:$A$5001,0))="","",INDEX('Apólices'!$Q$2:$Q$5001,MATCH($A3262,'Apólices'!$A$2:$A$5001,0))),""))</f>
        <v/>
      </c>
      <c r="D3262" s="8" t="n"/>
      <c r="E3262" s="25" t="n"/>
      <c r="F3262" s="25">
        <f>IF(OR($E3262="",$C3262=""),"",ROUND($E3262*$C3262/100,2))</f>
        <v/>
      </c>
      <c r="G3262" s="8" t="n"/>
      <c r="H3262" s="25" t="n"/>
      <c r="I3262" s="8" t="n"/>
      <c r="J3262" s="25">
        <f>IF($H3262&lt;&gt;"",IF($F3262="","",ROUND($H3262-$F3262,2)),IF(AND($F3262&lt;&gt;"",ISNUMBER($G3262)),IF($G3262&lt;TODAY(),-$F3262,""),""))</f>
        <v/>
      </c>
    </row>
    <row r="3263">
      <c r="A3263" s="7" t="n"/>
      <c r="B3263" s="10" t="n"/>
      <c r="C3263">
        <f>IF($A3263="","",IFERROR(IF(INDEX('Apólices'!$Q$2:$Q$5001,MATCH($A3263,'Apólices'!$A$2:$A$5001,0))="","",INDEX('Apólices'!$Q$2:$Q$5001,MATCH($A3263,'Apólices'!$A$2:$A$5001,0))),""))</f>
        <v/>
      </c>
      <c r="D3263" s="8" t="n"/>
      <c r="E3263" s="25" t="n"/>
      <c r="F3263" s="25">
        <f>IF(OR($E3263="",$C3263=""),"",ROUND($E3263*$C3263/100,2))</f>
        <v/>
      </c>
      <c r="G3263" s="8" t="n"/>
      <c r="H3263" s="25" t="n"/>
      <c r="I3263" s="8" t="n"/>
      <c r="J3263" s="25">
        <f>IF($H3263&lt;&gt;"",IF($F3263="","",ROUND($H3263-$F3263,2)),IF(AND($F3263&lt;&gt;"",ISNUMBER($G3263)),IF($G3263&lt;TODAY(),-$F3263,""),""))</f>
        <v/>
      </c>
    </row>
    <row r="3264">
      <c r="A3264" s="7" t="n"/>
      <c r="B3264" s="10" t="n"/>
      <c r="C3264">
        <f>IF($A3264="","",IFERROR(IF(INDEX('Apólices'!$Q$2:$Q$5001,MATCH($A3264,'Apólices'!$A$2:$A$5001,0))="","",INDEX('Apólices'!$Q$2:$Q$5001,MATCH($A3264,'Apólices'!$A$2:$A$5001,0))),""))</f>
        <v/>
      </c>
      <c r="D3264" s="8" t="n"/>
      <c r="E3264" s="25" t="n"/>
      <c r="F3264" s="25">
        <f>IF(OR($E3264="",$C3264=""),"",ROUND($E3264*$C3264/100,2))</f>
        <v/>
      </c>
      <c r="G3264" s="8" t="n"/>
      <c r="H3264" s="25" t="n"/>
      <c r="I3264" s="8" t="n"/>
      <c r="J3264" s="25">
        <f>IF($H3264&lt;&gt;"",IF($F3264="","",ROUND($H3264-$F3264,2)),IF(AND($F3264&lt;&gt;"",ISNUMBER($G3264)),IF($G3264&lt;TODAY(),-$F3264,""),""))</f>
        <v/>
      </c>
    </row>
    <row r="3265">
      <c r="A3265" s="7" t="n"/>
      <c r="B3265" s="10" t="n"/>
      <c r="C3265">
        <f>IF($A3265="","",IFERROR(IF(INDEX('Apólices'!$Q$2:$Q$5001,MATCH($A3265,'Apólices'!$A$2:$A$5001,0))="","",INDEX('Apólices'!$Q$2:$Q$5001,MATCH($A3265,'Apólices'!$A$2:$A$5001,0))),""))</f>
        <v/>
      </c>
      <c r="D3265" s="8" t="n"/>
      <c r="E3265" s="25" t="n"/>
      <c r="F3265" s="25">
        <f>IF(OR($E3265="",$C3265=""),"",ROUND($E3265*$C3265/100,2))</f>
        <v/>
      </c>
      <c r="G3265" s="8" t="n"/>
      <c r="H3265" s="25" t="n"/>
      <c r="I3265" s="8" t="n"/>
      <c r="J3265" s="25">
        <f>IF($H3265&lt;&gt;"",IF($F3265="","",ROUND($H3265-$F3265,2)),IF(AND($F3265&lt;&gt;"",ISNUMBER($G3265)),IF($G3265&lt;TODAY(),-$F3265,""),""))</f>
        <v/>
      </c>
    </row>
    <row r="3266">
      <c r="A3266" s="7" t="n"/>
      <c r="B3266" s="10" t="n"/>
      <c r="C3266">
        <f>IF($A3266="","",IFERROR(IF(INDEX('Apólices'!$Q$2:$Q$5001,MATCH($A3266,'Apólices'!$A$2:$A$5001,0))="","",INDEX('Apólices'!$Q$2:$Q$5001,MATCH($A3266,'Apólices'!$A$2:$A$5001,0))),""))</f>
        <v/>
      </c>
      <c r="D3266" s="8" t="n"/>
      <c r="E3266" s="25" t="n"/>
      <c r="F3266" s="25">
        <f>IF(OR($E3266="",$C3266=""),"",ROUND($E3266*$C3266/100,2))</f>
        <v/>
      </c>
      <c r="G3266" s="8" t="n"/>
      <c r="H3266" s="25" t="n"/>
      <c r="I3266" s="8" t="n"/>
      <c r="J3266" s="25">
        <f>IF($H3266&lt;&gt;"",IF($F3266="","",ROUND($H3266-$F3266,2)),IF(AND($F3266&lt;&gt;"",ISNUMBER($G3266)),IF($G3266&lt;TODAY(),-$F3266,""),""))</f>
        <v/>
      </c>
    </row>
    <row r="3267">
      <c r="A3267" s="7" t="n"/>
      <c r="B3267" s="10" t="n"/>
      <c r="C3267">
        <f>IF($A3267="","",IFERROR(IF(INDEX('Apólices'!$Q$2:$Q$5001,MATCH($A3267,'Apólices'!$A$2:$A$5001,0))="","",INDEX('Apólices'!$Q$2:$Q$5001,MATCH($A3267,'Apólices'!$A$2:$A$5001,0))),""))</f>
        <v/>
      </c>
      <c r="D3267" s="8" t="n"/>
      <c r="E3267" s="25" t="n"/>
      <c r="F3267" s="25">
        <f>IF(OR($E3267="",$C3267=""),"",ROUND($E3267*$C3267/100,2))</f>
        <v/>
      </c>
      <c r="G3267" s="8" t="n"/>
      <c r="H3267" s="25" t="n"/>
      <c r="I3267" s="8" t="n"/>
      <c r="J3267" s="25">
        <f>IF($H3267&lt;&gt;"",IF($F3267="","",ROUND($H3267-$F3267,2)),IF(AND($F3267&lt;&gt;"",ISNUMBER($G3267)),IF($G3267&lt;TODAY(),-$F3267,""),""))</f>
        <v/>
      </c>
    </row>
    <row r="3268">
      <c r="A3268" s="7" t="n"/>
      <c r="B3268" s="10" t="n"/>
      <c r="C3268">
        <f>IF($A3268="","",IFERROR(IF(INDEX('Apólices'!$Q$2:$Q$5001,MATCH($A3268,'Apólices'!$A$2:$A$5001,0))="","",INDEX('Apólices'!$Q$2:$Q$5001,MATCH($A3268,'Apólices'!$A$2:$A$5001,0))),""))</f>
        <v/>
      </c>
      <c r="D3268" s="8" t="n"/>
      <c r="E3268" s="25" t="n"/>
      <c r="F3268" s="25">
        <f>IF(OR($E3268="",$C3268=""),"",ROUND($E3268*$C3268/100,2))</f>
        <v/>
      </c>
      <c r="G3268" s="8" t="n"/>
      <c r="H3268" s="25" t="n"/>
      <c r="I3268" s="8" t="n"/>
      <c r="J3268" s="25">
        <f>IF($H3268&lt;&gt;"",IF($F3268="","",ROUND($H3268-$F3268,2)),IF(AND($F3268&lt;&gt;"",ISNUMBER($G3268)),IF($G3268&lt;TODAY(),-$F3268,""),""))</f>
        <v/>
      </c>
    </row>
    <row r="3269">
      <c r="A3269" s="7" t="n"/>
      <c r="B3269" s="10" t="n"/>
      <c r="C3269">
        <f>IF($A3269="","",IFERROR(IF(INDEX('Apólices'!$Q$2:$Q$5001,MATCH($A3269,'Apólices'!$A$2:$A$5001,0))="","",INDEX('Apólices'!$Q$2:$Q$5001,MATCH($A3269,'Apólices'!$A$2:$A$5001,0))),""))</f>
        <v/>
      </c>
      <c r="D3269" s="8" t="n"/>
      <c r="E3269" s="25" t="n"/>
      <c r="F3269" s="25">
        <f>IF(OR($E3269="",$C3269=""),"",ROUND($E3269*$C3269/100,2))</f>
        <v/>
      </c>
      <c r="G3269" s="8" t="n"/>
      <c r="H3269" s="25" t="n"/>
      <c r="I3269" s="8" t="n"/>
      <c r="J3269" s="25">
        <f>IF($H3269&lt;&gt;"",IF($F3269="","",ROUND($H3269-$F3269,2)),IF(AND($F3269&lt;&gt;"",ISNUMBER($G3269)),IF($G3269&lt;TODAY(),-$F3269,""),""))</f>
        <v/>
      </c>
    </row>
    <row r="3270">
      <c r="A3270" s="7" t="n"/>
      <c r="B3270" s="10" t="n"/>
      <c r="C3270">
        <f>IF($A3270="","",IFERROR(IF(INDEX('Apólices'!$Q$2:$Q$5001,MATCH($A3270,'Apólices'!$A$2:$A$5001,0))="","",INDEX('Apólices'!$Q$2:$Q$5001,MATCH($A3270,'Apólices'!$A$2:$A$5001,0))),""))</f>
        <v/>
      </c>
      <c r="D3270" s="8" t="n"/>
      <c r="E3270" s="25" t="n"/>
      <c r="F3270" s="25">
        <f>IF(OR($E3270="",$C3270=""),"",ROUND($E3270*$C3270/100,2))</f>
        <v/>
      </c>
      <c r="G3270" s="8" t="n"/>
      <c r="H3270" s="25" t="n"/>
      <c r="I3270" s="8" t="n"/>
      <c r="J3270" s="25">
        <f>IF($H3270&lt;&gt;"",IF($F3270="","",ROUND($H3270-$F3270,2)),IF(AND($F3270&lt;&gt;"",ISNUMBER($G3270)),IF($G3270&lt;TODAY(),-$F3270,""),""))</f>
        <v/>
      </c>
    </row>
    <row r="3271">
      <c r="A3271" s="7" t="n"/>
      <c r="B3271" s="10" t="n"/>
      <c r="C3271">
        <f>IF($A3271="","",IFERROR(IF(INDEX('Apólices'!$Q$2:$Q$5001,MATCH($A3271,'Apólices'!$A$2:$A$5001,0))="","",INDEX('Apólices'!$Q$2:$Q$5001,MATCH($A3271,'Apólices'!$A$2:$A$5001,0))),""))</f>
        <v/>
      </c>
      <c r="D3271" s="8" t="n"/>
      <c r="E3271" s="25" t="n"/>
      <c r="F3271" s="25">
        <f>IF(OR($E3271="",$C3271=""),"",ROUND($E3271*$C3271/100,2))</f>
        <v/>
      </c>
      <c r="G3271" s="8" t="n"/>
      <c r="H3271" s="25" t="n"/>
      <c r="I3271" s="8" t="n"/>
      <c r="J3271" s="25">
        <f>IF($H3271&lt;&gt;"",IF($F3271="","",ROUND($H3271-$F3271,2)),IF(AND($F3271&lt;&gt;"",ISNUMBER($G3271)),IF($G3271&lt;TODAY(),-$F3271,""),""))</f>
        <v/>
      </c>
    </row>
    <row r="3272">
      <c r="A3272" s="7" t="n"/>
      <c r="B3272" s="10" t="n"/>
      <c r="C3272">
        <f>IF($A3272="","",IFERROR(IF(INDEX('Apólices'!$Q$2:$Q$5001,MATCH($A3272,'Apólices'!$A$2:$A$5001,0))="","",INDEX('Apólices'!$Q$2:$Q$5001,MATCH($A3272,'Apólices'!$A$2:$A$5001,0))),""))</f>
        <v/>
      </c>
      <c r="D3272" s="8" t="n"/>
      <c r="E3272" s="25" t="n"/>
      <c r="F3272" s="25">
        <f>IF(OR($E3272="",$C3272=""),"",ROUND($E3272*$C3272/100,2))</f>
        <v/>
      </c>
      <c r="G3272" s="8" t="n"/>
      <c r="H3272" s="25" t="n"/>
      <c r="I3272" s="8" t="n"/>
      <c r="J3272" s="25">
        <f>IF($H3272&lt;&gt;"",IF($F3272="","",ROUND($H3272-$F3272,2)),IF(AND($F3272&lt;&gt;"",ISNUMBER($G3272)),IF($G3272&lt;TODAY(),-$F3272,""),""))</f>
        <v/>
      </c>
    </row>
    <row r="3273">
      <c r="A3273" s="7" t="n"/>
      <c r="B3273" s="10" t="n"/>
      <c r="C3273">
        <f>IF($A3273="","",IFERROR(IF(INDEX('Apólices'!$Q$2:$Q$5001,MATCH($A3273,'Apólices'!$A$2:$A$5001,0))="","",INDEX('Apólices'!$Q$2:$Q$5001,MATCH($A3273,'Apólices'!$A$2:$A$5001,0))),""))</f>
        <v/>
      </c>
      <c r="D3273" s="8" t="n"/>
      <c r="E3273" s="25" t="n"/>
      <c r="F3273" s="25">
        <f>IF(OR($E3273="",$C3273=""),"",ROUND($E3273*$C3273/100,2))</f>
        <v/>
      </c>
      <c r="G3273" s="8" t="n"/>
      <c r="H3273" s="25" t="n"/>
      <c r="I3273" s="8" t="n"/>
      <c r="J3273" s="25">
        <f>IF($H3273&lt;&gt;"",IF($F3273="","",ROUND($H3273-$F3273,2)),IF(AND($F3273&lt;&gt;"",ISNUMBER($G3273)),IF($G3273&lt;TODAY(),-$F3273,""),""))</f>
        <v/>
      </c>
    </row>
    <row r="3274">
      <c r="A3274" s="7" t="n"/>
      <c r="B3274" s="10" t="n"/>
      <c r="C3274">
        <f>IF($A3274="","",IFERROR(IF(INDEX('Apólices'!$Q$2:$Q$5001,MATCH($A3274,'Apólices'!$A$2:$A$5001,0))="","",INDEX('Apólices'!$Q$2:$Q$5001,MATCH($A3274,'Apólices'!$A$2:$A$5001,0))),""))</f>
        <v/>
      </c>
      <c r="D3274" s="8" t="n"/>
      <c r="E3274" s="25" t="n"/>
      <c r="F3274" s="25">
        <f>IF(OR($E3274="",$C3274=""),"",ROUND($E3274*$C3274/100,2))</f>
        <v/>
      </c>
      <c r="G3274" s="8" t="n"/>
      <c r="H3274" s="25" t="n"/>
      <c r="I3274" s="8" t="n"/>
      <c r="J3274" s="25">
        <f>IF($H3274&lt;&gt;"",IF($F3274="","",ROUND($H3274-$F3274,2)),IF(AND($F3274&lt;&gt;"",ISNUMBER($G3274)),IF($G3274&lt;TODAY(),-$F3274,""),""))</f>
        <v/>
      </c>
    </row>
    <row r="3275">
      <c r="A3275" s="7" t="n"/>
      <c r="B3275" s="10" t="n"/>
      <c r="C3275">
        <f>IF($A3275="","",IFERROR(IF(INDEX('Apólices'!$Q$2:$Q$5001,MATCH($A3275,'Apólices'!$A$2:$A$5001,0))="","",INDEX('Apólices'!$Q$2:$Q$5001,MATCH($A3275,'Apólices'!$A$2:$A$5001,0))),""))</f>
        <v/>
      </c>
      <c r="D3275" s="8" t="n"/>
      <c r="E3275" s="25" t="n"/>
      <c r="F3275" s="25">
        <f>IF(OR($E3275="",$C3275=""),"",ROUND($E3275*$C3275/100,2))</f>
        <v/>
      </c>
      <c r="G3275" s="8" t="n"/>
      <c r="H3275" s="25" t="n"/>
      <c r="I3275" s="8" t="n"/>
      <c r="J3275" s="25">
        <f>IF($H3275&lt;&gt;"",IF($F3275="","",ROUND($H3275-$F3275,2)),IF(AND($F3275&lt;&gt;"",ISNUMBER($G3275)),IF($G3275&lt;TODAY(),-$F3275,""),""))</f>
        <v/>
      </c>
    </row>
    <row r="3276">
      <c r="A3276" s="7" t="n"/>
      <c r="B3276" s="10" t="n"/>
      <c r="C3276">
        <f>IF($A3276="","",IFERROR(IF(INDEX('Apólices'!$Q$2:$Q$5001,MATCH($A3276,'Apólices'!$A$2:$A$5001,0))="","",INDEX('Apólices'!$Q$2:$Q$5001,MATCH($A3276,'Apólices'!$A$2:$A$5001,0))),""))</f>
        <v/>
      </c>
      <c r="D3276" s="8" t="n"/>
      <c r="E3276" s="25" t="n"/>
      <c r="F3276" s="25">
        <f>IF(OR($E3276="",$C3276=""),"",ROUND($E3276*$C3276/100,2))</f>
        <v/>
      </c>
      <c r="G3276" s="8" t="n"/>
      <c r="H3276" s="25" t="n"/>
      <c r="I3276" s="8" t="n"/>
      <c r="J3276" s="25">
        <f>IF($H3276&lt;&gt;"",IF($F3276="","",ROUND($H3276-$F3276,2)),IF(AND($F3276&lt;&gt;"",ISNUMBER($G3276)),IF($G3276&lt;TODAY(),-$F3276,""),""))</f>
        <v/>
      </c>
    </row>
    <row r="3277">
      <c r="A3277" s="7" t="n"/>
      <c r="B3277" s="10" t="n"/>
      <c r="C3277">
        <f>IF($A3277="","",IFERROR(IF(INDEX('Apólices'!$Q$2:$Q$5001,MATCH($A3277,'Apólices'!$A$2:$A$5001,0))="","",INDEX('Apólices'!$Q$2:$Q$5001,MATCH($A3277,'Apólices'!$A$2:$A$5001,0))),""))</f>
        <v/>
      </c>
      <c r="D3277" s="8" t="n"/>
      <c r="E3277" s="25" t="n"/>
      <c r="F3277" s="25">
        <f>IF(OR($E3277="",$C3277=""),"",ROUND($E3277*$C3277/100,2))</f>
        <v/>
      </c>
      <c r="G3277" s="8" t="n"/>
      <c r="H3277" s="25" t="n"/>
      <c r="I3277" s="8" t="n"/>
      <c r="J3277" s="25">
        <f>IF($H3277&lt;&gt;"",IF($F3277="","",ROUND($H3277-$F3277,2)),IF(AND($F3277&lt;&gt;"",ISNUMBER($G3277)),IF($G3277&lt;TODAY(),-$F3277,""),""))</f>
        <v/>
      </c>
    </row>
    <row r="3278">
      <c r="A3278" s="7" t="n"/>
      <c r="B3278" s="10" t="n"/>
      <c r="C3278">
        <f>IF($A3278="","",IFERROR(IF(INDEX('Apólices'!$Q$2:$Q$5001,MATCH($A3278,'Apólices'!$A$2:$A$5001,0))="","",INDEX('Apólices'!$Q$2:$Q$5001,MATCH($A3278,'Apólices'!$A$2:$A$5001,0))),""))</f>
        <v/>
      </c>
      <c r="D3278" s="8" t="n"/>
      <c r="E3278" s="25" t="n"/>
      <c r="F3278" s="25">
        <f>IF(OR($E3278="",$C3278=""),"",ROUND($E3278*$C3278/100,2))</f>
        <v/>
      </c>
      <c r="G3278" s="8" t="n"/>
      <c r="H3278" s="25" t="n"/>
      <c r="I3278" s="8" t="n"/>
      <c r="J3278" s="25">
        <f>IF($H3278&lt;&gt;"",IF($F3278="","",ROUND($H3278-$F3278,2)),IF(AND($F3278&lt;&gt;"",ISNUMBER($G3278)),IF($G3278&lt;TODAY(),-$F3278,""),""))</f>
        <v/>
      </c>
    </row>
    <row r="3279">
      <c r="A3279" s="7" t="n"/>
      <c r="B3279" s="10" t="n"/>
      <c r="C3279">
        <f>IF($A3279="","",IFERROR(IF(INDEX('Apólices'!$Q$2:$Q$5001,MATCH($A3279,'Apólices'!$A$2:$A$5001,0))="","",INDEX('Apólices'!$Q$2:$Q$5001,MATCH($A3279,'Apólices'!$A$2:$A$5001,0))),""))</f>
        <v/>
      </c>
      <c r="D3279" s="8" t="n"/>
      <c r="E3279" s="25" t="n"/>
      <c r="F3279" s="25">
        <f>IF(OR($E3279="",$C3279=""),"",ROUND($E3279*$C3279/100,2))</f>
        <v/>
      </c>
      <c r="G3279" s="8" t="n"/>
      <c r="H3279" s="25" t="n"/>
      <c r="I3279" s="8" t="n"/>
      <c r="J3279" s="25">
        <f>IF($H3279&lt;&gt;"",IF($F3279="","",ROUND($H3279-$F3279,2)),IF(AND($F3279&lt;&gt;"",ISNUMBER($G3279)),IF($G3279&lt;TODAY(),-$F3279,""),""))</f>
        <v/>
      </c>
    </row>
    <row r="3280">
      <c r="A3280" s="7" t="n"/>
      <c r="B3280" s="10" t="n"/>
      <c r="C3280">
        <f>IF($A3280="","",IFERROR(IF(INDEX('Apólices'!$Q$2:$Q$5001,MATCH($A3280,'Apólices'!$A$2:$A$5001,0))="","",INDEX('Apólices'!$Q$2:$Q$5001,MATCH($A3280,'Apólices'!$A$2:$A$5001,0))),""))</f>
        <v/>
      </c>
      <c r="D3280" s="8" t="n"/>
      <c r="E3280" s="25" t="n"/>
      <c r="F3280" s="25">
        <f>IF(OR($E3280="",$C3280=""),"",ROUND($E3280*$C3280/100,2))</f>
        <v/>
      </c>
      <c r="G3280" s="8" t="n"/>
      <c r="H3280" s="25" t="n"/>
      <c r="I3280" s="8" t="n"/>
      <c r="J3280" s="25">
        <f>IF($H3280&lt;&gt;"",IF($F3280="","",ROUND($H3280-$F3280,2)),IF(AND($F3280&lt;&gt;"",ISNUMBER($G3280)),IF($G3280&lt;TODAY(),-$F3280,""),""))</f>
        <v/>
      </c>
    </row>
    <row r="3281">
      <c r="A3281" s="7" t="n"/>
      <c r="B3281" s="10" t="n"/>
      <c r="C3281">
        <f>IF($A3281="","",IFERROR(IF(INDEX('Apólices'!$Q$2:$Q$5001,MATCH($A3281,'Apólices'!$A$2:$A$5001,0))="","",INDEX('Apólices'!$Q$2:$Q$5001,MATCH($A3281,'Apólices'!$A$2:$A$5001,0))),""))</f>
        <v/>
      </c>
      <c r="D3281" s="8" t="n"/>
      <c r="E3281" s="25" t="n"/>
      <c r="F3281" s="25">
        <f>IF(OR($E3281="",$C3281=""),"",ROUND($E3281*$C3281/100,2))</f>
        <v/>
      </c>
      <c r="G3281" s="8" t="n"/>
      <c r="H3281" s="25" t="n"/>
      <c r="I3281" s="8" t="n"/>
      <c r="J3281" s="25">
        <f>IF($H3281&lt;&gt;"",IF($F3281="","",ROUND($H3281-$F3281,2)),IF(AND($F3281&lt;&gt;"",ISNUMBER($G3281)),IF($G3281&lt;TODAY(),-$F3281,""),""))</f>
        <v/>
      </c>
    </row>
    <row r="3282">
      <c r="A3282" s="7" t="n"/>
      <c r="B3282" s="10" t="n"/>
      <c r="C3282">
        <f>IF($A3282="","",IFERROR(IF(INDEX('Apólices'!$Q$2:$Q$5001,MATCH($A3282,'Apólices'!$A$2:$A$5001,0))="","",INDEX('Apólices'!$Q$2:$Q$5001,MATCH($A3282,'Apólices'!$A$2:$A$5001,0))),""))</f>
        <v/>
      </c>
      <c r="D3282" s="8" t="n"/>
      <c r="E3282" s="25" t="n"/>
      <c r="F3282" s="25">
        <f>IF(OR($E3282="",$C3282=""),"",ROUND($E3282*$C3282/100,2))</f>
        <v/>
      </c>
      <c r="G3282" s="8" t="n"/>
      <c r="H3282" s="25" t="n"/>
      <c r="I3282" s="8" t="n"/>
      <c r="J3282" s="25">
        <f>IF($H3282&lt;&gt;"",IF($F3282="","",ROUND($H3282-$F3282,2)),IF(AND($F3282&lt;&gt;"",ISNUMBER($G3282)),IF($G3282&lt;TODAY(),-$F3282,""),""))</f>
        <v/>
      </c>
    </row>
    <row r="3283">
      <c r="A3283" s="7" t="n"/>
      <c r="B3283" s="10" t="n"/>
      <c r="C3283">
        <f>IF($A3283="","",IFERROR(IF(INDEX('Apólices'!$Q$2:$Q$5001,MATCH($A3283,'Apólices'!$A$2:$A$5001,0))="","",INDEX('Apólices'!$Q$2:$Q$5001,MATCH($A3283,'Apólices'!$A$2:$A$5001,0))),""))</f>
        <v/>
      </c>
      <c r="D3283" s="8" t="n"/>
      <c r="E3283" s="25" t="n"/>
      <c r="F3283" s="25">
        <f>IF(OR($E3283="",$C3283=""),"",ROUND($E3283*$C3283/100,2))</f>
        <v/>
      </c>
      <c r="G3283" s="8" t="n"/>
      <c r="H3283" s="25" t="n"/>
      <c r="I3283" s="8" t="n"/>
      <c r="J3283" s="25">
        <f>IF($H3283&lt;&gt;"",IF($F3283="","",ROUND($H3283-$F3283,2)),IF(AND($F3283&lt;&gt;"",ISNUMBER($G3283)),IF($G3283&lt;TODAY(),-$F3283,""),""))</f>
        <v/>
      </c>
    </row>
    <row r="3284">
      <c r="A3284" s="7" t="n"/>
      <c r="B3284" s="10" t="n"/>
      <c r="C3284">
        <f>IF($A3284="","",IFERROR(IF(INDEX('Apólices'!$Q$2:$Q$5001,MATCH($A3284,'Apólices'!$A$2:$A$5001,0))="","",INDEX('Apólices'!$Q$2:$Q$5001,MATCH($A3284,'Apólices'!$A$2:$A$5001,0))),""))</f>
        <v/>
      </c>
      <c r="D3284" s="8" t="n"/>
      <c r="E3284" s="25" t="n"/>
      <c r="F3284" s="25">
        <f>IF(OR($E3284="",$C3284=""),"",ROUND($E3284*$C3284/100,2))</f>
        <v/>
      </c>
      <c r="G3284" s="8" t="n"/>
      <c r="H3284" s="25" t="n"/>
      <c r="I3284" s="8" t="n"/>
      <c r="J3284" s="25">
        <f>IF($H3284&lt;&gt;"",IF($F3284="","",ROUND($H3284-$F3284,2)),IF(AND($F3284&lt;&gt;"",ISNUMBER($G3284)),IF($G3284&lt;TODAY(),-$F3284,""),""))</f>
        <v/>
      </c>
    </row>
    <row r="3285">
      <c r="A3285" s="7" t="n"/>
      <c r="B3285" s="10" t="n"/>
      <c r="C3285">
        <f>IF($A3285="","",IFERROR(IF(INDEX('Apólices'!$Q$2:$Q$5001,MATCH($A3285,'Apólices'!$A$2:$A$5001,0))="","",INDEX('Apólices'!$Q$2:$Q$5001,MATCH($A3285,'Apólices'!$A$2:$A$5001,0))),""))</f>
        <v/>
      </c>
      <c r="D3285" s="8" t="n"/>
      <c r="E3285" s="25" t="n"/>
      <c r="F3285" s="25">
        <f>IF(OR($E3285="",$C3285=""),"",ROUND($E3285*$C3285/100,2))</f>
        <v/>
      </c>
      <c r="G3285" s="8" t="n"/>
      <c r="H3285" s="25" t="n"/>
      <c r="I3285" s="8" t="n"/>
      <c r="J3285" s="25">
        <f>IF($H3285&lt;&gt;"",IF($F3285="","",ROUND($H3285-$F3285,2)),IF(AND($F3285&lt;&gt;"",ISNUMBER($G3285)),IF($G3285&lt;TODAY(),-$F3285,""),""))</f>
        <v/>
      </c>
    </row>
    <row r="3286">
      <c r="A3286" s="7" t="n"/>
      <c r="B3286" s="10" t="n"/>
      <c r="C3286">
        <f>IF($A3286="","",IFERROR(IF(INDEX('Apólices'!$Q$2:$Q$5001,MATCH($A3286,'Apólices'!$A$2:$A$5001,0))="","",INDEX('Apólices'!$Q$2:$Q$5001,MATCH($A3286,'Apólices'!$A$2:$A$5001,0))),""))</f>
        <v/>
      </c>
      <c r="D3286" s="8" t="n"/>
      <c r="E3286" s="25" t="n"/>
      <c r="F3286" s="25">
        <f>IF(OR($E3286="",$C3286=""),"",ROUND($E3286*$C3286/100,2))</f>
        <v/>
      </c>
      <c r="G3286" s="8" t="n"/>
      <c r="H3286" s="25" t="n"/>
      <c r="I3286" s="8" t="n"/>
      <c r="J3286" s="25">
        <f>IF($H3286&lt;&gt;"",IF($F3286="","",ROUND($H3286-$F3286,2)),IF(AND($F3286&lt;&gt;"",ISNUMBER($G3286)),IF($G3286&lt;TODAY(),-$F3286,""),""))</f>
        <v/>
      </c>
    </row>
    <row r="3287">
      <c r="A3287" s="7" t="n"/>
      <c r="B3287" s="10" t="n"/>
      <c r="C3287">
        <f>IF($A3287="","",IFERROR(IF(INDEX('Apólices'!$Q$2:$Q$5001,MATCH($A3287,'Apólices'!$A$2:$A$5001,0))="","",INDEX('Apólices'!$Q$2:$Q$5001,MATCH($A3287,'Apólices'!$A$2:$A$5001,0))),""))</f>
        <v/>
      </c>
      <c r="D3287" s="8" t="n"/>
      <c r="E3287" s="25" t="n"/>
      <c r="F3287" s="25">
        <f>IF(OR($E3287="",$C3287=""),"",ROUND($E3287*$C3287/100,2))</f>
        <v/>
      </c>
      <c r="G3287" s="8" t="n"/>
      <c r="H3287" s="25" t="n"/>
      <c r="I3287" s="8" t="n"/>
      <c r="J3287" s="25">
        <f>IF($H3287&lt;&gt;"",IF($F3287="","",ROUND($H3287-$F3287,2)),IF(AND($F3287&lt;&gt;"",ISNUMBER($G3287)),IF($G3287&lt;TODAY(),-$F3287,""),""))</f>
        <v/>
      </c>
    </row>
    <row r="3288">
      <c r="A3288" s="7" t="n"/>
      <c r="B3288" s="10" t="n"/>
      <c r="C3288">
        <f>IF($A3288="","",IFERROR(IF(INDEX('Apólices'!$Q$2:$Q$5001,MATCH($A3288,'Apólices'!$A$2:$A$5001,0))="","",INDEX('Apólices'!$Q$2:$Q$5001,MATCH($A3288,'Apólices'!$A$2:$A$5001,0))),""))</f>
        <v/>
      </c>
      <c r="D3288" s="8" t="n"/>
      <c r="E3288" s="25" t="n"/>
      <c r="F3288" s="25">
        <f>IF(OR($E3288="",$C3288=""),"",ROUND($E3288*$C3288/100,2))</f>
        <v/>
      </c>
      <c r="G3288" s="8" t="n"/>
      <c r="H3288" s="25" t="n"/>
      <c r="I3288" s="8" t="n"/>
      <c r="J3288" s="25">
        <f>IF($H3288&lt;&gt;"",IF($F3288="","",ROUND($H3288-$F3288,2)),IF(AND($F3288&lt;&gt;"",ISNUMBER($G3288)),IF($G3288&lt;TODAY(),-$F3288,""),""))</f>
        <v/>
      </c>
    </row>
    <row r="3289">
      <c r="A3289" s="7" t="n"/>
      <c r="B3289" s="10" t="n"/>
      <c r="C3289">
        <f>IF($A3289="","",IFERROR(IF(INDEX('Apólices'!$Q$2:$Q$5001,MATCH($A3289,'Apólices'!$A$2:$A$5001,0))="","",INDEX('Apólices'!$Q$2:$Q$5001,MATCH($A3289,'Apólices'!$A$2:$A$5001,0))),""))</f>
        <v/>
      </c>
      <c r="D3289" s="8" t="n"/>
      <c r="E3289" s="25" t="n"/>
      <c r="F3289" s="25">
        <f>IF(OR($E3289="",$C3289=""),"",ROUND($E3289*$C3289/100,2))</f>
        <v/>
      </c>
      <c r="G3289" s="8" t="n"/>
      <c r="H3289" s="25" t="n"/>
      <c r="I3289" s="8" t="n"/>
      <c r="J3289" s="25">
        <f>IF($H3289&lt;&gt;"",IF($F3289="","",ROUND($H3289-$F3289,2)),IF(AND($F3289&lt;&gt;"",ISNUMBER($G3289)),IF($G3289&lt;TODAY(),-$F3289,""),""))</f>
        <v/>
      </c>
    </row>
    <row r="3290">
      <c r="A3290" s="7" t="n"/>
      <c r="B3290" s="10" t="n"/>
      <c r="C3290">
        <f>IF($A3290="","",IFERROR(IF(INDEX('Apólices'!$Q$2:$Q$5001,MATCH($A3290,'Apólices'!$A$2:$A$5001,0))="","",INDEX('Apólices'!$Q$2:$Q$5001,MATCH($A3290,'Apólices'!$A$2:$A$5001,0))),""))</f>
        <v/>
      </c>
      <c r="D3290" s="8" t="n"/>
      <c r="E3290" s="25" t="n"/>
      <c r="F3290" s="25">
        <f>IF(OR($E3290="",$C3290=""),"",ROUND($E3290*$C3290/100,2))</f>
        <v/>
      </c>
      <c r="G3290" s="8" t="n"/>
      <c r="H3290" s="25" t="n"/>
      <c r="I3290" s="8" t="n"/>
      <c r="J3290" s="25">
        <f>IF($H3290&lt;&gt;"",IF($F3290="","",ROUND($H3290-$F3290,2)),IF(AND($F3290&lt;&gt;"",ISNUMBER($G3290)),IF($G3290&lt;TODAY(),-$F3290,""),""))</f>
        <v/>
      </c>
    </row>
    <row r="3291">
      <c r="A3291" s="7" t="n"/>
      <c r="B3291" s="10" t="n"/>
      <c r="C3291">
        <f>IF($A3291="","",IFERROR(IF(INDEX('Apólices'!$Q$2:$Q$5001,MATCH($A3291,'Apólices'!$A$2:$A$5001,0))="","",INDEX('Apólices'!$Q$2:$Q$5001,MATCH($A3291,'Apólices'!$A$2:$A$5001,0))),""))</f>
        <v/>
      </c>
      <c r="D3291" s="8" t="n"/>
      <c r="E3291" s="25" t="n"/>
      <c r="F3291" s="25">
        <f>IF(OR($E3291="",$C3291=""),"",ROUND($E3291*$C3291/100,2))</f>
        <v/>
      </c>
      <c r="G3291" s="8" t="n"/>
      <c r="H3291" s="25" t="n"/>
      <c r="I3291" s="8" t="n"/>
      <c r="J3291" s="25">
        <f>IF($H3291&lt;&gt;"",IF($F3291="","",ROUND($H3291-$F3291,2)),IF(AND($F3291&lt;&gt;"",ISNUMBER($G3291)),IF($G3291&lt;TODAY(),-$F3291,""),""))</f>
        <v/>
      </c>
    </row>
    <row r="3292">
      <c r="A3292" s="7" t="n"/>
      <c r="B3292" s="10" t="n"/>
      <c r="C3292">
        <f>IF($A3292="","",IFERROR(IF(INDEX('Apólices'!$Q$2:$Q$5001,MATCH($A3292,'Apólices'!$A$2:$A$5001,0))="","",INDEX('Apólices'!$Q$2:$Q$5001,MATCH($A3292,'Apólices'!$A$2:$A$5001,0))),""))</f>
        <v/>
      </c>
      <c r="D3292" s="8" t="n"/>
      <c r="E3292" s="25" t="n"/>
      <c r="F3292" s="25">
        <f>IF(OR($E3292="",$C3292=""),"",ROUND($E3292*$C3292/100,2))</f>
        <v/>
      </c>
      <c r="G3292" s="8" t="n"/>
      <c r="H3292" s="25" t="n"/>
      <c r="I3292" s="8" t="n"/>
      <c r="J3292" s="25">
        <f>IF($H3292&lt;&gt;"",IF($F3292="","",ROUND($H3292-$F3292,2)),IF(AND($F3292&lt;&gt;"",ISNUMBER($G3292)),IF($G3292&lt;TODAY(),-$F3292,""),""))</f>
        <v/>
      </c>
    </row>
    <row r="3293">
      <c r="A3293" s="7" t="n"/>
      <c r="B3293" s="10" t="n"/>
      <c r="C3293">
        <f>IF($A3293="","",IFERROR(IF(INDEX('Apólices'!$Q$2:$Q$5001,MATCH($A3293,'Apólices'!$A$2:$A$5001,0))="","",INDEX('Apólices'!$Q$2:$Q$5001,MATCH($A3293,'Apólices'!$A$2:$A$5001,0))),""))</f>
        <v/>
      </c>
      <c r="D3293" s="8" t="n"/>
      <c r="E3293" s="25" t="n"/>
      <c r="F3293" s="25">
        <f>IF(OR($E3293="",$C3293=""),"",ROUND($E3293*$C3293/100,2))</f>
        <v/>
      </c>
      <c r="G3293" s="8" t="n"/>
      <c r="H3293" s="25" t="n"/>
      <c r="I3293" s="8" t="n"/>
      <c r="J3293" s="25">
        <f>IF($H3293&lt;&gt;"",IF($F3293="","",ROUND($H3293-$F3293,2)),IF(AND($F3293&lt;&gt;"",ISNUMBER($G3293)),IF($G3293&lt;TODAY(),-$F3293,""),""))</f>
        <v/>
      </c>
    </row>
    <row r="3294">
      <c r="A3294" s="7" t="n"/>
      <c r="B3294" s="10" t="n"/>
      <c r="C3294">
        <f>IF($A3294="","",IFERROR(IF(INDEX('Apólices'!$Q$2:$Q$5001,MATCH($A3294,'Apólices'!$A$2:$A$5001,0))="","",INDEX('Apólices'!$Q$2:$Q$5001,MATCH($A3294,'Apólices'!$A$2:$A$5001,0))),""))</f>
        <v/>
      </c>
      <c r="D3294" s="8" t="n"/>
      <c r="E3294" s="25" t="n"/>
      <c r="F3294" s="25">
        <f>IF(OR($E3294="",$C3294=""),"",ROUND($E3294*$C3294/100,2))</f>
        <v/>
      </c>
      <c r="G3294" s="8" t="n"/>
      <c r="H3294" s="25" t="n"/>
      <c r="I3294" s="8" t="n"/>
      <c r="J3294" s="25">
        <f>IF($H3294&lt;&gt;"",IF($F3294="","",ROUND($H3294-$F3294,2)),IF(AND($F3294&lt;&gt;"",ISNUMBER($G3294)),IF($G3294&lt;TODAY(),-$F3294,""),""))</f>
        <v/>
      </c>
    </row>
    <row r="3295">
      <c r="A3295" s="7" t="n"/>
      <c r="B3295" s="10" t="n"/>
      <c r="C3295">
        <f>IF($A3295="","",IFERROR(IF(INDEX('Apólices'!$Q$2:$Q$5001,MATCH($A3295,'Apólices'!$A$2:$A$5001,0))="","",INDEX('Apólices'!$Q$2:$Q$5001,MATCH($A3295,'Apólices'!$A$2:$A$5001,0))),""))</f>
        <v/>
      </c>
      <c r="D3295" s="8" t="n"/>
      <c r="E3295" s="25" t="n"/>
      <c r="F3295" s="25">
        <f>IF(OR($E3295="",$C3295=""),"",ROUND($E3295*$C3295/100,2))</f>
        <v/>
      </c>
      <c r="G3295" s="8" t="n"/>
      <c r="H3295" s="25" t="n"/>
      <c r="I3295" s="8" t="n"/>
      <c r="J3295" s="25">
        <f>IF($H3295&lt;&gt;"",IF($F3295="","",ROUND($H3295-$F3295,2)),IF(AND($F3295&lt;&gt;"",ISNUMBER($G3295)),IF($G3295&lt;TODAY(),-$F3295,""),""))</f>
        <v/>
      </c>
    </row>
    <row r="3296">
      <c r="A3296" s="7" t="n"/>
      <c r="B3296" s="10" t="n"/>
      <c r="C3296">
        <f>IF($A3296="","",IFERROR(IF(INDEX('Apólices'!$Q$2:$Q$5001,MATCH($A3296,'Apólices'!$A$2:$A$5001,0))="","",INDEX('Apólices'!$Q$2:$Q$5001,MATCH($A3296,'Apólices'!$A$2:$A$5001,0))),""))</f>
        <v/>
      </c>
      <c r="D3296" s="8" t="n"/>
      <c r="E3296" s="25" t="n"/>
      <c r="F3296" s="25">
        <f>IF(OR($E3296="",$C3296=""),"",ROUND($E3296*$C3296/100,2))</f>
        <v/>
      </c>
      <c r="G3296" s="8" t="n"/>
      <c r="H3296" s="25" t="n"/>
      <c r="I3296" s="8" t="n"/>
      <c r="J3296" s="25">
        <f>IF($H3296&lt;&gt;"",IF($F3296="","",ROUND($H3296-$F3296,2)),IF(AND($F3296&lt;&gt;"",ISNUMBER($G3296)),IF($G3296&lt;TODAY(),-$F3296,""),""))</f>
        <v/>
      </c>
    </row>
    <row r="3297">
      <c r="A3297" s="7" t="n"/>
      <c r="B3297" s="10" t="n"/>
      <c r="C3297">
        <f>IF($A3297="","",IFERROR(IF(INDEX('Apólices'!$Q$2:$Q$5001,MATCH($A3297,'Apólices'!$A$2:$A$5001,0))="","",INDEX('Apólices'!$Q$2:$Q$5001,MATCH($A3297,'Apólices'!$A$2:$A$5001,0))),""))</f>
        <v/>
      </c>
      <c r="D3297" s="8" t="n"/>
      <c r="E3297" s="25" t="n"/>
      <c r="F3297" s="25">
        <f>IF(OR($E3297="",$C3297=""),"",ROUND($E3297*$C3297/100,2))</f>
        <v/>
      </c>
      <c r="G3297" s="8" t="n"/>
      <c r="H3297" s="25" t="n"/>
      <c r="I3297" s="8" t="n"/>
      <c r="J3297" s="25">
        <f>IF($H3297&lt;&gt;"",IF($F3297="","",ROUND($H3297-$F3297,2)),IF(AND($F3297&lt;&gt;"",ISNUMBER($G3297)),IF($G3297&lt;TODAY(),-$F3297,""),""))</f>
        <v/>
      </c>
    </row>
    <row r="3298">
      <c r="A3298" s="7" t="n"/>
      <c r="B3298" s="10" t="n"/>
      <c r="C3298">
        <f>IF($A3298="","",IFERROR(IF(INDEX('Apólices'!$Q$2:$Q$5001,MATCH($A3298,'Apólices'!$A$2:$A$5001,0))="","",INDEX('Apólices'!$Q$2:$Q$5001,MATCH($A3298,'Apólices'!$A$2:$A$5001,0))),""))</f>
        <v/>
      </c>
      <c r="D3298" s="8" t="n"/>
      <c r="E3298" s="25" t="n"/>
      <c r="F3298" s="25">
        <f>IF(OR($E3298="",$C3298=""),"",ROUND($E3298*$C3298/100,2))</f>
        <v/>
      </c>
      <c r="G3298" s="8" t="n"/>
      <c r="H3298" s="25" t="n"/>
      <c r="I3298" s="8" t="n"/>
      <c r="J3298" s="25">
        <f>IF($H3298&lt;&gt;"",IF($F3298="","",ROUND($H3298-$F3298,2)),IF(AND($F3298&lt;&gt;"",ISNUMBER($G3298)),IF($G3298&lt;TODAY(),-$F3298,""),""))</f>
        <v/>
      </c>
    </row>
    <row r="3299">
      <c r="A3299" s="7" t="n"/>
      <c r="B3299" s="10" t="n"/>
      <c r="C3299">
        <f>IF($A3299="","",IFERROR(IF(INDEX('Apólices'!$Q$2:$Q$5001,MATCH($A3299,'Apólices'!$A$2:$A$5001,0))="","",INDEX('Apólices'!$Q$2:$Q$5001,MATCH($A3299,'Apólices'!$A$2:$A$5001,0))),""))</f>
        <v/>
      </c>
      <c r="D3299" s="8" t="n"/>
      <c r="E3299" s="25" t="n"/>
      <c r="F3299" s="25">
        <f>IF(OR($E3299="",$C3299=""),"",ROUND($E3299*$C3299/100,2))</f>
        <v/>
      </c>
      <c r="G3299" s="8" t="n"/>
      <c r="H3299" s="25" t="n"/>
      <c r="I3299" s="8" t="n"/>
      <c r="J3299" s="25">
        <f>IF($H3299&lt;&gt;"",IF($F3299="","",ROUND($H3299-$F3299,2)),IF(AND($F3299&lt;&gt;"",ISNUMBER($G3299)),IF($G3299&lt;TODAY(),-$F3299,""),""))</f>
        <v/>
      </c>
    </row>
    <row r="3300">
      <c r="A3300" s="7" t="n"/>
      <c r="B3300" s="10" t="n"/>
      <c r="C3300">
        <f>IF($A3300="","",IFERROR(IF(INDEX('Apólices'!$Q$2:$Q$5001,MATCH($A3300,'Apólices'!$A$2:$A$5001,0))="","",INDEX('Apólices'!$Q$2:$Q$5001,MATCH($A3300,'Apólices'!$A$2:$A$5001,0))),""))</f>
        <v/>
      </c>
      <c r="D3300" s="8" t="n"/>
      <c r="E3300" s="25" t="n"/>
      <c r="F3300" s="25">
        <f>IF(OR($E3300="",$C3300=""),"",ROUND($E3300*$C3300/100,2))</f>
        <v/>
      </c>
      <c r="G3300" s="8" t="n"/>
      <c r="H3300" s="25" t="n"/>
      <c r="I3300" s="8" t="n"/>
      <c r="J3300" s="25">
        <f>IF($H3300&lt;&gt;"",IF($F3300="","",ROUND($H3300-$F3300,2)),IF(AND($F3300&lt;&gt;"",ISNUMBER($G3300)),IF($G3300&lt;TODAY(),-$F3300,""),""))</f>
        <v/>
      </c>
    </row>
    <row r="3301">
      <c r="A3301" s="7" t="n"/>
      <c r="B3301" s="10" t="n"/>
      <c r="C3301">
        <f>IF($A3301="","",IFERROR(IF(INDEX('Apólices'!$Q$2:$Q$5001,MATCH($A3301,'Apólices'!$A$2:$A$5001,0))="","",INDEX('Apólices'!$Q$2:$Q$5001,MATCH($A3301,'Apólices'!$A$2:$A$5001,0))),""))</f>
        <v/>
      </c>
      <c r="D3301" s="8" t="n"/>
      <c r="E3301" s="25" t="n"/>
      <c r="F3301" s="25">
        <f>IF(OR($E3301="",$C3301=""),"",ROUND($E3301*$C3301/100,2))</f>
        <v/>
      </c>
      <c r="G3301" s="8" t="n"/>
      <c r="H3301" s="25" t="n"/>
      <c r="I3301" s="8" t="n"/>
      <c r="J3301" s="25">
        <f>IF($H3301&lt;&gt;"",IF($F3301="","",ROUND($H3301-$F3301,2)),IF(AND($F3301&lt;&gt;"",ISNUMBER($G3301)),IF($G3301&lt;TODAY(),-$F3301,""),""))</f>
        <v/>
      </c>
    </row>
    <row r="3302">
      <c r="A3302" s="7" t="n"/>
      <c r="B3302" s="10" t="n"/>
      <c r="C3302">
        <f>IF($A3302="","",IFERROR(IF(INDEX('Apólices'!$Q$2:$Q$5001,MATCH($A3302,'Apólices'!$A$2:$A$5001,0))="","",INDEX('Apólices'!$Q$2:$Q$5001,MATCH($A3302,'Apólices'!$A$2:$A$5001,0))),""))</f>
        <v/>
      </c>
      <c r="D3302" s="8" t="n"/>
      <c r="E3302" s="25" t="n"/>
      <c r="F3302" s="25">
        <f>IF(OR($E3302="",$C3302=""),"",ROUND($E3302*$C3302/100,2))</f>
        <v/>
      </c>
      <c r="G3302" s="8" t="n"/>
      <c r="H3302" s="25" t="n"/>
      <c r="I3302" s="8" t="n"/>
      <c r="J3302" s="25">
        <f>IF($H3302&lt;&gt;"",IF($F3302="","",ROUND($H3302-$F3302,2)),IF(AND($F3302&lt;&gt;"",ISNUMBER($G3302)),IF($G3302&lt;TODAY(),-$F3302,""),""))</f>
        <v/>
      </c>
    </row>
    <row r="3303">
      <c r="A3303" s="7" t="n"/>
      <c r="B3303" s="10" t="n"/>
      <c r="C3303">
        <f>IF($A3303="","",IFERROR(IF(INDEX('Apólices'!$Q$2:$Q$5001,MATCH($A3303,'Apólices'!$A$2:$A$5001,0))="","",INDEX('Apólices'!$Q$2:$Q$5001,MATCH($A3303,'Apólices'!$A$2:$A$5001,0))),""))</f>
        <v/>
      </c>
      <c r="D3303" s="8" t="n"/>
      <c r="E3303" s="25" t="n"/>
      <c r="F3303" s="25">
        <f>IF(OR($E3303="",$C3303=""),"",ROUND($E3303*$C3303/100,2))</f>
        <v/>
      </c>
      <c r="G3303" s="8" t="n"/>
      <c r="H3303" s="25" t="n"/>
      <c r="I3303" s="8" t="n"/>
      <c r="J3303" s="25">
        <f>IF($H3303&lt;&gt;"",IF($F3303="","",ROUND($H3303-$F3303,2)),IF(AND($F3303&lt;&gt;"",ISNUMBER($G3303)),IF($G3303&lt;TODAY(),-$F3303,""),""))</f>
        <v/>
      </c>
    </row>
    <row r="3304">
      <c r="A3304" s="7" t="n"/>
      <c r="B3304" s="10" t="n"/>
      <c r="C3304">
        <f>IF($A3304="","",IFERROR(IF(INDEX('Apólices'!$Q$2:$Q$5001,MATCH($A3304,'Apólices'!$A$2:$A$5001,0))="","",INDEX('Apólices'!$Q$2:$Q$5001,MATCH($A3304,'Apólices'!$A$2:$A$5001,0))),""))</f>
        <v/>
      </c>
      <c r="D3304" s="8" t="n"/>
      <c r="E3304" s="25" t="n"/>
      <c r="F3304" s="25">
        <f>IF(OR($E3304="",$C3304=""),"",ROUND($E3304*$C3304/100,2))</f>
        <v/>
      </c>
      <c r="G3304" s="8" t="n"/>
      <c r="H3304" s="25" t="n"/>
      <c r="I3304" s="8" t="n"/>
      <c r="J3304" s="25">
        <f>IF($H3304&lt;&gt;"",IF($F3304="","",ROUND($H3304-$F3304,2)),IF(AND($F3304&lt;&gt;"",ISNUMBER($G3304)),IF($G3304&lt;TODAY(),-$F3304,""),""))</f>
        <v/>
      </c>
    </row>
    <row r="3305">
      <c r="A3305" s="7" t="n"/>
      <c r="B3305" s="10" t="n"/>
      <c r="C3305">
        <f>IF($A3305="","",IFERROR(IF(INDEX('Apólices'!$Q$2:$Q$5001,MATCH($A3305,'Apólices'!$A$2:$A$5001,0))="","",INDEX('Apólices'!$Q$2:$Q$5001,MATCH($A3305,'Apólices'!$A$2:$A$5001,0))),""))</f>
        <v/>
      </c>
      <c r="D3305" s="8" t="n"/>
      <c r="E3305" s="25" t="n"/>
      <c r="F3305" s="25">
        <f>IF(OR($E3305="",$C3305=""),"",ROUND($E3305*$C3305/100,2))</f>
        <v/>
      </c>
      <c r="G3305" s="8" t="n"/>
      <c r="H3305" s="25" t="n"/>
      <c r="I3305" s="8" t="n"/>
      <c r="J3305" s="25">
        <f>IF($H3305&lt;&gt;"",IF($F3305="","",ROUND($H3305-$F3305,2)),IF(AND($F3305&lt;&gt;"",ISNUMBER($G3305)),IF($G3305&lt;TODAY(),-$F3305,""),""))</f>
        <v/>
      </c>
    </row>
    <row r="3306">
      <c r="A3306" s="7" t="n"/>
      <c r="B3306" s="10" t="n"/>
      <c r="C3306">
        <f>IF($A3306="","",IFERROR(IF(INDEX('Apólices'!$Q$2:$Q$5001,MATCH($A3306,'Apólices'!$A$2:$A$5001,0))="","",INDEX('Apólices'!$Q$2:$Q$5001,MATCH($A3306,'Apólices'!$A$2:$A$5001,0))),""))</f>
        <v/>
      </c>
      <c r="D3306" s="8" t="n"/>
      <c r="E3306" s="25" t="n"/>
      <c r="F3306" s="25">
        <f>IF(OR($E3306="",$C3306=""),"",ROUND($E3306*$C3306/100,2))</f>
        <v/>
      </c>
      <c r="G3306" s="8" t="n"/>
      <c r="H3306" s="25" t="n"/>
      <c r="I3306" s="8" t="n"/>
      <c r="J3306" s="25">
        <f>IF($H3306&lt;&gt;"",IF($F3306="","",ROUND($H3306-$F3306,2)),IF(AND($F3306&lt;&gt;"",ISNUMBER($G3306)),IF($G3306&lt;TODAY(),-$F3306,""),""))</f>
        <v/>
      </c>
    </row>
    <row r="3307">
      <c r="A3307" s="7" t="n"/>
      <c r="B3307" s="10" t="n"/>
      <c r="C3307">
        <f>IF($A3307="","",IFERROR(IF(INDEX('Apólices'!$Q$2:$Q$5001,MATCH($A3307,'Apólices'!$A$2:$A$5001,0))="","",INDEX('Apólices'!$Q$2:$Q$5001,MATCH($A3307,'Apólices'!$A$2:$A$5001,0))),""))</f>
        <v/>
      </c>
      <c r="D3307" s="8" t="n"/>
      <c r="E3307" s="25" t="n"/>
      <c r="F3307" s="25">
        <f>IF(OR($E3307="",$C3307=""),"",ROUND($E3307*$C3307/100,2))</f>
        <v/>
      </c>
      <c r="G3307" s="8" t="n"/>
      <c r="H3307" s="25" t="n"/>
      <c r="I3307" s="8" t="n"/>
      <c r="J3307" s="25">
        <f>IF($H3307&lt;&gt;"",IF($F3307="","",ROUND($H3307-$F3307,2)),IF(AND($F3307&lt;&gt;"",ISNUMBER($G3307)),IF($G3307&lt;TODAY(),-$F3307,""),""))</f>
        <v/>
      </c>
    </row>
    <row r="3308">
      <c r="A3308" s="7" t="n"/>
      <c r="B3308" s="10" t="n"/>
      <c r="C3308">
        <f>IF($A3308="","",IFERROR(IF(INDEX('Apólices'!$Q$2:$Q$5001,MATCH($A3308,'Apólices'!$A$2:$A$5001,0))="","",INDEX('Apólices'!$Q$2:$Q$5001,MATCH($A3308,'Apólices'!$A$2:$A$5001,0))),""))</f>
        <v/>
      </c>
      <c r="D3308" s="8" t="n"/>
      <c r="E3308" s="25" t="n"/>
      <c r="F3308" s="25">
        <f>IF(OR($E3308="",$C3308=""),"",ROUND($E3308*$C3308/100,2))</f>
        <v/>
      </c>
      <c r="G3308" s="8" t="n"/>
      <c r="H3308" s="25" t="n"/>
      <c r="I3308" s="8" t="n"/>
      <c r="J3308" s="25">
        <f>IF($H3308&lt;&gt;"",IF($F3308="","",ROUND($H3308-$F3308,2)),IF(AND($F3308&lt;&gt;"",ISNUMBER($G3308)),IF($G3308&lt;TODAY(),-$F3308,""),""))</f>
        <v/>
      </c>
    </row>
    <row r="3309">
      <c r="A3309" s="7" t="n"/>
      <c r="B3309" s="10" t="n"/>
      <c r="C3309">
        <f>IF($A3309="","",IFERROR(IF(INDEX('Apólices'!$Q$2:$Q$5001,MATCH($A3309,'Apólices'!$A$2:$A$5001,0))="","",INDEX('Apólices'!$Q$2:$Q$5001,MATCH($A3309,'Apólices'!$A$2:$A$5001,0))),""))</f>
        <v/>
      </c>
      <c r="D3309" s="8" t="n"/>
      <c r="E3309" s="25" t="n"/>
      <c r="F3309" s="25">
        <f>IF(OR($E3309="",$C3309=""),"",ROUND($E3309*$C3309/100,2))</f>
        <v/>
      </c>
      <c r="G3309" s="8" t="n"/>
      <c r="H3309" s="25" t="n"/>
      <c r="I3309" s="8" t="n"/>
      <c r="J3309" s="25">
        <f>IF($H3309&lt;&gt;"",IF($F3309="","",ROUND($H3309-$F3309,2)),IF(AND($F3309&lt;&gt;"",ISNUMBER($G3309)),IF($G3309&lt;TODAY(),-$F3309,""),""))</f>
        <v/>
      </c>
    </row>
    <row r="3310">
      <c r="A3310" s="7" t="n"/>
      <c r="B3310" s="10" t="n"/>
      <c r="C3310">
        <f>IF($A3310="","",IFERROR(IF(INDEX('Apólices'!$Q$2:$Q$5001,MATCH($A3310,'Apólices'!$A$2:$A$5001,0))="","",INDEX('Apólices'!$Q$2:$Q$5001,MATCH($A3310,'Apólices'!$A$2:$A$5001,0))),""))</f>
        <v/>
      </c>
      <c r="D3310" s="8" t="n"/>
      <c r="E3310" s="25" t="n"/>
      <c r="F3310" s="25">
        <f>IF(OR($E3310="",$C3310=""),"",ROUND($E3310*$C3310/100,2))</f>
        <v/>
      </c>
      <c r="G3310" s="8" t="n"/>
      <c r="H3310" s="25" t="n"/>
      <c r="I3310" s="8" t="n"/>
      <c r="J3310" s="25">
        <f>IF($H3310&lt;&gt;"",IF($F3310="","",ROUND($H3310-$F3310,2)),IF(AND($F3310&lt;&gt;"",ISNUMBER($G3310)),IF($G3310&lt;TODAY(),-$F3310,""),""))</f>
        <v/>
      </c>
    </row>
    <row r="3311">
      <c r="A3311" s="7" t="n"/>
      <c r="B3311" s="10" t="n"/>
      <c r="C3311">
        <f>IF($A3311="","",IFERROR(IF(INDEX('Apólices'!$Q$2:$Q$5001,MATCH($A3311,'Apólices'!$A$2:$A$5001,0))="","",INDEX('Apólices'!$Q$2:$Q$5001,MATCH($A3311,'Apólices'!$A$2:$A$5001,0))),""))</f>
        <v/>
      </c>
      <c r="D3311" s="8" t="n"/>
      <c r="E3311" s="25" t="n"/>
      <c r="F3311" s="25">
        <f>IF(OR($E3311="",$C3311=""),"",ROUND($E3311*$C3311/100,2))</f>
        <v/>
      </c>
      <c r="G3311" s="8" t="n"/>
      <c r="H3311" s="25" t="n"/>
      <c r="I3311" s="8" t="n"/>
      <c r="J3311" s="25">
        <f>IF($H3311&lt;&gt;"",IF($F3311="","",ROUND($H3311-$F3311,2)),IF(AND($F3311&lt;&gt;"",ISNUMBER($G3311)),IF($G3311&lt;TODAY(),-$F3311,""),""))</f>
        <v/>
      </c>
    </row>
    <row r="3312">
      <c r="A3312" s="7" t="n"/>
      <c r="B3312" s="10" t="n"/>
      <c r="C3312">
        <f>IF($A3312="","",IFERROR(IF(INDEX('Apólices'!$Q$2:$Q$5001,MATCH($A3312,'Apólices'!$A$2:$A$5001,0))="","",INDEX('Apólices'!$Q$2:$Q$5001,MATCH($A3312,'Apólices'!$A$2:$A$5001,0))),""))</f>
        <v/>
      </c>
      <c r="D3312" s="8" t="n"/>
      <c r="E3312" s="25" t="n"/>
      <c r="F3312" s="25">
        <f>IF(OR($E3312="",$C3312=""),"",ROUND($E3312*$C3312/100,2))</f>
        <v/>
      </c>
      <c r="G3312" s="8" t="n"/>
      <c r="H3312" s="25" t="n"/>
      <c r="I3312" s="8" t="n"/>
      <c r="J3312" s="25">
        <f>IF($H3312&lt;&gt;"",IF($F3312="","",ROUND($H3312-$F3312,2)),IF(AND($F3312&lt;&gt;"",ISNUMBER($G3312)),IF($G3312&lt;TODAY(),-$F3312,""),""))</f>
        <v/>
      </c>
    </row>
    <row r="3313">
      <c r="A3313" s="7" t="n"/>
      <c r="B3313" s="10" t="n"/>
      <c r="C3313">
        <f>IF($A3313="","",IFERROR(IF(INDEX('Apólices'!$Q$2:$Q$5001,MATCH($A3313,'Apólices'!$A$2:$A$5001,0))="","",INDEX('Apólices'!$Q$2:$Q$5001,MATCH($A3313,'Apólices'!$A$2:$A$5001,0))),""))</f>
        <v/>
      </c>
      <c r="D3313" s="8" t="n"/>
      <c r="E3313" s="25" t="n"/>
      <c r="F3313" s="25">
        <f>IF(OR($E3313="",$C3313=""),"",ROUND($E3313*$C3313/100,2))</f>
        <v/>
      </c>
      <c r="G3313" s="8" t="n"/>
      <c r="H3313" s="25" t="n"/>
      <c r="I3313" s="8" t="n"/>
      <c r="J3313" s="25">
        <f>IF($H3313&lt;&gt;"",IF($F3313="","",ROUND($H3313-$F3313,2)),IF(AND($F3313&lt;&gt;"",ISNUMBER($G3313)),IF($G3313&lt;TODAY(),-$F3313,""),""))</f>
        <v/>
      </c>
    </row>
    <row r="3314">
      <c r="A3314" s="7" t="n"/>
      <c r="B3314" s="10" t="n"/>
      <c r="C3314">
        <f>IF($A3314="","",IFERROR(IF(INDEX('Apólices'!$Q$2:$Q$5001,MATCH($A3314,'Apólices'!$A$2:$A$5001,0))="","",INDEX('Apólices'!$Q$2:$Q$5001,MATCH($A3314,'Apólices'!$A$2:$A$5001,0))),""))</f>
        <v/>
      </c>
      <c r="D3314" s="8" t="n"/>
      <c r="E3314" s="25" t="n"/>
      <c r="F3314" s="25">
        <f>IF(OR($E3314="",$C3314=""),"",ROUND($E3314*$C3314/100,2))</f>
        <v/>
      </c>
      <c r="G3314" s="8" t="n"/>
      <c r="H3314" s="25" t="n"/>
      <c r="I3314" s="8" t="n"/>
      <c r="J3314" s="25">
        <f>IF($H3314&lt;&gt;"",IF($F3314="","",ROUND($H3314-$F3314,2)),IF(AND($F3314&lt;&gt;"",ISNUMBER($G3314)),IF($G3314&lt;TODAY(),-$F3314,""),""))</f>
        <v/>
      </c>
    </row>
    <row r="3315">
      <c r="A3315" s="7" t="n"/>
      <c r="B3315" s="10" t="n"/>
      <c r="C3315">
        <f>IF($A3315="","",IFERROR(IF(INDEX('Apólices'!$Q$2:$Q$5001,MATCH($A3315,'Apólices'!$A$2:$A$5001,0))="","",INDEX('Apólices'!$Q$2:$Q$5001,MATCH($A3315,'Apólices'!$A$2:$A$5001,0))),""))</f>
        <v/>
      </c>
      <c r="D3315" s="8" t="n"/>
      <c r="E3315" s="25" t="n"/>
      <c r="F3315" s="25">
        <f>IF(OR($E3315="",$C3315=""),"",ROUND($E3315*$C3315/100,2))</f>
        <v/>
      </c>
      <c r="G3315" s="8" t="n"/>
      <c r="H3315" s="25" t="n"/>
      <c r="I3315" s="8" t="n"/>
      <c r="J3315" s="25">
        <f>IF($H3315&lt;&gt;"",IF($F3315="","",ROUND($H3315-$F3315,2)),IF(AND($F3315&lt;&gt;"",ISNUMBER($G3315)),IF($G3315&lt;TODAY(),-$F3315,""),""))</f>
        <v/>
      </c>
    </row>
    <row r="3316">
      <c r="A3316" s="7" t="n"/>
      <c r="B3316" s="10" t="n"/>
      <c r="C3316">
        <f>IF($A3316="","",IFERROR(IF(INDEX('Apólices'!$Q$2:$Q$5001,MATCH($A3316,'Apólices'!$A$2:$A$5001,0))="","",INDEX('Apólices'!$Q$2:$Q$5001,MATCH($A3316,'Apólices'!$A$2:$A$5001,0))),""))</f>
        <v/>
      </c>
      <c r="D3316" s="8" t="n"/>
      <c r="E3316" s="25" t="n"/>
      <c r="F3316" s="25">
        <f>IF(OR($E3316="",$C3316=""),"",ROUND($E3316*$C3316/100,2))</f>
        <v/>
      </c>
      <c r="G3316" s="8" t="n"/>
      <c r="H3316" s="25" t="n"/>
      <c r="I3316" s="8" t="n"/>
      <c r="J3316" s="25">
        <f>IF($H3316&lt;&gt;"",IF($F3316="","",ROUND($H3316-$F3316,2)),IF(AND($F3316&lt;&gt;"",ISNUMBER($G3316)),IF($G3316&lt;TODAY(),-$F3316,""),""))</f>
        <v/>
      </c>
    </row>
    <row r="3317">
      <c r="A3317" s="7" t="n"/>
      <c r="B3317" s="10" t="n"/>
      <c r="C3317">
        <f>IF($A3317="","",IFERROR(IF(INDEX('Apólices'!$Q$2:$Q$5001,MATCH($A3317,'Apólices'!$A$2:$A$5001,0))="","",INDEX('Apólices'!$Q$2:$Q$5001,MATCH($A3317,'Apólices'!$A$2:$A$5001,0))),""))</f>
        <v/>
      </c>
      <c r="D3317" s="8" t="n"/>
      <c r="E3317" s="25" t="n"/>
      <c r="F3317" s="25">
        <f>IF(OR($E3317="",$C3317=""),"",ROUND($E3317*$C3317/100,2))</f>
        <v/>
      </c>
      <c r="G3317" s="8" t="n"/>
      <c r="H3317" s="25" t="n"/>
      <c r="I3317" s="8" t="n"/>
      <c r="J3317" s="25">
        <f>IF($H3317&lt;&gt;"",IF($F3317="","",ROUND($H3317-$F3317,2)),IF(AND($F3317&lt;&gt;"",ISNUMBER($G3317)),IF($G3317&lt;TODAY(),-$F3317,""),""))</f>
        <v/>
      </c>
    </row>
    <row r="3318">
      <c r="A3318" s="7" t="n"/>
      <c r="B3318" s="10" t="n"/>
      <c r="C3318">
        <f>IF($A3318="","",IFERROR(IF(INDEX('Apólices'!$Q$2:$Q$5001,MATCH($A3318,'Apólices'!$A$2:$A$5001,0))="","",INDEX('Apólices'!$Q$2:$Q$5001,MATCH($A3318,'Apólices'!$A$2:$A$5001,0))),""))</f>
        <v/>
      </c>
      <c r="D3318" s="8" t="n"/>
      <c r="E3318" s="25" t="n"/>
      <c r="F3318" s="25">
        <f>IF(OR($E3318="",$C3318=""),"",ROUND($E3318*$C3318/100,2))</f>
        <v/>
      </c>
      <c r="G3318" s="8" t="n"/>
      <c r="H3318" s="25" t="n"/>
      <c r="I3318" s="8" t="n"/>
      <c r="J3318" s="25">
        <f>IF($H3318&lt;&gt;"",IF($F3318="","",ROUND($H3318-$F3318,2)),IF(AND($F3318&lt;&gt;"",ISNUMBER($G3318)),IF($G3318&lt;TODAY(),-$F3318,""),""))</f>
        <v/>
      </c>
    </row>
    <row r="3319">
      <c r="A3319" s="7" t="n"/>
      <c r="B3319" s="10" t="n"/>
      <c r="C3319">
        <f>IF($A3319="","",IFERROR(IF(INDEX('Apólices'!$Q$2:$Q$5001,MATCH($A3319,'Apólices'!$A$2:$A$5001,0))="","",INDEX('Apólices'!$Q$2:$Q$5001,MATCH($A3319,'Apólices'!$A$2:$A$5001,0))),""))</f>
        <v/>
      </c>
      <c r="D3319" s="8" t="n"/>
      <c r="E3319" s="25" t="n"/>
      <c r="F3319" s="25">
        <f>IF(OR($E3319="",$C3319=""),"",ROUND($E3319*$C3319/100,2))</f>
        <v/>
      </c>
      <c r="G3319" s="8" t="n"/>
      <c r="H3319" s="25" t="n"/>
      <c r="I3319" s="8" t="n"/>
      <c r="J3319" s="25">
        <f>IF($H3319&lt;&gt;"",IF($F3319="","",ROUND($H3319-$F3319,2)),IF(AND($F3319&lt;&gt;"",ISNUMBER($G3319)),IF($G3319&lt;TODAY(),-$F3319,""),""))</f>
        <v/>
      </c>
    </row>
    <row r="3320">
      <c r="A3320" s="7" t="n"/>
      <c r="B3320" s="10" t="n"/>
      <c r="C3320">
        <f>IF($A3320="","",IFERROR(IF(INDEX('Apólices'!$Q$2:$Q$5001,MATCH($A3320,'Apólices'!$A$2:$A$5001,0))="","",INDEX('Apólices'!$Q$2:$Q$5001,MATCH($A3320,'Apólices'!$A$2:$A$5001,0))),""))</f>
        <v/>
      </c>
      <c r="D3320" s="8" t="n"/>
      <c r="E3320" s="25" t="n"/>
      <c r="F3320" s="25">
        <f>IF(OR($E3320="",$C3320=""),"",ROUND($E3320*$C3320/100,2))</f>
        <v/>
      </c>
      <c r="G3320" s="8" t="n"/>
      <c r="H3320" s="25" t="n"/>
      <c r="I3320" s="8" t="n"/>
      <c r="J3320" s="25">
        <f>IF($H3320&lt;&gt;"",IF($F3320="","",ROUND($H3320-$F3320,2)),IF(AND($F3320&lt;&gt;"",ISNUMBER($G3320)),IF($G3320&lt;TODAY(),-$F3320,""),""))</f>
        <v/>
      </c>
    </row>
    <row r="3321">
      <c r="A3321" s="7" t="n"/>
      <c r="B3321" s="10" t="n"/>
      <c r="C3321">
        <f>IF($A3321="","",IFERROR(IF(INDEX('Apólices'!$Q$2:$Q$5001,MATCH($A3321,'Apólices'!$A$2:$A$5001,0))="","",INDEX('Apólices'!$Q$2:$Q$5001,MATCH($A3321,'Apólices'!$A$2:$A$5001,0))),""))</f>
        <v/>
      </c>
      <c r="D3321" s="8" t="n"/>
      <c r="E3321" s="25" t="n"/>
      <c r="F3321" s="25">
        <f>IF(OR($E3321="",$C3321=""),"",ROUND($E3321*$C3321/100,2))</f>
        <v/>
      </c>
      <c r="G3321" s="8" t="n"/>
      <c r="H3321" s="25" t="n"/>
      <c r="I3321" s="8" t="n"/>
      <c r="J3321" s="25">
        <f>IF($H3321&lt;&gt;"",IF($F3321="","",ROUND($H3321-$F3321,2)),IF(AND($F3321&lt;&gt;"",ISNUMBER($G3321)),IF($G3321&lt;TODAY(),-$F3321,""),""))</f>
        <v/>
      </c>
    </row>
    <row r="3322">
      <c r="A3322" s="7" t="n"/>
      <c r="B3322" s="10" t="n"/>
      <c r="C3322">
        <f>IF($A3322="","",IFERROR(IF(INDEX('Apólices'!$Q$2:$Q$5001,MATCH($A3322,'Apólices'!$A$2:$A$5001,0))="","",INDEX('Apólices'!$Q$2:$Q$5001,MATCH($A3322,'Apólices'!$A$2:$A$5001,0))),""))</f>
        <v/>
      </c>
      <c r="D3322" s="8" t="n"/>
      <c r="E3322" s="25" t="n"/>
      <c r="F3322" s="25">
        <f>IF(OR($E3322="",$C3322=""),"",ROUND($E3322*$C3322/100,2))</f>
        <v/>
      </c>
      <c r="G3322" s="8" t="n"/>
      <c r="H3322" s="25" t="n"/>
      <c r="I3322" s="8" t="n"/>
      <c r="J3322" s="25">
        <f>IF($H3322&lt;&gt;"",IF($F3322="","",ROUND($H3322-$F3322,2)),IF(AND($F3322&lt;&gt;"",ISNUMBER($G3322)),IF($G3322&lt;TODAY(),-$F3322,""),""))</f>
        <v/>
      </c>
    </row>
    <row r="3323">
      <c r="A3323" s="7" t="n"/>
      <c r="B3323" s="10" t="n"/>
      <c r="C3323">
        <f>IF($A3323="","",IFERROR(IF(INDEX('Apólices'!$Q$2:$Q$5001,MATCH($A3323,'Apólices'!$A$2:$A$5001,0))="","",INDEX('Apólices'!$Q$2:$Q$5001,MATCH($A3323,'Apólices'!$A$2:$A$5001,0))),""))</f>
        <v/>
      </c>
      <c r="D3323" s="8" t="n"/>
      <c r="E3323" s="25" t="n"/>
      <c r="F3323" s="25">
        <f>IF(OR($E3323="",$C3323=""),"",ROUND($E3323*$C3323/100,2))</f>
        <v/>
      </c>
      <c r="G3323" s="8" t="n"/>
      <c r="H3323" s="25" t="n"/>
      <c r="I3323" s="8" t="n"/>
      <c r="J3323" s="25">
        <f>IF($H3323&lt;&gt;"",IF($F3323="","",ROUND($H3323-$F3323,2)),IF(AND($F3323&lt;&gt;"",ISNUMBER($G3323)),IF($G3323&lt;TODAY(),-$F3323,""),""))</f>
        <v/>
      </c>
    </row>
    <row r="3324">
      <c r="A3324" s="7" t="n"/>
      <c r="B3324" s="10" t="n"/>
      <c r="C3324">
        <f>IF($A3324="","",IFERROR(IF(INDEX('Apólices'!$Q$2:$Q$5001,MATCH($A3324,'Apólices'!$A$2:$A$5001,0))="","",INDEX('Apólices'!$Q$2:$Q$5001,MATCH($A3324,'Apólices'!$A$2:$A$5001,0))),""))</f>
        <v/>
      </c>
      <c r="D3324" s="8" t="n"/>
      <c r="E3324" s="25" t="n"/>
      <c r="F3324" s="25">
        <f>IF(OR($E3324="",$C3324=""),"",ROUND($E3324*$C3324/100,2))</f>
        <v/>
      </c>
      <c r="G3324" s="8" t="n"/>
      <c r="H3324" s="25" t="n"/>
      <c r="I3324" s="8" t="n"/>
      <c r="J3324" s="25">
        <f>IF($H3324&lt;&gt;"",IF($F3324="","",ROUND($H3324-$F3324,2)),IF(AND($F3324&lt;&gt;"",ISNUMBER($G3324)),IF($G3324&lt;TODAY(),-$F3324,""),""))</f>
        <v/>
      </c>
    </row>
    <row r="3325">
      <c r="A3325" s="7" t="n"/>
      <c r="B3325" s="10" t="n"/>
      <c r="C3325">
        <f>IF($A3325="","",IFERROR(IF(INDEX('Apólices'!$Q$2:$Q$5001,MATCH($A3325,'Apólices'!$A$2:$A$5001,0))="","",INDEX('Apólices'!$Q$2:$Q$5001,MATCH($A3325,'Apólices'!$A$2:$A$5001,0))),""))</f>
        <v/>
      </c>
      <c r="D3325" s="8" t="n"/>
      <c r="E3325" s="25" t="n"/>
      <c r="F3325" s="25">
        <f>IF(OR($E3325="",$C3325=""),"",ROUND($E3325*$C3325/100,2))</f>
        <v/>
      </c>
      <c r="G3325" s="8" t="n"/>
      <c r="H3325" s="25" t="n"/>
      <c r="I3325" s="8" t="n"/>
      <c r="J3325" s="25">
        <f>IF($H3325&lt;&gt;"",IF($F3325="","",ROUND($H3325-$F3325,2)),IF(AND($F3325&lt;&gt;"",ISNUMBER($G3325)),IF($G3325&lt;TODAY(),-$F3325,""),""))</f>
        <v/>
      </c>
    </row>
    <row r="3326">
      <c r="A3326" s="7" t="n"/>
      <c r="B3326" s="10" t="n"/>
      <c r="C3326">
        <f>IF($A3326="","",IFERROR(IF(INDEX('Apólices'!$Q$2:$Q$5001,MATCH($A3326,'Apólices'!$A$2:$A$5001,0))="","",INDEX('Apólices'!$Q$2:$Q$5001,MATCH($A3326,'Apólices'!$A$2:$A$5001,0))),""))</f>
        <v/>
      </c>
      <c r="D3326" s="8" t="n"/>
      <c r="E3326" s="25" t="n"/>
      <c r="F3326" s="25">
        <f>IF(OR($E3326="",$C3326=""),"",ROUND($E3326*$C3326/100,2))</f>
        <v/>
      </c>
      <c r="G3326" s="8" t="n"/>
      <c r="H3326" s="25" t="n"/>
      <c r="I3326" s="8" t="n"/>
      <c r="J3326" s="25">
        <f>IF($H3326&lt;&gt;"",IF($F3326="","",ROUND($H3326-$F3326,2)),IF(AND($F3326&lt;&gt;"",ISNUMBER($G3326)),IF($G3326&lt;TODAY(),-$F3326,""),""))</f>
        <v/>
      </c>
    </row>
    <row r="3327">
      <c r="A3327" s="7" t="n"/>
      <c r="B3327" s="10" t="n"/>
      <c r="C3327">
        <f>IF($A3327="","",IFERROR(IF(INDEX('Apólices'!$Q$2:$Q$5001,MATCH($A3327,'Apólices'!$A$2:$A$5001,0))="","",INDEX('Apólices'!$Q$2:$Q$5001,MATCH($A3327,'Apólices'!$A$2:$A$5001,0))),""))</f>
        <v/>
      </c>
      <c r="D3327" s="8" t="n"/>
      <c r="E3327" s="25" t="n"/>
      <c r="F3327" s="25">
        <f>IF(OR($E3327="",$C3327=""),"",ROUND($E3327*$C3327/100,2))</f>
        <v/>
      </c>
      <c r="G3327" s="8" t="n"/>
      <c r="H3327" s="25" t="n"/>
      <c r="I3327" s="8" t="n"/>
      <c r="J3327" s="25">
        <f>IF($H3327&lt;&gt;"",IF($F3327="","",ROUND($H3327-$F3327,2)),IF(AND($F3327&lt;&gt;"",ISNUMBER($G3327)),IF($G3327&lt;TODAY(),-$F3327,""),""))</f>
        <v/>
      </c>
    </row>
    <row r="3328">
      <c r="A3328" s="7" t="n"/>
      <c r="B3328" s="10" t="n"/>
      <c r="C3328">
        <f>IF($A3328="","",IFERROR(IF(INDEX('Apólices'!$Q$2:$Q$5001,MATCH($A3328,'Apólices'!$A$2:$A$5001,0))="","",INDEX('Apólices'!$Q$2:$Q$5001,MATCH($A3328,'Apólices'!$A$2:$A$5001,0))),""))</f>
        <v/>
      </c>
      <c r="D3328" s="8" t="n"/>
      <c r="E3328" s="25" t="n"/>
      <c r="F3328" s="25">
        <f>IF(OR($E3328="",$C3328=""),"",ROUND($E3328*$C3328/100,2))</f>
        <v/>
      </c>
      <c r="G3328" s="8" t="n"/>
      <c r="H3328" s="25" t="n"/>
      <c r="I3328" s="8" t="n"/>
      <c r="J3328" s="25">
        <f>IF($H3328&lt;&gt;"",IF($F3328="","",ROUND($H3328-$F3328,2)),IF(AND($F3328&lt;&gt;"",ISNUMBER($G3328)),IF($G3328&lt;TODAY(),-$F3328,""),""))</f>
        <v/>
      </c>
    </row>
    <row r="3329">
      <c r="A3329" s="7" t="n"/>
      <c r="B3329" s="10" t="n"/>
      <c r="C3329">
        <f>IF($A3329="","",IFERROR(IF(INDEX('Apólices'!$Q$2:$Q$5001,MATCH($A3329,'Apólices'!$A$2:$A$5001,0))="","",INDEX('Apólices'!$Q$2:$Q$5001,MATCH($A3329,'Apólices'!$A$2:$A$5001,0))),""))</f>
        <v/>
      </c>
      <c r="D3329" s="8" t="n"/>
      <c r="E3329" s="25" t="n"/>
      <c r="F3329" s="25">
        <f>IF(OR($E3329="",$C3329=""),"",ROUND($E3329*$C3329/100,2))</f>
        <v/>
      </c>
      <c r="G3329" s="8" t="n"/>
      <c r="H3329" s="25" t="n"/>
      <c r="I3329" s="8" t="n"/>
      <c r="J3329" s="25">
        <f>IF($H3329&lt;&gt;"",IF($F3329="","",ROUND($H3329-$F3329,2)),IF(AND($F3329&lt;&gt;"",ISNUMBER($G3329)),IF($G3329&lt;TODAY(),-$F3329,""),""))</f>
        <v/>
      </c>
    </row>
    <row r="3330">
      <c r="A3330" s="7" t="n"/>
      <c r="B3330" s="10" t="n"/>
      <c r="C3330">
        <f>IF($A3330="","",IFERROR(IF(INDEX('Apólices'!$Q$2:$Q$5001,MATCH($A3330,'Apólices'!$A$2:$A$5001,0))="","",INDEX('Apólices'!$Q$2:$Q$5001,MATCH($A3330,'Apólices'!$A$2:$A$5001,0))),""))</f>
        <v/>
      </c>
      <c r="D3330" s="8" t="n"/>
      <c r="E3330" s="25" t="n"/>
      <c r="F3330" s="25">
        <f>IF(OR($E3330="",$C3330=""),"",ROUND($E3330*$C3330/100,2))</f>
        <v/>
      </c>
      <c r="G3330" s="8" t="n"/>
      <c r="H3330" s="25" t="n"/>
      <c r="I3330" s="8" t="n"/>
      <c r="J3330" s="25">
        <f>IF($H3330&lt;&gt;"",IF($F3330="","",ROUND($H3330-$F3330,2)),IF(AND($F3330&lt;&gt;"",ISNUMBER($G3330)),IF($G3330&lt;TODAY(),-$F3330,""),""))</f>
        <v/>
      </c>
    </row>
    <row r="3331">
      <c r="A3331" s="7" t="n"/>
      <c r="B3331" s="10" t="n"/>
      <c r="C3331">
        <f>IF($A3331="","",IFERROR(IF(INDEX('Apólices'!$Q$2:$Q$5001,MATCH($A3331,'Apólices'!$A$2:$A$5001,0))="","",INDEX('Apólices'!$Q$2:$Q$5001,MATCH($A3331,'Apólices'!$A$2:$A$5001,0))),""))</f>
        <v/>
      </c>
      <c r="D3331" s="8" t="n"/>
      <c r="E3331" s="25" t="n"/>
      <c r="F3331" s="25">
        <f>IF(OR($E3331="",$C3331=""),"",ROUND($E3331*$C3331/100,2))</f>
        <v/>
      </c>
      <c r="G3331" s="8" t="n"/>
      <c r="H3331" s="25" t="n"/>
      <c r="I3331" s="8" t="n"/>
      <c r="J3331" s="25">
        <f>IF($H3331&lt;&gt;"",IF($F3331="","",ROUND($H3331-$F3331,2)),IF(AND($F3331&lt;&gt;"",ISNUMBER($G3331)),IF($G3331&lt;TODAY(),-$F3331,""),""))</f>
        <v/>
      </c>
    </row>
    <row r="3332">
      <c r="A3332" s="7" t="n"/>
      <c r="B3332" s="10" t="n"/>
      <c r="C3332">
        <f>IF($A3332="","",IFERROR(IF(INDEX('Apólices'!$Q$2:$Q$5001,MATCH($A3332,'Apólices'!$A$2:$A$5001,0))="","",INDEX('Apólices'!$Q$2:$Q$5001,MATCH($A3332,'Apólices'!$A$2:$A$5001,0))),""))</f>
        <v/>
      </c>
      <c r="D3332" s="8" t="n"/>
      <c r="E3332" s="25" t="n"/>
      <c r="F3332" s="25">
        <f>IF(OR($E3332="",$C3332=""),"",ROUND($E3332*$C3332/100,2))</f>
        <v/>
      </c>
      <c r="G3332" s="8" t="n"/>
      <c r="H3332" s="25" t="n"/>
      <c r="I3332" s="8" t="n"/>
      <c r="J3332" s="25">
        <f>IF($H3332&lt;&gt;"",IF($F3332="","",ROUND($H3332-$F3332,2)),IF(AND($F3332&lt;&gt;"",ISNUMBER($G3332)),IF($G3332&lt;TODAY(),-$F3332,""),""))</f>
        <v/>
      </c>
    </row>
    <row r="3333">
      <c r="A3333" s="7" t="n"/>
      <c r="B3333" s="10" t="n"/>
      <c r="C3333">
        <f>IF($A3333="","",IFERROR(IF(INDEX('Apólices'!$Q$2:$Q$5001,MATCH($A3333,'Apólices'!$A$2:$A$5001,0))="","",INDEX('Apólices'!$Q$2:$Q$5001,MATCH($A3333,'Apólices'!$A$2:$A$5001,0))),""))</f>
        <v/>
      </c>
      <c r="D3333" s="8" t="n"/>
      <c r="E3333" s="25" t="n"/>
      <c r="F3333" s="25">
        <f>IF(OR($E3333="",$C3333=""),"",ROUND($E3333*$C3333/100,2))</f>
        <v/>
      </c>
      <c r="G3333" s="8" t="n"/>
      <c r="H3333" s="25" t="n"/>
      <c r="I3333" s="8" t="n"/>
      <c r="J3333" s="25">
        <f>IF($H3333&lt;&gt;"",IF($F3333="","",ROUND($H3333-$F3333,2)),IF(AND($F3333&lt;&gt;"",ISNUMBER($G3333)),IF($G3333&lt;TODAY(),-$F3333,""),""))</f>
        <v/>
      </c>
    </row>
    <row r="3334">
      <c r="A3334" s="7" t="n"/>
      <c r="B3334" s="10" t="n"/>
      <c r="C3334">
        <f>IF($A3334="","",IFERROR(IF(INDEX('Apólices'!$Q$2:$Q$5001,MATCH($A3334,'Apólices'!$A$2:$A$5001,0))="","",INDEX('Apólices'!$Q$2:$Q$5001,MATCH($A3334,'Apólices'!$A$2:$A$5001,0))),""))</f>
        <v/>
      </c>
      <c r="D3334" s="8" t="n"/>
      <c r="E3334" s="25" t="n"/>
      <c r="F3334" s="25">
        <f>IF(OR($E3334="",$C3334=""),"",ROUND($E3334*$C3334/100,2))</f>
        <v/>
      </c>
      <c r="G3334" s="8" t="n"/>
      <c r="H3334" s="25" t="n"/>
      <c r="I3334" s="8" t="n"/>
      <c r="J3334" s="25">
        <f>IF($H3334&lt;&gt;"",IF($F3334="","",ROUND($H3334-$F3334,2)),IF(AND($F3334&lt;&gt;"",ISNUMBER($G3334)),IF($G3334&lt;TODAY(),-$F3334,""),""))</f>
        <v/>
      </c>
    </row>
    <row r="3335">
      <c r="A3335" s="7" t="n"/>
      <c r="B3335" s="10" t="n"/>
      <c r="C3335">
        <f>IF($A3335="","",IFERROR(IF(INDEX('Apólices'!$Q$2:$Q$5001,MATCH($A3335,'Apólices'!$A$2:$A$5001,0))="","",INDEX('Apólices'!$Q$2:$Q$5001,MATCH($A3335,'Apólices'!$A$2:$A$5001,0))),""))</f>
        <v/>
      </c>
      <c r="D3335" s="8" t="n"/>
      <c r="E3335" s="25" t="n"/>
      <c r="F3335" s="25">
        <f>IF(OR($E3335="",$C3335=""),"",ROUND($E3335*$C3335/100,2))</f>
        <v/>
      </c>
      <c r="G3335" s="8" t="n"/>
      <c r="H3335" s="25" t="n"/>
      <c r="I3335" s="8" t="n"/>
      <c r="J3335" s="25">
        <f>IF($H3335&lt;&gt;"",IF($F3335="","",ROUND($H3335-$F3335,2)),IF(AND($F3335&lt;&gt;"",ISNUMBER($G3335)),IF($G3335&lt;TODAY(),-$F3335,""),""))</f>
        <v/>
      </c>
    </row>
    <row r="3336">
      <c r="A3336" s="7" t="n"/>
      <c r="B3336" s="10" t="n"/>
      <c r="C3336">
        <f>IF($A3336="","",IFERROR(IF(INDEX('Apólices'!$Q$2:$Q$5001,MATCH($A3336,'Apólices'!$A$2:$A$5001,0))="","",INDEX('Apólices'!$Q$2:$Q$5001,MATCH($A3336,'Apólices'!$A$2:$A$5001,0))),""))</f>
        <v/>
      </c>
      <c r="D3336" s="8" t="n"/>
      <c r="E3336" s="25" t="n"/>
      <c r="F3336" s="25">
        <f>IF(OR($E3336="",$C3336=""),"",ROUND($E3336*$C3336/100,2))</f>
        <v/>
      </c>
      <c r="G3336" s="8" t="n"/>
      <c r="H3336" s="25" t="n"/>
      <c r="I3336" s="8" t="n"/>
      <c r="J3336" s="25">
        <f>IF($H3336&lt;&gt;"",IF($F3336="","",ROUND($H3336-$F3336,2)),IF(AND($F3336&lt;&gt;"",ISNUMBER($G3336)),IF($G3336&lt;TODAY(),-$F3336,""),""))</f>
        <v/>
      </c>
    </row>
    <row r="3337">
      <c r="A3337" s="7" t="n"/>
      <c r="B3337" s="10" t="n"/>
      <c r="C3337">
        <f>IF($A3337="","",IFERROR(IF(INDEX('Apólices'!$Q$2:$Q$5001,MATCH($A3337,'Apólices'!$A$2:$A$5001,0))="","",INDEX('Apólices'!$Q$2:$Q$5001,MATCH($A3337,'Apólices'!$A$2:$A$5001,0))),""))</f>
        <v/>
      </c>
      <c r="D3337" s="8" t="n"/>
      <c r="E3337" s="25" t="n"/>
      <c r="F3337" s="25">
        <f>IF(OR($E3337="",$C3337=""),"",ROUND($E3337*$C3337/100,2))</f>
        <v/>
      </c>
      <c r="G3337" s="8" t="n"/>
      <c r="H3337" s="25" t="n"/>
      <c r="I3337" s="8" t="n"/>
      <c r="J3337" s="25">
        <f>IF($H3337&lt;&gt;"",IF($F3337="","",ROUND($H3337-$F3337,2)),IF(AND($F3337&lt;&gt;"",ISNUMBER($G3337)),IF($G3337&lt;TODAY(),-$F3337,""),""))</f>
        <v/>
      </c>
    </row>
    <row r="3338">
      <c r="A3338" s="7" t="n"/>
      <c r="B3338" s="10" t="n"/>
      <c r="C3338">
        <f>IF($A3338="","",IFERROR(IF(INDEX('Apólices'!$Q$2:$Q$5001,MATCH($A3338,'Apólices'!$A$2:$A$5001,0))="","",INDEX('Apólices'!$Q$2:$Q$5001,MATCH($A3338,'Apólices'!$A$2:$A$5001,0))),""))</f>
        <v/>
      </c>
      <c r="D3338" s="8" t="n"/>
      <c r="E3338" s="25" t="n"/>
      <c r="F3338" s="25">
        <f>IF(OR($E3338="",$C3338=""),"",ROUND($E3338*$C3338/100,2))</f>
        <v/>
      </c>
      <c r="G3338" s="8" t="n"/>
      <c r="H3338" s="25" t="n"/>
      <c r="I3338" s="8" t="n"/>
      <c r="J3338" s="25">
        <f>IF($H3338&lt;&gt;"",IF($F3338="","",ROUND($H3338-$F3338,2)),IF(AND($F3338&lt;&gt;"",ISNUMBER($G3338)),IF($G3338&lt;TODAY(),-$F3338,""),""))</f>
        <v/>
      </c>
    </row>
    <row r="3339">
      <c r="A3339" s="7" t="n"/>
      <c r="B3339" s="10" t="n"/>
      <c r="C3339">
        <f>IF($A3339="","",IFERROR(IF(INDEX('Apólices'!$Q$2:$Q$5001,MATCH($A3339,'Apólices'!$A$2:$A$5001,0))="","",INDEX('Apólices'!$Q$2:$Q$5001,MATCH($A3339,'Apólices'!$A$2:$A$5001,0))),""))</f>
        <v/>
      </c>
      <c r="D3339" s="8" t="n"/>
      <c r="E3339" s="25" t="n"/>
      <c r="F3339" s="25">
        <f>IF(OR($E3339="",$C3339=""),"",ROUND($E3339*$C3339/100,2))</f>
        <v/>
      </c>
      <c r="G3339" s="8" t="n"/>
      <c r="H3339" s="25" t="n"/>
      <c r="I3339" s="8" t="n"/>
      <c r="J3339" s="25">
        <f>IF($H3339&lt;&gt;"",IF($F3339="","",ROUND($H3339-$F3339,2)),IF(AND($F3339&lt;&gt;"",ISNUMBER($G3339)),IF($G3339&lt;TODAY(),-$F3339,""),""))</f>
        <v/>
      </c>
    </row>
    <row r="3340">
      <c r="A3340" s="7" t="n"/>
      <c r="B3340" s="10" t="n"/>
      <c r="C3340">
        <f>IF($A3340="","",IFERROR(IF(INDEX('Apólices'!$Q$2:$Q$5001,MATCH($A3340,'Apólices'!$A$2:$A$5001,0))="","",INDEX('Apólices'!$Q$2:$Q$5001,MATCH($A3340,'Apólices'!$A$2:$A$5001,0))),""))</f>
        <v/>
      </c>
      <c r="D3340" s="8" t="n"/>
      <c r="E3340" s="25" t="n"/>
      <c r="F3340" s="25">
        <f>IF(OR($E3340="",$C3340=""),"",ROUND($E3340*$C3340/100,2))</f>
        <v/>
      </c>
      <c r="G3340" s="8" t="n"/>
      <c r="H3340" s="25" t="n"/>
      <c r="I3340" s="8" t="n"/>
      <c r="J3340" s="25">
        <f>IF($H3340&lt;&gt;"",IF($F3340="","",ROUND($H3340-$F3340,2)),IF(AND($F3340&lt;&gt;"",ISNUMBER($G3340)),IF($G3340&lt;TODAY(),-$F3340,""),""))</f>
        <v/>
      </c>
    </row>
    <row r="3341">
      <c r="A3341" s="7" t="n"/>
      <c r="B3341" s="10" t="n"/>
      <c r="C3341">
        <f>IF($A3341="","",IFERROR(IF(INDEX('Apólices'!$Q$2:$Q$5001,MATCH($A3341,'Apólices'!$A$2:$A$5001,0))="","",INDEX('Apólices'!$Q$2:$Q$5001,MATCH($A3341,'Apólices'!$A$2:$A$5001,0))),""))</f>
        <v/>
      </c>
      <c r="D3341" s="8" t="n"/>
      <c r="E3341" s="25" t="n"/>
      <c r="F3341" s="25">
        <f>IF(OR($E3341="",$C3341=""),"",ROUND($E3341*$C3341/100,2))</f>
        <v/>
      </c>
      <c r="G3341" s="8" t="n"/>
      <c r="H3341" s="25" t="n"/>
      <c r="I3341" s="8" t="n"/>
      <c r="J3341" s="25">
        <f>IF($H3341&lt;&gt;"",IF($F3341="","",ROUND($H3341-$F3341,2)),IF(AND($F3341&lt;&gt;"",ISNUMBER($G3341)),IF($G3341&lt;TODAY(),-$F3341,""),""))</f>
        <v/>
      </c>
    </row>
    <row r="3342">
      <c r="A3342" s="7" t="n"/>
      <c r="B3342" s="10" t="n"/>
      <c r="C3342">
        <f>IF($A3342="","",IFERROR(IF(INDEX('Apólices'!$Q$2:$Q$5001,MATCH($A3342,'Apólices'!$A$2:$A$5001,0))="","",INDEX('Apólices'!$Q$2:$Q$5001,MATCH($A3342,'Apólices'!$A$2:$A$5001,0))),""))</f>
        <v/>
      </c>
      <c r="D3342" s="8" t="n"/>
      <c r="E3342" s="25" t="n"/>
      <c r="F3342" s="25">
        <f>IF(OR($E3342="",$C3342=""),"",ROUND($E3342*$C3342/100,2))</f>
        <v/>
      </c>
      <c r="G3342" s="8" t="n"/>
      <c r="H3342" s="25" t="n"/>
      <c r="I3342" s="8" t="n"/>
      <c r="J3342" s="25">
        <f>IF($H3342&lt;&gt;"",IF($F3342="","",ROUND($H3342-$F3342,2)),IF(AND($F3342&lt;&gt;"",ISNUMBER($G3342)),IF($G3342&lt;TODAY(),-$F3342,""),""))</f>
        <v/>
      </c>
    </row>
    <row r="3343">
      <c r="A3343" s="7" t="n"/>
      <c r="B3343" s="10" t="n"/>
      <c r="C3343">
        <f>IF($A3343="","",IFERROR(IF(INDEX('Apólices'!$Q$2:$Q$5001,MATCH($A3343,'Apólices'!$A$2:$A$5001,0))="","",INDEX('Apólices'!$Q$2:$Q$5001,MATCH($A3343,'Apólices'!$A$2:$A$5001,0))),""))</f>
        <v/>
      </c>
      <c r="D3343" s="8" t="n"/>
      <c r="E3343" s="25" t="n"/>
      <c r="F3343" s="25">
        <f>IF(OR($E3343="",$C3343=""),"",ROUND($E3343*$C3343/100,2))</f>
        <v/>
      </c>
      <c r="G3343" s="8" t="n"/>
      <c r="H3343" s="25" t="n"/>
      <c r="I3343" s="8" t="n"/>
      <c r="J3343" s="25">
        <f>IF($H3343&lt;&gt;"",IF($F3343="","",ROUND($H3343-$F3343,2)),IF(AND($F3343&lt;&gt;"",ISNUMBER($G3343)),IF($G3343&lt;TODAY(),-$F3343,""),""))</f>
        <v/>
      </c>
    </row>
    <row r="3344">
      <c r="A3344" s="7" t="n"/>
      <c r="B3344" s="10" t="n"/>
      <c r="C3344">
        <f>IF($A3344="","",IFERROR(IF(INDEX('Apólices'!$Q$2:$Q$5001,MATCH($A3344,'Apólices'!$A$2:$A$5001,0))="","",INDEX('Apólices'!$Q$2:$Q$5001,MATCH($A3344,'Apólices'!$A$2:$A$5001,0))),""))</f>
        <v/>
      </c>
      <c r="D3344" s="8" t="n"/>
      <c r="E3344" s="25" t="n"/>
      <c r="F3344" s="25">
        <f>IF(OR($E3344="",$C3344=""),"",ROUND($E3344*$C3344/100,2))</f>
        <v/>
      </c>
      <c r="G3344" s="8" t="n"/>
      <c r="H3344" s="25" t="n"/>
      <c r="I3344" s="8" t="n"/>
      <c r="J3344" s="25">
        <f>IF($H3344&lt;&gt;"",IF($F3344="","",ROUND($H3344-$F3344,2)),IF(AND($F3344&lt;&gt;"",ISNUMBER($G3344)),IF($G3344&lt;TODAY(),-$F3344,""),""))</f>
        <v/>
      </c>
    </row>
    <row r="3345">
      <c r="A3345" s="7" t="n"/>
      <c r="B3345" s="10" t="n"/>
      <c r="C3345">
        <f>IF($A3345="","",IFERROR(IF(INDEX('Apólices'!$Q$2:$Q$5001,MATCH($A3345,'Apólices'!$A$2:$A$5001,0))="","",INDEX('Apólices'!$Q$2:$Q$5001,MATCH($A3345,'Apólices'!$A$2:$A$5001,0))),""))</f>
        <v/>
      </c>
      <c r="D3345" s="8" t="n"/>
      <c r="E3345" s="25" t="n"/>
      <c r="F3345" s="25">
        <f>IF(OR($E3345="",$C3345=""),"",ROUND($E3345*$C3345/100,2))</f>
        <v/>
      </c>
      <c r="G3345" s="8" t="n"/>
      <c r="H3345" s="25" t="n"/>
      <c r="I3345" s="8" t="n"/>
      <c r="J3345" s="25">
        <f>IF($H3345&lt;&gt;"",IF($F3345="","",ROUND($H3345-$F3345,2)),IF(AND($F3345&lt;&gt;"",ISNUMBER($G3345)),IF($G3345&lt;TODAY(),-$F3345,""),""))</f>
        <v/>
      </c>
    </row>
    <row r="3346">
      <c r="A3346" s="7" t="n"/>
      <c r="B3346" s="10" t="n"/>
      <c r="C3346">
        <f>IF($A3346="","",IFERROR(IF(INDEX('Apólices'!$Q$2:$Q$5001,MATCH($A3346,'Apólices'!$A$2:$A$5001,0))="","",INDEX('Apólices'!$Q$2:$Q$5001,MATCH($A3346,'Apólices'!$A$2:$A$5001,0))),""))</f>
        <v/>
      </c>
      <c r="D3346" s="8" t="n"/>
      <c r="E3346" s="25" t="n"/>
      <c r="F3346" s="25">
        <f>IF(OR($E3346="",$C3346=""),"",ROUND($E3346*$C3346/100,2))</f>
        <v/>
      </c>
      <c r="G3346" s="8" t="n"/>
      <c r="H3346" s="25" t="n"/>
      <c r="I3346" s="8" t="n"/>
      <c r="J3346" s="25">
        <f>IF($H3346&lt;&gt;"",IF($F3346="","",ROUND($H3346-$F3346,2)),IF(AND($F3346&lt;&gt;"",ISNUMBER($G3346)),IF($G3346&lt;TODAY(),-$F3346,""),""))</f>
        <v/>
      </c>
    </row>
    <row r="3347">
      <c r="A3347" s="7" t="n"/>
      <c r="B3347" s="10" t="n"/>
      <c r="C3347">
        <f>IF($A3347="","",IFERROR(IF(INDEX('Apólices'!$Q$2:$Q$5001,MATCH($A3347,'Apólices'!$A$2:$A$5001,0))="","",INDEX('Apólices'!$Q$2:$Q$5001,MATCH($A3347,'Apólices'!$A$2:$A$5001,0))),""))</f>
        <v/>
      </c>
      <c r="D3347" s="8" t="n"/>
      <c r="E3347" s="25" t="n"/>
      <c r="F3347" s="25">
        <f>IF(OR($E3347="",$C3347=""),"",ROUND($E3347*$C3347/100,2))</f>
        <v/>
      </c>
      <c r="G3347" s="8" t="n"/>
      <c r="H3347" s="25" t="n"/>
      <c r="I3347" s="8" t="n"/>
      <c r="J3347" s="25">
        <f>IF($H3347&lt;&gt;"",IF($F3347="","",ROUND($H3347-$F3347,2)),IF(AND($F3347&lt;&gt;"",ISNUMBER($G3347)),IF($G3347&lt;TODAY(),-$F3347,""),""))</f>
        <v/>
      </c>
    </row>
    <row r="3348">
      <c r="A3348" s="7" t="n"/>
      <c r="B3348" s="10" t="n"/>
      <c r="C3348">
        <f>IF($A3348="","",IFERROR(IF(INDEX('Apólices'!$Q$2:$Q$5001,MATCH($A3348,'Apólices'!$A$2:$A$5001,0))="","",INDEX('Apólices'!$Q$2:$Q$5001,MATCH($A3348,'Apólices'!$A$2:$A$5001,0))),""))</f>
        <v/>
      </c>
      <c r="D3348" s="8" t="n"/>
      <c r="E3348" s="25" t="n"/>
      <c r="F3348" s="25">
        <f>IF(OR($E3348="",$C3348=""),"",ROUND($E3348*$C3348/100,2))</f>
        <v/>
      </c>
      <c r="G3348" s="8" t="n"/>
      <c r="H3348" s="25" t="n"/>
      <c r="I3348" s="8" t="n"/>
      <c r="J3348" s="25">
        <f>IF($H3348&lt;&gt;"",IF($F3348="","",ROUND($H3348-$F3348,2)),IF(AND($F3348&lt;&gt;"",ISNUMBER($G3348)),IF($G3348&lt;TODAY(),-$F3348,""),""))</f>
        <v/>
      </c>
    </row>
    <row r="3349">
      <c r="A3349" s="7" t="n"/>
      <c r="B3349" s="10" t="n"/>
      <c r="C3349">
        <f>IF($A3349="","",IFERROR(IF(INDEX('Apólices'!$Q$2:$Q$5001,MATCH($A3349,'Apólices'!$A$2:$A$5001,0))="","",INDEX('Apólices'!$Q$2:$Q$5001,MATCH($A3349,'Apólices'!$A$2:$A$5001,0))),""))</f>
        <v/>
      </c>
      <c r="D3349" s="8" t="n"/>
      <c r="E3349" s="25" t="n"/>
      <c r="F3349" s="25">
        <f>IF(OR($E3349="",$C3349=""),"",ROUND($E3349*$C3349/100,2))</f>
        <v/>
      </c>
      <c r="G3349" s="8" t="n"/>
      <c r="H3349" s="25" t="n"/>
      <c r="I3349" s="8" t="n"/>
      <c r="J3349" s="25">
        <f>IF($H3349&lt;&gt;"",IF($F3349="","",ROUND($H3349-$F3349,2)),IF(AND($F3349&lt;&gt;"",ISNUMBER($G3349)),IF($G3349&lt;TODAY(),-$F3349,""),""))</f>
        <v/>
      </c>
    </row>
    <row r="3350">
      <c r="A3350" s="7" t="n"/>
      <c r="B3350" s="10" t="n"/>
      <c r="C3350">
        <f>IF($A3350="","",IFERROR(IF(INDEX('Apólices'!$Q$2:$Q$5001,MATCH($A3350,'Apólices'!$A$2:$A$5001,0))="","",INDEX('Apólices'!$Q$2:$Q$5001,MATCH($A3350,'Apólices'!$A$2:$A$5001,0))),""))</f>
        <v/>
      </c>
      <c r="D3350" s="8" t="n"/>
      <c r="E3350" s="25" t="n"/>
      <c r="F3350" s="25">
        <f>IF(OR($E3350="",$C3350=""),"",ROUND($E3350*$C3350/100,2))</f>
        <v/>
      </c>
      <c r="G3350" s="8" t="n"/>
      <c r="H3350" s="25" t="n"/>
      <c r="I3350" s="8" t="n"/>
      <c r="J3350" s="25">
        <f>IF($H3350&lt;&gt;"",IF($F3350="","",ROUND($H3350-$F3350,2)),IF(AND($F3350&lt;&gt;"",ISNUMBER($G3350)),IF($G3350&lt;TODAY(),-$F3350,""),""))</f>
        <v/>
      </c>
    </row>
    <row r="3351">
      <c r="A3351" s="7" t="n"/>
      <c r="B3351" s="10" t="n"/>
      <c r="C3351">
        <f>IF($A3351="","",IFERROR(IF(INDEX('Apólices'!$Q$2:$Q$5001,MATCH($A3351,'Apólices'!$A$2:$A$5001,0))="","",INDEX('Apólices'!$Q$2:$Q$5001,MATCH($A3351,'Apólices'!$A$2:$A$5001,0))),""))</f>
        <v/>
      </c>
      <c r="D3351" s="8" t="n"/>
      <c r="E3351" s="25" t="n"/>
      <c r="F3351" s="25">
        <f>IF(OR($E3351="",$C3351=""),"",ROUND($E3351*$C3351/100,2))</f>
        <v/>
      </c>
      <c r="G3351" s="8" t="n"/>
      <c r="H3351" s="25" t="n"/>
      <c r="I3351" s="8" t="n"/>
      <c r="J3351" s="25">
        <f>IF($H3351&lt;&gt;"",IF($F3351="","",ROUND($H3351-$F3351,2)),IF(AND($F3351&lt;&gt;"",ISNUMBER($G3351)),IF($G3351&lt;TODAY(),-$F3351,""),""))</f>
        <v/>
      </c>
    </row>
    <row r="3352">
      <c r="A3352" s="7" t="n"/>
      <c r="B3352" s="10" t="n"/>
      <c r="C3352">
        <f>IF($A3352="","",IFERROR(IF(INDEX('Apólices'!$Q$2:$Q$5001,MATCH($A3352,'Apólices'!$A$2:$A$5001,0))="","",INDEX('Apólices'!$Q$2:$Q$5001,MATCH($A3352,'Apólices'!$A$2:$A$5001,0))),""))</f>
        <v/>
      </c>
      <c r="D3352" s="8" t="n"/>
      <c r="E3352" s="25" t="n"/>
      <c r="F3352" s="25">
        <f>IF(OR($E3352="",$C3352=""),"",ROUND($E3352*$C3352/100,2))</f>
        <v/>
      </c>
      <c r="G3352" s="8" t="n"/>
      <c r="H3352" s="25" t="n"/>
      <c r="I3352" s="8" t="n"/>
      <c r="J3352" s="25">
        <f>IF($H3352&lt;&gt;"",IF($F3352="","",ROUND($H3352-$F3352,2)),IF(AND($F3352&lt;&gt;"",ISNUMBER($G3352)),IF($G3352&lt;TODAY(),-$F3352,""),""))</f>
        <v/>
      </c>
    </row>
    <row r="3353">
      <c r="A3353" s="7" t="n"/>
      <c r="B3353" s="10" t="n"/>
      <c r="C3353">
        <f>IF($A3353="","",IFERROR(IF(INDEX('Apólices'!$Q$2:$Q$5001,MATCH($A3353,'Apólices'!$A$2:$A$5001,0))="","",INDEX('Apólices'!$Q$2:$Q$5001,MATCH($A3353,'Apólices'!$A$2:$A$5001,0))),""))</f>
        <v/>
      </c>
      <c r="D3353" s="8" t="n"/>
      <c r="E3353" s="25" t="n"/>
      <c r="F3353" s="25">
        <f>IF(OR($E3353="",$C3353=""),"",ROUND($E3353*$C3353/100,2))</f>
        <v/>
      </c>
      <c r="G3353" s="8" t="n"/>
      <c r="H3353" s="25" t="n"/>
      <c r="I3353" s="8" t="n"/>
      <c r="J3353" s="25">
        <f>IF($H3353&lt;&gt;"",IF($F3353="","",ROUND($H3353-$F3353,2)),IF(AND($F3353&lt;&gt;"",ISNUMBER($G3353)),IF($G3353&lt;TODAY(),-$F3353,""),""))</f>
        <v/>
      </c>
    </row>
    <row r="3354">
      <c r="A3354" s="7" t="n"/>
      <c r="B3354" s="10" t="n"/>
      <c r="C3354">
        <f>IF($A3354="","",IFERROR(IF(INDEX('Apólices'!$Q$2:$Q$5001,MATCH($A3354,'Apólices'!$A$2:$A$5001,0))="","",INDEX('Apólices'!$Q$2:$Q$5001,MATCH($A3354,'Apólices'!$A$2:$A$5001,0))),""))</f>
        <v/>
      </c>
      <c r="D3354" s="8" t="n"/>
      <c r="E3354" s="25" t="n"/>
      <c r="F3354" s="25">
        <f>IF(OR($E3354="",$C3354=""),"",ROUND($E3354*$C3354/100,2))</f>
        <v/>
      </c>
      <c r="G3354" s="8" t="n"/>
      <c r="H3354" s="25" t="n"/>
      <c r="I3354" s="8" t="n"/>
      <c r="J3354" s="25">
        <f>IF($H3354&lt;&gt;"",IF($F3354="","",ROUND($H3354-$F3354,2)),IF(AND($F3354&lt;&gt;"",ISNUMBER($G3354)),IF($G3354&lt;TODAY(),-$F3354,""),""))</f>
        <v/>
      </c>
    </row>
    <row r="3355">
      <c r="A3355" s="7" t="n"/>
      <c r="B3355" s="10" t="n"/>
      <c r="C3355">
        <f>IF($A3355="","",IFERROR(IF(INDEX('Apólices'!$Q$2:$Q$5001,MATCH($A3355,'Apólices'!$A$2:$A$5001,0))="","",INDEX('Apólices'!$Q$2:$Q$5001,MATCH($A3355,'Apólices'!$A$2:$A$5001,0))),""))</f>
        <v/>
      </c>
      <c r="D3355" s="8" t="n"/>
      <c r="E3355" s="25" t="n"/>
      <c r="F3355" s="25">
        <f>IF(OR($E3355="",$C3355=""),"",ROUND($E3355*$C3355/100,2))</f>
        <v/>
      </c>
      <c r="G3355" s="8" t="n"/>
      <c r="H3355" s="25" t="n"/>
      <c r="I3355" s="8" t="n"/>
      <c r="J3355" s="25">
        <f>IF($H3355&lt;&gt;"",IF($F3355="","",ROUND($H3355-$F3355,2)),IF(AND($F3355&lt;&gt;"",ISNUMBER($G3355)),IF($G3355&lt;TODAY(),-$F3355,""),""))</f>
        <v/>
      </c>
    </row>
    <row r="3356">
      <c r="A3356" s="7" t="n"/>
      <c r="B3356" s="10" t="n"/>
      <c r="C3356">
        <f>IF($A3356="","",IFERROR(IF(INDEX('Apólices'!$Q$2:$Q$5001,MATCH($A3356,'Apólices'!$A$2:$A$5001,0))="","",INDEX('Apólices'!$Q$2:$Q$5001,MATCH($A3356,'Apólices'!$A$2:$A$5001,0))),""))</f>
        <v/>
      </c>
      <c r="D3356" s="8" t="n"/>
      <c r="E3356" s="25" t="n"/>
      <c r="F3356" s="25">
        <f>IF(OR($E3356="",$C3356=""),"",ROUND($E3356*$C3356/100,2))</f>
        <v/>
      </c>
      <c r="G3356" s="8" t="n"/>
      <c r="H3356" s="25" t="n"/>
      <c r="I3356" s="8" t="n"/>
      <c r="J3356" s="25">
        <f>IF($H3356&lt;&gt;"",IF($F3356="","",ROUND($H3356-$F3356,2)),IF(AND($F3356&lt;&gt;"",ISNUMBER($G3356)),IF($G3356&lt;TODAY(),-$F3356,""),""))</f>
        <v/>
      </c>
    </row>
    <row r="3357">
      <c r="A3357" s="7" t="n"/>
      <c r="B3357" s="10" t="n"/>
      <c r="C3357">
        <f>IF($A3357="","",IFERROR(IF(INDEX('Apólices'!$Q$2:$Q$5001,MATCH($A3357,'Apólices'!$A$2:$A$5001,0))="","",INDEX('Apólices'!$Q$2:$Q$5001,MATCH($A3357,'Apólices'!$A$2:$A$5001,0))),""))</f>
        <v/>
      </c>
      <c r="D3357" s="8" t="n"/>
      <c r="E3357" s="25" t="n"/>
      <c r="F3357" s="25">
        <f>IF(OR($E3357="",$C3357=""),"",ROUND($E3357*$C3357/100,2))</f>
        <v/>
      </c>
      <c r="G3357" s="8" t="n"/>
      <c r="H3357" s="25" t="n"/>
      <c r="I3357" s="8" t="n"/>
      <c r="J3357" s="25">
        <f>IF($H3357&lt;&gt;"",IF($F3357="","",ROUND($H3357-$F3357,2)),IF(AND($F3357&lt;&gt;"",ISNUMBER($G3357)),IF($G3357&lt;TODAY(),-$F3357,""),""))</f>
        <v/>
      </c>
    </row>
    <row r="3358">
      <c r="A3358" s="7" t="n"/>
      <c r="B3358" s="10" t="n"/>
      <c r="C3358">
        <f>IF($A3358="","",IFERROR(IF(INDEX('Apólices'!$Q$2:$Q$5001,MATCH($A3358,'Apólices'!$A$2:$A$5001,0))="","",INDEX('Apólices'!$Q$2:$Q$5001,MATCH($A3358,'Apólices'!$A$2:$A$5001,0))),""))</f>
        <v/>
      </c>
      <c r="D3358" s="8" t="n"/>
      <c r="E3358" s="25" t="n"/>
      <c r="F3358" s="25">
        <f>IF(OR($E3358="",$C3358=""),"",ROUND($E3358*$C3358/100,2))</f>
        <v/>
      </c>
      <c r="G3358" s="8" t="n"/>
      <c r="H3358" s="25" t="n"/>
      <c r="I3358" s="8" t="n"/>
      <c r="J3358" s="25">
        <f>IF($H3358&lt;&gt;"",IF($F3358="","",ROUND($H3358-$F3358,2)),IF(AND($F3358&lt;&gt;"",ISNUMBER($G3358)),IF($G3358&lt;TODAY(),-$F3358,""),""))</f>
        <v/>
      </c>
    </row>
    <row r="3359">
      <c r="A3359" s="7" t="n"/>
      <c r="B3359" s="10" t="n"/>
      <c r="C3359">
        <f>IF($A3359="","",IFERROR(IF(INDEX('Apólices'!$Q$2:$Q$5001,MATCH($A3359,'Apólices'!$A$2:$A$5001,0))="","",INDEX('Apólices'!$Q$2:$Q$5001,MATCH($A3359,'Apólices'!$A$2:$A$5001,0))),""))</f>
        <v/>
      </c>
      <c r="D3359" s="8" t="n"/>
      <c r="E3359" s="25" t="n"/>
      <c r="F3359" s="25">
        <f>IF(OR($E3359="",$C3359=""),"",ROUND($E3359*$C3359/100,2))</f>
        <v/>
      </c>
      <c r="G3359" s="8" t="n"/>
      <c r="H3359" s="25" t="n"/>
      <c r="I3359" s="8" t="n"/>
      <c r="J3359" s="25">
        <f>IF($H3359&lt;&gt;"",IF($F3359="","",ROUND($H3359-$F3359,2)),IF(AND($F3359&lt;&gt;"",ISNUMBER($G3359)),IF($G3359&lt;TODAY(),-$F3359,""),""))</f>
        <v/>
      </c>
    </row>
    <row r="3360">
      <c r="A3360" s="7" t="n"/>
      <c r="B3360" s="10" t="n"/>
      <c r="C3360">
        <f>IF($A3360="","",IFERROR(IF(INDEX('Apólices'!$Q$2:$Q$5001,MATCH($A3360,'Apólices'!$A$2:$A$5001,0))="","",INDEX('Apólices'!$Q$2:$Q$5001,MATCH($A3360,'Apólices'!$A$2:$A$5001,0))),""))</f>
        <v/>
      </c>
      <c r="D3360" s="8" t="n"/>
      <c r="E3360" s="25" t="n"/>
      <c r="F3360" s="25">
        <f>IF(OR($E3360="",$C3360=""),"",ROUND($E3360*$C3360/100,2))</f>
        <v/>
      </c>
      <c r="G3360" s="8" t="n"/>
      <c r="H3360" s="25" t="n"/>
      <c r="I3360" s="8" t="n"/>
      <c r="J3360" s="25">
        <f>IF($H3360&lt;&gt;"",IF($F3360="","",ROUND($H3360-$F3360,2)),IF(AND($F3360&lt;&gt;"",ISNUMBER($G3360)),IF($G3360&lt;TODAY(),-$F3360,""),""))</f>
        <v/>
      </c>
    </row>
    <row r="3361">
      <c r="A3361" s="7" t="n"/>
      <c r="B3361" s="10" t="n"/>
      <c r="C3361">
        <f>IF($A3361="","",IFERROR(IF(INDEX('Apólices'!$Q$2:$Q$5001,MATCH($A3361,'Apólices'!$A$2:$A$5001,0))="","",INDEX('Apólices'!$Q$2:$Q$5001,MATCH($A3361,'Apólices'!$A$2:$A$5001,0))),""))</f>
        <v/>
      </c>
      <c r="D3361" s="8" t="n"/>
      <c r="E3361" s="25" t="n"/>
      <c r="F3361" s="25">
        <f>IF(OR($E3361="",$C3361=""),"",ROUND($E3361*$C3361/100,2))</f>
        <v/>
      </c>
      <c r="G3361" s="8" t="n"/>
      <c r="H3361" s="25" t="n"/>
      <c r="I3361" s="8" t="n"/>
      <c r="J3361" s="25">
        <f>IF($H3361&lt;&gt;"",IF($F3361="","",ROUND($H3361-$F3361,2)),IF(AND($F3361&lt;&gt;"",ISNUMBER($G3361)),IF($G3361&lt;TODAY(),-$F3361,""),""))</f>
        <v/>
      </c>
    </row>
    <row r="3362">
      <c r="A3362" s="7" t="n"/>
      <c r="B3362" s="10" t="n"/>
      <c r="C3362">
        <f>IF($A3362="","",IFERROR(IF(INDEX('Apólices'!$Q$2:$Q$5001,MATCH($A3362,'Apólices'!$A$2:$A$5001,0))="","",INDEX('Apólices'!$Q$2:$Q$5001,MATCH($A3362,'Apólices'!$A$2:$A$5001,0))),""))</f>
        <v/>
      </c>
      <c r="D3362" s="8" t="n"/>
      <c r="E3362" s="25" t="n"/>
      <c r="F3362" s="25">
        <f>IF(OR($E3362="",$C3362=""),"",ROUND($E3362*$C3362/100,2))</f>
        <v/>
      </c>
      <c r="G3362" s="8" t="n"/>
      <c r="H3362" s="25" t="n"/>
      <c r="I3362" s="8" t="n"/>
      <c r="J3362" s="25">
        <f>IF($H3362&lt;&gt;"",IF($F3362="","",ROUND($H3362-$F3362,2)),IF(AND($F3362&lt;&gt;"",ISNUMBER($G3362)),IF($G3362&lt;TODAY(),-$F3362,""),""))</f>
        <v/>
      </c>
    </row>
    <row r="3363">
      <c r="A3363" s="7" t="n"/>
      <c r="B3363" s="10" t="n"/>
      <c r="C3363">
        <f>IF($A3363="","",IFERROR(IF(INDEX('Apólices'!$Q$2:$Q$5001,MATCH($A3363,'Apólices'!$A$2:$A$5001,0))="","",INDEX('Apólices'!$Q$2:$Q$5001,MATCH($A3363,'Apólices'!$A$2:$A$5001,0))),""))</f>
        <v/>
      </c>
      <c r="D3363" s="8" t="n"/>
      <c r="E3363" s="25" t="n"/>
      <c r="F3363" s="25">
        <f>IF(OR($E3363="",$C3363=""),"",ROUND($E3363*$C3363/100,2))</f>
        <v/>
      </c>
      <c r="G3363" s="8" t="n"/>
      <c r="H3363" s="25" t="n"/>
      <c r="I3363" s="8" t="n"/>
      <c r="J3363" s="25">
        <f>IF($H3363&lt;&gt;"",IF($F3363="","",ROUND($H3363-$F3363,2)),IF(AND($F3363&lt;&gt;"",ISNUMBER($G3363)),IF($G3363&lt;TODAY(),-$F3363,""),""))</f>
        <v/>
      </c>
    </row>
    <row r="3364">
      <c r="A3364" s="7" t="n"/>
      <c r="B3364" s="10" t="n"/>
      <c r="C3364">
        <f>IF($A3364="","",IFERROR(IF(INDEX('Apólices'!$Q$2:$Q$5001,MATCH($A3364,'Apólices'!$A$2:$A$5001,0))="","",INDEX('Apólices'!$Q$2:$Q$5001,MATCH($A3364,'Apólices'!$A$2:$A$5001,0))),""))</f>
        <v/>
      </c>
      <c r="D3364" s="8" t="n"/>
      <c r="E3364" s="25" t="n"/>
      <c r="F3364" s="25">
        <f>IF(OR($E3364="",$C3364=""),"",ROUND($E3364*$C3364/100,2))</f>
        <v/>
      </c>
      <c r="G3364" s="8" t="n"/>
      <c r="H3364" s="25" t="n"/>
      <c r="I3364" s="8" t="n"/>
      <c r="J3364" s="25">
        <f>IF($H3364&lt;&gt;"",IF($F3364="","",ROUND($H3364-$F3364,2)),IF(AND($F3364&lt;&gt;"",ISNUMBER($G3364)),IF($G3364&lt;TODAY(),-$F3364,""),""))</f>
        <v/>
      </c>
    </row>
    <row r="3365">
      <c r="A3365" s="7" t="n"/>
      <c r="B3365" s="10" t="n"/>
      <c r="C3365">
        <f>IF($A3365="","",IFERROR(IF(INDEX('Apólices'!$Q$2:$Q$5001,MATCH($A3365,'Apólices'!$A$2:$A$5001,0))="","",INDEX('Apólices'!$Q$2:$Q$5001,MATCH($A3365,'Apólices'!$A$2:$A$5001,0))),""))</f>
        <v/>
      </c>
      <c r="D3365" s="8" t="n"/>
      <c r="E3365" s="25" t="n"/>
      <c r="F3365" s="25">
        <f>IF(OR($E3365="",$C3365=""),"",ROUND($E3365*$C3365/100,2))</f>
        <v/>
      </c>
      <c r="G3365" s="8" t="n"/>
      <c r="H3365" s="25" t="n"/>
      <c r="I3365" s="8" t="n"/>
      <c r="J3365" s="25">
        <f>IF($H3365&lt;&gt;"",IF($F3365="","",ROUND($H3365-$F3365,2)),IF(AND($F3365&lt;&gt;"",ISNUMBER($G3365)),IF($G3365&lt;TODAY(),-$F3365,""),""))</f>
        <v/>
      </c>
    </row>
    <row r="3366">
      <c r="A3366" s="7" t="n"/>
      <c r="B3366" s="10" t="n"/>
      <c r="C3366">
        <f>IF($A3366="","",IFERROR(IF(INDEX('Apólices'!$Q$2:$Q$5001,MATCH($A3366,'Apólices'!$A$2:$A$5001,0))="","",INDEX('Apólices'!$Q$2:$Q$5001,MATCH($A3366,'Apólices'!$A$2:$A$5001,0))),""))</f>
        <v/>
      </c>
      <c r="D3366" s="8" t="n"/>
      <c r="E3366" s="25" t="n"/>
      <c r="F3366" s="25">
        <f>IF(OR($E3366="",$C3366=""),"",ROUND($E3366*$C3366/100,2))</f>
        <v/>
      </c>
      <c r="G3366" s="8" t="n"/>
      <c r="H3366" s="25" t="n"/>
      <c r="I3366" s="8" t="n"/>
      <c r="J3366" s="25">
        <f>IF($H3366&lt;&gt;"",IF($F3366="","",ROUND($H3366-$F3366,2)),IF(AND($F3366&lt;&gt;"",ISNUMBER($G3366)),IF($G3366&lt;TODAY(),-$F3366,""),""))</f>
        <v/>
      </c>
    </row>
    <row r="3367">
      <c r="A3367" s="7" t="n"/>
      <c r="B3367" s="10" t="n"/>
      <c r="C3367">
        <f>IF($A3367="","",IFERROR(IF(INDEX('Apólices'!$Q$2:$Q$5001,MATCH($A3367,'Apólices'!$A$2:$A$5001,0))="","",INDEX('Apólices'!$Q$2:$Q$5001,MATCH($A3367,'Apólices'!$A$2:$A$5001,0))),""))</f>
        <v/>
      </c>
      <c r="D3367" s="8" t="n"/>
      <c r="E3367" s="25" t="n"/>
      <c r="F3367" s="25">
        <f>IF(OR($E3367="",$C3367=""),"",ROUND($E3367*$C3367/100,2))</f>
        <v/>
      </c>
      <c r="G3367" s="8" t="n"/>
      <c r="H3367" s="25" t="n"/>
      <c r="I3367" s="8" t="n"/>
      <c r="J3367" s="25">
        <f>IF($H3367&lt;&gt;"",IF($F3367="","",ROUND($H3367-$F3367,2)),IF(AND($F3367&lt;&gt;"",ISNUMBER($G3367)),IF($G3367&lt;TODAY(),-$F3367,""),""))</f>
        <v/>
      </c>
    </row>
    <row r="3368">
      <c r="A3368" s="7" t="n"/>
      <c r="B3368" s="10" t="n"/>
      <c r="C3368">
        <f>IF($A3368="","",IFERROR(IF(INDEX('Apólices'!$Q$2:$Q$5001,MATCH($A3368,'Apólices'!$A$2:$A$5001,0))="","",INDEX('Apólices'!$Q$2:$Q$5001,MATCH($A3368,'Apólices'!$A$2:$A$5001,0))),""))</f>
        <v/>
      </c>
      <c r="D3368" s="8" t="n"/>
      <c r="E3368" s="25" t="n"/>
      <c r="F3368" s="25">
        <f>IF(OR($E3368="",$C3368=""),"",ROUND($E3368*$C3368/100,2))</f>
        <v/>
      </c>
      <c r="G3368" s="8" t="n"/>
      <c r="H3368" s="25" t="n"/>
      <c r="I3368" s="8" t="n"/>
      <c r="J3368" s="25">
        <f>IF($H3368&lt;&gt;"",IF($F3368="","",ROUND($H3368-$F3368,2)),IF(AND($F3368&lt;&gt;"",ISNUMBER($G3368)),IF($G3368&lt;TODAY(),-$F3368,""),""))</f>
        <v/>
      </c>
    </row>
    <row r="3369">
      <c r="A3369" s="7" t="n"/>
      <c r="B3369" s="10" t="n"/>
      <c r="C3369">
        <f>IF($A3369="","",IFERROR(IF(INDEX('Apólices'!$Q$2:$Q$5001,MATCH($A3369,'Apólices'!$A$2:$A$5001,0))="","",INDEX('Apólices'!$Q$2:$Q$5001,MATCH($A3369,'Apólices'!$A$2:$A$5001,0))),""))</f>
        <v/>
      </c>
      <c r="D3369" s="8" t="n"/>
      <c r="E3369" s="25" t="n"/>
      <c r="F3369" s="25">
        <f>IF(OR($E3369="",$C3369=""),"",ROUND($E3369*$C3369/100,2))</f>
        <v/>
      </c>
      <c r="G3369" s="8" t="n"/>
      <c r="H3369" s="25" t="n"/>
      <c r="I3369" s="8" t="n"/>
      <c r="J3369" s="25">
        <f>IF($H3369&lt;&gt;"",IF($F3369="","",ROUND($H3369-$F3369,2)),IF(AND($F3369&lt;&gt;"",ISNUMBER($G3369)),IF($G3369&lt;TODAY(),-$F3369,""),""))</f>
        <v/>
      </c>
    </row>
    <row r="3370">
      <c r="A3370" s="7" t="n"/>
      <c r="B3370" s="10" t="n"/>
      <c r="C3370">
        <f>IF($A3370="","",IFERROR(IF(INDEX('Apólices'!$Q$2:$Q$5001,MATCH($A3370,'Apólices'!$A$2:$A$5001,0))="","",INDEX('Apólices'!$Q$2:$Q$5001,MATCH($A3370,'Apólices'!$A$2:$A$5001,0))),""))</f>
        <v/>
      </c>
      <c r="D3370" s="8" t="n"/>
      <c r="E3370" s="25" t="n"/>
      <c r="F3370" s="25">
        <f>IF(OR($E3370="",$C3370=""),"",ROUND($E3370*$C3370/100,2))</f>
        <v/>
      </c>
      <c r="G3370" s="8" t="n"/>
      <c r="H3370" s="25" t="n"/>
      <c r="I3370" s="8" t="n"/>
      <c r="J3370" s="25">
        <f>IF($H3370&lt;&gt;"",IF($F3370="","",ROUND($H3370-$F3370,2)),IF(AND($F3370&lt;&gt;"",ISNUMBER($G3370)),IF($G3370&lt;TODAY(),-$F3370,""),""))</f>
        <v/>
      </c>
    </row>
    <row r="3371">
      <c r="A3371" s="7" t="n"/>
      <c r="B3371" s="10" t="n"/>
      <c r="C3371">
        <f>IF($A3371="","",IFERROR(IF(INDEX('Apólices'!$Q$2:$Q$5001,MATCH($A3371,'Apólices'!$A$2:$A$5001,0))="","",INDEX('Apólices'!$Q$2:$Q$5001,MATCH($A3371,'Apólices'!$A$2:$A$5001,0))),""))</f>
        <v/>
      </c>
      <c r="D3371" s="8" t="n"/>
      <c r="E3371" s="25" t="n"/>
      <c r="F3371" s="25">
        <f>IF(OR($E3371="",$C3371=""),"",ROUND($E3371*$C3371/100,2))</f>
        <v/>
      </c>
      <c r="G3371" s="8" t="n"/>
      <c r="H3371" s="25" t="n"/>
      <c r="I3371" s="8" t="n"/>
      <c r="J3371" s="25">
        <f>IF($H3371&lt;&gt;"",IF($F3371="","",ROUND($H3371-$F3371,2)),IF(AND($F3371&lt;&gt;"",ISNUMBER($G3371)),IF($G3371&lt;TODAY(),-$F3371,""),""))</f>
        <v/>
      </c>
    </row>
    <row r="3372">
      <c r="A3372" s="7" t="n"/>
      <c r="B3372" s="10" t="n"/>
      <c r="C3372">
        <f>IF($A3372="","",IFERROR(IF(INDEX('Apólices'!$Q$2:$Q$5001,MATCH($A3372,'Apólices'!$A$2:$A$5001,0))="","",INDEX('Apólices'!$Q$2:$Q$5001,MATCH($A3372,'Apólices'!$A$2:$A$5001,0))),""))</f>
        <v/>
      </c>
      <c r="D3372" s="8" t="n"/>
      <c r="E3372" s="25" t="n"/>
      <c r="F3372" s="25">
        <f>IF(OR($E3372="",$C3372=""),"",ROUND($E3372*$C3372/100,2))</f>
        <v/>
      </c>
      <c r="G3372" s="8" t="n"/>
      <c r="H3372" s="25" t="n"/>
      <c r="I3372" s="8" t="n"/>
      <c r="J3372" s="25">
        <f>IF($H3372&lt;&gt;"",IF($F3372="","",ROUND($H3372-$F3372,2)),IF(AND($F3372&lt;&gt;"",ISNUMBER($G3372)),IF($G3372&lt;TODAY(),-$F3372,""),""))</f>
        <v/>
      </c>
    </row>
    <row r="3373">
      <c r="A3373" s="7" t="n"/>
      <c r="B3373" s="10" t="n"/>
      <c r="C3373">
        <f>IF($A3373="","",IFERROR(IF(INDEX('Apólices'!$Q$2:$Q$5001,MATCH($A3373,'Apólices'!$A$2:$A$5001,0))="","",INDEX('Apólices'!$Q$2:$Q$5001,MATCH($A3373,'Apólices'!$A$2:$A$5001,0))),""))</f>
        <v/>
      </c>
      <c r="D3373" s="8" t="n"/>
      <c r="E3373" s="25" t="n"/>
      <c r="F3373" s="25">
        <f>IF(OR($E3373="",$C3373=""),"",ROUND($E3373*$C3373/100,2))</f>
        <v/>
      </c>
      <c r="G3373" s="8" t="n"/>
      <c r="H3373" s="25" t="n"/>
      <c r="I3373" s="8" t="n"/>
      <c r="J3373" s="25">
        <f>IF($H3373&lt;&gt;"",IF($F3373="","",ROUND($H3373-$F3373,2)),IF(AND($F3373&lt;&gt;"",ISNUMBER($G3373)),IF($G3373&lt;TODAY(),-$F3373,""),""))</f>
        <v/>
      </c>
    </row>
    <row r="3374">
      <c r="A3374" s="7" t="n"/>
      <c r="B3374" s="10" t="n"/>
      <c r="C3374">
        <f>IF($A3374="","",IFERROR(IF(INDEX('Apólices'!$Q$2:$Q$5001,MATCH($A3374,'Apólices'!$A$2:$A$5001,0))="","",INDEX('Apólices'!$Q$2:$Q$5001,MATCH($A3374,'Apólices'!$A$2:$A$5001,0))),""))</f>
        <v/>
      </c>
      <c r="D3374" s="8" t="n"/>
      <c r="E3374" s="25" t="n"/>
      <c r="F3374" s="25">
        <f>IF(OR($E3374="",$C3374=""),"",ROUND($E3374*$C3374/100,2))</f>
        <v/>
      </c>
      <c r="G3374" s="8" t="n"/>
      <c r="H3374" s="25" t="n"/>
      <c r="I3374" s="8" t="n"/>
      <c r="J3374" s="25">
        <f>IF($H3374&lt;&gt;"",IF($F3374="","",ROUND($H3374-$F3374,2)),IF(AND($F3374&lt;&gt;"",ISNUMBER($G3374)),IF($G3374&lt;TODAY(),-$F3374,""),""))</f>
        <v/>
      </c>
    </row>
    <row r="3375">
      <c r="A3375" s="7" t="n"/>
      <c r="B3375" s="10" t="n"/>
      <c r="C3375">
        <f>IF($A3375="","",IFERROR(IF(INDEX('Apólices'!$Q$2:$Q$5001,MATCH($A3375,'Apólices'!$A$2:$A$5001,0))="","",INDEX('Apólices'!$Q$2:$Q$5001,MATCH($A3375,'Apólices'!$A$2:$A$5001,0))),""))</f>
        <v/>
      </c>
      <c r="D3375" s="8" t="n"/>
      <c r="E3375" s="25" t="n"/>
      <c r="F3375" s="25">
        <f>IF(OR($E3375="",$C3375=""),"",ROUND($E3375*$C3375/100,2))</f>
        <v/>
      </c>
      <c r="G3375" s="8" t="n"/>
      <c r="H3375" s="25" t="n"/>
      <c r="I3375" s="8" t="n"/>
      <c r="J3375" s="25">
        <f>IF($H3375&lt;&gt;"",IF($F3375="","",ROUND($H3375-$F3375,2)),IF(AND($F3375&lt;&gt;"",ISNUMBER($G3375)),IF($G3375&lt;TODAY(),-$F3375,""),""))</f>
        <v/>
      </c>
    </row>
    <row r="3376">
      <c r="A3376" s="7" t="n"/>
      <c r="B3376" s="10" t="n"/>
      <c r="C3376">
        <f>IF($A3376="","",IFERROR(IF(INDEX('Apólices'!$Q$2:$Q$5001,MATCH($A3376,'Apólices'!$A$2:$A$5001,0))="","",INDEX('Apólices'!$Q$2:$Q$5001,MATCH($A3376,'Apólices'!$A$2:$A$5001,0))),""))</f>
        <v/>
      </c>
      <c r="D3376" s="8" t="n"/>
      <c r="E3376" s="25" t="n"/>
      <c r="F3376" s="25">
        <f>IF(OR($E3376="",$C3376=""),"",ROUND($E3376*$C3376/100,2))</f>
        <v/>
      </c>
      <c r="G3376" s="8" t="n"/>
      <c r="H3376" s="25" t="n"/>
      <c r="I3376" s="8" t="n"/>
      <c r="J3376" s="25">
        <f>IF($H3376&lt;&gt;"",IF($F3376="","",ROUND($H3376-$F3376,2)),IF(AND($F3376&lt;&gt;"",ISNUMBER($G3376)),IF($G3376&lt;TODAY(),-$F3376,""),""))</f>
        <v/>
      </c>
    </row>
    <row r="3377">
      <c r="A3377" s="7" t="n"/>
      <c r="B3377" s="10" t="n"/>
      <c r="C3377">
        <f>IF($A3377="","",IFERROR(IF(INDEX('Apólices'!$Q$2:$Q$5001,MATCH($A3377,'Apólices'!$A$2:$A$5001,0))="","",INDEX('Apólices'!$Q$2:$Q$5001,MATCH($A3377,'Apólices'!$A$2:$A$5001,0))),""))</f>
        <v/>
      </c>
      <c r="D3377" s="8" t="n"/>
      <c r="E3377" s="25" t="n"/>
      <c r="F3377" s="25">
        <f>IF(OR($E3377="",$C3377=""),"",ROUND($E3377*$C3377/100,2))</f>
        <v/>
      </c>
      <c r="G3377" s="8" t="n"/>
      <c r="H3377" s="25" t="n"/>
      <c r="I3377" s="8" t="n"/>
      <c r="J3377" s="25">
        <f>IF($H3377&lt;&gt;"",IF($F3377="","",ROUND($H3377-$F3377,2)),IF(AND($F3377&lt;&gt;"",ISNUMBER($G3377)),IF($G3377&lt;TODAY(),-$F3377,""),""))</f>
        <v/>
      </c>
    </row>
    <row r="3378">
      <c r="A3378" s="7" t="n"/>
      <c r="B3378" s="10" t="n"/>
      <c r="C3378">
        <f>IF($A3378="","",IFERROR(IF(INDEX('Apólices'!$Q$2:$Q$5001,MATCH($A3378,'Apólices'!$A$2:$A$5001,0))="","",INDEX('Apólices'!$Q$2:$Q$5001,MATCH($A3378,'Apólices'!$A$2:$A$5001,0))),""))</f>
        <v/>
      </c>
      <c r="D3378" s="8" t="n"/>
      <c r="E3378" s="25" t="n"/>
      <c r="F3378" s="25">
        <f>IF(OR($E3378="",$C3378=""),"",ROUND($E3378*$C3378/100,2))</f>
        <v/>
      </c>
      <c r="G3378" s="8" t="n"/>
      <c r="H3378" s="25" t="n"/>
      <c r="I3378" s="8" t="n"/>
      <c r="J3378" s="25">
        <f>IF($H3378&lt;&gt;"",IF($F3378="","",ROUND($H3378-$F3378,2)),IF(AND($F3378&lt;&gt;"",ISNUMBER($G3378)),IF($G3378&lt;TODAY(),-$F3378,""),""))</f>
        <v/>
      </c>
    </row>
    <row r="3379">
      <c r="A3379" s="7" t="n"/>
      <c r="B3379" s="10" t="n"/>
      <c r="C3379">
        <f>IF($A3379="","",IFERROR(IF(INDEX('Apólices'!$Q$2:$Q$5001,MATCH($A3379,'Apólices'!$A$2:$A$5001,0))="","",INDEX('Apólices'!$Q$2:$Q$5001,MATCH($A3379,'Apólices'!$A$2:$A$5001,0))),""))</f>
        <v/>
      </c>
      <c r="D3379" s="8" t="n"/>
      <c r="E3379" s="25" t="n"/>
      <c r="F3379" s="25">
        <f>IF(OR($E3379="",$C3379=""),"",ROUND($E3379*$C3379/100,2))</f>
        <v/>
      </c>
      <c r="G3379" s="8" t="n"/>
      <c r="H3379" s="25" t="n"/>
      <c r="I3379" s="8" t="n"/>
      <c r="J3379" s="25">
        <f>IF($H3379&lt;&gt;"",IF($F3379="","",ROUND($H3379-$F3379,2)),IF(AND($F3379&lt;&gt;"",ISNUMBER($G3379)),IF($G3379&lt;TODAY(),-$F3379,""),""))</f>
        <v/>
      </c>
    </row>
    <row r="3380">
      <c r="A3380" s="7" t="n"/>
      <c r="B3380" s="10" t="n"/>
      <c r="C3380">
        <f>IF($A3380="","",IFERROR(IF(INDEX('Apólices'!$Q$2:$Q$5001,MATCH($A3380,'Apólices'!$A$2:$A$5001,0))="","",INDEX('Apólices'!$Q$2:$Q$5001,MATCH($A3380,'Apólices'!$A$2:$A$5001,0))),""))</f>
        <v/>
      </c>
      <c r="D3380" s="8" t="n"/>
      <c r="E3380" s="25" t="n"/>
      <c r="F3380" s="25">
        <f>IF(OR($E3380="",$C3380=""),"",ROUND($E3380*$C3380/100,2))</f>
        <v/>
      </c>
      <c r="G3380" s="8" t="n"/>
      <c r="H3380" s="25" t="n"/>
      <c r="I3380" s="8" t="n"/>
      <c r="J3380" s="25">
        <f>IF($H3380&lt;&gt;"",IF($F3380="","",ROUND($H3380-$F3380,2)),IF(AND($F3380&lt;&gt;"",ISNUMBER($G3380)),IF($G3380&lt;TODAY(),-$F3380,""),""))</f>
        <v/>
      </c>
    </row>
    <row r="3381">
      <c r="A3381" s="7" t="n"/>
      <c r="B3381" s="10" t="n"/>
      <c r="C3381">
        <f>IF($A3381="","",IFERROR(IF(INDEX('Apólices'!$Q$2:$Q$5001,MATCH($A3381,'Apólices'!$A$2:$A$5001,0))="","",INDEX('Apólices'!$Q$2:$Q$5001,MATCH($A3381,'Apólices'!$A$2:$A$5001,0))),""))</f>
        <v/>
      </c>
      <c r="D3381" s="8" t="n"/>
      <c r="E3381" s="25" t="n"/>
      <c r="F3381" s="25">
        <f>IF(OR($E3381="",$C3381=""),"",ROUND($E3381*$C3381/100,2))</f>
        <v/>
      </c>
      <c r="G3381" s="8" t="n"/>
      <c r="H3381" s="25" t="n"/>
      <c r="I3381" s="8" t="n"/>
      <c r="J3381" s="25">
        <f>IF($H3381&lt;&gt;"",IF($F3381="","",ROUND($H3381-$F3381,2)),IF(AND($F3381&lt;&gt;"",ISNUMBER($G3381)),IF($G3381&lt;TODAY(),-$F3381,""),""))</f>
        <v/>
      </c>
    </row>
    <row r="3382">
      <c r="A3382" s="7" t="n"/>
      <c r="B3382" s="10" t="n"/>
      <c r="C3382">
        <f>IF($A3382="","",IFERROR(IF(INDEX('Apólices'!$Q$2:$Q$5001,MATCH($A3382,'Apólices'!$A$2:$A$5001,0))="","",INDEX('Apólices'!$Q$2:$Q$5001,MATCH($A3382,'Apólices'!$A$2:$A$5001,0))),""))</f>
        <v/>
      </c>
      <c r="D3382" s="8" t="n"/>
      <c r="E3382" s="25" t="n"/>
      <c r="F3382" s="25">
        <f>IF(OR($E3382="",$C3382=""),"",ROUND($E3382*$C3382/100,2))</f>
        <v/>
      </c>
      <c r="G3382" s="8" t="n"/>
      <c r="H3382" s="25" t="n"/>
      <c r="I3382" s="8" t="n"/>
      <c r="J3382" s="25">
        <f>IF($H3382&lt;&gt;"",IF($F3382="","",ROUND($H3382-$F3382,2)),IF(AND($F3382&lt;&gt;"",ISNUMBER($G3382)),IF($G3382&lt;TODAY(),-$F3382,""),""))</f>
        <v/>
      </c>
    </row>
    <row r="3383">
      <c r="A3383" s="7" t="n"/>
      <c r="B3383" s="10" t="n"/>
      <c r="C3383">
        <f>IF($A3383="","",IFERROR(IF(INDEX('Apólices'!$Q$2:$Q$5001,MATCH($A3383,'Apólices'!$A$2:$A$5001,0))="","",INDEX('Apólices'!$Q$2:$Q$5001,MATCH($A3383,'Apólices'!$A$2:$A$5001,0))),""))</f>
        <v/>
      </c>
      <c r="D3383" s="8" t="n"/>
      <c r="E3383" s="25" t="n"/>
      <c r="F3383" s="25">
        <f>IF(OR($E3383="",$C3383=""),"",ROUND($E3383*$C3383/100,2))</f>
        <v/>
      </c>
      <c r="G3383" s="8" t="n"/>
      <c r="H3383" s="25" t="n"/>
      <c r="I3383" s="8" t="n"/>
      <c r="J3383" s="25">
        <f>IF($H3383&lt;&gt;"",IF($F3383="","",ROUND($H3383-$F3383,2)),IF(AND($F3383&lt;&gt;"",ISNUMBER($G3383)),IF($G3383&lt;TODAY(),-$F3383,""),""))</f>
        <v/>
      </c>
    </row>
    <row r="3384">
      <c r="A3384" s="7" t="n"/>
      <c r="B3384" s="10" t="n"/>
      <c r="C3384">
        <f>IF($A3384="","",IFERROR(IF(INDEX('Apólices'!$Q$2:$Q$5001,MATCH($A3384,'Apólices'!$A$2:$A$5001,0))="","",INDEX('Apólices'!$Q$2:$Q$5001,MATCH($A3384,'Apólices'!$A$2:$A$5001,0))),""))</f>
        <v/>
      </c>
      <c r="D3384" s="8" t="n"/>
      <c r="E3384" s="25" t="n"/>
      <c r="F3384" s="25">
        <f>IF(OR($E3384="",$C3384=""),"",ROUND($E3384*$C3384/100,2))</f>
        <v/>
      </c>
      <c r="G3384" s="8" t="n"/>
      <c r="H3384" s="25" t="n"/>
      <c r="I3384" s="8" t="n"/>
      <c r="J3384" s="25">
        <f>IF($H3384&lt;&gt;"",IF($F3384="","",ROUND($H3384-$F3384,2)),IF(AND($F3384&lt;&gt;"",ISNUMBER($G3384)),IF($G3384&lt;TODAY(),-$F3384,""),""))</f>
        <v/>
      </c>
    </row>
    <row r="3385">
      <c r="A3385" s="7" t="n"/>
      <c r="B3385" s="10" t="n"/>
      <c r="C3385">
        <f>IF($A3385="","",IFERROR(IF(INDEX('Apólices'!$Q$2:$Q$5001,MATCH($A3385,'Apólices'!$A$2:$A$5001,0))="","",INDEX('Apólices'!$Q$2:$Q$5001,MATCH($A3385,'Apólices'!$A$2:$A$5001,0))),""))</f>
        <v/>
      </c>
      <c r="D3385" s="8" t="n"/>
      <c r="E3385" s="25" t="n"/>
      <c r="F3385" s="25">
        <f>IF(OR($E3385="",$C3385=""),"",ROUND($E3385*$C3385/100,2))</f>
        <v/>
      </c>
      <c r="G3385" s="8" t="n"/>
      <c r="H3385" s="25" t="n"/>
      <c r="I3385" s="8" t="n"/>
      <c r="J3385" s="25">
        <f>IF($H3385&lt;&gt;"",IF($F3385="","",ROUND($H3385-$F3385,2)),IF(AND($F3385&lt;&gt;"",ISNUMBER($G3385)),IF($G3385&lt;TODAY(),-$F3385,""),""))</f>
        <v/>
      </c>
    </row>
    <row r="3386">
      <c r="A3386" s="7" t="n"/>
      <c r="B3386" s="10" t="n"/>
      <c r="C3386">
        <f>IF($A3386="","",IFERROR(IF(INDEX('Apólices'!$Q$2:$Q$5001,MATCH($A3386,'Apólices'!$A$2:$A$5001,0))="","",INDEX('Apólices'!$Q$2:$Q$5001,MATCH($A3386,'Apólices'!$A$2:$A$5001,0))),""))</f>
        <v/>
      </c>
      <c r="D3386" s="8" t="n"/>
      <c r="E3386" s="25" t="n"/>
      <c r="F3386" s="25">
        <f>IF(OR($E3386="",$C3386=""),"",ROUND($E3386*$C3386/100,2))</f>
        <v/>
      </c>
      <c r="G3386" s="8" t="n"/>
      <c r="H3386" s="25" t="n"/>
      <c r="I3386" s="8" t="n"/>
      <c r="J3386" s="25">
        <f>IF($H3386&lt;&gt;"",IF($F3386="","",ROUND($H3386-$F3386,2)),IF(AND($F3386&lt;&gt;"",ISNUMBER($G3386)),IF($G3386&lt;TODAY(),-$F3386,""),""))</f>
        <v/>
      </c>
    </row>
    <row r="3387">
      <c r="A3387" s="7" t="n"/>
      <c r="B3387" s="10" t="n"/>
      <c r="C3387">
        <f>IF($A3387="","",IFERROR(IF(INDEX('Apólices'!$Q$2:$Q$5001,MATCH($A3387,'Apólices'!$A$2:$A$5001,0))="","",INDEX('Apólices'!$Q$2:$Q$5001,MATCH($A3387,'Apólices'!$A$2:$A$5001,0))),""))</f>
        <v/>
      </c>
      <c r="D3387" s="8" t="n"/>
      <c r="E3387" s="25" t="n"/>
      <c r="F3387" s="25">
        <f>IF(OR($E3387="",$C3387=""),"",ROUND($E3387*$C3387/100,2))</f>
        <v/>
      </c>
      <c r="G3387" s="8" t="n"/>
      <c r="H3387" s="25" t="n"/>
      <c r="I3387" s="8" t="n"/>
      <c r="J3387" s="25">
        <f>IF($H3387&lt;&gt;"",IF($F3387="","",ROUND($H3387-$F3387,2)),IF(AND($F3387&lt;&gt;"",ISNUMBER($G3387)),IF($G3387&lt;TODAY(),-$F3387,""),""))</f>
        <v/>
      </c>
    </row>
    <row r="3388">
      <c r="A3388" s="7" t="n"/>
      <c r="B3388" s="10" t="n"/>
      <c r="C3388">
        <f>IF($A3388="","",IFERROR(IF(INDEX('Apólices'!$Q$2:$Q$5001,MATCH($A3388,'Apólices'!$A$2:$A$5001,0))="","",INDEX('Apólices'!$Q$2:$Q$5001,MATCH($A3388,'Apólices'!$A$2:$A$5001,0))),""))</f>
        <v/>
      </c>
      <c r="D3388" s="8" t="n"/>
      <c r="E3388" s="25" t="n"/>
      <c r="F3388" s="25">
        <f>IF(OR($E3388="",$C3388=""),"",ROUND($E3388*$C3388/100,2))</f>
        <v/>
      </c>
      <c r="G3388" s="8" t="n"/>
      <c r="H3388" s="25" t="n"/>
      <c r="I3388" s="8" t="n"/>
      <c r="J3388" s="25">
        <f>IF($H3388&lt;&gt;"",IF($F3388="","",ROUND($H3388-$F3388,2)),IF(AND($F3388&lt;&gt;"",ISNUMBER($G3388)),IF($G3388&lt;TODAY(),-$F3388,""),""))</f>
        <v/>
      </c>
    </row>
    <row r="3389">
      <c r="A3389" s="7" t="n"/>
      <c r="B3389" s="10" t="n"/>
      <c r="C3389">
        <f>IF($A3389="","",IFERROR(IF(INDEX('Apólices'!$Q$2:$Q$5001,MATCH($A3389,'Apólices'!$A$2:$A$5001,0))="","",INDEX('Apólices'!$Q$2:$Q$5001,MATCH($A3389,'Apólices'!$A$2:$A$5001,0))),""))</f>
        <v/>
      </c>
      <c r="D3389" s="8" t="n"/>
      <c r="E3389" s="25" t="n"/>
      <c r="F3389" s="25">
        <f>IF(OR($E3389="",$C3389=""),"",ROUND($E3389*$C3389/100,2))</f>
        <v/>
      </c>
      <c r="G3389" s="8" t="n"/>
      <c r="H3389" s="25" t="n"/>
      <c r="I3389" s="8" t="n"/>
      <c r="J3389" s="25">
        <f>IF($H3389&lt;&gt;"",IF($F3389="","",ROUND($H3389-$F3389,2)),IF(AND($F3389&lt;&gt;"",ISNUMBER($G3389)),IF($G3389&lt;TODAY(),-$F3389,""),""))</f>
        <v/>
      </c>
    </row>
    <row r="3390">
      <c r="A3390" s="7" t="n"/>
      <c r="B3390" s="10" t="n"/>
      <c r="C3390">
        <f>IF($A3390="","",IFERROR(IF(INDEX('Apólices'!$Q$2:$Q$5001,MATCH($A3390,'Apólices'!$A$2:$A$5001,0))="","",INDEX('Apólices'!$Q$2:$Q$5001,MATCH($A3390,'Apólices'!$A$2:$A$5001,0))),""))</f>
        <v/>
      </c>
      <c r="D3390" s="8" t="n"/>
      <c r="E3390" s="25" t="n"/>
      <c r="F3390" s="25">
        <f>IF(OR($E3390="",$C3390=""),"",ROUND($E3390*$C3390/100,2))</f>
        <v/>
      </c>
      <c r="G3390" s="8" t="n"/>
      <c r="H3390" s="25" t="n"/>
      <c r="I3390" s="8" t="n"/>
      <c r="J3390" s="25">
        <f>IF($H3390&lt;&gt;"",IF($F3390="","",ROUND($H3390-$F3390,2)),IF(AND($F3390&lt;&gt;"",ISNUMBER($G3390)),IF($G3390&lt;TODAY(),-$F3390,""),""))</f>
        <v/>
      </c>
    </row>
    <row r="3391">
      <c r="A3391" s="7" t="n"/>
      <c r="B3391" s="10" t="n"/>
      <c r="C3391">
        <f>IF($A3391="","",IFERROR(IF(INDEX('Apólices'!$Q$2:$Q$5001,MATCH($A3391,'Apólices'!$A$2:$A$5001,0))="","",INDEX('Apólices'!$Q$2:$Q$5001,MATCH($A3391,'Apólices'!$A$2:$A$5001,0))),""))</f>
        <v/>
      </c>
      <c r="D3391" s="8" t="n"/>
      <c r="E3391" s="25" t="n"/>
      <c r="F3391" s="25">
        <f>IF(OR($E3391="",$C3391=""),"",ROUND($E3391*$C3391/100,2))</f>
        <v/>
      </c>
      <c r="G3391" s="8" t="n"/>
      <c r="H3391" s="25" t="n"/>
      <c r="I3391" s="8" t="n"/>
      <c r="J3391" s="25">
        <f>IF($H3391&lt;&gt;"",IF($F3391="","",ROUND($H3391-$F3391,2)),IF(AND($F3391&lt;&gt;"",ISNUMBER($G3391)),IF($G3391&lt;TODAY(),-$F3391,""),""))</f>
        <v/>
      </c>
    </row>
    <row r="3392">
      <c r="A3392" s="7" t="n"/>
      <c r="B3392" s="10" t="n"/>
      <c r="C3392">
        <f>IF($A3392="","",IFERROR(IF(INDEX('Apólices'!$Q$2:$Q$5001,MATCH($A3392,'Apólices'!$A$2:$A$5001,0))="","",INDEX('Apólices'!$Q$2:$Q$5001,MATCH($A3392,'Apólices'!$A$2:$A$5001,0))),""))</f>
        <v/>
      </c>
      <c r="D3392" s="8" t="n"/>
      <c r="E3392" s="25" t="n"/>
      <c r="F3392" s="25">
        <f>IF(OR($E3392="",$C3392=""),"",ROUND($E3392*$C3392/100,2))</f>
        <v/>
      </c>
      <c r="G3392" s="8" t="n"/>
      <c r="H3392" s="25" t="n"/>
      <c r="I3392" s="8" t="n"/>
      <c r="J3392" s="25">
        <f>IF($H3392&lt;&gt;"",IF($F3392="","",ROUND($H3392-$F3392,2)),IF(AND($F3392&lt;&gt;"",ISNUMBER($G3392)),IF($G3392&lt;TODAY(),-$F3392,""),""))</f>
        <v/>
      </c>
    </row>
    <row r="3393">
      <c r="A3393" s="7" t="n"/>
      <c r="B3393" s="10" t="n"/>
      <c r="C3393">
        <f>IF($A3393="","",IFERROR(IF(INDEX('Apólices'!$Q$2:$Q$5001,MATCH($A3393,'Apólices'!$A$2:$A$5001,0))="","",INDEX('Apólices'!$Q$2:$Q$5001,MATCH($A3393,'Apólices'!$A$2:$A$5001,0))),""))</f>
        <v/>
      </c>
      <c r="D3393" s="8" t="n"/>
      <c r="E3393" s="25" t="n"/>
      <c r="F3393" s="25">
        <f>IF(OR($E3393="",$C3393=""),"",ROUND($E3393*$C3393/100,2))</f>
        <v/>
      </c>
      <c r="G3393" s="8" t="n"/>
      <c r="H3393" s="25" t="n"/>
      <c r="I3393" s="8" t="n"/>
      <c r="J3393" s="25">
        <f>IF($H3393&lt;&gt;"",IF($F3393="","",ROUND($H3393-$F3393,2)),IF(AND($F3393&lt;&gt;"",ISNUMBER($G3393)),IF($G3393&lt;TODAY(),-$F3393,""),""))</f>
        <v/>
      </c>
    </row>
    <row r="3394">
      <c r="A3394" s="7" t="n"/>
      <c r="B3394" s="10" t="n"/>
      <c r="C3394">
        <f>IF($A3394="","",IFERROR(IF(INDEX('Apólices'!$Q$2:$Q$5001,MATCH($A3394,'Apólices'!$A$2:$A$5001,0))="","",INDEX('Apólices'!$Q$2:$Q$5001,MATCH($A3394,'Apólices'!$A$2:$A$5001,0))),""))</f>
        <v/>
      </c>
      <c r="D3394" s="8" t="n"/>
      <c r="E3394" s="25" t="n"/>
      <c r="F3394" s="25">
        <f>IF(OR($E3394="",$C3394=""),"",ROUND($E3394*$C3394/100,2))</f>
        <v/>
      </c>
      <c r="G3394" s="8" t="n"/>
      <c r="H3394" s="25" t="n"/>
      <c r="I3394" s="8" t="n"/>
      <c r="J3394" s="25">
        <f>IF($H3394&lt;&gt;"",IF($F3394="","",ROUND($H3394-$F3394,2)),IF(AND($F3394&lt;&gt;"",ISNUMBER($G3394)),IF($G3394&lt;TODAY(),-$F3394,""),""))</f>
        <v/>
      </c>
    </row>
    <row r="3395">
      <c r="A3395" s="7" t="n"/>
      <c r="B3395" s="10" t="n"/>
      <c r="C3395">
        <f>IF($A3395="","",IFERROR(IF(INDEX('Apólices'!$Q$2:$Q$5001,MATCH($A3395,'Apólices'!$A$2:$A$5001,0))="","",INDEX('Apólices'!$Q$2:$Q$5001,MATCH($A3395,'Apólices'!$A$2:$A$5001,0))),""))</f>
        <v/>
      </c>
      <c r="D3395" s="8" t="n"/>
      <c r="E3395" s="25" t="n"/>
      <c r="F3395" s="25">
        <f>IF(OR($E3395="",$C3395=""),"",ROUND($E3395*$C3395/100,2))</f>
        <v/>
      </c>
      <c r="G3395" s="8" t="n"/>
      <c r="H3395" s="25" t="n"/>
      <c r="I3395" s="8" t="n"/>
      <c r="J3395" s="25">
        <f>IF($H3395&lt;&gt;"",IF($F3395="","",ROUND($H3395-$F3395,2)),IF(AND($F3395&lt;&gt;"",ISNUMBER($G3395)),IF($G3395&lt;TODAY(),-$F3395,""),""))</f>
        <v/>
      </c>
    </row>
    <row r="3396">
      <c r="A3396" s="7" t="n"/>
      <c r="B3396" s="10" t="n"/>
      <c r="C3396">
        <f>IF($A3396="","",IFERROR(IF(INDEX('Apólices'!$Q$2:$Q$5001,MATCH($A3396,'Apólices'!$A$2:$A$5001,0))="","",INDEX('Apólices'!$Q$2:$Q$5001,MATCH($A3396,'Apólices'!$A$2:$A$5001,0))),""))</f>
        <v/>
      </c>
      <c r="D3396" s="8" t="n"/>
      <c r="E3396" s="25" t="n"/>
      <c r="F3396" s="25">
        <f>IF(OR($E3396="",$C3396=""),"",ROUND($E3396*$C3396/100,2))</f>
        <v/>
      </c>
      <c r="G3396" s="8" t="n"/>
      <c r="H3396" s="25" t="n"/>
      <c r="I3396" s="8" t="n"/>
      <c r="J3396" s="25">
        <f>IF($H3396&lt;&gt;"",IF($F3396="","",ROUND($H3396-$F3396,2)),IF(AND($F3396&lt;&gt;"",ISNUMBER($G3396)),IF($G3396&lt;TODAY(),-$F3396,""),""))</f>
        <v/>
      </c>
    </row>
    <row r="3397">
      <c r="A3397" s="7" t="n"/>
      <c r="B3397" s="10" t="n"/>
      <c r="C3397">
        <f>IF($A3397="","",IFERROR(IF(INDEX('Apólices'!$Q$2:$Q$5001,MATCH($A3397,'Apólices'!$A$2:$A$5001,0))="","",INDEX('Apólices'!$Q$2:$Q$5001,MATCH($A3397,'Apólices'!$A$2:$A$5001,0))),""))</f>
        <v/>
      </c>
      <c r="D3397" s="8" t="n"/>
      <c r="E3397" s="25" t="n"/>
      <c r="F3397" s="25">
        <f>IF(OR($E3397="",$C3397=""),"",ROUND($E3397*$C3397/100,2))</f>
        <v/>
      </c>
      <c r="G3397" s="8" t="n"/>
      <c r="H3397" s="25" t="n"/>
      <c r="I3397" s="8" t="n"/>
      <c r="J3397" s="25">
        <f>IF($H3397&lt;&gt;"",IF($F3397="","",ROUND($H3397-$F3397,2)),IF(AND($F3397&lt;&gt;"",ISNUMBER($G3397)),IF($G3397&lt;TODAY(),-$F3397,""),""))</f>
        <v/>
      </c>
    </row>
    <row r="3398">
      <c r="A3398" s="7" t="n"/>
      <c r="B3398" s="10" t="n"/>
      <c r="C3398">
        <f>IF($A3398="","",IFERROR(IF(INDEX('Apólices'!$Q$2:$Q$5001,MATCH($A3398,'Apólices'!$A$2:$A$5001,0))="","",INDEX('Apólices'!$Q$2:$Q$5001,MATCH($A3398,'Apólices'!$A$2:$A$5001,0))),""))</f>
        <v/>
      </c>
      <c r="D3398" s="8" t="n"/>
      <c r="E3398" s="25" t="n"/>
      <c r="F3398" s="25">
        <f>IF(OR($E3398="",$C3398=""),"",ROUND($E3398*$C3398/100,2))</f>
        <v/>
      </c>
      <c r="G3398" s="8" t="n"/>
      <c r="H3398" s="25" t="n"/>
      <c r="I3398" s="8" t="n"/>
      <c r="J3398" s="25">
        <f>IF($H3398&lt;&gt;"",IF($F3398="","",ROUND($H3398-$F3398,2)),IF(AND($F3398&lt;&gt;"",ISNUMBER($G3398)),IF($G3398&lt;TODAY(),-$F3398,""),""))</f>
        <v/>
      </c>
    </row>
    <row r="3399">
      <c r="A3399" s="7" t="n"/>
      <c r="B3399" s="10" t="n"/>
      <c r="C3399">
        <f>IF($A3399="","",IFERROR(IF(INDEX('Apólices'!$Q$2:$Q$5001,MATCH($A3399,'Apólices'!$A$2:$A$5001,0))="","",INDEX('Apólices'!$Q$2:$Q$5001,MATCH($A3399,'Apólices'!$A$2:$A$5001,0))),""))</f>
        <v/>
      </c>
      <c r="D3399" s="8" t="n"/>
      <c r="E3399" s="25" t="n"/>
      <c r="F3399" s="25">
        <f>IF(OR($E3399="",$C3399=""),"",ROUND($E3399*$C3399/100,2))</f>
        <v/>
      </c>
      <c r="G3399" s="8" t="n"/>
      <c r="H3399" s="25" t="n"/>
      <c r="I3399" s="8" t="n"/>
      <c r="J3399" s="25">
        <f>IF($H3399&lt;&gt;"",IF($F3399="","",ROUND($H3399-$F3399,2)),IF(AND($F3399&lt;&gt;"",ISNUMBER($G3399)),IF($G3399&lt;TODAY(),-$F3399,""),""))</f>
        <v/>
      </c>
    </row>
    <row r="3400">
      <c r="A3400" s="7" t="n"/>
      <c r="B3400" s="10" t="n"/>
      <c r="C3400">
        <f>IF($A3400="","",IFERROR(IF(INDEX('Apólices'!$Q$2:$Q$5001,MATCH($A3400,'Apólices'!$A$2:$A$5001,0))="","",INDEX('Apólices'!$Q$2:$Q$5001,MATCH($A3400,'Apólices'!$A$2:$A$5001,0))),""))</f>
        <v/>
      </c>
      <c r="D3400" s="8" t="n"/>
      <c r="E3400" s="25" t="n"/>
      <c r="F3400" s="25">
        <f>IF(OR($E3400="",$C3400=""),"",ROUND($E3400*$C3400/100,2))</f>
        <v/>
      </c>
      <c r="G3400" s="8" t="n"/>
      <c r="H3400" s="25" t="n"/>
      <c r="I3400" s="8" t="n"/>
      <c r="J3400" s="25">
        <f>IF($H3400&lt;&gt;"",IF($F3400="","",ROUND($H3400-$F3400,2)),IF(AND($F3400&lt;&gt;"",ISNUMBER($G3400)),IF($G3400&lt;TODAY(),-$F3400,""),""))</f>
        <v/>
      </c>
    </row>
    <row r="3401">
      <c r="A3401" s="7" t="n"/>
      <c r="B3401" s="10" t="n"/>
      <c r="C3401">
        <f>IF($A3401="","",IFERROR(IF(INDEX('Apólices'!$Q$2:$Q$5001,MATCH($A3401,'Apólices'!$A$2:$A$5001,0))="","",INDEX('Apólices'!$Q$2:$Q$5001,MATCH($A3401,'Apólices'!$A$2:$A$5001,0))),""))</f>
        <v/>
      </c>
      <c r="D3401" s="8" t="n"/>
      <c r="E3401" s="25" t="n"/>
      <c r="F3401" s="25">
        <f>IF(OR($E3401="",$C3401=""),"",ROUND($E3401*$C3401/100,2))</f>
        <v/>
      </c>
      <c r="G3401" s="8" t="n"/>
      <c r="H3401" s="25" t="n"/>
      <c r="I3401" s="8" t="n"/>
      <c r="J3401" s="25">
        <f>IF($H3401&lt;&gt;"",IF($F3401="","",ROUND($H3401-$F3401,2)),IF(AND($F3401&lt;&gt;"",ISNUMBER($G3401)),IF($G3401&lt;TODAY(),-$F3401,""),""))</f>
        <v/>
      </c>
    </row>
    <row r="3402">
      <c r="A3402" s="7" t="n"/>
      <c r="B3402" s="10" t="n"/>
      <c r="C3402">
        <f>IF($A3402="","",IFERROR(IF(INDEX('Apólices'!$Q$2:$Q$5001,MATCH($A3402,'Apólices'!$A$2:$A$5001,0))="","",INDEX('Apólices'!$Q$2:$Q$5001,MATCH($A3402,'Apólices'!$A$2:$A$5001,0))),""))</f>
        <v/>
      </c>
      <c r="D3402" s="8" t="n"/>
      <c r="E3402" s="25" t="n"/>
      <c r="F3402" s="25">
        <f>IF(OR($E3402="",$C3402=""),"",ROUND($E3402*$C3402/100,2))</f>
        <v/>
      </c>
      <c r="G3402" s="8" t="n"/>
      <c r="H3402" s="25" t="n"/>
      <c r="I3402" s="8" t="n"/>
      <c r="J3402" s="25">
        <f>IF($H3402&lt;&gt;"",IF($F3402="","",ROUND($H3402-$F3402,2)),IF(AND($F3402&lt;&gt;"",ISNUMBER($G3402)),IF($G3402&lt;TODAY(),-$F3402,""),""))</f>
        <v/>
      </c>
    </row>
    <row r="3403">
      <c r="A3403" s="7" t="n"/>
      <c r="B3403" s="10" t="n"/>
      <c r="C3403">
        <f>IF($A3403="","",IFERROR(IF(INDEX('Apólices'!$Q$2:$Q$5001,MATCH($A3403,'Apólices'!$A$2:$A$5001,0))="","",INDEX('Apólices'!$Q$2:$Q$5001,MATCH($A3403,'Apólices'!$A$2:$A$5001,0))),""))</f>
        <v/>
      </c>
      <c r="D3403" s="8" t="n"/>
      <c r="E3403" s="25" t="n"/>
      <c r="F3403" s="25">
        <f>IF(OR($E3403="",$C3403=""),"",ROUND($E3403*$C3403/100,2))</f>
        <v/>
      </c>
      <c r="G3403" s="8" t="n"/>
      <c r="H3403" s="25" t="n"/>
      <c r="I3403" s="8" t="n"/>
      <c r="J3403" s="25">
        <f>IF($H3403&lt;&gt;"",IF($F3403="","",ROUND($H3403-$F3403,2)),IF(AND($F3403&lt;&gt;"",ISNUMBER($G3403)),IF($G3403&lt;TODAY(),-$F3403,""),""))</f>
        <v/>
      </c>
    </row>
    <row r="3404">
      <c r="A3404" s="7" t="n"/>
      <c r="B3404" s="10" t="n"/>
      <c r="C3404">
        <f>IF($A3404="","",IFERROR(IF(INDEX('Apólices'!$Q$2:$Q$5001,MATCH($A3404,'Apólices'!$A$2:$A$5001,0))="","",INDEX('Apólices'!$Q$2:$Q$5001,MATCH($A3404,'Apólices'!$A$2:$A$5001,0))),""))</f>
        <v/>
      </c>
      <c r="D3404" s="8" t="n"/>
      <c r="E3404" s="25" t="n"/>
      <c r="F3404" s="25">
        <f>IF(OR($E3404="",$C3404=""),"",ROUND($E3404*$C3404/100,2))</f>
        <v/>
      </c>
      <c r="G3404" s="8" t="n"/>
      <c r="H3404" s="25" t="n"/>
      <c r="I3404" s="8" t="n"/>
      <c r="J3404" s="25">
        <f>IF($H3404&lt;&gt;"",IF($F3404="","",ROUND($H3404-$F3404,2)),IF(AND($F3404&lt;&gt;"",ISNUMBER($G3404)),IF($G3404&lt;TODAY(),-$F3404,""),""))</f>
        <v/>
      </c>
    </row>
    <row r="3405">
      <c r="A3405" s="7" t="n"/>
      <c r="B3405" s="10" t="n"/>
      <c r="C3405">
        <f>IF($A3405="","",IFERROR(IF(INDEX('Apólices'!$Q$2:$Q$5001,MATCH($A3405,'Apólices'!$A$2:$A$5001,0))="","",INDEX('Apólices'!$Q$2:$Q$5001,MATCH($A3405,'Apólices'!$A$2:$A$5001,0))),""))</f>
        <v/>
      </c>
      <c r="D3405" s="8" t="n"/>
      <c r="E3405" s="25" t="n"/>
      <c r="F3405" s="25">
        <f>IF(OR($E3405="",$C3405=""),"",ROUND($E3405*$C3405/100,2))</f>
        <v/>
      </c>
      <c r="G3405" s="8" t="n"/>
      <c r="H3405" s="25" t="n"/>
      <c r="I3405" s="8" t="n"/>
      <c r="J3405" s="25">
        <f>IF($H3405&lt;&gt;"",IF($F3405="","",ROUND($H3405-$F3405,2)),IF(AND($F3405&lt;&gt;"",ISNUMBER($G3405)),IF($G3405&lt;TODAY(),-$F3405,""),""))</f>
        <v/>
      </c>
    </row>
    <row r="3406">
      <c r="A3406" s="7" t="n"/>
      <c r="B3406" s="10" t="n"/>
      <c r="C3406">
        <f>IF($A3406="","",IFERROR(IF(INDEX('Apólices'!$Q$2:$Q$5001,MATCH($A3406,'Apólices'!$A$2:$A$5001,0))="","",INDEX('Apólices'!$Q$2:$Q$5001,MATCH($A3406,'Apólices'!$A$2:$A$5001,0))),""))</f>
        <v/>
      </c>
      <c r="D3406" s="8" t="n"/>
      <c r="E3406" s="25" t="n"/>
      <c r="F3406" s="25">
        <f>IF(OR($E3406="",$C3406=""),"",ROUND($E3406*$C3406/100,2))</f>
        <v/>
      </c>
      <c r="G3406" s="8" t="n"/>
      <c r="H3406" s="25" t="n"/>
      <c r="I3406" s="8" t="n"/>
      <c r="J3406" s="25">
        <f>IF($H3406&lt;&gt;"",IF($F3406="","",ROUND($H3406-$F3406,2)),IF(AND($F3406&lt;&gt;"",ISNUMBER($G3406)),IF($G3406&lt;TODAY(),-$F3406,""),""))</f>
        <v/>
      </c>
    </row>
    <row r="3407">
      <c r="A3407" s="7" t="n"/>
      <c r="B3407" s="10" t="n"/>
      <c r="C3407">
        <f>IF($A3407="","",IFERROR(IF(INDEX('Apólices'!$Q$2:$Q$5001,MATCH($A3407,'Apólices'!$A$2:$A$5001,0))="","",INDEX('Apólices'!$Q$2:$Q$5001,MATCH($A3407,'Apólices'!$A$2:$A$5001,0))),""))</f>
        <v/>
      </c>
      <c r="D3407" s="8" t="n"/>
      <c r="E3407" s="25" t="n"/>
      <c r="F3407" s="25">
        <f>IF(OR($E3407="",$C3407=""),"",ROUND($E3407*$C3407/100,2))</f>
        <v/>
      </c>
      <c r="G3407" s="8" t="n"/>
      <c r="H3407" s="25" t="n"/>
      <c r="I3407" s="8" t="n"/>
      <c r="J3407" s="25">
        <f>IF($H3407&lt;&gt;"",IF($F3407="","",ROUND($H3407-$F3407,2)),IF(AND($F3407&lt;&gt;"",ISNUMBER($G3407)),IF($G3407&lt;TODAY(),-$F3407,""),""))</f>
        <v/>
      </c>
    </row>
    <row r="3408">
      <c r="A3408" s="7" t="n"/>
      <c r="B3408" s="10" t="n"/>
      <c r="C3408">
        <f>IF($A3408="","",IFERROR(IF(INDEX('Apólices'!$Q$2:$Q$5001,MATCH($A3408,'Apólices'!$A$2:$A$5001,0))="","",INDEX('Apólices'!$Q$2:$Q$5001,MATCH($A3408,'Apólices'!$A$2:$A$5001,0))),""))</f>
        <v/>
      </c>
      <c r="D3408" s="8" t="n"/>
      <c r="E3408" s="25" t="n"/>
      <c r="F3408" s="25">
        <f>IF(OR($E3408="",$C3408=""),"",ROUND($E3408*$C3408/100,2))</f>
        <v/>
      </c>
      <c r="G3408" s="8" t="n"/>
      <c r="H3408" s="25" t="n"/>
      <c r="I3408" s="8" t="n"/>
      <c r="J3408" s="25">
        <f>IF($H3408&lt;&gt;"",IF($F3408="","",ROUND($H3408-$F3408,2)),IF(AND($F3408&lt;&gt;"",ISNUMBER($G3408)),IF($G3408&lt;TODAY(),-$F3408,""),""))</f>
        <v/>
      </c>
    </row>
    <row r="3409">
      <c r="A3409" s="7" t="n"/>
      <c r="B3409" s="10" t="n"/>
      <c r="C3409">
        <f>IF($A3409="","",IFERROR(IF(INDEX('Apólices'!$Q$2:$Q$5001,MATCH($A3409,'Apólices'!$A$2:$A$5001,0))="","",INDEX('Apólices'!$Q$2:$Q$5001,MATCH($A3409,'Apólices'!$A$2:$A$5001,0))),""))</f>
        <v/>
      </c>
      <c r="D3409" s="8" t="n"/>
      <c r="E3409" s="25" t="n"/>
      <c r="F3409" s="25">
        <f>IF(OR($E3409="",$C3409=""),"",ROUND($E3409*$C3409/100,2))</f>
        <v/>
      </c>
      <c r="G3409" s="8" t="n"/>
      <c r="H3409" s="25" t="n"/>
      <c r="I3409" s="8" t="n"/>
      <c r="J3409" s="25">
        <f>IF($H3409&lt;&gt;"",IF($F3409="","",ROUND($H3409-$F3409,2)),IF(AND($F3409&lt;&gt;"",ISNUMBER($G3409)),IF($G3409&lt;TODAY(),-$F3409,""),""))</f>
        <v/>
      </c>
    </row>
    <row r="3410">
      <c r="A3410" s="7" t="n"/>
      <c r="B3410" s="10" t="n"/>
      <c r="C3410">
        <f>IF($A3410="","",IFERROR(IF(INDEX('Apólices'!$Q$2:$Q$5001,MATCH($A3410,'Apólices'!$A$2:$A$5001,0))="","",INDEX('Apólices'!$Q$2:$Q$5001,MATCH($A3410,'Apólices'!$A$2:$A$5001,0))),""))</f>
        <v/>
      </c>
      <c r="D3410" s="8" t="n"/>
      <c r="E3410" s="25" t="n"/>
      <c r="F3410" s="25">
        <f>IF(OR($E3410="",$C3410=""),"",ROUND($E3410*$C3410/100,2))</f>
        <v/>
      </c>
      <c r="G3410" s="8" t="n"/>
      <c r="H3410" s="25" t="n"/>
      <c r="I3410" s="8" t="n"/>
      <c r="J3410" s="25">
        <f>IF($H3410&lt;&gt;"",IF($F3410="","",ROUND($H3410-$F3410,2)),IF(AND($F3410&lt;&gt;"",ISNUMBER($G3410)),IF($G3410&lt;TODAY(),-$F3410,""),""))</f>
        <v/>
      </c>
    </row>
    <row r="3411">
      <c r="A3411" s="7" t="n"/>
      <c r="B3411" s="10" t="n"/>
      <c r="C3411">
        <f>IF($A3411="","",IFERROR(IF(INDEX('Apólices'!$Q$2:$Q$5001,MATCH($A3411,'Apólices'!$A$2:$A$5001,0))="","",INDEX('Apólices'!$Q$2:$Q$5001,MATCH($A3411,'Apólices'!$A$2:$A$5001,0))),""))</f>
        <v/>
      </c>
      <c r="D3411" s="8" t="n"/>
      <c r="E3411" s="25" t="n"/>
      <c r="F3411" s="25">
        <f>IF(OR($E3411="",$C3411=""),"",ROUND($E3411*$C3411/100,2))</f>
        <v/>
      </c>
      <c r="G3411" s="8" t="n"/>
      <c r="H3411" s="25" t="n"/>
      <c r="I3411" s="8" t="n"/>
      <c r="J3411" s="25">
        <f>IF($H3411&lt;&gt;"",IF($F3411="","",ROUND($H3411-$F3411,2)),IF(AND($F3411&lt;&gt;"",ISNUMBER($G3411)),IF($G3411&lt;TODAY(),-$F3411,""),""))</f>
        <v/>
      </c>
    </row>
    <row r="3412">
      <c r="A3412" s="7" t="n"/>
      <c r="B3412" s="10" t="n"/>
      <c r="C3412">
        <f>IF($A3412="","",IFERROR(IF(INDEX('Apólices'!$Q$2:$Q$5001,MATCH($A3412,'Apólices'!$A$2:$A$5001,0))="","",INDEX('Apólices'!$Q$2:$Q$5001,MATCH($A3412,'Apólices'!$A$2:$A$5001,0))),""))</f>
        <v/>
      </c>
      <c r="D3412" s="8" t="n"/>
      <c r="E3412" s="25" t="n"/>
      <c r="F3412" s="25">
        <f>IF(OR($E3412="",$C3412=""),"",ROUND($E3412*$C3412/100,2))</f>
        <v/>
      </c>
      <c r="G3412" s="8" t="n"/>
      <c r="H3412" s="25" t="n"/>
      <c r="I3412" s="8" t="n"/>
      <c r="J3412" s="25">
        <f>IF($H3412&lt;&gt;"",IF($F3412="","",ROUND($H3412-$F3412,2)),IF(AND($F3412&lt;&gt;"",ISNUMBER($G3412)),IF($G3412&lt;TODAY(),-$F3412,""),""))</f>
        <v/>
      </c>
    </row>
    <row r="3413">
      <c r="A3413" s="7" t="n"/>
      <c r="B3413" s="10" t="n"/>
      <c r="C3413">
        <f>IF($A3413="","",IFERROR(IF(INDEX('Apólices'!$Q$2:$Q$5001,MATCH($A3413,'Apólices'!$A$2:$A$5001,0))="","",INDEX('Apólices'!$Q$2:$Q$5001,MATCH($A3413,'Apólices'!$A$2:$A$5001,0))),""))</f>
        <v/>
      </c>
      <c r="D3413" s="8" t="n"/>
      <c r="E3413" s="25" t="n"/>
      <c r="F3413" s="25">
        <f>IF(OR($E3413="",$C3413=""),"",ROUND($E3413*$C3413/100,2))</f>
        <v/>
      </c>
      <c r="G3413" s="8" t="n"/>
      <c r="H3413" s="25" t="n"/>
      <c r="I3413" s="8" t="n"/>
      <c r="J3413" s="25">
        <f>IF($H3413&lt;&gt;"",IF($F3413="","",ROUND($H3413-$F3413,2)),IF(AND($F3413&lt;&gt;"",ISNUMBER($G3413)),IF($G3413&lt;TODAY(),-$F3413,""),""))</f>
        <v/>
      </c>
    </row>
    <row r="3414">
      <c r="A3414" s="7" t="n"/>
      <c r="B3414" s="10" t="n"/>
      <c r="C3414">
        <f>IF($A3414="","",IFERROR(IF(INDEX('Apólices'!$Q$2:$Q$5001,MATCH($A3414,'Apólices'!$A$2:$A$5001,0))="","",INDEX('Apólices'!$Q$2:$Q$5001,MATCH($A3414,'Apólices'!$A$2:$A$5001,0))),""))</f>
        <v/>
      </c>
      <c r="D3414" s="8" t="n"/>
      <c r="E3414" s="25" t="n"/>
      <c r="F3414" s="25">
        <f>IF(OR($E3414="",$C3414=""),"",ROUND($E3414*$C3414/100,2))</f>
        <v/>
      </c>
      <c r="G3414" s="8" t="n"/>
      <c r="H3414" s="25" t="n"/>
      <c r="I3414" s="8" t="n"/>
      <c r="J3414" s="25">
        <f>IF($H3414&lt;&gt;"",IF($F3414="","",ROUND($H3414-$F3414,2)),IF(AND($F3414&lt;&gt;"",ISNUMBER($G3414)),IF($G3414&lt;TODAY(),-$F3414,""),""))</f>
        <v/>
      </c>
    </row>
    <row r="3415">
      <c r="A3415" s="7" t="n"/>
      <c r="B3415" s="10" t="n"/>
      <c r="C3415">
        <f>IF($A3415="","",IFERROR(IF(INDEX('Apólices'!$Q$2:$Q$5001,MATCH($A3415,'Apólices'!$A$2:$A$5001,0))="","",INDEX('Apólices'!$Q$2:$Q$5001,MATCH($A3415,'Apólices'!$A$2:$A$5001,0))),""))</f>
        <v/>
      </c>
      <c r="D3415" s="8" t="n"/>
      <c r="E3415" s="25" t="n"/>
      <c r="F3415" s="25">
        <f>IF(OR($E3415="",$C3415=""),"",ROUND($E3415*$C3415/100,2))</f>
        <v/>
      </c>
      <c r="G3415" s="8" t="n"/>
      <c r="H3415" s="25" t="n"/>
      <c r="I3415" s="8" t="n"/>
      <c r="J3415" s="25">
        <f>IF($H3415&lt;&gt;"",IF($F3415="","",ROUND($H3415-$F3415,2)),IF(AND($F3415&lt;&gt;"",ISNUMBER($G3415)),IF($G3415&lt;TODAY(),-$F3415,""),""))</f>
        <v/>
      </c>
    </row>
    <row r="3416">
      <c r="A3416" s="7" t="n"/>
      <c r="B3416" s="10" t="n"/>
      <c r="C3416">
        <f>IF($A3416="","",IFERROR(IF(INDEX('Apólices'!$Q$2:$Q$5001,MATCH($A3416,'Apólices'!$A$2:$A$5001,0))="","",INDEX('Apólices'!$Q$2:$Q$5001,MATCH($A3416,'Apólices'!$A$2:$A$5001,0))),""))</f>
        <v/>
      </c>
      <c r="D3416" s="8" t="n"/>
      <c r="E3416" s="25" t="n"/>
      <c r="F3416" s="25">
        <f>IF(OR($E3416="",$C3416=""),"",ROUND($E3416*$C3416/100,2))</f>
        <v/>
      </c>
      <c r="G3416" s="8" t="n"/>
      <c r="H3416" s="25" t="n"/>
      <c r="I3416" s="8" t="n"/>
      <c r="J3416" s="25">
        <f>IF($H3416&lt;&gt;"",IF($F3416="","",ROUND($H3416-$F3416,2)),IF(AND($F3416&lt;&gt;"",ISNUMBER($G3416)),IF($G3416&lt;TODAY(),-$F3416,""),""))</f>
        <v/>
      </c>
    </row>
    <row r="3417">
      <c r="A3417" s="7" t="n"/>
      <c r="B3417" s="10" t="n"/>
      <c r="C3417">
        <f>IF($A3417="","",IFERROR(IF(INDEX('Apólices'!$Q$2:$Q$5001,MATCH($A3417,'Apólices'!$A$2:$A$5001,0))="","",INDEX('Apólices'!$Q$2:$Q$5001,MATCH($A3417,'Apólices'!$A$2:$A$5001,0))),""))</f>
        <v/>
      </c>
      <c r="D3417" s="8" t="n"/>
      <c r="E3417" s="25" t="n"/>
      <c r="F3417" s="25">
        <f>IF(OR($E3417="",$C3417=""),"",ROUND($E3417*$C3417/100,2))</f>
        <v/>
      </c>
      <c r="G3417" s="8" t="n"/>
      <c r="H3417" s="25" t="n"/>
      <c r="I3417" s="8" t="n"/>
      <c r="J3417" s="25">
        <f>IF($H3417&lt;&gt;"",IF($F3417="","",ROUND($H3417-$F3417,2)),IF(AND($F3417&lt;&gt;"",ISNUMBER($G3417)),IF($G3417&lt;TODAY(),-$F3417,""),""))</f>
        <v/>
      </c>
    </row>
    <row r="3418">
      <c r="A3418" s="7" t="n"/>
      <c r="B3418" s="10" t="n"/>
      <c r="C3418">
        <f>IF($A3418="","",IFERROR(IF(INDEX('Apólices'!$Q$2:$Q$5001,MATCH($A3418,'Apólices'!$A$2:$A$5001,0))="","",INDEX('Apólices'!$Q$2:$Q$5001,MATCH($A3418,'Apólices'!$A$2:$A$5001,0))),""))</f>
        <v/>
      </c>
      <c r="D3418" s="8" t="n"/>
      <c r="E3418" s="25" t="n"/>
      <c r="F3418" s="25">
        <f>IF(OR($E3418="",$C3418=""),"",ROUND($E3418*$C3418/100,2))</f>
        <v/>
      </c>
      <c r="G3418" s="8" t="n"/>
      <c r="H3418" s="25" t="n"/>
      <c r="I3418" s="8" t="n"/>
      <c r="J3418" s="25">
        <f>IF($H3418&lt;&gt;"",IF($F3418="","",ROUND($H3418-$F3418,2)),IF(AND($F3418&lt;&gt;"",ISNUMBER($G3418)),IF($G3418&lt;TODAY(),-$F3418,""),""))</f>
        <v/>
      </c>
    </row>
    <row r="3419">
      <c r="A3419" s="7" t="n"/>
      <c r="B3419" s="10" t="n"/>
      <c r="C3419">
        <f>IF($A3419="","",IFERROR(IF(INDEX('Apólices'!$Q$2:$Q$5001,MATCH($A3419,'Apólices'!$A$2:$A$5001,0))="","",INDEX('Apólices'!$Q$2:$Q$5001,MATCH($A3419,'Apólices'!$A$2:$A$5001,0))),""))</f>
        <v/>
      </c>
      <c r="D3419" s="8" t="n"/>
      <c r="E3419" s="25" t="n"/>
      <c r="F3419" s="25">
        <f>IF(OR($E3419="",$C3419=""),"",ROUND($E3419*$C3419/100,2))</f>
        <v/>
      </c>
      <c r="G3419" s="8" t="n"/>
      <c r="H3419" s="25" t="n"/>
      <c r="I3419" s="8" t="n"/>
      <c r="J3419" s="25">
        <f>IF($H3419&lt;&gt;"",IF($F3419="","",ROUND($H3419-$F3419,2)),IF(AND($F3419&lt;&gt;"",ISNUMBER($G3419)),IF($G3419&lt;TODAY(),-$F3419,""),""))</f>
        <v/>
      </c>
    </row>
    <row r="3420">
      <c r="A3420" s="7" t="n"/>
      <c r="B3420" s="10" t="n"/>
      <c r="C3420">
        <f>IF($A3420="","",IFERROR(IF(INDEX('Apólices'!$Q$2:$Q$5001,MATCH($A3420,'Apólices'!$A$2:$A$5001,0))="","",INDEX('Apólices'!$Q$2:$Q$5001,MATCH($A3420,'Apólices'!$A$2:$A$5001,0))),""))</f>
        <v/>
      </c>
      <c r="D3420" s="8" t="n"/>
      <c r="E3420" s="25" t="n"/>
      <c r="F3420" s="25">
        <f>IF(OR($E3420="",$C3420=""),"",ROUND($E3420*$C3420/100,2))</f>
        <v/>
      </c>
      <c r="G3420" s="8" t="n"/>
      <c r="H3420" s="25" t="n"/>
      <c r="I3420" s="8" t="n"/>
      <c r="J3420" s="25">
        <f>IF($H3420&lt;&gt;"",IF($F3420="","",ROUND($H3420-$F3420,2)),IF(AND($F3420&lt;&gt;"",ISNUMBER($G3420)),IF($G3420&lt;TODAY(),-$F3420,""),""))</f>
        <v/>
      </c>
    </row>
    <row r="3421">
      <c r="A3421" s="7" t="n"/>
      <c r="B3421" s="10" t="n"/>
      <c r="C3421">
        <f>IF($A3421="","",IFERROR(IF(INDEX('Apólices'!$Q$2:$Q$5001,MATCH($A3421,'Apólices'!$A$2:$A$5001,0))="","",INDEX('Apólices'!$Q$2:$Q$5001,MATCH($A3421,'Apólices'!$A$2:$A$5001,0))),""))</f>
        <v/>
      </c>
      <c r="D3421" s="8" t="n"/>
      <c r="E3421" s="25" t="n"/>
      <c r="F3421" s="25">
        <f>IF(OR($E3421="",$C3421=""),"",ROUND($E3421*$C3421/100,2))</f>
        <v/>
      </c>
      <c r="G3421" s="8" t="n"/>
      <c r="H3421" s="25" t="n"/>
      <c r="I3421" s="8" t="n"/>
      <c r="J3421" s="25">
        <f>IF($H3421&lt;&gt;"",IF($F3421="","",ROUND($H3421-$F3421,2)),IF(AND($F3421&lt;&gt;"",ISNUMBER($G3421)),IF($G3421&lt;TODAY(),-$F3421,""),""))</f>
        <v/>
      </c>
    </row>
    <row r="3422">
      <c r="A3422" s="7" t="n"/>
      <c r="B3422" s="10" t="n"/>
      <c r="C3422">
        <f>IF($A3422="","",IFERROR(IF(INDEX('Apólices'!$Q$2:$Q$5001,MATCH($A3422,'Apólices'!$A$2:$A$5001,0))="","",INDEX('Apólices'!$Q$2:$Q$5001,MATCH($A3422,'Apólices'!$A$2:$A$5001,0))),""))</f>
        <v/>
      </c>
      <c r="D3422" s="8" t="n"/>
      <c r="E3422" s="25" t="n"/>
      <c r="F3422" s="25">
        <f>IF(OR($E3422="",$C3422=""),"",ROUND($E3422*$C3422/100,2))</f>
        <v/>
      </c>
      <c r="G3422" s="8" t="n"/>
      <c r="H3422" s="25" t="n"/>
      <c r="I3422" s="8" t="n"/>
      <c r="J3422" s="25">
        <f>IF($H3422&lt;&gt;"",IF($F3422="","",ROUND($H3422-$F3422,2)),IF(AND($F3422&lt;&gt;"",ISNUMBER($G3422)),IF($G3422&lt;TODAY(),-$F3422,""),""))</f>
        <v/>
      </c>
    </row>
    <row r="3423">
      <c r="A3423" s="7" t="n"/>
      <c r="B3423" s="10" t="n"/>
      <c r="C3423">
        <f>IF($A3423="","",IFERROR(IF(INDEX('Apólices'!$Q$2:$Q$5001,MATCH($A3423,'Apólices'!$A$2:$A$5001,0))="","",INDEX('Apólices'!$Q$2:$Q$5001,MATCH($A3423,'Apólices'!$A$2:$A$5001,0))),""))</f>
        <v/>
      </c>
      <c r="D3423" s="8" t="n"/>
      <c r="E3423" s="25" t="n"/>
      <c r="F3423" s="25">
        <f>IF(OR($E3423="",$C3423=""),"",ROUND($E3423*$C3423/100,2))</f>
        <v/>
      </c>
      <c r="G3423" s="8" t="n"/>
      <c r="H3423" s="25" t="n"/>
      <c r="I3423" s="8" t="n"/>
      <c r="J3423" s="25">
        <f>IF($H3423&lt;&gt;"",IF($F3423="","",ROUND($H3423-$F3423,2)),IF(AND($F3423&lt;&gt;"",ISNUMBER($G3423)),IF($G3423&lt;TODAY(),-$F3423,""),""))</f>
        <v/>
      </c>
    </row>
    <row r="3424">
      <c r="A3424" s="7" t="n"/>
      <c r="B3424" s="10" t="n"/>
      <c r="C3424">
        <f>IF($A3424="","",IFERROR(IF(INDEX('Apólices'!$Q$2:$Q$5001,MATCH($A3424,'Apólices'!$A$2:$A$5001,0))="","",INDEX('Apólices'!$Q$2:$Q$5001,MATCH($A3424,'Apólices'!$A$2:$A$5001,0))),""))</f>
        <v/>
      </c>
      <c r="D3424" s="8" t="n"/>
      <c r="E3424" s="25" t="n"/>
      <c r="F3424" s="25">
        <f>IF(OR($E3424="",$C3424=""),"",ROUND($E3424*$C3424/100,2))</f>
        <v/>
      </c>
      <c r="G3424" s="8" t="n"/>
      <c r="H3424" s="25" t="n"/>
      <c r="I3424" s="8" t="n"/>
      <c r="J3424" s="25">
        <f>IF($H3424&lt;&gt;"",IF($F3424="","",ROUND($H3424-$F3424,2)),IF(AND($F3424&lt;&gt;"",ISNUMBER($G3424)),IF($G3424&lt;TODAY(),-$F3424,""),""))</f>
        <v/>
      </c>
    </row>
    <row r="3425">
      <c r="A3425" s="7" t="n"/>
      <c r="B3425" s="10" t="n"/>
      <c r="C3425">
        <f>IF($A3425="","",IFERROR(IF(INDEX('Apólices'!$Q$2:$Q$5001,MATCH($A3425,'Apólices'!$A$2:$A$5001,0))="","",INDEX('Apólices'!$Q$2:$Q$5001,MATCH($A3425,'Apólices'!$A$2:$A$5001,0))),""))</f>
        <v/>
      </c>
      <c r="D3425" s="8" t="n"/>
      <c r="E3425" s="25" t="n"/>
      <c r="F3425" s="25">
        <f>IF(OR($E3425="",$C3425=""),"",ROUND($E3425*$C3425/100,2))</f>
        <v/>
      </c>
      <c r="G3425" s="8" t="n"/>
      <c r="H3425" s="25" t="n"/>
      <c r="I3425" s="8" t="n"/>
      <c r="J3425" s="25">
        <f>IF($H3425&lt;&gt;"",IF($F3425="","",ROUND($H3425-$F3425,2)),IF(AND($F3425&lt;&gt;"",ISNUMBER($G3425)),IF($G3425&lt;TODAY(),-$F3425,""),""))</f>
        <v/>
      </c>
    </row>
    <row r="3426">
      <c r="A3426" s="7" t="n"/>
      <c r="B3426" s="10" t="n"/>
      <c r="C3426">
        <f>IF($A3426="","",IFERROR(IF(INDEX('Apólices'!$Q$2:$Q$5001,MATCH($A3426,'Apólices'!$A$2:$A$5001,0))="","",INDEX('Apólices'!$Q$2:$Q$5001,MATCH($A3426,'Apólices'!$A$2:$A$5001,0))),""))</f>
        <v/>
      </c>
      <c r="D3426" s="8" t="n"/>
      <c r="E3426" s="25" t="n"/>
      <c r="F3426" s="25">
        <f>IF(OR($E3426="",$C3426=""),"",ROUND($E3426*$C3426/100,2))</f>
        <v/>
      </c>
      <c r="G3426" s="8" t="n"/>
      <c r="H3426" s="25" t="n"/>
      <c r="I3426" s="8" t="n"/>
      <c r="J3426" s="25">
        <f>IF($H3426&lt;&gt;"",IF($F3426="","",ROUND($H3426-$F3426,2)),IF(AND($F3426&lt;&gt;"",ISNUMBER($G3426)),IF($G3426&lt;TODAY(),-$F3426,""),""))</f>
        <v/>
      </c>
    </row>
    <row r="3427">
      <c r="A3427" s="7" t="n"/>
      <c r="B3427" s="10" t="n"/>
      <c r="C3427">
        <f>IF($A3427="","",IFERROR(IF(INDEX('Apólices'!$Q$2:$Q$5001,MATCH($A3427,'Apólices'!$A$2:$A$5001,0))="","",INDEX('Apólices'!$Q$2:$Q$5001,MATCH($A3427,'Apólices'!$A$2:$A$5001,0))),""))</f>
        <v/>
      </c>
      <c r="D3427" s="8" t="n"/>
      <c r="E3427" s="25" t="n"/>
      <c r="F3427" s="25">
        <f>IF(OR($E3427="",$C3427=""),"",ROUND($E3427*$C3427/100,2))</f>
        <v/>
      </c>
      <c r="G3427" s="8" t="n"/>
      <c r="H3427" s="25" t="n"/>
      <c r="I3427" s="8" t="n"/>
      <c r="J3427" s="25">
        <f>IF($H3427&lt;&gt;"",IF($F3427="","",ROUND($H3427-$F3427,2)),IF(AND($F3427&lt;&gt;"",ISNUMBER($G3427)),IF($G3427&lt;TODAY(),-$F3427,""),""))</f>
        <v/>
      </c>
    </row>
    <row r="3428">
      <c r="A3428" s="7" t="n"/>
      <c r="B3428" s="10" t="n"/>
      <c r="C3428">
        <f>IF($A3428="","",IFERROR(IF(INDEX('Apólices'!$Q$2:$Q$5001,MATCH($A3428,'Apólices'!$A$2:$A$5001,0))="","",INDEX('Apólices'!$Q$2:$Q$5001,MATCH($A3428,'Apólices'!$A$2:$A$5001,0))),""))</f>
        <v/>
      </c>
      <c r="D3428" s="8" t="n"/>
      <c r="E3428" s="25" t="n"/>
      <c r="F3428" s="25">
        <f>IF(OR($E3428="",$C3428=""),"",ROUND($E3428*$C3428/100,2))</f>
        <v/>
      </c>
      <c r="G3428" s="8" t="n"/>
      <c r="H3428" s="25" t="n"/>
      <c r="I3428" s="8" t="n"/>
      <c r="J3428" s="25">
        <f>IF($H3428&lt;&gt;"",IF($F3428="","",ROUND($H3428-$F3428,2)),IF(AND($F3428&lt;&gt;"",ISNUMBER($G3428)),IF($G3428&lt;TODAY(),-$F3428,""),""))</f>
        <v/>
      </c>
    </row>
    <row r="3429">
      <c r="A3429" s="7" t="n"/>
      <c r="B3429" s="10" t="n"/>
      <c r="C3429">
        <f>IF($A3429="","",IFERROR(IF(INDEX('Apólices'!$Q$2:$Q$5001,MATCH($A3429,'Apólices'!$A$2:$A$5001,0))="","",INDEX('Apólices'!$Q$2:$Q$5001,MATCH($A3429,'Apólices'!$A$2:$A$5001,0))),""))</f>
        <v/>
      </c>
      <c r="D3429" s="8" t="n"/>
      <c r="E3429" s="25" t="n"/>
      <c r="F3429" s="25">
        <f>IF(OR($E3429="",$C3429=""),"",ROUND($E3429*$C3429/100,2))</f>
        <v/>
      </c>
      <c r="G3429" s="8" t="n"/>
      <c r="H3429" s="25" t="n"/>
      <c r="I3429" s="8" t="n"/>
      <c r="J3429" s="25">
        <f>IF($H3429&lt;&gt;"",IF($F3429="","",ROUND($H3429-$F3429,2)),IF(AND($F3429&lt;&gt;"",ISNUMBER($G3429)),IF($G3429&lt;TODAY(),-$F3429,""),""))</f>
        <v/>
      </c>
    </row>
    <row r="3430">
      <c r="A3430" s="7" t="n"/>
      <c r="B3430" s="10" t="n"/>
      <c r="C3430">
        <f>IF($A3430="","",IFERROR(IF(INDEX('Apólices'!$Q$2:$Q$5001,MATCH($A3430,'Apólices'!$A$2:$A$5001,0))="","",INDEX('Apólices'!$Q$2:$Q$5001,MATCH($A3430,'Apólices'!$A$2:$A$5001,0))),""))</f>
        <v/>
      </c>
      <c r="D3430" s="8" t="n"/>
      <c r="E3430" s="25" t="n"/>
      <c r="F3430" s="25">
        <f>IF(OR($E3430="",$C3430=""),"",ROUND($E3430*$C3430/100,2))</f>
        <v/>
      </c>
      <c r="G3430" s="8" t="n"/>
      <c r="H3430" s="25" t="n"/>
      <c r="I3430" s="8" t="n"/>
      <c r="J3430" s="25">
        <f>IF($H3430&lt;&gt;"",IF($F3430="","",ROUND($H3430-$F3430,2)),IF(AND($F3430&lt;&gt;"",ISNUMBER($G3430)),IF($G3430&lt;TODAY(),-$F3430,""),""))</f>
        <v/>
      </c>
    </row>
    <row r="3431">
      <c r="A3431" s="7" t="n"/>
      <c r="B3431" s="10" t="n"/>
      <c r="C3431">
        <f>IF($A3431="","",IFERROR(IF(INDEX('Apólices'!$Q$2:$Q$5001,MATCH($A3431,'Apólices'!$A$2:$A$5001,0))="","",INDEX('Apólices'!$Q$2:$Q$5001,MATCH($A3431,'Apólices'!$A$2:$A$5001,0))),""))</f>
        <v/>
      </c>
      <c r="D3431" s="8" t="n"/>
      <c r="E3431" s="25" t="n"/>
      <c r="F3431" s="25">
        <f>IF(OR($E3431="",$C3431=""),"",ROUND($E3431*$C3431/100,2))</f>
        <v/>
      </c>
      <c r="G3431" s="8" t="n"/>
      <c r="H3431" s="25" t="n"/>
      <c r="I3431" s="8" t="n"/>
      <c r="J3431" s="25">
        <f>IF($H3431&lt;&gt;"",IF($F3431="","",ROUND($H3431-$F3431,2)),IF(AND($F3431&lt;&gt;"",ISNUMBER($G3431)),IF($G3431&lt;TODAY(),-$F3431,""),""))</f>
        <v/>
      </c>
    </row>
    <row r="3432">
      <c r="A3432" s="7" t="n"/>
      <c r="B3432" s="10" t="n"/>
      <c r="C3432">
        <f>IF($A3432="","",IFERROR(IF(INDEX('Apólices'!$Q$2:$Q$5001,MATCH($A3432,'Apólices'!$A$2:$A$5001,0))="","",INDEX('Apólices'!$Q$2:$Q$5001,MATCH($A3432,'Apólices'!$A$2:$A$5001,0))),""))</f>
        <v/>
      </c>
      <c r="D3432" s="8" t="n"/>
      <c r="E3432" s="25" t="n"/>
      <c r="F3432" s="25">
        <f>IF(OR($E3432="",$C3432=""),"",ROUND($E3432*$C3432/100,2))</f>
        <v/>
      </c>
      <c r="G3432" s="8" t="n"/>
      <c r="H3432" s="25" t="n"/>
      <c r="I3432" s="8" t="n"/>
      <c r="J3432" s="25">
        <f>IF($H3432&lt;&gt;"",IF($F3432="","",ROUND($H3432-$F3432,2)),IF(AND($F3432&lt;&gt;"",ISNUMBER($G3432)),IF($G3432&lt;TODAY(),-$F3432,""),""))</f>
        <v/>
      </c>
    </row>
    <row r="3433">
      <c r="A3433" s="7" t="n"/>
      <c r="B3433" s="10" t="n"/>
      <c r="C3433">
        <f>IF($A3433="","",IFERROR(IF(INDEX('Apólices'!$Q$2:$Q$5001,MATCH($A3433,'Apólices'!$A$2:$A$5001,0))="","",INDEX('Apólices'!$Q$2:$Q$5001,MATCH($A3433,'Apólices'!$A$2:$A$5001,0))),""))</f>
        <v/>
      </c>
      <c r="D3433" s="8" t="n"/>
      <c r="E3433" s="25" t="n"/>
      <c r="F3433" s="25">
        <f>IF(OR($E3433="",$C3433=""),"",ROUND($E3433*$C3433/100,2))</f>
        <v/>
      </c>
      <c r="G3433" s="8" t="n"/>
      <c r="H3433" s="25" t="n"/>
      <c r="I3433" s="8" t="n"/>
      <c r="J3433" s="25">
        <f>IF($H3433&lt;&gt;"",IF($F3433="","",ROUND($H3433-$F3433,2)),IF(AND($F3433&lt;&gt;"",ISNUMBER($G3433)),IF($G3433&lt;TODAY(),-$F3433,""),""))</f>
        <v/>
      </c>
    </row>
    <row r="3434">
      <c r="A3434" s="7" t="n"/>
      <c r="B3434" s="10" t="n"/>
      <c r="C3434">
        <f>IF($A3434="","",IFERROR(IF(INDEX('Apólices'!$Q$2:$Q$5001,MATCH($A3434,'Apólices'!$A$2:$A$5001,0))="","",INDEX('Apólices'!$Q$2:$Q$5001,MATCH($A3434,'Apólices'!$A$2:$A$5001,0))),""))</f>
        <v/>
      </c>
      <c r="D3434" s="8" t="n"/>
      <c r="E3434" s="25" t="n"/>
      <c r="F3434" s="25">
        <f>IF(OR($E3434="",$C3434=""),"",ROUND($E3434*$C3434/100,2))</f>
        <v/>
      </c>
      <c r="G3434" s="8" t="n"/>
      <c r="H3434" s="25" t="n"/>
      <c r="I3434" s="8" t="n"/>
      <c r="J3434" s="25">
        <f>IF($H3434&lt;&gt;"",IF($F3434="","",ROUND($H3434-$F3434,2)),IF(AND($F3434&lt;&gt;"",ISNUMBER($G3434)),IF($G3434&lt;TODAY(),-$F3434,""),""))</f>
        <v/>
      </c>
    </row>
    <row r="3435">
      <c r="A3435" s="7" t="n"/>
      <c r="B3435" s="10" t="n"/>
      <c r="C3435">
        <f>IF($A3435="","",IFERROR(IF(INDEX('Apólices'!$Q$2:$Q$5001,MATCH($A3435,'Apólices'!$A$2:$A$5001,0))="","",INDEX('Apólices'!$Q$2:$Q$5001,MATCH($A3435,'Apólices'!$A$2:$A$5001,0))),""))</f>
        <v/>
      </c>
      <c r="D3435" s="8" t="n"/>
      <c r="E3435" s="25" t="n"/>
      <c r="F3435" s="25">
        <f>IF(OR($E3435="",$C3435=""),"",ROUND($E3435*$C3435/100,2))</f>
        <v/>
      </c>
      <c r="G3435" s="8" t="n"/>
      <c r="H3435" s="25" t="n"/>
      <c r="I3435" s="8" t="n"/>
      <c r="J3435" s="25">
        <f>IF($H3435&lt;&gt;"",IF($F3435="","",ROUND($H3435-$F3435,2)),IF(AND($F3435&lt;&gt;"",ISNUMBER($G3435)),IF($G3435&lt;TODAY(),-$F3435,""),""))</f>
        <v/>
      </c>
    </row>
    <row r="3436">
      <c r="A3436" s="7" t="n"/>
      <c r="B3436" s="10" t="n"/>
      <c r="C3436">
        <f>IF($A3436="","",IFERROR(IF(INDEX('Apólices'!$Q$2:$Q$5001,MATCH($A3436,'Apólices'!$A$2:$A$5001,0))="","",INDEX('Apólices'!$Q$2:$Q$5001,MATCH($A3436,'Apólices'!$A$2:$A$5001,0))),""))</f>
        <v/>
      </c>
      <c r="D3436" s="8" t="n"/>
      <c r="E3436" s="25" t="n"/>
      <c r="F3436" s="25">
        <f>IF(OR($E3436="",$C3436=""),"",ROUND($E3436*$C3436/100,2))</f>
        <v/>
      </c>
      <c r="G3436" s="8" t="n"/>
      <c r="H3436" s="25" t="n"/>
      <c r="I3436" s="8" t="n"/>
      <c r="J3436" s="25">
        <f>IF($H3436&lt;&gt;"",IF($F3436="","",ROUND($H3436-$F3436,2)),IF(AND($F3436&lt;&gt;"",ISNUMBER($G3436)),IF($G3436&lt;TODAY(),-$F3436,""),""))</f>
        <v/>
      </c>
    </row>
    <row r="3437">
      <c r="A3437" s="7" t="n"/>
      <c r="B3437" s="10" t="n"/>
      <c r="C3437">
        <f>IF($A3437="","",IFERROR(IF(INDEX('Apólices'!$Q$2:$Q$5001,MATCH($A3437,'Apólices'!$A$2:$A$5001,0))="","",INDEX('Apólices'!$Q$2:$Q$5001,MATCH($A3437,'Apólices'!$A$2:$A$5001,0))),""))</f>
        <v/>
      </c>
      <c r="D3437" s="8" t="n"/>
      <c r="E3437" s="25" t="n"/>
      <c r="F3437" s="25">
        <f>IF(OR($E3437="",$C3437=""),"",ROUND($E3437*$C3437/100,2))</f>
        <v/>
      </c>
      <c r="G3437" s="8" t="n"/>
      <c r="H3437" s="25" t="n"/>
      <c r="I3437" s="8" t="n"/>
      <c r="J3437" s="25">
        <f>IF($H3437&lt;&gt;"",IF($F3437="","",ROUND($H3437-$F3437,2)),IF(AND($F3437&lt;&gt;"",ISNUMBER($G3437)),IF($G3437&lt;TODAY(),-$F3437,""),""))</f>
        <v/>
      </c>
    </row>
    <row r="3438">
      <c r="A3438" s="7" t="n"/>
      <c r="B3438" s="10" t="n"/>
      <c r="C3438">
        <f>IF($A3438="","",IFERROR(IF(INDEX('Apólices'!$Q$2:$Q$5001,MATCH($A3438,'Apólices'!$A$2:$A$5001,0))="","",INDEX('Apólices'!$Q$2:$Q$5001,MATCH($A3438,'Apólices'!$A$2:$A$5001,0))),""))</f>
        <v/>
      </c>
      <c r="D3438" s="8" t="n"/>
      <c r="E3438" s="25" t="n"/>
      <c r="F3438" s="25">
        <f>IF(OR($E3438="",$C3438=""),"",ROUND($E3438*$C3438/100,2))</f>
        <v/>
      </c>
      <c r="G3438" s="8" t="n"/>
      <c r="H3438" s="25" t="n"/>
      <c r="I3438" s="8" t="n"/>
      <c r="J3438" s="25">
        <f>IF($H3438&lt;&gt;"",IF($F3438="","",ROUND($H3438-$F3438,2)),IF(AND($F3438&lt;&gt;"",ISNUMBER($G3438)),IF($G3438&lt;TODAY(),-$F3438,""),""))</f>
        <v/>
      </c>
    </row>
    <row r="3439">
      <c r="A3439" s="7" t="n"/>
      <c r="B3439" s="10" t="n"/>
      <c r="C3439">
        <f>IF($A3439="","",IFERROR(IF(INDEX('Apólices'!$Q$2:$Q$5001,MATCH($A3439,'Apólices'!$A$2:$A$5001,0))="","",INDEX('Apólices'!$Q$2:$Q$5001,MATCH($A3439,'Apólices'!$A$2:$A$5001,0))),""))</f>
        <v/>
      </c>
      <c r="D3439" s="8" t="n"/>
      <c r="E3439" s="25" t="n"/>
      <c r="F3439" s="25">
        <f>IF(OR($E3439="",$C3439=""),"",ROUND($E3439*$C3439/100,2))</f>
        <v/>
      </c>
      <c r="G3439" s="8" t="n"/>
      <c r="H3439" s="25" t="n"/>
      <c r="I3439" s="8" t="n"/>
      <c r="J3439" s="25">
        <f>IF($H3439&lt;&gt;"",IF($F3439="","",ROUND($H3439-$F3439,2)),IF(AND($F3439&lt;&gt;"",ISNUMBER($G3439)),IF($G3439&lt;TODAY(),-$F3439,""),""))</f>
        <v/>
      </c>
    </row>
    <row r="3440">
      <c r="A3440" s="7" t="n"/>
      <c r="B3440" s="10" t="n"/>
      <c r="C3440">
        <f>IF($A3440="","",IFERROR(IF(INDEX('Apólices'!$Q$2:$Q$5001,MATCH($A3440,'Apólices'!$A$2:$A$5001,0))="","",INDEX('Apólices'!$Q$2:$Q$5001,MATCH($A3440,'Apólices'!$A$2:$A$5001,0))),""))</f>
        <v/>
      </c>
      <c r="D3440" s="8" t="n"/>
      <c r="E3440" s="25" t="n"/>
      <c r="F3440" s="25">
        <f>IF(OR($E3440="",$C3440=""),"",ROUND($E3440*$C3440/100,2))</f>
        <v/>
      </c>
      <c r="G3440" s="8" t="n"/>
      <c r="H3440" s="25" t="n"/>
      <c r="I3440" s="8" t="n"/>
      <c r="J3440" s="25">
        <f>IF($H3440&lt;&gt;"",IF($F3440="","",ROUND($H3440-$F3440,2)),IF(AND($F3440&lt;&gt;"",ISNUMBER($G3440)),IF($G3440&lt;TODAY(),-$F3440,""),""))</f>
        <v/>
      </c>
    </row>
    <row r="3441">
      <c r="A3441" s="7" t="n"/>
      <c r="B3441" s="10" t="n"/>
      <c r="C3441">
        <f>IF($A3441="","",IFERROR(IF(INDEX('Apólices'!$Q$2:$Q$5001,MATCH($A3441,'Apólices'!$A$2:$A$5001,0))="","",INDEX('Apólices'!$Q$2:$Q$5001,MATCH($A3441,'Apólices'!$A$2:$A$5001,0))),""))</f>
        <v/>
      </c>
      <c r="D3441" s="8" t="n"/>
      <c r="E3441" s="25" t="n"/>
      <c r="F3441" s="25">
        <f>IF(OR($E3441="",$C3441=""),"",ROUND($E3441*$C3441/100,2))</f>
        <v/>
      </c>
      <c r="G3441" s="8" t="n"/>
      <c r="H3441" s="25" t="n"/>
      <c r="I3441" s="8" t="n"/>
      <c r="J3441" s="25">
        <f>IF($H3441&lt;&gt;"",IF($F3441="","",ROUND($H3441-$F3441,2)),IF(AND($F3441&lt;&gt;"",ISNUMBER($G3441)),IF($G3441&lt;TODAY(),-$F3441,""),""))</f>
        <v/>
      </c>
    </row>
    <row r="3442">
      <c r="A3442" s="7" t="n"/>
      <c r="B3442" s="10" t="n"/>
      <c r="C3442">
        <f>IF($A3442="","",IFERROR(IF(INDEX('Apólices'!$Q$2:$Q$5001,MATCH($A3442,'Apólices'!$A$2:$A$5001,0))="","",INDEX('Apólices'!$Q$2:$Q$5001,MATCH($A3442,'Apólices'!$A$2:$A$5001,0))),""))</f>
        <v/>
      </c>
      <c r="D3442" s="8" t="n"/>
      <c r="E3442" s="25" t="n"/>
      <c r="F3442" s="25">
        <f>IF(OR($E3442="",$C3442=""),"",ROUND($E3442*$C3442/100,2))</f>
        <v/>
      </c>
      <c r="G3442" s="8" t="n"/>
      <c r="H3442" s="25" t="n"/>
      <c r="I3442" s="8" t="n"/>
      <c r="J3442" s="25">
        <f>IF($H3442&lt;&gt;"",IF($F3442="","",ROUND($H3442-$F3442,2)),IF(AND($F3442&lt;&gt;"",ISNUMBER($G3442)),IF($G3442&lt;TODAY(),-$F3442,""),""))</f>
        <v/>
      </c>
    </row>
    <row r="3443">
      <c r="A3443" s="7" t="n"/>
      <c r="B3443" s="10" t="n"/>
      <c r="C3443">
        <f>IF($A3443="","",IFERROR(IF(INDEX('Apólices'!$Q$2:$Q$5001,MATCH($A3443,'Apólices'!$A$2:$A$5001,0))="","",INDEX('Apólices'!$Q$2:$Q$5001,MATCH($A3443,'Apólices'!$A$2:$A$5001,0))),""))</f>
        <v/>
      </c>
      <c r="D3443" s="8" t="n"/>
      <c r="E3443" s="25" t="n"/>
      <c r="F3443" s="25">
        <f>IF(OR($E3443="",$C3443=""),"",ROUND($E3443*$C3443/100,2))</f>
        <v/>
      </c>
      <c r="G3443" s="8" t="n"/>
      <c r="H3443" s="25" t="n"/>
      <c r="I3443" s="8" t="n"/>
      <c r="J3443" s="25">
        <f>IF($H3443&lt;&gt;"",IF($F3443="","",ROUND($H3443-$F3443,2)),IF(AND($F3443&lt;&gt;"",ISNUMBER($G3443)),IF($G3443&lt;TODAY(),-$F3443,""),""))</f>
        <v/>
      </c>
    </row>
    <row r="3444">
      <c r="A3444" s="7" t="n"/>
      <c r="B3444" s="10" t="n"/>
      <c r="C3444">
        <f>IF($A3444="","",IFERROR(IF(INDEX('Apólices'!$Q$2:$Q$5001,MATCH($A3444,'Apólices'!$A$2:$A$5001,0))="","",INDEX('Apólices'!$Q$2:$Q$5001,MATCH($A3444,'Apólices'!$A$2:$A$5001,0))),""))</f>
        <v/>
      </c>
      <c r="D3444" s="8" t="n"/>
      <c r="E3444" s="25" t="n"/>
      <c r="F3444" s="25">
        <f>IF(OR($E3444="",$C3444=""),"",ROUND($E3444*$C3444/100,2))</f>
        <v/>
      </c>
      <c r="G3444" s="8" t="n"/>
      <c r="H3444" s="25" t="n"/>
      <c r="I3444" s="8" t="n"/>
      <c r="J3444" s="25">
        <f>IF($H3444&lt;&gt;"",IF($F3444="","",ROUND($H3444-$F3444,2)),IF(AND($F3444&lt;&gt;"",ISNUMBER($G3444)),IF($G3444&lt;TODAY(),-$F3444,""),""))</f>
        <v/>
      </c>
    </row>
    <row r="3445">
      <c r="A3445" s="7" t="n"/>
      <c r="B3445" s="10" t="n"/>
      <c r="C3445">
        <f>IF($A3445="","",IFERROR(IF(INDEX('Apólices'!$Q$2:$Q$5001,MATCH($A3445,'Apólices'!$A$2:$A$5001,0))="","",INDEX('Apólices'!$Q$2:$Q$5001,MATCH($A3445,'Apólices'!$A$2:$A$5001,0))),""))</f>
        <v/>
      </c>
      <c r="D3445" s="8" t="n"/>
      <c r="E3445" s="25" t="n"/>
      <c r="F3445" s="25">
        <f>IF(OR($E3445="",$C3445=""),"",ROUND($E3445*$C3445/100,2))</f>
        <v/>
      </c>
      <c r="G3445" s="8" t="n"/>
      <c r="H3445" s="25" t="n"/>
      <c r="I3445" s="8" t="n"/>
      <c r="J3445" s="25">
        <f>IF($H3445&lt;&gt;"",IF($F3445="","",ROUND($H3445-$F3445,2)),IF(AND($F3445&lt;&gt;"",ISNUMBER($G3445)),IF($G3445&lt;TODAY(),-$F3445,""),""))</f>
        <v/>
      </c>
    </row>
    <row r="3446">
      <c r="A3446" s="7" t="n"/>
      <c r="B3446" s="10" t="n"/>
      <c r="C3446">
        <f>IF($A3446="","",IFERROR(IF(INDEX('Apólices'!$Q$2:$Q$5001,MATCH($A3446,'Apólices'!$A$2:$A$5001,0))="","",INDEX('Apólices'!$Q$2:$Q$5001,MATCH($A3446,'Apólices'!$A$2:$A$5001,0))),""))</f>
        <v/>
      </c>
      <c r="D3446" s="8" t="n"/>
      <c r="E3446" s="25" t="n"/>
      <c r="F3446" s="25">
        <f>IF(OR($E3446="",$C3446=""),"",ROUND($E3446*$C3446/100,2))</f>
        <v/>
      </c>
      <c r="G3446" s="8" t="n"/>
      <c r="H3446" s="25" t="n"/>
      <c r="I3446" s="8" t="n"/>
      <c r="J3446" s="25">
        <f>IF($H3446&lt;&gt;"",IF($F3446="","",ROUND($H3446-$F3446,2)),IF(AND($F3446&lt;&gt;"",ISNUMBER($G3446)),IF($G3446&lt;TODAY(),-$F3446,""),""))</f>
        <v/>
      </c>
    </row>
    <row r="3447">
      <c r="A3447" s="7" t="n"/>
      <c r="B3447" s="10" t="n"/>
      <c r="C3447">
        <f>IF($A3447="","",IFERROR(IF(INDEX('Apólices'!$Q$2:$Q$5001,MATCH($A3447,'Apólices'!$A$2:$A$5001,0))="","",INDEX('Apólices'!$Q$2:$Q$5001,MATCH($A3447,'Apólices'!$A$2:$A$5001,0))),""))</f>
        <v/>
      </c>
      <c r="D3447" s="8" t="n"/>
      <c r="E3447" s="25" t="n"/>
      <c r="F3447" s="25">
        <f>IF(OR($E3447="",$C3447=""),"",ROUND($E3447*$C3447/100,2))</f>
        <v/>
      </c>
      <c r="G3447" s="8" t="n"/>
      <c r="H3447" s="25" t="n"/>
      <c r="I3447" s="8" t="n"/>
      <c r="J3447" s="25">
        <f>IF($H3447&lt;&gt;"",IF($F3447="","",ROUND($H3447-$F3447,2)),IF(AND($F3447&lt;&gt;"",ISNUMBER($G3447)),IF($G3447&lt;TODAY(),-$F3447,""),""))</f>
        <v/>
      </c>
    </row>
    <row r="3448">
      <c r="A3448" s="7" t="n"/>
      <c r="B3448" s="10" t="n"/>
      <c r="C3448">
        <f>IF($A3448="","",IFERROR(IF(INDEX('Apólices'!$Q$2:$Q$5001,MATCH($A3448,'Apólices'!$A$2:$A$5001,0))="","",INDEX('Apólices'!$Q$2:$Q$5001,MATCH($A3448,'Apólices'!$A$2:$A$5001,0))),""))</f>
        <v/>
      </c>
      <c r="D3448" s="8" t="n"/>
      <c r="E3448" s="25" t="n"/>
      <c r="F3448" s="25">
        <f>IF(OR($E3448="",$C3448=""),"",ROUND($E3448*$C3448/100,2))</f>
        <v/>
      </c>
      <c r="G3448" s="8" t="n"/>
      <c r="H3448" s="25" t="n"/>
      <c r="I3448" s="8" t="n"/>
      <c r="J3448" s="25">
        <f>IF($H3448&lt;&gt;"",IF($F3448="","",ROUND($H3448-$F3448,2)),IF(AND($F3448&lt;&gt;"",ISNUMBER($G3448)),IF($G3448&lt;TODAY(),-$F3448,""),""))</f>
        <v/>
      </c>
    </row>
    <row r="3449">
      <c r="A3449" s="7" t="n"/>
      <c r="B3449" s="10" t="n"/>
      <c r="C3449">
        <f>IF($A3449="","",IFERROR(IF(INDEX('Apólices'!$Q$2:$Q$5001,MATCH($A3449,'Apólices'!$A$2:$A$5001,0))="","",INDEX('Apólices'!$Q$2:$Q$5001,MATCH($A3449,'Apólices'!$A$2:$A$5001,0))),""))</f>
        <v/>
      </c>
      <c r="D3449" s="8" t="n"/>
      <c r="E3449" s="25" t="n"/>
      <c r="F3449" s="25">
        <f>IF(OR($E3449="",$C3449=""),"",ROUND($E3449*$C3449/100,2))</f>
        <v/>
      </c>
      <c r="G3449" s="8" t="n"/>
      <c r="H3449" s="25" t="n"/>
      <c r="I3449" s="8" t="n"/>
      <c r="J3449" s="25">
        <f>IF($H3449&lt;&gt;"",IF($F3449="","",ROUND($H3449-$F3449,2)),IF(AND($F3449&lt;&gt;"",ISNUMBER($G3449)),IF($G3449&lt;TODAY(),-$F3449,""),""))</f>
        <v/>
      </c>
    </row>
    <row r="3450">
      <c r="A3450" s="7" t="n"/>
      <c r="B3450" s="10" t="n"/>
      <c r="C3450">
        <f>IF($A3450="","",IFERROR(IF(INDEX('Apólices'!$Q$2:$Q$5001,MATCH($A3450,'Apólices'!$A$2:$A$5001,0))="","",INDEX('Apólices'!$Q$2:$Q$5001,MATCH($A3450,'Apólices'!$A$2:$A$5001,0))),""))</f>
        <v/>
      </c>
      <c r="D3450" s="8" t="n"/>
      <c r="E3450" s="25" t="n"/>
      <c r="F3450" s="25">
        <f>IF(OR($E3450="",$C3450=""),"",ROUND($E3450*$C3450/100,2))</f>
        <v/>
      </c>
      <c r="G3450" s="8" t="n"/>
      <c r="H3450" s="25" t="n"/>
      <c r="I3450" s="8" t="n"/>
      <c r="J3450" s="25">
        <f>IF($H3450&lt;&gt;"",IF($F3450="","",ROUND($H3450-$F3450,2)),IF(AND($F3450&lt;&gt;"",ISNUMBER($G3450)),IF($G3450&lt;TODAY(),-$F3450,""),""))</f>
        <v/>
      </c>
    </row>
    <row r="3451">
      <c r="A3451" s="7" t="n"/>
      <c r="B3451" s="10" t="n"/>
      <c r="C3451">
        <f>IF($A3451="","",IFERROR(IF(INDEX('Apólices'!$Q$2:$Q$5001,MATCH($A3451,'Apólices'!$A$2:$A$5001,0))="","",INDEX('Apólices'!$Q$2:$Q$5001,MATCH($A3451,'Apólices'!$A$2:$A$5001,0))),""))</f>
        <v/>
      </c>
      <c r="D3451" s="8" t="n"/>
      <c r="E3451" s="25" t="n"/>
      <c r="F3451" s="25">
        <f>IF(OR($E3451="",$C3451=""),"",ROUND($E3451*$C3451/100,2))</f>
        <v/>
      </c>
      <c r="G3451" s="8" t="n"/>
      <c r="H3451" s="25" t="n"/>
      <c r="I3451" s="8" t="n"/>
      <c r="J3451" s="25">
        <f>IF($H3451&lt;&gt;"",IF($F3451="","",ROUND($H3451-$F3451,2)),IF(AND($F3451&lt;&gt;"",ISNUMBER($G3451)),IF($G3451&lt;TODAY(),-$F3451,""),""))</f>
        <v/>
      </c>
    </row>
    <row r="3452">
      <c r="A3452" s="7" t="n"/>
      <c r="B3452" s="10" t="n"/>
      <c r="C3452">
        <f>IF($A3452="","",IFERROR(IF(INDEX('Apólices'!$Q$2:$Q$5001,MATCH($A3452,'Apólices'!$A$2:$A$5001,0))="","",INDEX('Apólices'!$Q$2:$Q$5001,MATCH($A3452,'Apólices'!$A$2:$A$5001,0))),""))</f>
        <v/>
      </c>
      <c r="D3452" s="8" t="n"/>
      <c r="E3452" s="25" t="n"/>
      <c r="F3452" s="25">
        <f>IF(OR($E3452="",$C3452=""),"",ROUND($E3452*$C3452/100,2))</f>
        <v/>
      </c>
      <c r="G3452" s="8" t="n"/>
      <c r="H3452" s="25" t="n"/>
      <c r="I3452" s="8" t="n"/>
      <c r="J3452" s="25">
        <f>IF($H3452&lt;&gt;"",IF($F3452="","",ROUND($H3452-$F3452,2)),IF(AND($F3452&lt;&gt;"",ISNUMBER($G3452)),IF($G3452&lt;TODAY(),-$F3452,""),""))</f>
        <v/>
      </c>
    </row>
    <row r="3453">
      <c r="A3453" s="7" t="n"/>
      <c r="B3453" s="10" t="n"/>
      <c r="C3453">
        <f>IF($A3453="","",IFERROR(IF(INDEX('Apólices'!$Q$2:$Q$5001,MATCH($A3453,'Apólices'!$A$2:$A$5001,0))="","",INDEX('Apólices'!$Q$2:$Q$5001,MATCH($A3453,'Apólices'!$A$2:$A$5001,0))),""))</f>
        <v/>
      </c>
      <c r="D3453" s="8" t="n"/>
      <c r="E3453" s="25" t="n"/>
      <c r="F3453" s="25">
        <f>IF(OR($E3453="",$C3453=""),"",ROUND($E3453*$C3453/100,2))</f>
        <v/>
      </c>
      <c r="G3453" s="8" t="n"/>
      <c r="H3453" s="25" t="n"/>
      <c r="I3453" s="8" t="n"/>
      <c r="J3453" s="25">
        <f>IF($H3453&lt;&gt;"",IF($F3453="","",ROUND($H3453-$F3453,2)),IF(AND($F3453&lt;&gt;"",ISNUMBER($G3453)),IF($G3453&lt;TODAY(),-$F3453,""),""))</f>
        <v/>
      </c>
    </row>
    <row r="3454">
      <c r="A3454" s="7" t="n"/>
      <c r="B3454" s="10" t="n"/>
      <c r="C3454">
        <f>IF($A3454="","",IFERROR(IF(INDEX('Apólices'!$Q$2:$Q$5001,MATCH($A3454,'Apólices'!$A$2:$A$5001,0))="","",INDEX('Apólices'!$Q$2:$Q$5001,MATCH($A3454,'Apólices'!$A$2:$A$5001,0))),""))</f>
        <v/>
      </c>
      <c r="D3454" s="8" t="n"/>
      <c r="E3454" s="25" t="n"/>
      <c r="F3454" s="25">
        <f>IF(OR($E3454="",$C3454=""),"",ROUND($E3454*$C3454/100,2))</f>
        <v/>
      </c>
      <c r="G3454" s="8" t="n"/>
      <c r="H3454" s="25" t="n"/>
      <c r="I3454" s="8" t="n"/>
      <c r="J3454" s="25">
        <f>IF($H3454&lt;&gt;"",IF($F3454="","",ROUND($H3454-$F3454,2)),IF(AND($F3454&lt;&gt;"",ISNUMBER($G3454)),IF($G3454&lt;TODAY(),-$F3454,""),""))</f>
        <v/>
      </c>
    </row>
    <row r="3455">
      <c r="A3455" s="7" t="n"/>
      <c r="B3455" s="10" t="n"/>
      <c r="C3455">
        <f>IF($A3455="","",IFERROR(IF(INDEX('Apólices'!$Q$2:$Q$5001,MATCH($A3455,'Apólices'!$A$2:$A$5001,0))="","",INDEX('Apólices'!$Q$2:$Q$5001,MATCH($A3455,'Apólices'!$A$2:$A$5001,0))),""))</f>
        <v/>
      </c>
      <c r="D3455" s="8" t="n"/>
      <c r="E3455" s="25" t="n"/>
      <c r="F3455" s="25">
        <f>IF(OR($E3455="",$C3455=""),"",ROUND($E3455*$C3455/100,2))</f>
        <v/>
      </c>
      <c r="G3455" s="8" t="n"/>
      <c r="H3455" s="25" t="n"/>
      <c r="I3455" s="8" t="n"/>
      <c r="J3455" s="25">
        <f>IF($H3455&lt;&gt;"",IF($F3455="","",ROUND($H3455-$F3455,2)),IF(AND($F3455&lt;&gt;"",ISNUMBER($G3455)),IF($G3455&lt;TODAY(),-$F3455,""),""))</f>
        <v/>
      </c>
    </row>
    <row r="3456">
      <c r="A3456" s="7" t="n"/>
      <c r="B3456" s="10" t="n"/>
      <c r="C3456">
        <f>IF($A3456="","",IFERROR(IF(INDEX('Apólices'!$Q$2:$Q$5001,MATCH($A3456,'Apólices'!$A$2:$A$5001,0))="","",INDEX('Apólices'!$Q$2:$Q$5001,MATCH($A3456,'Apólices'!$A$2:$A$5001,0))),""))</f>
        <v/>
      </c>
      <c r="D3456" s="8" t="n"/>
      <c r="E3456" s="25" t="n"/>
      <c r="F3456" s="25">
        <f>IF(OR($E3456="",$C3456=""),"",ROUND($E3456*$C3456/100,2))</f>
        <v/>
      </c>
      <c r="G3456" s="8" t="n"/>
      <c r="H3456" s="25" t="n"/>
      <c r="I3456" s="8" t="n"/>
      <c r="J3456" s="25">
        <f>IF($H3456&lt;&gt;"",IF($F3456="","",ROUND($H3456-$F3456,2)),IF(AND($F3456&lt;&gt;"",ISNUMBER($G3456)),IF($G3456&lt;TODAY(),-$F3456,""),""))</f>
        <v/>
      </c>
    </row>
    <row r="3457">
      <c r="A3457" s="7" t="n"/>
      <c r="B3457" s="10" t="n"/>
      <c r="C3457">
        <f>IF($A3457="","",IFERROR(IF(INDEX('Apólices'!$Q$2:$Q$5001,MATCH($A3457,'Apólices'!$A$2:$A$5001,0))="","",INDEX('Apólices'!$Q$2:$Q$5001,MATCH($A3457,'Apólices'!$A$2:$A$5001,0))),""))</f>
        <v/>
      </c>
      <c r="D3457" s="8" t="n"/>
      <c r="E3457" s="25" t="n"/>
      <c r="F3457" s="25">
        <f>IF(OR($E3457="",$C3457=""),"",ROUND($E3457*$C3457/100,2))</f>
        <v/>
      </c>
      <c r="G3457" s="8" t="n"/>
      <c r="H3457" s="25" t="n"/>
      <c r="I3457" s="8" t="n"/>
      <c r="J3457" s="25">
        <f>IF($H3457&lt;&gt;"",IF($F3457="","",ROUND($H3457-$F3457,2)),IF(AND($F3457&lt;&gt;"",ISNUMBER($G3457)),IF($G3457&lt;TODAY(),-$F3457,""),""))</f>
        <v/>
      </c>
    </row>
    <row r="3458">
      <c r="A3458" s="7" t="n"/>
      <c r="B3458" s="10" t="n"/>
      <c r="C3458">
        <f>IF($A3458="","",IFERROR(IF(INDEX('Apólices'!$Q$2:$Q$5001,MATCH($A3458,'Apólices'!$A$2:$A$5001,0))="","",INDEX('Apólices'!$Q$2:$Q$5001,MATCH($A3458,'Apólices'!$A$2:$A$5001,0))),""))</f>
        <v/>
      </c>
      <c r="D3458" s="8" t="n"/>
      <c r="E3458" s="25" t="n"/>
      <c r="F3458" s="25">
        <f>IF(OR($E3458="",$C3458=""),"",ROUND($E3458*$C3458/100,2))</f>
        <v/>
      </c>
      <c r="G3458" s="8" t="n"/>
      <c r="H3458" s="25" t="n"/>
      <c r="I3458" s="8" t="n"/>
      <c r="J3458" s="25">
        <f>IF($H3458&lt;&gt;"",IF($F3458="","",ROUND($H3458-$F3458,2)),IF(AND($F3458&lt;&gt;"",ISNUMBER($G3458)),IF($G3458&lt;TODAY(),-$F3458,""),""))</f>
        <v/>
      </c>
    </row>
    <row r="3459">
      <c r="A3459" s="7" t="n"/>
      <c r="B3459" s="10" t="n"/>
      <c r="C3459">
        <f>IF($A3459="","",IFERROR(IF(INDEX('Apólices'!$Q$2:$Q$5001,MATCH($A3459,'Apólices'!$A$2:$A$5001,0))="","",INDEX('Apólices'!$Q$2:$Q$5001,MATCH($A3459,'Apólices'!$A$2:$A$5001,0))),""))</f>
        <v/>
      </c>
      <c r="D3459" s="8" t="n"/>
      <c r="E3459" s="25" t="n"/>
      <c r="F3459" s="25">
        <f>IF(OR($E3459="",$C3459=""),"",ROUND($E3459*$C3459/100,2))</f>
        <v/>
      </c>
      <c r="G3459" s="8" t="n"/>
      <c r="H3459" s="25" t="n"/>
      <c r="I3459" s="8" t="n"/>
      <c r="J3459" s="25">
        <f>IF($H3459&lt;&gt;"",IF($F3459="","",ROUND($H3459-$F3459,2)),IF(AND($F3459&lt;&gt;"",ISNUMBER($G3459)),IF($G3459&lt;TODAY(),-$F3459,""),""))</f>
        <v/>
      </c>
    </row>
    <row r="3460">
      <c r="A3460" s="7" t="n"/>
      <c r="B3460" s="10" t="n"/>
      <c r="C3460">
        <f>IF($A3460="","",IFERROR(IF(INDEX('Apólices'!$Q$2:$Q$5001,MATCH($A3460,'Apólices'!$A$2:$A$5001,0))="","",INDEX('Apólices'!$Q$2:$Q$5001,MATCH($A3460,'Apólices'!$A$2:$A$5001,0))),""))</f>
        <v/>
      </c>
      <c r="D3460" s="8" t="n"/>
      <c r="E3460" s="25" t="n"/>
      <c r="F3460" s="25">
        <f>IF(OR($E3460="",$C3460=""),"",ROUND($E3460*$C3460/100,2))</f>
        <v/>
      </c>
      <c r="G3460" s="8" t="n"/>
      <c r="H3460" s="25" t="n"/>
      <c r="I3460" s="8" t="n"/>
      <c r="J3460" s="25">
        <f>IF($H3460&lt;&gt;"",IF($F3460="","",ROUND($H3460-$F3460,2)),IF(AND($F3460&lt;&gt;"",ISNUMBER($G3460)),IF($G3460&lt;TODAY(),-$F3460,""),""))</f>
        <v/>
      </c>
    </row>
    <row r="3461">
      <c r="A3461" s="7" t="n"/>
      <c r="B3461" s="10" t="n"/>
      <c r="C3461">
        <f>IF($A3461="","",IFERROR(IF(INDEX('Apólices'!$Q$2:$Q$5001,MATCH($A3461,'Apólices'!$A$2:$A$5001,0))="","",INDEX('Apólices'!$Q$2:$Q$5001,MATCH($A3461,'Apólices'!$A$2:$A$5001,0))),""))</f>
        <v/>
      </c>
      <c r="D3461" s="8" t="n"/>
      <c r="E3461" s="25" t="n"/>
      <c r="F3461" s="25">
        <f>IF(OR($E3461="",$C3461=""),"",ROUND($E3461*$C3461/100,2))</f>
        <v/>
      </c>
      <c r="G3461" s="8" t="n"/>
      <c r="H3461" s="25" t="n"/>
      <c r="I3461" s="8" t="n"/>
      <c r="J3461" s="25">
        <f>IF($H3461&lt;&gt;"",IF($F3461="","",ROUND($H3461-$F3461,2)),IF(AND($F3461&lt;&gt;"",ISNUMBER($G3461)),IF($G3461&lt;TODAY(),-$F3461,""),""))</f>
        <v/>
      </c>
    </row>
    <row r="3462">
      <c r="A3462" s="7" t="n"/>
      <c r="B3462" s="10" t="n"/>
      <c r="C3462">
        <f>IF($A3462="","",IFERROR(IF(INDEX('Apólices'!$Q$2:$Q$5001,MATCH($A3462,'Apólices'!$A$2:$A$5001,0))="","",INDEX('Apólices'!$Q$2:$Q$5001,MATCH($A3462,'Apólices'!$A$2:$A$5001,0))),""))</f>
        <v/>
      </c>
      <c r="D3462" s="8" t="n"/>
      <c r="E3462" s="25" t="n"/>
      <c r="F3462" s="25">
        <f>IF(OR($E3462="",$C3462=""),"",ROUND($E3462*$C3462/100,2))</f>
        <v/>
      </c>
      <c r="G3462" s="8" t="n"/>
      <c r="H3462" s="25" t="n"/>
      <c r="I3462" s="8" t="n"/>
      <c r="J3462" s="25">
        <f>IF($H3462&lt;&gt;"",IF($F3462="","",ROUND($H3462-$F3462,2)),IF(AND($F3462&lt;&gt;"",ISNUMBER($G3462)),IF($G3462&lt;TODAY(),-$F3462,""),""))</f>
        <v/>
      </c>
    </row>
    <row r="3463">
      <c r="A3463" s="7" t="n"/>
      <c r="B3463" s="10" t="n"/>
      <c r="C3463">
        <f>IF($A3463="","",IFERROR(IF(INDEX('Apólices'!$Q$2:$Q$5001,MATCH($A3463,'Apólices'!$A$2:$A$5001,0))="","",INDEX('Apólices'!$Q$2:$Q$5001,MATCH($A3463,'Apólices'!$A$2:$A$5001,0))),""))</f>
        <v/>
      </c>
      <c r="D3463" s="8" t="n"/>
      <c r="E3463" s="25" t="n"/>
      <c r="F3463" s="25">
        <f>IF(OR($E3463="",$C3463=""),"",ROUND($E3463*$C3463/100,2))</f>
        <v/>
      </c>
      <c r="G3463" s="8" t="n"/>
      <c r="H3463" s="25" t="n"/>
      <c r="I3463" s="8" t="n"/>
      <c r="J3463" s="25">
        <f>IF($H3463&lt;&gt;"",IF($F3463="","",ROUND($H3463-$F3463,2)),IF(AND($F3463&lt;&gt;"",ISNUMBER($G3463)),IF($G3463&lt;TODAY(),-$F3463,""),""))</f>
        <v/>
      </c>
    </row>
    <row r="3464">
      <c r="A3464" s="7" t="n"/>
      <c r="B3464" s="10" t="n"/>
      <c r="C3464">
        <f>IF($A3464="","",IFERROR(IF(INDEX('Apólices'!$Q$2:$Q$5001,MATCH($A3464,'Apólices'!$A$2:$A$5001,0))="","",INDEX('Apólices'!$Q$2:$Q$5001,MATCH($A3464,'Apólices'!$A$2:$A$5001,0))),""))</f>
        <v/>
      </c>
      <c r="D3464" s="8" t="n"/>
      <c r="E3464" s="25" t="n"/>
      <c r="F3464" s="25">
        <f>IF(OR($E3464="",$C3464=""),"",ROUND($E3464*$C3464/100,2))</f>
        <v/>
      </c>
      <c r="G3464" s="8" t="n"/>
      <c r="H3464" s="25" t="n"/>
      <c r="I3464" s="8" t="n"/>
      <c r="J3464" s="25">
        <f>IF($H3464&lt;&gt;"",IF($F3464="","",ROUND($H3464-$F3464,2)),IF(AND($F3464&lt;&gt;"",ISNUMBER($G3464)),IF($G3464&lt;TODAY(),-$F3464,""),""))</f>
        <v/>
      </c>
    </row>
    <row r="3465">
      <c r="A3465" s="7" t="n"/>
      <c r="B3465" s="10" t="n"/>
      <c r="C3465">
        <f>IF($A3465="","",IFERROR(IF(INDEX('Apólices'!$Q$2:$Q$5001,MATCH($A3465,'Apólices'!$A$2:$A$5001,0))="","",INDEX('Apólices'!$Q$2:$Q$5001,MATCH($A3465,'Apólices'!$A$2:$A$5001,0))),""))</f>
        <v/>
      </c>
      <c r="D3465" s="8" t="n"/>
      <c r="E3465" s="25" t="n"/>
      <c r="F3465" s="25">
        <f>IF(OR($E3465="",$C3465=""),"",ROUND($E3465*$C3465/100,2))</f>
        <v/>
      </c>
      <c r="G3465" s="8" t="n"/>
      <c r="H3465" s="25" t="n"/>
      <c r="I3465" s="8" t="n"/>
      <c r="J3465" s="25">
        <f>IF($H3465&lt;&gt;"",IF($F3465="","",ROUND($H3465-$F3465,2)),IF(AND($F3465&lt;&gt;"",ISNUMBER($G3465)),IF($G3465&lt;TODAY(),-$F3465,""),""))</f>
        <v/>
      </c>
    </row>
    <row r="3466">
      <c r="A3466" s="7" t="n"/>
      <c r="B3466" s="10" t="n"/>
      <c r="C3466">
        <f>IF($A3466="","",IFERROR(IF(INDEX('Apólices'!$Q$2:$Q$5001,MATCH($A3466,'Apólices'!$A$2:$A$5001,0))="","",INDEX('Apólices'!$Q$2:$Q$5001,MATCH($A3466,'Apólices'!$A$2:$A$5001,0))),""))</f>
        <v/>
      </c>
      <c r="D3466" s="8" t="n"/>
      <c r="E3466" s="25" t="n"/>
      <c r="F3466" s="25">
        <f>IF(OR($E3466="",$C3466=""),"",ROUND($E3466*$C3466/100,2))</f>
        <v/>
      </c>
      <c r="G3466" s="8" t="n"/>
      <c r="H3466" s="25" t="n"/>
      <c r="I3466" s="8" t="n"/>
      <c r="J3466" s="25">
        <f>IF($H3466&lt;&gt;"",IF($F3466="","",ROUND($H3466-$F3466,2)),IF(AND($F3466&lt;&gt;"",ISNUMBER($G3466)),IF($G3466&lt;TODAY(),-$F3466,""),""))</f>
        <v/>
      </c>
    </row>
    <row r="3467">
      <c r="A3467" s="7" t="n"/>
      <c r="B3467" s="10" t="n"/>
      <c r="C3467">
        <f>IF($A3467="","",IFERROR(IF(INDEX('Apólices'!$Q$2:$Q$5001,MATCH($A3467,'Apólices'!$A$2:$A$5001,0))="","",INDEX('Apólices'!$Q$2:$Q$5001,MATCH($A3467,'Apólices'!$A$2:$A$5001,0))),""))</f>
        <v/>
      </c>
      <c r="D3467" s="8" t="n"/>
      <c r="E3467" s="25" t="n"/>
      <c r="F3467" s="25">
        <f>IF(OR($E3467="",$C3467=""),"",ROUND($E3467*$C3467/100,2))</f>
        <v/>
      </c>
      <c r="G3467" s="8" t="n"/>
      <c r="H3467" s="25" t="n"/>
      <c r="I3467" s="8" t="n"/>
      <c r="J3467" s="25">
        <f>IF($H3467&lt;&gt;"",IF($F3467="","",ROUND($H3467-$F3467,2)),IF(AND($F3467&lt;&gt;"",ISNUMBER($G3467)),IF($G3467&lt;TODAY(),-$F3467,""),""))</f>
        <v/>
      </c>
    </row>
    <row r="3468">
      <c r="A3468" s="7" t="n"/>
      <c r="B3468" s="10" t="n"/>
      <c r="C3468">
        <f>IF($A3468="","",IFERROR(IF(INDEX('Apólices'!$Q$2:$Q$5001,MATCH($A3468,'Apólices'!$A$2:$A$5001,0))="","",INDEX('Apólices'!$Q$2:$Q$5001,MATCH($A3468,'Apólices'!$A$2:$A$5001,0))),""))</f>
        <v/>
      </c>
      <c r="D3468" s="8" t="n"/>
      <c r="E3468" s="25" t="n"/>
      <c r="F3468" s="25">
        <f>IF(OR($E3468="",$C3468=""),"",ROUND($E3468*$C3468/100,2))</f>
        <v/>
      </c>
      <c r="G3468" s="8" t="n"/>
      <c r="H3468" s="25" t="n"/>
      <c r="I3468" s="8" t="n"/>
      <c r="J3468" s="25">
        <f>IF($H3468&lt;&gt;"",IF($F3468="","",ROUND($H3468-$F3468,2)),IF(AND($F3468&lt;&gt;"",ISNUMBER($G3468)),IF($G3468&lt;TODAY(),-$F3468,""),""))</f>
        <v/>
      </c>
    </row>
    <row r="3469">
      <c r="A3469" s="7" t="n"/>
      <c r="B3469" s="10" t="n"/>
      <c r="C3469">
        <f>IF($A3469="","",IFERROR(IF(INDEX('Apólices'!$Q$2:$Q$5001,MATCH($A3469,'Apólices'!$A$2:$A$5001,0))="","",INDEX('Apólices'!$Q$2:$Q$5001,MATCH($A3469,'Apólices'!$A$2:$A$5001,0))),""))</f>
        <v/>
      </c>
      <c r="D3469" s="8" t="n"/>
      <c r="E3469" s="25" t="n"/>
      <c r="F3469" s="25">
        <f>IF(OR($E3469="",$C3469=""),"",ROUND($E3469*$C3469/100,2))</f>
        <v/>
      </c>
      <c r="G3469" s="8" t="n"/>
      <c r="H3469" s="25" t="n"/>
      <c r="I3469" s="8" t="n"/>
      <c r="J3469" s="25">
        <f>IF($H3469&lt;&gt;"",IF($F3469="","",ROUND($H3469-$F3469,2)),IF(AND($F3469&lt;&gt;"",ISNUMBER($G3469)),IF($G3469&lt;TODAY(),-$F3469,""),""))</f>
        <v/>
      </c>
    </row>
    <row r="3470">
      <c r="A3470" s="7" t="n"/>
      <c r="B3470" s="10" t="n"/>
      <c r="C3470">
        <f>IF($A3470="","",IFERROR(IF(INDEX('Apólices'!$Q$2:$Q$5001,MATCH($A3470,'Apólices'!$A$2:$A$5001,0))="","",INDEX('Apólices'!$Q$2:$Q$5001,MATCH($A3470,'Apólices'!$A$2:$A$5001,0))),""))</f>
        <v/>
      </c>
      <c r="D3470" s="8" t="n"/>
      <c r="E3470" s="25" t="n"/>
      <c r="F3470" s="25">
        <f>IF(OR($E3470="",$C3470=""),"",ROUND($E3470*$C3470/100,2))</f>
        <v/>
      </c>
      <c r="G3470" s="8" t="n"/>
      <c r="H3470" s="25" t="n"/>
      <c r="I3470" s="8" t="n"/>
      <c r="J3470" s="25">
        <f>IF($H3470&lt;&gt;"",IF($F3470="","",ROUND($H3470-$F3470,2)),IF(AND($F3470&lt;&gt;"",ISNUMBER($G3470)),IF($G3470&lt;TODAY(),-$F3470,""),""))</f>
        <v/>
      </c>
    </row>
    <row r="3471">
      <c r="A3471" s="7" t="n"/>
      <c r="B3471" s="10" t="n"/>
      <c r="C3471">
        <f>IF($A3471="","",IFERROR(IF(INDEX('Apólices'!$Q$2:$Q$5001,MATCH($A3471,'Apólices'!$A$2:$A$5001,0))="","",INDEX('Apólices'!$Q$2:$Q$5001,MATCH($A3471,'Apólices'!$A$2:$A$5001,0))),""))</f>
        <v/>
      </c>
      <c r="D3471" s="8" t="n"/>
      <c r="E3471" s="25" t="n"/>
      <c r="F3471" s="25">
        <f>IF(OR($E3471="",$C3471=""),"",ROUND($E3471*$C3471/100,2))</f>
        <v/>
      </c>
      <c r="G3471" s="8" t="n"/>
      <c r="H3471" s="25" t="n"/>
      <c r="I3471" s="8" t="n"/>
      <c r="J3471" s="25">
        <f>IF($H3471&lt;&gt;"",IF($F3471="","",ROUND($H3471-$F3471,2)),IF(AND($F3471&lt;&gt;"",ISNUMBER($G3471)),IF($G3471&lt;TODAY(),-$F3471,""),""))</f>
        <v/>
      </c>
    </row>
    <row r="3472">
      <c r="A3472" s="7" t="n"/>
      <c r="B3472" s="10" t="n"/>
      <c r="C3472">
        <f>IF($A3472="","",IFERROR(IF(INDEX('Apólices'!$Q$2:$Q$5001,MATCH($A3472,'Apólices'!$A$2:$A$5001,0))="","",INDEX('Apólices'!$Q$2:$Q$5001,MATCH($A3472,'Apólices'!$A$2:$A$5001,0))),""))</f>
        <v/>
      </c>
      <c r="D3472" s="8" t="n"/>
      <c r="E3472" s="25" t="n"/>
      <c r="F3472" s="25">
        <f>IF(OR($E3472="",$C3472=""),"",ROUND($E3472*$C3472/100,2))</f>
        <v/>
      </c>
      <c r="G3472" s="8" t="n"/>
      <c r="H3472" s="25" t="n"/>
      <c r="I3472" s="8" t="n"/>
      <c r="J3472" s="25">
        <f>IF($H3472&lt;&gt;"",IF($F3472="","",ROUND($H3472-$F3472,2)),IF(AND($F3472&lt;&gt;"",ISNUMBER($G3472)),IF($G3472&lt;TODAY(),-$F3472,""),""))</f>
        <v/>
      </c>
    </row>
    <row r="3473">
      <c r="A3473" s="7" t="n"/>
      <c r="B3473" s="10" t="n"/>
      <c r="C3473">
        <f>IF($A3473="","",IFERROR(IF(INDEX('Apólices'!$Q$2:$Q$5001,MATCH($A3473,'Apólices'!$A$2:$A$5001,0))="","",INDEX('Apólices'!$Q$2:$Q$5001,MATCH($A3473,'Apólices'!$A$2:$A$5001,0))),""))</f>
        <v/>
      </c>
      <c r="D3473" s="8" t="n"/>
      <c r="E3473" s="25" t="n"/>
      <c r="F3473" s="25">
        <f>IF(OR($E3473="",$C3473=""),"",ROUND($E3473*$C3473/100,2))</f>
        <v/>
      </c>
      <c r="G3473" s="8" t="n"/>
      <c r="H3473" s="25" t="n"/>
      <c r="I3473" s="8" t="n"/>
      <c r="J3473" s="25">
        <f>IF($H3473&lt;&gt;"",IF($F3473="","",ROUND($H3473-$F3473,2)),IF(AND($F3473&lt;&gt;"",ISNUMBER($G3473)),IF($G3473&lt;TODAY(),-$F3473,""),""))</f>
        <v/>
      </c>
    </row>
    <row r="3474">
      <c r="A3474" s="7" t="n"/>
      <c r="B3474" s="10" t="n"/>
      <c r="C3474">
        <f>IF($A3474="","",IFERROR(IF(INDEX('Apólices'!$Q$2:$Q$5001,MATCH($A3474,'Apólices'!$A$2:$A$5001,0))="","",INDEX('Apólices'!$Q$2:$Q$5001,MATCH($A3474,'Apólices'!$A$2:$A$5001,0))),""))</f>
        <v/>
      </c>
      <c r="D3474" s="8" t="n"/>
      <c r="E3474" s="25" t="n"/>
      <c r="F3474" s="25">
        <f>IF(OR($E3474="",$C3474=""),"",ROUND($E3474*$C3474/100,2))</f>
        <v/>
      </c>
      <c r="G3474" s="8" t="n"/>
      <c r="H3474" s="25" t="n"/>
      <c r="I3474" s="8" t="n"/>
      <c r="J3474" s="25">
        <f>IF($H3474&lt;&gt;"",IF($F3474="","",ROUND($H3474-$F3474,2)),IF(AND($F3474&lt;&gt;"",ISNUMBER($G3474)),IF($G3474&lt;TODAY(),-$F3474,""),""))</f>
        <v/>
      </c>
    </row>
    <row r="3475">
      <c r="A3475" s="7" t="n"/>
      <c r="B3475" s="10" t="n"/>
      <c r="C3475">
        <f>IF($A3475="","",IFERROR(IF(INDEX('Apólices'!$Q$2:$Q$5001,MATCH($A3475,'Apólices'!$A$2:$A$5001,0))="","",INDEX('Apólices'!$Q$2:$Q$5001,MATCH($A3475,'Apólices'!$A$2:$A$5001,0))),""))</f>
        <v/>
      </c>
      <c r="D3475" s="8" t="n"/>
      <c r="E3475" s="25" t="n"/>
      <c r="F3475" s="25">
        <f>IF(OR($E3475="",$C3475=""),"",ROUND($E3475*$C3475/100,2))</f>
        <v/>
      </c>
      <c r="G3475" s="8" t="n"/>
      <c r="H3475" s="25" t="n"/>
      <c r="I3475" s="8" t="n"/>
      <c r="J3475" s="25">
        <f>IF($H3475&lt;&gt;"",IF($F3475="","",ROUND($H3475-$F3475,2)),IF(AND($F3475&lt;&gt;"",ISNUMBER($G3475)),IF($G3475&lt;TODAY(),-$F3475,""),""))</f>
        <v/>
      </c>
    </row>
    <row r="3476">
      <c r="A3476" s="7" t="n"/>
      <c r="B3476" s="10" t="n"/>
      <c r="C3476">
        <f>IF($A3476="","",IFERROR(IF(INDEX('Apólices'!$Q$2:$Q$5001,MATCH($A3476,'Apólices'!$A$2:$A$5001,0))="","",INDEX('Apólices'!$Q$2:$Q$5001,MATCH($A3476,'Apólices'!$A$2:$A$5001,0))),""))</f>
        <v/>
      </c>
      <c r="D3476" s="8" t="n"/>
      <c r="E3476" s="25" t="n"/>
      <c r="F3476" s="25">
        <f>IF(OR($E3476="",$C3476=""),"",ROUND($E3476*$C3476/100,2))</f>
        <v/>
      </c>
      <c r="G3476" s="8" t="n"/>
      <c r="H3476" s="25" t="n"/>
      <c r="I3476" s="8" t="n"/>
      <c r="J3476" s="25">
        <f>IF($H3476&lt;&gt;"",IF($F3476="","",ROUND($H3476-$F3476,2)),IF(AND($F3476&lt;&gt;"",ISNUMBER($G3476)),IF($G3476&lt;TODAY(),-$F3476,""),""))</f>
        <v/>
      </c>
    </row>
    <row r="3477">
      <c r="A3477" s="7" t="n"/>
      <c r="B3477" s="10" t="n"/>
      <c r="C3477">
        <f>IF($A3477="","",IFERROR(IF(INDEX('Apólices'!$Q$2:$Q$5001,MATCH($A3477,'Apólices'!$A$2:$A$5001,0))="","",INDEX('Apólices'!$Q$2:$Q$5001,MATCH($A3477,'Apólices'!$A$2:$A$5001,0))),""))</f>
        <v/>
      </c>
      <c r="D3477" s="8" t="n"/>
      <c r="E3477" s="25" t="n"/>
      <c r="F3477" s="25">
        <f>IF(OR($E3477="",$C3477=""),"",ROUND($E3477*$C3477/100,2))</f>
        <v/>
      </c>
      <c r="G3477" s="8" t="n"/>
      <c r="H3477" s="25" t="n"/>
      <c r="I3477" s="8" t="n"/>
      <c r="J3477" s="25">
        <f>IF($H3477&lt;&gt;"",IF($F3477="","",ROUND($H3477-$F3477,2)),IF(AND($F3477&lt;&gt;"",ISNUMBER($G3477)),IF($G3477&lt;TODAY(),-$F3477,""),""))</f>
        <v/>
      </c>
    </row>
    <row r="3478">
      <c r="A3478" s="7" t="n"/>
      <c r="B3478" s="10" t="n"/>
      <c r="C3478">
        <f>IF($A3478="","",IFERROR(IF(INDEX('Apólices'!$Q$2:$Q$5001,MATCH($A3478,'Apólices'!$A$2:$A$5001,0))="","",INDEX('Apólices'!$Q$2:$Q$5001,MATCH($A3478,'Apólices'!$A$2:$A$5001,0))),""))</f>
        <v/>
      </c>
      <c r="D3478" s="8" t="n"/>
      <c r="E3478" s="25" t="n"/>
      <c r="F3478" s="25">
        <f>IF(OR($E3478="",$C3478=""),"",ROUND($E3478*$C3478/100,2))</f>
        <v/>
      </c>
      <c r="G3478" s="8" t="n"/>
      <c r="H3478" s="25" t="n"/>
      <c r="I3478" s="8" t="n"/>
      <c r="J3478" s="25">
        <f>IF($H3478&lt;&gt;"",IF($F3478="","",ROUND($H3478-$F3478,2)),IF(AND($F3478&lt;&gt;"",ISNUMBER($G3478)),IF($G3478&lt;TODAY(),-$F3478,""),""))</f>
        <v/>
      </c>
    </row>
    <row r="3479">
      <c r="A3479" s="7" t="n"/>
      <c r="B3479" s="10" t="n"/>
      <c r="C3479">
        <f>IF($A3479="","",IFERROR(IF(INDEX('Apólices'!$Q$2:$Q$5001,MATCH($A3479,'Apólices'!$A$2:$A$5001,0))="","",INDEX('Apólices'!$Q$2:$Q$5001,MATCH($A3479,'Apólices'!$A$2:$A$5001,0))),""))</f>
        <v/>
      </c>
      <c r="D3479" s="8" t="n"/>
      <c r="E3479" s="25" t="n"/>
      <c r="F3479" s="25">
        <f>IF(OR($E3479="",$C3479=""),"",ROUND($E3479*$C3479/100,2))</f>
        <v/>
      </c>
      <c r="G3479" s="8" t="n"/>
      <c r="H3479" s="25" t="n"/>
      <c r="I3479" s="8" t="n"/>
      <c r="J3479" s="25">
        <f>IF($H3479&lt;&gt;"",IF($F3479="","",ROUND($H3479-$F3479,2)),IF(AND($F3479&lt;&gt;"",ISNUMBER($G3479)),IF($G3479&lt;TODAY(),-$F3479,""),""))</f>
        <v/>
      </c>
    </row>
    <row r="3480">
      <c r="A3480" s="7" t="n"/>
      <c r="B3480" s="10" t="n"/>
      <c r="C3480">
        <f>IF($A3480="","",IFERROR(IF(INDEX('Apólices'!$Q$2:$Q$5001,MATCH($A3480,'Apólices'!$A$2:$A$5001,0))="","",INDEX('Apólices'!$Q$2:$Q$5001,MATCH($A3480,'Apólices'!$A$2:$A$5001,0))),""))</f>
        <v/>
      </c>
      <c r="D3480" s="8" t="n"/>
      <c r="E3480" s="25" t="n"/>
      <c r="F3480" s="25">
        <f>IF(OR($E3480="",$C3480=""),"",ROUND($E3480*$C3480/100,2))</f>
        <v/>
      </c>
      <c r="G3480" s="8" t="n"/>
      <c r="H3480" s="25" t="n"/>
      <c r="I3480" s="8" t="n"/>
      <c r="J3480" s="25">
        <f>IF($H3480&lt;&gt;"",IF($F3480="","",ROUND($H3480-$F3480,2)),IF(AND($F3480&lt;&gt;"",ISNUMBER($G3480)),IF($G3480&lt;TODAY(),-$F3480,""),""))</f>
        <v/>
      </c>
    </row>
    <row r="3481">
      <c r="A3481" s="7" t="n"/>
      <c r="B3481" s="10" t="n"/>
      <c r="C3481">
        <f>IF($A3481="","",IFERROR(IF(INDEX('Apólices'!$Q$2:$Q$5001,MATCH($A3481,'Apólices'!$A$2:$A$5001,0))="","",INDEX('Apólices'!$Q$2:$Q$5001,MATCH($A3481,'Apólices'!$A$2:$A$5001,0))),""))</f>
        <v/>
      </c>
      <c r="D3481" s="8" t="n"/>
      <c r="E3481" s="25" t="n"/>
      <c r="F3481" s="25">
        <f>IF(OR($E3481="",$C3481=""),"",ROUND($E3481*$C3481/100,2))</f>
        <v/>
      </c>
      <c r="G3481" s="8" t="n"/>
      <c r="H3481" s="25" t="n"/>
      <c r="I3481" s="8" t="n"/>
      <c r="J3481" s="25">
        <f>IF($H3481&lt;&gt;"",IF($F3481="","",ROUND($H3481-$F3481,2)),IF(AND($F3481&lt;&gt;"",ISNUMBER($G3481)),IF($G3481&lt;TODAY(),-$F3481,""),""))</f>
        <v/>
      </c>
    </row>
    <row r="3482">
      <c r="A3482" s="7" t="n"/>
      <c r="B3482" s="10" t="n"/>
      <c r="C3482">
        <f>IF($A3482="","",IFERROR(IF(INDEX('Apólices'!$Q$2:$Q$5001,MATCH($A3482,'Apólices'!$A$2:$A$5001,0))="","",INDEX('Apólices'!$Q$2:$Q$5001,MATCH($A3482,'Apólices'!$A$2:$A$5001,0))),""))</f>
        <v/>
      </c>
      <c r="D3482" s="8" t="n"/>
      <c r="E3482" s="25" t="n"/>
      <c r="F3482" s="25">
        <f>IF(OR($E3482="",$C3482=""),"",ROUND($E3482*$C3482/100,2))</f>
        <v/>
      </c>
      <c r="G3482" s="8" t="n"/>
      <c r="H3482" s="25" t="n"/>
      <c r="I3482" s="8" t="n"/>
      <c r="J3482" s="25">
        <f>IF($H3482&lt;&gt;"",IF($F3482="","",ROUND($H3482-$F3482,2)),IF(AND($F3482&lt;&gt;"",ISNUMBER($G3482)),IF($G3482&lt;TODAY(),-$F3482,""),""))</f>
        <v/>
      </c>
    </row>
    <row r="3483">
      <c r="A3483" s="7" t="n"/>
      <c r="B3483" s="10" t="n"/>
      <c r="C3483">
        <f>IF($A3483="","",IFERROR(IF(INDEX('Apólices'!$Q$2:$Q$5001,MATCH($A3483,'Apólices'!$A$2:$A$5001,0))="","",INDEX('Apólices'!$Q$2:$Q$5001,MATCH($A3483,'Apólices'!$A$2:$A$5001,0))),""))</f>
        <v/>
      </c>
      <c r="D3483" s="8" t="n"/>
      <c r="E3483" s="25" t="n"/>
      <c r="F3483" s="25">
        <f>IF(OR($E3483="",$C3483=""),"",ROUND($E3483*$C3483/100,2))</f>
        <v/>
      </c>
      <c r="G3483" s="8" t="n"/>
      <c r="H3483" s="25" t="n"/>
      <c r="I3483" s="8" t="n"/>
      <c r="J3483" s="25">
        <f>IF($H3483&lt;&gt;"",IF($F3483="","",ROUND($H3483-$F3483,2)),IF(AND($F3483&lt;&gt;"",ISNUMBER($G3483)),IF($G3483&lt;TODAY(),-$F3483,""),""))</f>
        <v/>
      </c>
    </row>
    <row r="3484">
      <c r="A3484" s="7" t="n"/>
      <c r="B3484" s="10" t="n"/>
      <c r="C3484">
        <f>IF($A3484="","",IFERROR(IF(INDEX('Apólices'!$Q$2:$Q$5001,MATCH($A3484,'Apólices'!$A$2:$A$5001,0))="","",INDEX('Apólices'!$Q$2:$Q$5001,MATCH($A3484,'Apólices'!$A$2:$A$5001,0))),""))</f>
        <v/>
      </c>
      <c r="D3484" s="8" t="n"/>
      <c r="E3484" s="25" t="n"/>
      <c r="F3484" s="25">
        <f>IF(OR($E3484="",$C3484=""),"",ROUND($E3484*$C3484/100,2))</f>
        <v/>
      </c>
      <c r="G3484" s="8" t="n"/>
      <c r="H3484" s="25" t="n"/>
      <c r="I3484" s="8" t="n"/>
      <c r="J3484" s="25">
        <f>IF($H3484&lt;&gt;"",IF($F3484="","",ROUND($H3484-$F3484,2)),IF(AND($F3484&lt;&gt;"",ISNUMBER($G3484)),IF($G3484&lt;TODAY(),-$F3484,""),""))</f>
        <v/>
      </c>
    </row>
    <row r="3485">
      <c r="A3485" s="7" t="n"/>
      <c r="B3485" s="10" t="n"/>
      <c r="C3485">
        <f>IF($A3485="","",IFERROR(IF(INDEX('Apólices'!$Q$2:$Q$5001,MATCH($A3485,'Apólices'!$A$2:$A$5001,0))="","",INDEX('Apólices'!$Q$2:$Q$5001,MATCH($A3485,'Apólices'!$A$2:$A$5001,0))),""))</f>
        <v/>
      </c>
      <c r="D3485" s="8" t="n"/>
      <c r="E3485" s="25" t="n"/>
      <c r="F3485" s="25">
        <f>IF(OR($E3485="",$C3485=""),"",ROUND($E3485*$C3485/100,2))</f>
        <v/>
      </c>
      <c r="G3485" s="8" t="n"/>
      <c r="H3485" s="25" t="n"/>
      <c r="I3485" s="8" t="n"/>
      <c r="J3485" s="25">
        <f>IF($H3485&lt;&gt;"",IF($F3485="","",ROUND($H3485-$F3485,2)),IF(AND($F3485&lt;&gt;"",ISNUMBER($G3485)),IF($G3485&lt;TODAY(),-$F3485,""),""))</f>
        <v/>
      </c>
    </row>
    <row r="3486">
      <c r="A3486" s="7" t="n"/>
      <c r="B3486" s="10" t="n"/>
      <c r="C3486">
        <f>IF($A3486="","",IFERROR(IF(INDEX('Apólices'!$Q$2:$Q$5001,MATCH($A3486,'Apólices'!$A$2:$A$5001,0))="","",INDEX('Apólices'!$Q$2:$Q$5001,MATCH($A3486,'Apólices'!$A$2:$A$5001,0))),""))</f>
        <v/>
      </c>
      <c r="D3486" s="8" t="n"/>
      <c r="E3486" s="25" t="n"/>
      <c r="F3486" s="25">
        <f>IF(OR($E3486="",$C3486=""),"",ROUND($E3486*$C3486/100,2))</f>
        <v/>
      </c>
      <c r="G3486" s="8" t="n"/>
      <c r="H3486" s="25" t="n"/>
      <c r="I3486" s="8" t="n"/>
      <c r="J3486" s="25">
        <f>IF($H3486&lt;&gt;"",IF($F3486="","",ROUND($H3486-$F3486,2)),IF(AND($F3486&lt;&gt;"",ISNUMBER($G3486)),IF($G3486&lt;TODAY(),-$F3486,""),""))</f>
        <v/>
      </c>
    </row>
    <row r="3487">
      <c r="A3487" s="7" t="n"/>
      <c r="B3487" s="10" t="n"/>
      <c r="C3487">
        <f>IF($A3487="","",IFERROR(IF(INDEX('Apólices'!$Q$2:$Q$5001,MATCH($A3487,'Apólices'!$A$2:$A$5001,0))="","",INDEX('Apólices'!$Q$2:$Q$5001,MATCH($A3487,'Apólices'!$A$2:$A$5001,0))),""))</f>
        <v/>
      </c>
      <c r="D3487" s="8" t="n"/>
      <c r="E3487" s="25" t="n"/>
      <c r="F3487" s="25">
        <f>IF(OR($E3487="",$C3487=""),"",ROUND($E3487*$C3487/100,2))</f>
        <v/>
      </c>
      <c r="G3487" s="8" t="n"/>
      <c r="H3487" s="25" t="n"/>
      <c r="I3487" s="8" t="n"/>
      <c r="J3487" s="25">
        <f>IF($H3487&lt;&gt;"",IF($F3487="","",ROUND($H3487-$F3487,2)),IF(AND($F3487&lt;&gt;"",ISNUMBER($G3487)),IF($G3487&lt;TODAY(),-$F3487,""),""))</f>
        <v/>
      </c>
    </row>
    <row r="3488">
      <c r="A3488" s="7" t="n"/>
      <c r="B3488" s="10" t="n"/>
      <c r="C3488">
        <f>IF($A3488="","",IFERROR(IF(INDEX('Apólices'!$Q$2:$Q$5001,MATCH($A3488,'Apólices'!$A$2:$A$5001,0))="","",INDEX('Apólices'!$Q$2:$Q$5001,MATCH($A3488,'Apólices'!$A$2:$A$5001,0))),""))</f>
        <v/>
      </c>
      <c r="D3488" s="8" t="n"/>
      <c r="E3488" s="25" t="n"/>
      <c r="F3488" s="25">
        <f>IF(OR($E3488="",$C3488=""),"",ROUND($E3488*$C3488/100,2))</f>
        <v/>
      </c>
      <c r="G3488" s="8" t="n"/>
      <c r="H3488" s="25" t="n"/>
      <c r="I3488" s="8" t="n"/>
      <c r="J3488" s="25">
        <f>IF($H3488&lt;&gt;"",IF($F3488="","",ROUND($H3488-$F3488,2)),IF(AND($F3488&lt;&gt;"",ISNUMBER($G3488)),IF($G3488&lt;TODAY(),-$F3488,""),""))</f>
        <v/>
      </c>
    </row>
    <row r="3489">
      <c r="A3489" s="7" t="n"/>
      <c r="B3489" s="10" t="n"/>
      <c r="C3489">
        <f>IF($A3489="","",IFERROR(IF(INDEX('Apólices'!$Q$2:$Q$5001,MATCH($A3489,'Apólices'!$A$2:$A$5001,0))="","",INDEX('Apólices'!$Q$2:$Q$5001,MATCH($A3489,'Apólices'!$A$2:$A$5001,0))),""))</f>
        <v/>
      </c>
      <c r="D3489" s="8" t="n"/>
      <c r="E3489" s="25" t="n"/>
      <c r="F3489" s="25">
        <f>IF(OR($E3489="",$C3489=""),"",ROUND($E3489*$C3489/100,2))</f>
        <v/>
      </c>
      <c r="G3489" s="8" t="n"/>
      <c r="H3489" s="25" t="n"/>
      <c r="I3489" s="8" t="n"/>
      <c r="J3489" s="25">
        <f>IF($H3489&lt;&gt;"",IF($F3489="","",ROUND($H3489-$F3489,2)),IF(AND($F3489&lt;&gt;"",ISNUMBER($G3489)),IF($G3489&lt;TODAY(),-$F3489,""),""))</f>
        <v/>
      </c>
    </row>
    <row r="3490">
      <c r="A3490" s="7" t="n"/>
      <c r="B3490" s="10" t="n"/>
      <c r="C3490">
        <f>IF($A3490="","",IFERROR(IF(INDEX('Apólices'!$Q$2:$Q$5001,MATCH($A3490,'Apólices'!$A$2:$A$5001,0))="","",INDEX('Apólices'!$Q$2:$Q$5001,MATCH($A3490,'Apólices'!$A$2:$A$5001,0))),""))</f>
        <v/>
      </c>
      <c r="D3490" s="8" t="n"/>
      <c r="E3490" s="25" t="n"/>
      <c r="F3490" s="25">
        <f>IF(OR($E3490="",$C3490=""),"",ROUND($E3490*$C3490/100,2))</f>
        <v/>
      </c>
      <c r="G3490" s="8" t="n"/>
      <c r="H3490" s="25" t="n"/>
      <c r="I3490" s="8" t="n"/>
      <c r="J3490" s="25">
        <f>IF($H3490&lt;&gt;"",IF($F3490="","",ROUND($H3490-$F3490,2)),IF(AND($F3490&lt;&gt;"",ISNUMBER($G3490)),IF($G3490&lt;TODAY(),-$F3490,""),""))</f>
        <v/>
      </c>
    </row>
    <row r="3491">
      <c r="A3491" s="7" t="n"/>
      <c r="B3491" s="10" t="n"/>
      <c r="C3491">
        <f>IF($A3491="","",IFERROR(IF(INDEX('Apólices'!$Q$2:$Q$5001,MATCH($A3491,'Apólices'!$A$2:$A$5001,0))="","",INDEX('Apólices'!$Q$2:$Q$5001,MATCH($A3491,'Apólices'!$A$2:$A$5001,0))),""))</f>
        <v/>
      </c>
      <c r="D3491" s="8" t="n"/>
      <c r="E3491" s="25" t="n"/>
      <c r="F3491" s="25">
        <f>IF(OR($E3491="",$C3491=""),"",ROUND($E3491*$C3491/100,2))</f>
        <v/>
      </c>
      <c r="G3491" s="8" t="n"/>
      <c r="H3491" s="25" t="n"/>
      <c r="I3491" s="8" t="n"/>
      <c r="J3491" s="25">
        <f>IF($H3491&lt;&gt;"",IF($F3491="","",ROUND($H3491-$F3491,2)),IF(AND($F3491&lt;&gt;"",ISNUMBER($G3491)),IF($G3491&lt;TODAY(),-$F3491,""),""))</f>
        <v/>
      </c>
    </row>
    <row r="3492">
      <c r="A3492" s="7" t="n"/>
      <c r="B3492" s="10" t="n"/>
      <c r="C3492">
        <f>IF($A3492="","",IFERROR(IF(INDEX('Apólices'!$Q$2:$Q$5001,MATCH($A3492,'Apólices'!$A$2:$A$5001,0))="","",INDEX('Apólices'!$Q$2:$Q$5001,MATCH($A3492,'Apólices'!$A$2:$A$5001,0))),""))</f>
        <v/>
      </c>
      <c r="D3492" s="8" t="n"/>
      <c r="E3492" s="25" t="n"/>
      <c r="F3492" s="25">
        <f>IF(OR($E3492="",$C3492=""),"",ROUND($E3492*$C3492/100,2))</f>
        <v/>
      </c>
      <c r="G3492" s="8" t="n"/>
      <c r="H3492" s="25" t="n"/>
      <c r="I3492" s="8" t="n"/>
      <c r="J3492" s="25">
        <f>IF($H3492&lt;&gt;"",IF($F3492="","",ROUND($H3492-$F3492,2)),IF(AND($F3492&lt;&gt;"",ISNUMBER($G3492)),IF($G3492&lt;TODAY(),-$F3492,""),""))</f>
        <v/>
      </c>
    </row>
    <row r="3493">
      <c r="A3493" s="7" t="n"/>
      <c r="B3493" s="10" t="n"/>
      <c r="C3493">
        <f>IF($A3493="","",IFERROR(IF(INDEX('Apólices'!$Q$2:$Q$5001,MATCH($A3493,'Apólices'!$A$2:$A$5001,0))="","",INDEX('Apólices'!$Q$2:$Q$5001,MATCH($A3493,'Apólices'!$A$2:$A$5001,0))),""))</f>
        <v/>
      </c>
      <c r="D3493" s="8" t="n"/>
      <c r="E3493" s="25" t="n"/>
      <c r="F3493" s="25">
        <f>IF(OR($E3493="",$C3493=""),"",ROUND($E3493*$C3493/100,2))</f>
        <v/>
      </c>
      <c r="G3493" s="8" t="n"/>
      <c r="H3493" s="25" t="n"/>
      <c r="I3493" s="8" t="n"/>
      <c r="J3493" s="25">
        <f>IF($H3493&lt;&gt;"",IF($F3493="","",ROUND($H3493-$F3493,2)),IF(AND($F3493&lt;&gt;"",ISNUMBER($G3493)),IF($G3493&lt;TODAY(),-$F3493,""),""))</f>
        <v/>
      </c>
    </row>
    <row r="3494">
      <c r="A3494" s="7" t="n"/>
      <c r="B3494" s="10" t="n"/>
      <c r="C3494">
        <f>IF($A3494="","",IFERROR(IF(INDEX('Apólices'!$Q$2:$Q$5001,MATCH($A3494,'Apólices'!$A$2:$A$5001,0))="","",INDEX('Apólices'!$Q$2:$Q$5001,MATCH($A3494,'Apólices'!$A$2:$A$5001,0))),""))</f>
        <v/>
      </c>
      <c r="D3494" s="8" t="n"/>
      <c r="E3494" s="25" t="n"/>
      <c r="F3494" s="25">
        <f>IF(OR($E3494="",$C3494=""),"",ROUND($E3494*$C3494/100,2))</f>
        <v/>
      </c>
      <c r="G3494" s="8" t="n"/>
      <c r="H3494" s="25" t="n"/>
      <c r="I3494" s="8" t="n"/>
      <c r="J3494" s="25">
        <f>IF($H3494&lt;&gt;"",IF($F3494="","",ROUND($H3494-$F3494,2)),IF(AND($F3494&lt;&gt;"",ISNUMBER($G3494)),IF($G3494&lt;TODAY(),-$F3494,""),""))</f>
        <v/>
      </c>
    </row>
    <row r="3495">
      <c r="A3495" s="7" t="n"/>
      <c r="B3495" s="10" t="n"/>
      <c r="C3495">
        <f>IF($A3495="","",IFERROR(IF(INDEX('Apólices'!$Q$2:$Q$5001,MATCH($A3495,'Apólices'!$A$2:$A$5001,0))="","",INDEX('Apólices'!$Q$2:$Q$5001,MATCH($A3495,'Apólices'!$A$2:$A$5001,0))),""))</f>
        <v/>
      </c>
      <c r="D3495" s="8" t="n"/>
      <c r="E3495" s="25" t="n"/>
      <c r="F3495" s="25">
        <f>IF(OR($E3495="",$C3495=""),"",ROUND($E3495*$C3495/100,2))</f>
        <v/>
      </c>
      <c r="G3495" s="8" t="n"/>
      <c r="H3495" s="25" t="n"/>
      <c r="I3495" s="8" t="n"/>
      <c r="J3495" s="25">
        <f>IF($H3495&lt;&gt;"",IF($F3495="","",ROUND($H3495-$F3495,2)),IF(AND($F3495&lt;&gt;"",ISNUMBER($G3495)),IF($G3495&lt;TODAY(),-$F3495,""),""))</f>
        <v/>
      </c>
    </row>
    <row r="3496">
      <c r="A3496" s="7" t="n"/>
      <c r="B3496" s="10" t="n"/>
      <c r="C3496">
        <f>IF($A3496="","",IFERROR(IF(INDEX('Apólices'!$Q$2:$Q$5001,MATCH($A3496,'Apólices'!$A$2:$A$5001,0))="","",INDEX('Apólices'!$Q$2:$Q$5001,MATCH($A3496,'Apólices'!$A$2:$A$5001,0))),""))</f>
        <v/>
      </c>
      <c r="D3496" s="8" t="n"/>
      <c r="E3496" s="25" t="n"/>
      <c r="F3496" s="25">
        <f>IF(OR($E3496="",$C3496=""),"",ROUND($E3496*$C3496/100,2))</f>
        <v/>
      </c>
      <c r="G3496" s="8" t="n"/>
      <c r="H3496" s="25" t="n"/>
      <c r="I3496" s="8" t="n"/>
      <c r="J3496" s="25">
        <f>IF($H3496&lt;&gt;"",IF($F3496="","",ROUND($H3496-$F3496,2)),IF(AND($F3496&lt;&gt;"",ISNUMBER($G3496)),IF($G3496&lt;TODAY(),-$F3496,""),""))</f>
        <v/>
      </c>
    </row>
    <row r="3497">
      <c r="A3497" s="7" t="n"/>
      <c r="B3497" s="10" t="n"/>
      <c r="C3497">
        <f>IF($A3497="","",IFERROR(IF(INDEX('Apólices'!$Q$2:$Q$5001,MATCH($A3497,'Apólices'!$A$2:$A$5001,0))="","",INDEX('Apólices'!$Q$2:$Q$5001,MATCH($A3497,'Apólices'!$A$2:$A$5001,0))),""))</f>
        <v/>
      </c>
      <c r="D3497" s="8" t="n"/>
      <c r="E3497" s="25" t="n"/>
      <c r="F3497" s="25">
        <f>IF(OR($E3497="",$C3497=""),"",ROUND($E3497*$C3497/100,2))</f>
        <v/>
      </c>
      <c r="G3497" s="8" t="n"/>
      <c r="H3497" s="25" t="n"/>
      <c r="I3497" s="8" t="n"/>
      <c r="J3497" s="25">
        <f>IF($H3497&lt;&gt;"",IF($F3497="","",ROUND($H3497-$F3497,2)),IF(AND($F3497&lt;&gt;"",ISNUMBER($G3497)),IF($G3497&lt;TODAY(),-$F3497,""),""))</f>
        <v/>
      </c>
    </row>
    <row r="3498">
      <c r="A3498" s="7" t="n"/>
      <c r="B3498" s="10" t="n"/>
      <c r="C3498">
        <f>IF($A3498="","",IFERROR(IF(INDEX('Apólices'!$Q$2:$Q$5001,MATCH($A3498,'Apólices'!$A$2:$A$5001,0))="","",INDEX('Apólices'!$Q$2:$Q$5001,MATCH($A3498,'Apólices'!$A$2:$A$5001,0))),""))</f>
        <v/>
      </c>
      <c r="D3498" s="8" t="n"/>
      <c r="E3498" s="25" t="n"/>
      <c r="F3498" s="25">
        <f>IF(OR($E3498="",$C3498=""),"",ROUND($E3498*$C3498/100,2))</f>
        <v/>
      </c>
      <c r="G3498" s="8" t="n"/>
      <c r="H3498" s="25" t="n"/>
      <c r="I3498" s="8" t="n"/>
      <c r="J3498" s="25">
        <f>IF($H3498&lt;&gt;"",IF($F3498="","",ROUND($H3498-$F3498,2)),IF(AND($F3498&lt;&gt;"",ISNUMBER($G3498)),IF($G3498&lt;TODAY(),-$F3498,""),""))</f>
        <v/>
      </c>
    </row>
    <row r="3499">
      <c r="A3499" s="7" t="n"/>
      <c r="B3499" s="10" t="n"/>
      <c r="C3499">
        <f>IF($A3499="","",IFERROR(IF(INDEX('Apólices'!$Q$2:$Q$5001,MATCH($A3499,'Apólices'!$A$2:$A$5001,0))="","",INDEX('Apólices'!$Q$2:$Q$5001,MATCH($A3499,'Apólices'!$A$2:$A$5001,0))),""))</f>
        <v/>
      </c>
      <c r="D3499" s="8" t="n"/>
      <c r="E3499" s="25" t="n"/>
      <c r="F3499" s="25">
        <f>IF(OR($E3499="",$C3499=""),"",ROUND($E3499*$C3499/100,2))</f>
        <v/>
      </c>
      <c r="G3499" s="8" t="n"/>
      <c r="H3499" s="25" t="n"/>
      <c r="I3499" s="8" t="n"/>
      <c r="J3499" s="25">
        <f>IF($H3499&lt;&gt;"",IF($F3499="","",ROUND($H3499-$F3499,2)),IF(AND($F3499&lt;&gt;"",ISNUMBER($G3499)),IF($G3499&lt;TODAY(),-$F3499,""),""))</f>
        <v/>
      </c>
    </row>
    <row r="3500">
      <c r="A3500" s="7" t="n"/>
      <c r="B3500" s="10" t="n"/>
      <c r="C3500">
        <f>IF($A3500="","",IFERROR(IF(INDEX('Apólices'!$Q$2:$Q$5001,MATCH($A3500,'Apólices'!$A$2:$A$5001,0))="","",INDEX('Apólices'!$Q$2:$Q$5001,MATCH($A3500,'Apólices'!$A$2:$A$5001,0))),""))</f>
        <v/>
      </c>
      <c r="D3500" s="8" t="n"/>
      <c r="E3500" s="25" t="n"/>
      <c r="F3500" s="25">
        <f>IF(OR($E3500="",$C3500=""),"",ROUND($E3500*$C3500/100,2))</f>
        <v/>
      </c>
      <c r="G3500" s="8" t="n"/>
      <c r="H3500" s="25" t="n"/>
      <c r="I3500" s="8" t="n"/>
      <c r="J3500" s="25">
        <f>IF($H3500&lt;&gt;"",IF($F3500="","",ROUND($H3500-$F3500,2)),IF(AND($F3500&lt;&gt;"",ISNUMBER($G3500)),IF($G3500&lt;TODAY(),-$F3500,""),""))</f>
        <v/>
      </c>
    </row>
    <row r="3501">
      <c r="A3501" s="7" t="n"/>
      <c r="B3501" s="10" t="n"/>
      <c r="C3501">
        <f>IF($A3501="","",IFERROR(IF(INDEX('Apólices'!$Q$2:$Q$5001,MATCH($A3501,'Apólices'!$A$2:$A$5001,0))="","",INDEX('Apólices'!$Q$2:$Q$5001,MATCH($A3501,'Apólices'!$A$2:$A$5001,0))),""))</f>
        <v/>
      </c>
      <c r="D3501" s="8" t="n"/>
      <c r="E3501" s="25" t="n"/>
      <c r="F3501" s="25">
        <f>IF(OR($E3501="",$C3501=""),"",ROUND($E3501*$C3501/100,2))</f>
        <v/>
      </c>
      <c r="G3501" s="8" t="n"/>
      <c r="H3501" s="25" t="n"/>
      <c r="I3501" s="8" t="n"/>
      <c r="J3501" s="25">
        <f>IF($H3501&lt;&gt;"",IF($F3501="","",ROUND($H3501-$F3501,2)),IF(AND($F3501&lt;&gt;"",ISNUMBER($G3501)),IF($G3501&lt;TODAY(),-$F3501,""),""))</f>
        <v/>
      </c>
    </row>
    <row r="3502">
      <c r="A3502" s="7" t="n"/>
      <c r="B3502" s="10" t="n"/>
      <c r="C3502">
        <f>IF($A3502="","",IFERROR(IF(INDEX('Apólices'!$Q$2:$Q$5001,MATCH($A3502,'Apólices'!$A$2:$A$5001,0))="","",INDEX('Apólices'!$Q$2:$Q$5001,MATCH($A3502,'Apólices'!$A$2:$A$5001,0))),""))</f>
        <v/>
      </c>
      <c r="D3502" s="8" t="n"/>
      <c r="E3502" s="25" t="n"/>
      <c r="F3502" s="25">
        <f>IF(OR($E3502="",$C3502=""),"",ROUND($E3502*$C3502/100,2))</f>
        <v/>
      </c>
      <c r="G3502" s="8" t="n"/>
      <c r="H3502" s="25" t="n"/>
      <c r="I3502" s="8" t="n"/>
      <c r="J3502" s="25">
        <f>IF($H3502&lt;&gt;"",IF($F3502="","",ROUND($H3502-$F3502,2)),IF(AND($F3502&lt;&gt;"",ISNUMBER($G3502)),IF($G3502&lt;TODAY(),-$F3502,""),""))</f>
        <v/>
      </c>
    </row>
    <row r="3503">
      <c r="A3503" s="7" t="n"/>
      <c r="B3503" s="10" t="n"/>
      <c r="C3503">
        <f>IF($A3503="","",IFERROR(IF(INDEX('Apólices'!$Q$2:$Q$5001,MATCH($A3503,'Apólices'!$A$2:$A$5001,0))="","",INDEX('Apólices'!$Q$2:$Q$5001,MATCH($A3503,'Apólices'!$A$2:$A$5001,0))),""))</f>
        <v/>
      </c>
      <c r="D3503" s="8" t="n"/>
      <c r="E3503" s="25" t="n"/>
      <c r="F3503" s="25">
        <f>IF(OR($E3503="",$C3503=""),"",ROUND($E3503*$C3503/100,2))</f>
        <v/>
      </c>
      <c r="G3503" s="8" t="n"/>
      <c r="H3503" s="25" t="n"/>
      <c r="I3503" s="8" t="n"/>
      <c r="J3503" s="25">
        <f>IF($H3503&lt;&gt;"",IF($F3503="","",ROUND($H3503-$F3503,2)),IF(AND($F3503&lt;&gt;"",ISNUMBER($G3503)),IF($G3503&lt;TODAY(),-$F3503,""),""))</f>
        <v/>
      </c>
    </row>
    <row r="3504">
      <c r="A3504" s="7" t="n"/>
      <c r="B3504" s="10" t="n"/>
      <c r="C3504">
        <f>IF($A3504="","",IFERROR(IF(INDEX('Apólices'!$Q$2:$Q$5001,MATCH($A3504,'Apólices'!$A$2:$A$5001,0))="","",INDEX('Apólices'!$Q$2:$Q$5001,MATCH($A3504,'Apólices'!$A$2:$A$5001,0))),""))</f>
        <v/>
      </c>
      <c r="D3504" s="8" t="n"/>
      <c r="E3504" s="25" t="n"/>
      <c r="F3504" s="25">
        <f>IF(OR($E3504="",$C3504=""),"",ROUND($E3504*$C3504/100,2))</f>
        <v/>
      </c>
      <c r="G3504" s="8" t="n"/>
      <c r="H3504" s="25" t="n"/>
      <c r="I3504" s="8" t="n"/>
      <c r="J3504" s="25">
        <f>IF($H3504&lt;&gt;"",IF($F3504="","",ROUND($H3504-$F3504,2)),IF(AND($F3504&lt;&gt;"",ISNUMBER($G3504)),IF($G3504&lt;TODAY(),-$F3504,""),""))</f>
        <v/>
      </c>
    </row>
    <row r="3505">
      <c r="A3505" s="7" t="n"/>
      <c r="B3505" s="10" t="n"/>
      <c r="C3505">
        <f>IF($A3505="","",IFERROR(IF(INDEX('Apólices'!$Q$2:$Q$5001,MATCH($A3505,'Apólices'!$A$2:$A$5001,0))="","",INDEX('Apólices'!$Q$2:$Q$5001,MATCH($A3505,'Apólices'!$A$2:$A$5001,0))),""))</f>
        <v/>
      </c>
      <c r="D3505" s="8" t="n"/>
      <c r="E3505" s="25" t="n"/>
      <c r="F3505" s="25">
        <f>IF(OR($E3505="",$C3505=""),"",ROUND($E3505*$C3505/100,2))</f>
        <v/>
      </c>
      <c r="G3505" s="8" t="n"/>
      <c r="H3505" s="25" t="n"/>
      <c r="I3505" s="8" t="n"/>
      <c r="J3505" s="25">
        <f>IF($H3505&lt;&gt;"",IF($F3505="","",ROUND($H3505-$F3505,2)),IF(AND($F3505&lt;&gt;"",ISNUMBER($G3505)),IF($G3505&lt;TODAY(),-$F3505,""),""))</f>
        <v/>
      </c>
    </row>
    <row r="3506">
      <c r="A3506" s="7" t="n"/>
      <c r="B3506" s="10" t="n"/>
      <c r="C3506">
        <f>IF($A3506="","",IFERROR(IF(INDEX('Apólices'!$Q$2:$Q$5001,MATCH($A3506,'Apólices'!$A$2:$A$5001,0))="","",INDEX('Apólices'!$Q$2:$Q$5001,MATCH($A3506,'Apólices'!$A$2:$A$5001,0))),""))</f>
        <v/>
      </c>
      <c r="D3506" s="8" t="n"/>
      <c r="E3506" s="25" t="n"/>
      <c r="F3506" s="25">
        <f>IF(OR($E3506="",$C3506=""),"",ROUND($E3506*$C3506/100,2))</f>
        <v/>
      </c>
      <c r="G3506" s="8" t="n"/>
      <c r="H3506" s="25" t="n"/>
      <c r="I3506" s="8" t="n"/>
      <c r="J3506" s="25">
        <f>IF($H3506&lt;&gt;"",IF($F3506="","",ROUND($H3506-$F3506,2)),IF(AND($F3506&lt;&gt;"",ISNUMBER($G3506)),IF($G3506&lt;TODAY(),-$F3506,""),""))</f>
        <v/>
      </c>
    </row>
    <row r="3507">
      <c r="A3507" s="7" t="n"/>
      <c r="B3507" s="10" t="n"/>
      <c r="C3507">
        <f>IF($A3507="","",IFERROR(IF(INDEX('Apólices'!$Q$2:$Q$5001,MATCH($A3507,'Apólices'!$A$2:$A$5001,0))="","",INDEX('Apólices'!$Q$2:$Q$5001,MATCH($A3507,'Apólices'!$A$2:$A$5001,0))),""))</f>
        <v/>
      </c>
      <c r="D3507" s="8" t="n"/>
      <c r="E3507" s="25" t="n"/>
      <c r="F3507" s="25">
        <f>IF(OR($E3507="",$C3507=""),"",ROUND($E3507*$C3507/100,2))</f>
        <v/>
      </c>
      <c r="G3507" s="8" t="n"/>
      <c r="H3507" s="25" t="n"/>
      <c r="I3507" s="8" t="n"/>
      <c r="J3507" s="25">
        <f>IF($H3507&lt;&gt;"",IF($F3507="","",ROUND($H3507-$F3507,2)),IF(AND($F3507&lt;&gt;"",ISNUMBER($G3507)),IF($G3507&lt;TODAY(),-$F3507,""),""))</f>
        <v/>
      </c>
    </row>
    <row r="3508">
      <c r="A3508" s="7" t="n"/>
      <c r="B3508" s="10" t="n"/>
      <c r="C3508">
        <f>IF($A3508="","",IFERROR(IF(INDEX('Apólices'!$Q$2:$Q$5001,MATCH($A3508,'Apólices'!$A$2:$A$5001,0))="","",INDEX('Apólices'!$Q$2:$Q$5001,MATCH($A3508,'Apólices'!$A$2:$A$5001,0))),""))</f>
        <v/>
      </c>
      <c r="D3508" s="8" t="n"/>
      <c r="E3508" s="25" t="n"/>
      <c r="F3508" s="25">
        <f>IF(OR($E3508="",$C3508=""),"",ROUND($E3508*$C3508/100,2))</f>
        <v/>
      </c>
      <c r="G3508" s="8" t="n"/>
      <c r="H3508" s="25" t="n"/>
      <c r="I3508" s="8" t="n"/>
      <c r="J3508" s="25">
        <f>IF($H3508&lt;&gt;"",IF($F3508="","",ROUND($H3508-$F3508,2)),IF(AND($F3508&lt;&gt;"",ISNUMBER($G3508)),IF($G3508&lt;TODAY(),-$F3508,""),""))</f>
        <v/>
      </c>
    </row>
    <row r="3509">
      <c r="A3509" s="7" t="n"/>
      <c r="B3509" s="10" t="n"/>
      <c r="C3509">
        <f>IF($A3509="","",IFERROR(IF(INDEX('Apólices'!$Q$2:$Q$5001,MATCH($A3509,'Apólices'!$A$2:$A$5001,0))="","",INDEX('Apólices'!$Q$2:$Q$5001,MATCH($A3509,'Apólices'!$A$2:$A$5001,0))),""))</f>
        <v/>
      </c>
      <c r="D3509" s="8" t="n"/>
      <c r="E3509" s="25" t="n"/>
      <c r="F3509" s="25">
        <f>IF(OR($E3509="",$C3509=""),"",ROUND($E3509*$C3509/100,2))</f>
        <v/>
      </c>
      <c r="G3509" s="8" t="n"/>
      <c r="H3509" s="25" t="n"/>
      <c r="I3509" s="8" t="n"/>
      <c r="J3509" s="25">
        <f>IF($H3509&lt;&gt;"",IF($F3509="","",ROUND($H3509-$F3509,2)),IF(AND($F3509&lt;&gt;"",ISNUMBER($G3509)),IF($G3509&lt;TODAY(),-$F3509,""),""))</f>
        <v/>
      </c>
    </row>
    <row r="3510">
      <c r="A3510" s="7" t="n"/>
      <c r="B3510" s="10" t="n"/>
      <c r="C3510">
        <f>IF($A3510="","",IFERROR(IF(INDEX('Apólices'!$Q$2:$Q$5001,MATCH($A3510,'Apólices'!$A$2:$A$5001,0))="","",INDEX('Apólices'!$Q$2:$Q$5001,MATCH($A3510,'Apólices'!$A$2:$A$5001,0))),""))</f>
        <v/>
      </c>
      <c r="D3510" s="8" t="n"/>
      <c r="E3510" s="25" t="n"/>
      <c r="F3510" s="25">
        <f>IF(OR($E3510="",$C3510=""),"",ROUND($E3510*$C3510/100,2))</f>
        <v/>
      </c>
      <c r="G3510" s="8" t="n"/>
      <c r="H3510" s="25" t="n"/>
      <c r="I3510" s="8" t="n"/>
      <c r="J3510" s="25">
        <f>IF($H3510&lt;&gt;"",IF($F3510="","",ROUND($H3510-$F3510,2)),IF(AND($F3510&lt;&gt;"",ISNUMBER($G3510)),IF($G3510&lt;TODAY(),-$F3510,""),""))</f>
        <v/>
      </c>
    </row>
    <row r="3511">
      <c r="A3511" s="7" t="n"/>
      <c r="B3511" s="10" t="n"/>
      <c r="C3511">
        <f>IF($A3511="","",IFERROR(IF(INDEX('Apólices'!$Q$2:$Q$5001,MATCH($A3511,'Apólices'!$A$2:$A$5001,0))="","",INDEX('Apólices'!$Q$2:$Q$5001,MATCH($A3511,'Apólices'!$A$2:$A$5001,0))),""))</f>
        <v/>
      </c>
      <c r="D3511" s="8" t="n"/>
      <c r="E3511" s="25" t="n"/>
      <c r="F3511" s="25">
        <f>IF(OR($E3511="",$C3511=""),"",ROUND($E3511*$C3511/100,2))</f>
        <v/>
      </c>
      <c r="G3511" s="8" t="n"/>
      <c r="H3511" s="25" t="n"/>
      <c r="I3511" s="8" t="n"/>
      <c r="J3511" s="25">
        <f>IF($H3511&lt;&gt;"",IF($F3511="","",ROUND($H3511-$F3511,2)),IF(AND($F3511&lt;&gt;"",ISNUMBER($G3511)),IF($G3511&lt;TODAY(),-$F3511,""),""))</f>
        <v/>
      </c>
    </row>
    <row r="3512">
      <c r="A3512" s="7" t="n"/>
      <c r="B3512" s="10" t="n"/>
      <c r="C3512">
        <f>IF($A3512="","",IFERROR(IF(INDEX('Apólices'!$Q$2:$Q$5001,MATCH($A3512,'Apólices'!$A$2:$A$5001,0))="","",INDEX('Apólices'!$Q$2:$Q$5001,MATCH($A3512,'Apólices'!$A$2:$A$5001,0))),""))</f>
        <v/>
      </c>
      <c r="D3512" s="8" t="n"/>
      <c r="E3512" s="25" t="n"/>
      <c r="F3512" s="25">
        <f>IF(OR($E3512="",$C3512=""),"",ROUND($E3512*$C3512/100,2))</f>
        <v/>
      </c>
      <c r="G3512" s="8" t="n"/>
      <c r="H3512" s="25" t="n"/>
      <c r="I3512" s="8" t="n"/>
      <c r="J3512" s="25">
        <f>IF($H3512&lt;&gt;"",IF($F3512="","",ROUND($H3512-$F3512,2)),IF(AND($F3512&lt;&gt;"",ISNUMBER($G3512)),IF($G3512&lt;TODAY(),-$F3512,""),""))</f>
        <v/>
      </c>
    </row>
    <row r="3513">
      <c r="A3513" s="7" t="n"/>
      <c r="B3513" s="10" t="n"/>
      <c r="C3513">
        <f>IF($A3513="","",IFERROR(IF(INDEX('Apólices'!$Q$2:$Q$5001,MATCH($A3513,'Apólices'!$A$2:$A$5001,0))="","",INDEX('Apólices'!$Q$2:$Q$5001,MATCH($A3513,'Apólices'!$A$2:$A$5001,0))),""))</f>
        <v/>
      </c>
      <c r="D3513" s="8" t="n"/>
      <c r="E3513" s="25" t="n"/>
      <c r="F3513" s="25">
        <f>IF(OR($E3513="",$C3513=""),"",ROUND($E3513*$C3513/100,2))</f>
        <v/>
      </c>
      <c r="G3513" s="8" t="n"/>
      <c r="H3513" s="25" t="n"/>
      <c r="I3513" s="8" t="n"/>
      <c r="J3513" s="25">
        <f>IF($H3513&lt;&gt;"",IF($F3513="","",ROUND($H3513-$F3513,2)),IF(AND($F3513&lt;&gt;"",ISNUMBER($G3513)),IF($G3513&lt;TODAY(),-$F3513,""),""))</f>
        <v/>
      </c>
    </row>
    <row r="3514">
      <c r="A3514" s="7" t="n"/>
      <c r="B3514" s="10" t="n"/>
      <c r="C3514">
        <f>IF($A3514="","",IFERROR(IF(INDEX('Apólices'!$Q$2:$Q$5001,MATCH($A3514,'Apólices'!$A$2:$A$5001,0))="","",INDEX('Apólices'!$Q$2:$Q$5001,MATCH($A3514,'Apólices'!$A$2:$A$5001,0))),""))</f>
        <v/>
      </c>
      <c r="D3514" s="8" t="n"/>
      <c r="E3514" s="25" t="n"/>
      <c r="F3514" s="25">
        <f>IF(OR($E3514="",$C3514=""),"",ROUND($E3514*$C3514/100,2))</f>
        <v/>
      </c>
      <c r="G3514" s="8" t="n"/>
      <c r="H3514" s="25" t="n"/>
      <c r="I3514" s="8" t="n"/>
      <c r="J3514" s="25">
        <f>IF($H3514&lt;&gt;"",IF($F3514="","",ROUND($H3514-$F3514,2)),IF(AND($F3514&lt;&gt;"",ISNUMBER($G3514)),IF($G3514&lt;TODAY(),-$F3514,""),""))</f>
        <v/>
      </c>
    </row>
    <row r="3515">
      <c r="A3515" s="7" t="n"/>
      <c r="B3515" s="10" t="n"/>
      <c r="C3515">
        <f>IF($A3515="","",IFERROR(IF(INDEX('Apólices'!$Q$2:$Q$5001,MATCH($A3515,'Apólices'!$A$2:$A$5001,0))="","",INDEX('Apólices'!$Q$2:$Q$5001,MATCH($A3515,'Apólices'!$A$2:$A$5001,0))),""))</f>
        <v/>
      </c>
      <c r="D3515" s="8" t="n"/>
      <c r="E3515" s="25" t="n"/>
      <c r="F3515" s="25">
        <f>IF(OR($E3515="",$C3515=""),"",ROUND($E3515*$C3515/100,2))</f>
        <v/>
      </c>
      <c r="G3515" s="8" t="n"/>
      <c r="H3515" s="25" t="n"/>
      <c r="I3515" s="8" t="n"/>
      <c r="J3515" s="25">
        <f>IF($H3515&lt;&gt;"",IF($F3515="","",ROUND($H3515-$F3515,2)),IF(AND($F3515&lt;&gt;"",ISNUMBER($G3515)),IF($G3515&lt;TODAY(),-$F3515,""),""))</f>
        <v/>
      </c>
    </row>
    <row r="3516">
      <c r="A3516" s="7" t="n"/>
      <c r="B3516" s="10" t="n"/>
      <c r="C3516">
        <f>IF($A3516="","",IFERROR(IF(INDEX('Apólices'!$Q$2:$Q$5001,MATCH($A3516,'Apólices'!$A$2:$A$5001,0))="","",INDEX('Apólices'!$Q$2:$Q$5001,MATCH($A3516,'Apólices'!$A$2:$A$5001,0))),""))</f>
        <v/>
      </c>
      <c r="D3516" s="8" t="n"/>
      <c r="E3516" s="25" t="n"/>
      <c r="F3516" s="25">
        <f>IF(OR($E3516="",$C3516=""),"",ROUND($E3516*$C3516/100,2))</f>
        <v/>
      </c>
      <c r="G3516" s="8" t="n"/>
      <c r="H3516" s="25" t="n"/>
      <c r="I3516" s="8" t="n"/>
      <c r="J3516" s="25">
        <f>IF($H3516&lt;&gt;"",IF($F3516="","",ROUND($H3516-$F3516,2)),IF(AND($F3516&lt;&gt;"",ISNUMBER($G3516)),IF($G3516&lt;TODAY(),-$F3516,""),""))</f>
        <v/>
      </c>
    </row>
    <row r="3517">
      <c r="A3517" s="7" t="n"/>
      <c r="B3517" s="10" t="n"/>
      <c r="C3517">
        <f>IF($A3517="","",IFERROR(IF(INDEX('Apólices'!$Q$2:$Q$5001,MATCH($A3517,'Apólices'!$A$2:$A$5001,0))="","",INDEX('Apólices'!$Q$2:$Q$5001,MATCH($A3517,'Apólices'!$A$2:$A$5001,0))),""))</f>
        <v/>
      </c>
      <c r="D3517" s="8" t="n"/>
      <c r="E3517" s="25" t="n"/>
      <c r="F3517" s="25">
        <f>IF(OR($E3517="",$C3517=""),"",ROUND($E3517*$C3517/100,2))</f>
        <v/>
      </c>
      <c r="G3517" s="8" t="n"/>
      <c r="H3517" s="25" t="n"/>
      <c r="I3517" s="8" t="n"/>
      <c r="J3517" s="25">
        <f>IF($H3517&lt;&gt;"",IF($F3517="","",ROUND($H3517-$F3517,2)),IF(AND($F3517&lt;&gt;"",ISNUMBER($G3517)),IF($G3517&lt;TODAY(),-$F3517,""),""))</f>
        <v/>
      </c>
    </row>
    <row r="3518">
      <c r="A3518" s="7" t="n"/>
      <c r="B3518" s="10" t="n"/>
      <c r="C3518">
        <f>IF($A3518="","",IFERROR(IF(INDEX('Apólices'!$Q$2:$Q$5001,MATCH($A3518,'Apólices'!$A$2:$A$5001,0))="","",INDEX('Apólices'!$Q$2:$Q$5001,MATCH($A3518,'Apólices'!$A$2:$A$5001,0))),""))</f>
        <v/>
      </c>
      <c r="D3518" s="8" t="n"/>
      <c r="E3518" s="25" t="n"/>
      <c r="F3518" s="25">
        <f>IF(OR($E3518="",$C3518=""),"",ROUND($E3518*$C3518/100,2))</f>
        <v/>
      </c>
      <c r="G3518" s="8" t="n"/>
      <c r="H3518" s="25" t="n"/>
      <c r="I3518" s="8" t="n"/>
      <c r="J3518" s="25">
        <f>IF($H3518&lt;&gt;"",IF($F3518="","",ROUND($H3518-$F3518,2)),IF(AND($F3518&lt;&gt;"",ISNUMBER($G3518)),IF($G3518&lt;TODAY(),-$F3518,""),""))</f>
        <v/>
      </c>
    </row>
    <row r="3519">
      <c r="A3519" s="7" t="n"/>
      <c r="B3519" s="10" t="n"/>
      <c r="C3519">
        <f>IF($A3519="","",IFERROR(IF(INDEX('Apólices'!$Q$2:$Q$5001,MATCH($A3519,'Apólices'!$A$2:$A$5001,0))="","",INDEX('Apólices'!$Q$2:$Q$5001,MATCH($A3519,'Apólices'!$A$2:$A$5001,0))),""))</f>
        <v/>
      </c>
      <c r="D3519" s="8" t="n"/>
      <c r="E3519" s="25" t="n"/>
      <c r="F3519" s="25">
        <f>IF(OR($E3519="",$C3519=""),"",ROUND($E3519*$C3519/100,2))</f>
        <v/>
      </c>
      <c r="G3519" s="8" t="n"/>
      <c r="H3519" s="25" t="n"/>
      <c r="I3519" s="8" t="n"/>
      <c r="J3519" s="25">
        <f>IF($H3519&lt;&gt;"",IF($F3519="","",ROUND($H3519-$F3519,2)),IF(AND($F3519&lt;&gt;"",ISNUMBER($G3519)),IF($G3519&lt;TODAY(),-$F3519,""),""))</f>
        <v/>
      </c>
    </row>
    <row r="3520">
      <c r="A3520" s="7" t="n"/>
      <c r="B3520" s="10" t="n"/>
      <c r="C3520">
        <f>IF($A3520="","",IFERROR(IF(INDEX('Apólices'!$Q$2:$Q$5001,MATCH($A3520,'Apólices'!$A$2:$A$5001,0))="","",INDEX('Apólices'!$Q$2:$Q$5001,MATCH($A3520,'Apólices'!$A$2:$A$5001,0))),""))</f>
        <v/>
      </c>
      <c r="D3520" s="8" t="n"/>
      <c r="E3520" s="25" t="n"/>
      <c r="F3520" s="25">
        <f>IF(OR($E3520="",$C3520=""),"",ROUND($E3520*$C3520/100,2))</f>
        <v/>
      </c>
      <c r="G3520" s="8" t="n"/>
      <c r="H3520" s="25" t="n"/>
      <c r="I3520" s="8" t="n"/>
      <c r="J3520" s="25">
        <f>IF($H3520&lt;&gt;"",IF($F3520="","",ROUND($H3520-$F3520,2)),IF(AND($F3520&lt;&gt;"",ISNUMBER($G3520)),IF($G3520&lt;TODAY(),-$F3520,""),""))</f>
        <v/>
      </c>
    </row>
    <row r="3521">
      <c r="A3521" s="7" t="n"/>
      <c r="B3521" s="10" t="n"/>
      <c r="C3521">
        <f>IF($A3521="","",IFERROR(IF(INDEX('Apólices'!$Q$2:$Q$5001,MATCH($A3521,'Apólices'!$A$2:$A$5001,0))="","",INDEX('Apólices'!$Q$2:$Q$5001,MATCH($A3521,'Apólices'!$A$2:$A$5001,0))),""))</f>
        <v/>
      </c>
      <c r="D3521" s="8" t="n"/>
      <c r="E3521" s="25" t="n"/>
      <c r="F3521" s="25">
        <f>IF(OR($E3521="",$C3521=""),"",ROUND($E3521*$C3521/100,2))</f>
        <v/>
      </c>
      <c r="G3521" s="8" t="n"/>
      <c r="H3521" s="25" t="n"/>
      <c r="I3521" s="8" t="n"/>
      <c r="J3521" s="25">
        <f>IF($H3521&lt;&gt;"",IF($F3521="","",ROUND($H3521-$F3521,2)),IF(AND($F3521&lt;&gt;"",ISNUMBER($G3521)),IF($G3521&lt;TODAY(),-$F3521,""),""))</f>
        <v/>
      </c>
    </row>
    <row r="3522">
      <c r="A3522" s="7" t="n"/>
      <c r="B3522" s="10" t="n"/>
      <c r="C3522">
        <f>IF($A3522="","",IFERROR(IF(INDEX('Apólices'!$Q$2:$Q$5001,MATCH($A3522,'Apólices'!$A$2:$A$5001,0))="","",INDEX('Apólices'!$Q$2:$Q$5001,MATCH($A3522,'Apólices'!$A$2:$A$5001,0))),""))</f>
        <v/>
      </c>
      <c r="D3522" s="8" t="n"/>
      <c r="E3522" s="25" t="n"/>
      <c r="F3522" s="25">
        <f>IF(OR($E3522="",$C3522=""),"",ROUND($E3522*$C3522/100,2))</f>
        <v/>
      </c>
      <c r="G3522" s="8" t="n"/>
      <c r="H3522" s="25" t="n"/>
      <c r="I3522" s="8" t="n"/>
      <c r="J3522" s="25">
        <f>IF($H3522&lt;&gt;"",IF($F3522="","",ROUND($H3522-$F3522,2)),IF(AND($F3522&lt;&gt;"",ISNUMBER($G3522)),IF($G3522&lt;TODAY(),-$F3522,""),""))</f>
        <v/>
      </c>
    </row>
    <row r="3523">
      <c r="A3523" s="7" t="n"/>
      <c r="B3523" s="10" t="n"/>
      <c r="C3523">
        <f>IF($A3523="","",IFERROR(IF(INDEX('Apólices'!$Q$2:$Q$5001,MATCH($A3523,'Apólices'!$A$2:$A$5001,0))="","",INDEX('Apólices'!$Q$2:$Q$5001,MATCH($A3523,'Apólices'!$A$2:$A$5001,0))),""))</f>
        <v/>
      </c>
      <c r="D3523" s="8" t="n"/>
      <c r="E3523" s="25" t="n"/>
      <c r="F3523" s="25">
        <f>IF(OR($E3523="",$C3523=""),"",ROUND($E3523*$C3523/100,2))</f>
        <v/>
      </c>
      <c r="G3523" s="8" t="n"/>
      <c r="H3523" s="25" t="n"/>
      <c r="I3523" s="8" t="n"/>
      <c r="J3523" s="25">
        <f>IF($H3523&lt;&gt;"",IF($F3523="","",ROUND($H3523-$F3523,2)),IF(AND($F3523&lt;&gt;"",ISNUMBER($G3523)),IF($G3523&lt;TODAY(),-$F3523,""),""))</f>
        <v/>
      </c>
    </row>
    <row r="3524">
      <c r="A3524" s="7" t="n"/>
      <c r="B3524" s="10" t="n"/>
      <c r="C3524">
        <f>IF($A3524="","",IFERROR(IF(INDEX('Apólices'!$Q$2:$Q$5001,MATCH($A3524,'Apólices'!$A$2:$A$5001,0))="","",INDEX('Apólices'!$Q$2:$Q$5001,MATCH($A3524,'Apólices'!$A$2:$A$5001,0))),""))</f>
        <v/>
      </c>
      <c r="D3524" s="8" t="n"/>
      <c r="E3524" s="25" t="n"/>
      <c r="F3524" s="25">
        <f>IF(OR($E3524="",$C3524=""),"",ROUND($E3524*$C3524/100,2))</f>
        <v/>
      </c>
      <c r="G3524" s="8" t="n"/>
      <c r="H3524" s="25" t="n"/>
      <c r="I3524" s="8" t="n"/>
      <c r="J3524" s="25">
        <f>IF($H3524&lt;&gt;"",IF($F3524="","",ROUND($H3524-$F3524,2)),IF(AND($F3524&lt;&gt;"",ISNUMBER($G3524)),IF($G3524&lt;TODAY(),-$F3524,""),""))</f>
        <v/>
      </c>
    </row>
    <row r="3525">
      <c r="A3525" s="7" t="n"/>
      <c r="B3525" s="10" t="n"/>
      <c r="C3525">
        <f>IF($A3525="","",IFERROR(IF(INDEX('Apólices'!$Q$2:$Q$5001,MATCH($A3525,'Apólices'!$A$2:$A$5001,0))="","",INDEX('Apólices'!$Q$2:$Q$5001,MATCH($A3525,'Apólices'!$A$2:$A$5001,0))),""))</f>
        <v/>
      </c>
      <c r="D3525" s="8" t="n"/>
      <c r="E3525" s="25" t="n"/>
      <c r="F3525" s="25">
        <f>IF(OR($E3525="",$C3525=""),"",ROUND($E3525*$C3525/100,2))</f>
        <v/>
      </c>
      <c r="G3525" s="8" t="n"/>
      <c r="H3525" s="25" t="n"/>
      <c r="I3525" s="8" t="n"/>
      <c r="J3525" s="25">
        <f>IF($H3525&lt;&gt;"",IF($F3525="","",ROUND($H3525-$F3525,2)),IF(AND($F3525&lt;&gt;"",ISNUMBER($G3525)),IF($G3525&lt;TODAY(),-$F3525,""),""))</f>
        <v/>
      </c>
    </row>
    <row r="3526">
      <c r="A3526" s="7" t="n"/>
      <c r="B3526" s="10" t="n"/>
      <c r="C3526">
        <f>IF($A3526="","",IFERROR(IF(INDEX('Apólices'!$Q$2:$Q$5001,MATCH($A3526,'Apólices'!$A$2:$A$5001,0))="","",INDEX('Apólices'!$Q$2:$Q$5001,MATCH($A3526,'Apólices'!$A$2:$A$5001,0))),""))</f>
        <v/>
      </c>
      <c r="D3526" s="8" t="n"/>
      <c r="E3526" s="25" t="n"/>
      <c r="F3526" s="25">
        <f>IF(OR($E3526="",$C3526=""),"",ROUND($E3526*$C3526/100,2))</f>
        <v/>
      </c>
      <c r="G3526" s="8" t="n"/>
      <c r="H3526" s="25" t="n"/>
      <c r="I3526" s="8" t="n"/>
      <c r="J3526" s="25">
        <f>IF($H3526&lt;&gt;"",IF($F3526="","",ROUND($H3526-$F3526,2)),IF(AND($F3526&lt;&gt;"",ISNUMBER($G3526)),IF($G3526&lt;TODAY(),-$F3526,""),""))</f>
        <v/>
      </c>
    </row>
    <row r="3527">
      <c r="A3527" s="7" t="n"/>
      <c r="B3527" s="10" t="n"/>
      <c r="C3527">
        <f>IF($A3527="","",IFERROR(IF(INDEX('Apólices'!$Q$2:$Q$5001,MATCH($A3527,'Apólices'!$A$2:$A$5001,0))="","",INDEX('Apólices'!$Q$2:$Q$5001,MATCH($A3527,'Apólices'!$A$2:$A$5001,0))),""))</f>
        <v/>
      </c>
      <c r="D3527" s="8" t="n"/>
      <c r="E3527" s="25" t="n"/>
      <c r="F3527" s="25">
        <f>IF(OR($E3527="",$C3527=""),"",ROUND($E3527*$C3527/100,2))</f>
        <v/>
      </c>
      <c r="G3527" s="8" t="n"/>
      <c r="H3527" s="25" t="n"/>
      <c r="I3527" s="8" t="n"/>
      <c r="J3527" s="25">
        <f>IF($H3527&lt;&gt;"",IF($F3527="","",ROUND($H3527-$F3527,2)),IF(AND($F3527&lt;&gt;"",ISNUMBER($G3527)),IF($G3527&lt;TODAY(),-$F3527,""),""))</f>
        <v/>
      </c>
    </row>
    <row r="3528">
      <c r="A3528" s="7" t="n"/>
      <c r="B3528" s="10" t="n"/>
      <c r="C3528">
        <f>IF($A3528="","",IFERROR(IF(INDEX('Apólices'!$Q$2:$Q$5001,MATCH($A3528,'Apólices'!$A$2:$A$5001,0))="","",INDEX('Apólices'!$Q$2:$Q$5001,MATCH($A3528,'Apólices'!$A$2:$A$5001,0))),""))</f>
        <v/>
      </c>
      <c r="D3528" s="8" t="n"/>
      <c r="E3528" s="25" t="n"/>
      <c r="F3528" s="25">
        <f>IF(OR($E3528="",$C3528=""),"",ROUND($E3528*$C3528/100,2))</f>
        <v/>
      </c>
      <c r="G3528" s="8" t="n"/>
      <c r="H3528" s="25" t="n"/>
      <c r="I3528" s="8" t="n"/>
      <c r="J3528" s="25">
        <f>IF($H3528&lt;&gt;"",IF($F3528="","",ROUND($H3528-$F3528,2)),IF(AND($F3528&lt;&gt;"",ISNUMBER($G3528)),IF($G3528&lt;TODAY(),-$F3528,""),""))</f>
        <v/>
      </c>
    </row>
    <row r="3529">
      <c r="A3529" s="7" t="n"/>
      <c r="B3529" s="10" t="n"/>
      <c r="C3529">
        <f>IF($A3529="","",IFERROR(IF(INDEX('Apólices'!$Q$2:$Q$5001,MATCH($A3529,'Apólices'!$A$2:$A$5001,0))="","",INDEX('Apólices'!$Q$2:$Q$5001,MATCH($A3529,'Apólices'!$A$2:$A$5001,0))),""))</f>
        <v/>
      </c>
      <c r="D3529" s="8" t="n"/>
      <c r="E3529" s="25" t="n"/>
      <c r="F3529" s="25">
        <f>IF(OR($E3529="",$C3529=""),"",ROUND($E3529*$C3529/100,2))</f>
        <v/>
      </c>
      <c r="G3529" s="8" t="n"/>
      <c r="H3529" s="25" t="n"/>
      <c r="I3529" s="8" t="n"/>
      <c r="J3529" s="25">
        <f>IF($H3529&lt;&gt;"",IF($F3529="","",ROUND($H3529-$F3529,2)),IF(AND($F3529&lt;&gt;"",ISNUMBER($G3529)),IF($G3529&lt;TODAY(),-$F3529,""),""))</f>
        <v/>
      </c>
    </row>
    <row r="3530">
      <c r="A3530" s="7" t="n"/>
      <c r="B3530" s="10" t="n"/>
      <c r="C3530">
        <f>IF($A3530="","",IFERROR(IF(INDEX('Apólices'!$Q$2:$Q$5001,MATCH($A3530,'Apólices'!$A$2:$A$5001,0))="","",INDEX('Apólices'!$Q$2:$Q$5001,MATCH($A3530,'Apólices'!$A$2:$A$5001,0))),""))</f>
        <v/>
      </c>
      <c r="D3530" s="8" t="n"/>
      <c r="E3530" s="25" t="n"/>
      <c r="F3530" s="25">
        <f>IF(OR($E3530="",$C3530=""),"",ROUND($E3530*$C3530/100,2))</f>
        <v/>
      </c>
      <c r="G3530" s="8" t="n"/>
      <c r="H3530" s="25" t="n"/>
      <c r="I3530" s="8" t="n"/>
      <c r="J3530" s="25">
        <f>IF($H3530&lt;&gt;"",IF($F3530="","",ROUND($H3530-$F3530,2)),IF(AND($F3530&lt;&gt;"",ISNUMBER($G3530)),IF($G3530&lt;TODAY(),-$F3530,""),""))</f>
        <v/>
      </c>
    </row>
    <row r="3531">
      <c r="A3531" s="7" t="n"/>
      <c r="B3531" s="10" t="n"/>
      <c r="C3531">
        <f>IF($A3531="","",IFERROR(IF(INDEX('Apólices'!$Q$2:$Q$5001,MATCH($A3531,'Apólices'!$A$2:$A$5001,0))="","",INDEX('Apólices'!$Q$2:$Q$5001,MATCH($A3531,'Apólices'!$A$2:$A$5001,0))),""))</f>
        <v/>
      </c>
      <c r="D3531" s="8" t="n"/>
      <c r="E3531" s="25" t="n"/>
      <c r="F3531" s="25">
        <f>IF(OR($E3531="",$C3531=""),"",ROUND($E3531*$C3531/100,2))</f>
        <v/>
      </c>
      <c r="G3531" s="8" t="n"/>
      <c r="H3531" s="25" t="n"/>
      <c r="I3531" s="8" t="n"/>
      <c r="J3531" s="25">
        <f>IF($H3531&lt;&gt;"",IF($F3531="","",ROUND($H3531-$F3531,2)),IF(AND($F3531&lt;&gt;"",ISNUMBER($G3531)),IF($G3531&lt;TODAY(),-$F3531,""),""))</f>
        <v/>
      </c>
    </row>
    <row r="3532">
      <c r="A3532" s="7" t="n"/>
      <c r="B3532" s="10" t="n"/>
      <c r="C3532">
        <f>IF($A3532="","",IFERROR(IF(INDEX('Apólices'!$Q$2:$Q$5001,MATCH($A3532,'Apólices'!$A$2:$A$5001,0))="","",INDEX('Apólices'!$Q$2:$Q$5001,MATCH($A3532,'Apólices'!$A$2:$A$5001,0))),""))</f>
        <v/>
      </c>
      <c r="D3532" s="8" t="n"/>
      <c r="E3532" s="25" t="n"/>
      <c r="F3532" s="25">
        <f>IF(OR($E3532="",$C3532=""),"",ROUND($E3532*$C3532/100,2))</f>
        <v/>
      </c>
      <c r="G3532" s="8" t="n"/>
      <c r="H3532" s="25" t="n"/>
      <c r="I3532" s="8" t="n"/>
      <c r="J3532" s="25">
        <f>IF($H3532&lt;&gt;"",IF($F3532="","",ROUND($H3532-$F3532,2)),IF(AND($F3532&lt;&gt;"",ISNUMBER($G3532)),IF($G3532&lt;TODAY(),-$F3532,""),""))</f>
        <v/>
      </c>
    </row>
    <row r="3533">
      <c r="A3533" s="7" t="n"/>
      <c r="B3533" s="10" t="n"/>
      <c r="C3533">
        <f>IF($A3533="","",IFERROR(IF(INDEX('Apólices'!$Q$2:$Q$5001,MATCH($A3533,'Apólices'!$A$2:$A$5001,0))="","",INDEX('Apólices'!$Q$2:$Q$5001,MATCH($A3533,'Apólices'!$A$2:$A$5001,0))),""))</f>
        <v/>
      </c>
      <c r="D3533" s="8" t="n"/>
      <c r="E3533" s="25" t="n"/>
      <c r="F3533" s="25">
        <f>IF(OR($E3533="",$C3533=""),"",ROUND($E3533*$C3533/100,2))</f>
        <v/>
      </c>
      <c r="G3533" s="8" t="n"/>
      <c r="H3533" s="25" t="n"/>
      <c r="I3533" s="8" t="n"/>
      <c r="J3533" s="25">
        <f>IF($H3533&lt;&gt;"",IF($F3533="","",ROUND($H3533-$F3533,2)),IF(AND($F3533&lt;&gt;"",ISNUMBER($G3533)),IF($G3533&lt;TODAY(),-$F3533,""),""))</f>
        <v/>
      </c>
    </row>
    <row r="3534">
      <c r="A3534" s="7" t="n"/>
      <c r="B3534" s="10" t="n"/>
      <c r="C3534">
        <f>IF($A3534="","",IFERROR(IF(INDEX('Apólices'!$Q$2:$Q$5001,MATCH($A3534,'Apólices'!$A$2:$A$5001,0))="","",INDEX('Apólices'!$Q$2:$Q$5001,MATCH($A3534,'Apólices'!$A$2:$A$5001,0))),""))</f>
        <v/>
      </c>
      <c r="D3534" s="8" t="n"/>
      <c r="E3534" s="25" t="n"/>
      <c r="F3534" s="25">
        <f>IF(OR($E3534="",$C3534=""),"",ROUND($E3534*$C3534/100,2))</f>
        <v/>
      </c>
      <c r="G3534" s="8" t="n"/>
      <c r="H3534" s="25" t="n"/>
      <c r="I3534" s="8" t="n"/>
      <c r="J3534" s="25">
        <f>IF($H3534&lt;&gt;"",IF($F3534="","",ROUND($H3534-$F3534,2)),IF(AND($F3534&lt;&gt;"",ISNUMBER($G3534)),IF($G3534&lt;TODAY(),-$F3534,""),""))</f>
        <v/>
      </c>
    </row>
    <row r="3535">
      <c r="A3535" s="7" t="n"/>
      <c r="B3535" s="10" t="n"/>
      <c r="C3535">
        <f>IF($A3535="","",IFERROR(IF(INDEX('Apólices'!$Q$2:$Q$5001,MATCH($A3535,'Apólices'!$A$2:$A$5001,0))="","",INDEX('Apólices'!$Q$2:$Q$5001,MATCH($A3535,'Apólices'!$A$2:$A$5001,0))),""))</f>
        <v/>
      </c>
      <c r="D3535" s="8" t="n"/>
      <c r="E3535" s="25" t="n"/>
      <c r="F3535" s="25">
        <f>IF(OR($E3535="",$C3535=""),"",ROUND($E3535*$C3535/100,2))</f>
        <v/>
      </c>
      <c r="G3535" s="8" t="n"/>
      <c r="H3535" s="25" t="n"/>
      <c r="I3535" s="8" t="n"/>
      <c r="J3535" s="25">
        <f>IF($H3535&lt;&gt;"",IF($F3535="","",ROUND($H3535-$F3535,2)),IF(AND($F3535&lt;&gt;"",ISNUMBER($G3535)),IF($G3535&lt;TODAY(),-$F3535,""),""))</f>
        <v/>
      </c>
    </row>
    <row r="3536">
      <c r="A3536" s="7" t="n"/>
      <c r="B3536" s="10" t="n"/>
      <c r="C3536">
        <f>IF($A3536="","",IFERROR(IF(INDEX('Apólices'!$Q$2:$Q$5001,MATCH($A3536,'Apólices'!$A$2:$A$5001,0))="","",INDEX('Apólices'!$Q$2:$Q$5001,MATCH($A3536,'Apólices'!$A$2:$A$5001,0))),""))</f>
        <v/>
      </c>
      <c r="D3536" s="8" t="n"/>
      <c r="E3536" s="25" t="n"/>
      <c r="F3536" s="25">
        <f>IF(OR($E3536="",$C3536=""),"",ROUND($E3536*$C3536/100,2))</f>
        <v/>
      </c>
      <c r="G3536" s="8" t="n"/>
      <c r="H3536" s="25" t="n"/>
      <c r="I3536" s="8" t="n"/>
      <c r="J3536" s="25">
        <f>IF($H3536&lt;&gt;"",IF($F3536="","",ROUND($H3536-$F3536,2)),IF(AND($F3536&lt;&gt;"",ISNUMBER($G3536)),IF($G3536&lt;TODAY(),-$F3536,""),""))</f>
        <v/>
      </c>
    </row>
    <row r="3537">
      <c r="A3537" s="7" t="n"/>
      <c r="B3537" s="10" t="n"/>
      <c r="C3537">
        <f>IF($A3537="","",IFERROR(IF(INDEX('Apólices'!$Q$2:$Q$5001,MATCH($A3537,'Apólices'!$A$2:$A$5001,0))="","",INDEX('Apólices'!$Q$2:$Q$5001,MATCH($A3537,'Apólices'!$A$2:$A$5001,0))),""))</f>
        <v/>
      </c>
      <c r="D3537" s="8" t="n"/>
      <c r="E3537" s="25" t="n"/>
      <c r="F3537" s="25">
        <f>IF(OR($E3537="",$C3537=""),"",ROUND($E3537*$C3537/100,2))</f>
        <v/>
      </c>
      <c r="G3537" s="8" t="n"/>
      <c r="H3537" s="25" t="n"/>
      <c r="I3537" s="8" t="n"/>
      <c r="J3537" s="25">
        <f>IF($H3537&lt;&gt;"",IF($F3537="","",ROUND($H3537-$F3537,2)),IF(AND($F3537&lt;&gt;"",ISNUMBER($G3537)),IF($G3537&lt;TODAY(),-$F3537,""),""))</f>
        <v/>
      </c>
    </row>
    <row r="3538">
      <c r="A3538" s="7" t="n"/>
      <c r="B3538" s="10" t="n"/>
      <c r="C3538">
        <f>IF($A3538="","",IFERROR(IF(INDEX('Apólices'!$Q$2:$Q$5001,MATCH($A3538,'Apólices'!$A$2:$A$5001,0))="","",INDEX('Apólices'!$Q$2:$Q$5001,MATCH($A3538,'Apólices'!$A$2:$A$5001,0))),""))</f>
        <v/>
      </c>
      <c r="D3538" s="8" t="n"/>
      <c r="E3538" s="25" t="n"/>
      <c r="F3538" s="25">
        <f>IF(OR($E3538="",$C3538=""),"",ROUND($E3538*$C3538/100,2))</f>
        <v/>
      </c>
      <c r="G3538" s="8" t="n"/>
      <c r="H3538" s="25" t="n"/>
      <c r="I3538" s="8" t="n"/>
      <c r="J3538" s="25">
        <f>IF($H3538&lt;&gt;"",IF($F3538="","",ROUND($H3538-$F3538,2)),IF(AND($F3538&lt;&gt;"",ISNUMBER($G3538)),IF($G3538&lt;TODAY(),-$F3538,""),""))</f>
        <v/>
      </c>
    </row>
    <row r="3539">
      <c r="A3539" s="7" t="n"/>
      <c r="B3539" s="10" t="n"/>
      <c r="C3539">
        <f>IF($A3539="","",IFERROR(IF(INDEX('Apólices'!$Q$2:$Q$5001,MATCH($A3539,'Apólices'!$A$2:$A$5001,0))="","",INDEX('Apólices'!$Q$2:$Q$5001,MATCH($A3539,'Apólices'!$A$2:$A$5001,0))),""))</f>
        <v/>
      </c>
      <c r="D3539" s="8" t="n"/>
      <c r="E3539" s="25" t="n"/>
      <c r="F3539" s="25">
        <f>IF(OR($E3539="",$C3539=""),"",ROUND($E3539*$C3539/100,2))</f>
        <v/>
      </c>
      <c r="G3539" s="8" t="n"/>
      <c r="H3539" s="25" t="n"/>
      <c r="I3539" s="8" t="n"/>
      <c r="J3539" s="25">
        <f>IF($H3539&lt;&gt;"",IF($F3539="","",ROUND($H3539-$F3539,2)),IF(AND($F3539&lt;&gt;"",ISNUMBER($G3539)),IF($G3539&lt;TODAY(),-$F3539,""),""))</f>
        <v/>
      </c>
    </row>
    <row r="3540">
      <c r="A3540" s="7" t="n"/>
      <c r="B3540" s="10" t="n"/>
      <c r="C3540">
        <f>IF($A3540="","",IFERROR(IF(INDEX('Apólices'!$Q$2:$Q$5001,MATCH($A3540,'Apólices'!$A$2:$A$5001,0))="","",INDEX('Apólices'!$Q$2:$Q$5001,MATCH($A3540,'Apólices'!$A$2:$A$5001,0))),""))</f>
        <v/>
      </c>
      <c r="D3540" s="8" t="n"/>
      <c r="E3540" s="25" t="n"/>
      <c r="F3540" s="25">
        <f>IF(OR($E3540="",$C3540=""),"",ROUND($E3540*$C3540/100,2))</f>
        <v/>
      </c>
      <c r="G3540" s="8" t="n"/>
      <c r="H3540" s="25" t="n"/>
      <c r="I3540" s="8" t="n"/>
      <c r="J3540" s="25">
        <f>IF($H3540&lt;&gt;"",IF($F3540="","",ROUND($H3540-$F3540,2)),IF(AND($F3540&lt;&gt;"",ISNUMBER($G3540)),IF($G3540&lt;TODAY(),-$F3540,""),""))</f>
        <v/>
      </c>
    </row>
    <row r="3541">
      <c r="A3541" s="7" t="n"/>
      <c r="B3541" s="10" t="n"/>
      <c r="C3541">
        <f>IF($A3541="","",IFERROR(IF(INDEX('Apólices'!$Q$2:$Q$5001,MATCH($A3541,'Apólices'!$A$2:$A$5001,0))="","",INDEX('Apólices'!$Q$2:$Q$5001,MATCH($A3541,'Apólices'!$A$2:$A$5001,0))),""))</f>
        <v/>
      </c>
      <c r="D3541" s="8" t="n"/>
      <c r="E3541" s="25" t="n"/>
      <c r="F3541" s="25">
        <f>IF(OR($E3541="",$C3541=""),"",ROUND($E3541*$C3541/100,2))</f>
        <v/>
      </c>
      <c r="G3541" s="8" t="n"/>
      <c r="H3541" s="25" t="n"/>
      <c r="I3541" s="8" t="n"/>
      <c r="J3541" s="25">
        <f>IF($H3541&lt;&gt;"",IF($F3541="","",ROUND($H3541-$F3541,2)),IF(AND($F3541&lt;&gt;"",ISNUMBER($G3541)),IF($G3541&lt;TODAY(),-$F3541,""),""))</f>
        <v/>
      </c>
    </row>
    <row r="3542">
      <c r="A3542" s="7" t="n"/>
      <c r="B3542" s="10" t="n"/>
      <c r="C3542">
        <f>IF($A3542="","",IFERROR(IF(INDEX('Apólices'!$Q$2:$Q$5001,MATCH($A3542,'Apólices'!$A$2:$A$5001,0))="","",INDEX('Apólices'!$Q$2:$Q$5001,MATCH($A3542,'Apólices'!$A$2:$A$5001,0))),""))</f>
        <v/>
      </c>
      <c r="D3542" s="8" t="n"/>
      <c r="E3542" s="25" t="n"/>
      <c r="F3542" s="25">
        <f>IF(OR($E3542="",$C3542=""),"",ROUND($E3542*$C3542/100,2))</f>
        <v/>
      </c>
      <c r="G3542" s="8" t="n"/>
      <c r="H3542" s="25" t="n"/>
      <c r="I3542" s="8" t="n"/>
      <c r="J3542" s="25">
        <f>IF($H3542&lt;&gt;"",IF($F3542="","",ROUND($H3542-$F3542,2)),IF(AND($F3542&lt;&gt;"",ISNUMBER($G3542)),IF($G3542&lt;TODAY(),-$F3542,""),""))</f>
        <v/>
      </c>
    </row>
    <row r="3543">
      <c r="A3543" s="7" t="n"/>
      <c r="B3543" s="10" t="n"/>
      <c r="C3543">
        <f>IF($A3543="","",IFERROR(IF(INDEX('Apólices'!$Q$2:$Q$5001,MATCH($A3543,'Apólices'!$A$2:$A$5001,0))="","",INDEX('Apólices'!$Q$2:$Q$5001,MATCH($A3543,'Apólices'!$A$2:$A$5001,0))),""))</f>
        <v/>
      </c>
      <c r="D3543" s="8" t="n"/>
      <c r="E3543" s="25" t="n"/>
      <c r="F3543" s="25">
        <f>IF(OR($E3543="",$C3543=""),"",ROUND($E3543*$C3543/100,2))</f>
        <v/>
      </c>
      <c r="G3543" s="8" t="n"/>
      <c r="H3543" s="25" t="n"/>
      <c r="I3543" s="8" t="n"/>
      <c r="J3543" s="25">
        <f>IF($H3543&lt;&gt;"",IF($F3543="","",ROUND($H3543-$F3543,2)),IF(AND($F3543&lt;&gt;"",ISNUMBER($G3543)),IF($G3543&lt;TODAY(),-$F3543,""),""))</f>
        <v/>
      </c>
    </row>
    <row r="3544">
      <c r="A3544" s="7" t="n"/>
      <c r="B3544" s="10" t="n"/>
      <c r="C3544">
        <f>IF($A3544="","",IFERROR(IF(INDEX('Apólices'!$Q$2:$Q$5001,MATCH($A3544,'Apólices'!$A$2:$A$5001,0))="","",INDEX('Apólices'!$Q$2:$Q$5001,MATCH($A3544,'Apólices'!$A$2:$A$5001,0))),""))</f>
        <v/>
      </c>
      <c r="D3544" s="8" t="n"/>
      <c r="E3544" s="25" t="n"/>
      <c r="F3544" s="25">
        <f>IF(OR($E3544="",$C3544=""),"",ROUND($E3544*$C3544/100,2))</f>
        <v/>
      </c>
      <c r="G3544" s="8" t="n"/>
      <c r="H3544" s="25" t="n"/>
      <c r="I3544" s="8" t="n"/>
      <c r="J3544" s="25">
        <f>IF($H3544&lt;&gt;"",IF($F3544="","",ROUND($H3544-$F3544,2)),IF(AND($F3544&lt;&gt;"",ISNUMBER($G3544)),IF($G3544&lt;TODAY(),-$F3544,""),""))</f>
        <v/>
      </c>
    </row>
    <row r="3545">
      <c r="A3545" s="7" t="n"/>
      <c r="B3545" s="10" t="n"/>
      <c r="C3545">
        <f>IF($A3545="","",IFERROR(IF(INDEX('Apólices'!$Q$2:$Q$5001,MATCH($A3545,'Apólices'!$A$2:$A$5001,0))="","",INDEX('Apólices'!$Q$2:$Q$5001,MATCH($A3545,'Apólices'!$A$2:$A$5001,0))),""))</f>
        <v/>
      </c>
      <c r="D3545" s="8" t="n"/>
      <c r="E3545" s="25" t="n"/>
      <c r="F3545" s="25">
        <f>IF(OR($E3545="",$C3545=""),"",ROUND($E3545*$C3545/100,2))</f>
        <v/>
      </c>
      <c r="G3545" s="8" t="n"/>
      <c r="H3545" s="25" t="n"/>
      <c r="I3545" s="8" t="n"/>
      <c r="J3545" s="25">
        <f>IF($H3545&lt;&gt;"",IF($F3545="","",ROUND($H3545-$F3545,2)),IF(AND($F3545&lt;&gt;"",ISNUMBER($G3545)),IF($G3545&lt;TODAY(),-$F3545,""),""))</f>
        <v/>
      </c>
    </row>
    <row r="3546">
      <c r="A3546" s="7" t="n"/>
      <c r="B3546" s="10" t="n"/>
      <c r="C3546">
        <f>IF($A3546="","",IFERROR(IF(INDEX('Apólices'!$Q$2:$Q$5001,MATCH($A3546,'Apólices'!$A$2:$A$5001,0))="","",INDEX('Apólices'!$Q$2:$Q$5001,MATCH($A3546,'Apólices'!$A$2:$A$5001,0))),""))</f>
        <v/>
      </c>
      <c r="D3546" s="8" t="n"/>
      <c r="E3546" s="25" t="n"/>
      <c r="F3546" s="25">
        <f>IF(OR($E3546="",$C3546=""),"",ROUND($E3546*$C3546/100,2))</f>
        <v/>
      </c>
      <c r="G3546" s="8" t="n"/>
      <c r="H3546" s="25" t="n"/>
      <c r="I3546" s="8" t="n"/>
      <c r="J3546" s="25">
        <f>IF($H3546&lt;&gt;"",IF($F3546="","",ROUND($H3546-$F3546,2)),IF(AND($F3546&lt;&gt;"",ISNUMBER($G3546)),IF($G3546&lt;TODAY(),-$F3546,""),""))</f>
        <v/>
      </c>
    </row>
    <row r="3547">
      <c r="A3547" s="7" t="n"/>
      <c r="B3547" s="10" t="n"/>
      <c r="C3547">
        <f>IF($A3547="","",IFERROR(IF(INDEX('Apólices'!$Q$2:$Q$5001,MATCH($A3547,'Apólices'!$A$2:$A$5001,0))="","",INDEX('Apólices'!$Q$2:$Q$5001,MATCH($A3547,'Apólices'!$A$2:$A$5001,0))),""))</f>
        <v/>
      </c>
      <c r="D3547" s="8" t="n"/>
      <c r="E3547" s="25" t="n"/>
      <c r="F3547" s="25">
        <f>IF(OR($E3547="",$C3547=""),"",ROUND($E3547*$C3547/100,2))</f>
        <v/>
      </c>
      <c r="G3547" s="8" t="n"/>
      <c r="H3547" s="25" t="n"/>
      <c r="I3547" s="8" t="n"/>
      <c r="J3547" s="25">
        <f>IF($H3547&lt;&gt;"",IF($F3547="","",ROUND($H3547-$F3547,2)),IF(AND($F3547&lt;&gt;"",ISNUMBER($G3547)),IF($G3547&lt;TODAY(),-$F3547,""),""))</f>
        <v/>
      </c>
    </row>
    <row r="3548">
      <c r="A3548" s="7" t="n"/>
      <c r="B3548" s="10" t="n"/>
      <c r="C3548">
        <f>IF($A3548="","",IFERROR(IF(INDEX('Apólices'!$Q$2:$Q$5001,MATCH($A3548,'Apólices'!$A$2:$A$5001,0))="","",INDEX('Apólices'!$Q$2:$Q$5001,MATCH($A3548,'Apólices'!$A$2:$A$5001,0))),""))</f>
        <v/>
      </c>
      <c r="D3548" s="8" t="n"/>
      <c r="E3548" s="25" t="n"/>
      <c r="F3548" s="25">
        <f>IF(OR($E3548="",$C3548=""),"",ROUND($E3548*$C3548/100,2))</f>
        <v/>
      </c>
      <c r="G3548" s="8" t="n"/>
      <c r="H3548" s="25" t="n"/>
      <c r="I3548" s="8" t="n"/>
      <c r="J3548" s="25">
        <f>IF($H3548&lt;&gt;"",IF($F3548="","",ROUND($H3548-$F3548,2)),IF(AND($F3548&lt;&gt;"",ISNUMBER($G3548)),IF($G3548&lt;TODAY(),-$F3548,""),""))</f>
        <v/>
      </c>
    </row>
    <row r="3549">
      <c r="A3549" s="7" t="n"/>
      <c r="B3549" s="10" t="n"/>
      <c r="C3549">
        <f>IF($A3549="","",IFERROR(IF(INDEX('Apólices'!$Q$2:$Q$5001,MATCH($A3549,'Apólices'!$A$2:$A$5001,0))="","",INDEX('Apólices'!$Q$2:$Q$5001,MATCH($A3549,'Apólices'!$A$2:$A$5001,0))),""))</f>
        <v/>
      </c>
      <c r="D3549" s="8" t="n"/>
      <c r="E3549" s="25" t="n"/>
      <c r="F3549" s="25">
        <f>IF(OR($E3549="",$C3549=""),"",ROUND($E3549*$C3549/100,2))</f>
        <v/>
      </c>
      <c r="G3549" s="8" t="n"/>
      <c r="H3549" s="25" t="n"/>
      <c r="I3549" s="8" t="n"/>
      <c r="J3549" s="25">
        <f>IF($H3549&lt;&gt;"",IF($F3549="","",ROUND($H3549-$F3549,2)),IF(AND($F3549&lt;&gt;"",ISNUMBER($G3549)),IF($G3549&lt;TODAY(),-$F3549,""),""))</f>
        <v/>
      </c>
    </row>
    <row r="3550">
      <c r="A3550" s="7" t="n"/>
      <c r="B3550" s="10" t="n"/>
      <c r="C3550">
        <f>IF($A3550="","",IFERROR(IF(INDEX('Apólices'!$Q$2:$Q$5001,MATCH($A3550,'Apólices'!$A$2:$A$5001,0))="","",INDEX('Apólices'!$Q$2:$Q$5001,MATCH($A3550,'Apólices'!$A$2:$A$5001,0))),""))</f>
        <v/>
      </c>
      <c r="D3550" s="8" t="n"/>
      <c r="E3550" s="25" t="n"/>
      <c r="F3550" s="25">
        <f>IF(OR($E3550="",$C3550=""),"",ROUND($E3550*$C3550/100,2))</f>
        <v/>
      </c>
      <c r="G3550" s="8" t="n"/>
      <c r="H3550" s="25" t="n"/>
      <c r="I3550" s="8" t="n"/>
      <c r="J3550" s="25">
        <f>IF($H3550&lt;&gt;"",IF($F3550="","",ROUND($H3550-$F3550,2)),IF(AND($F3550&lt;&gt;"",ISNUMBER($G3550)),IF($G3550&lt;TODAY(),-$F3550,""),""))</f>
        <v/>
      </c>
    </row>
    <row r="3551">
      <c r="A3551" s="7" t="n"/>
      <c r="B3551" s="10" t="n"/>
      <c r="C3551">
        <f>IF($A3551="","",IFERROR(IF(INDEX('Apólices'!$Q$2:$Q$5001,MATCH($A3551,'Apólices'!$A$2:$A$5001,0))="","",INDEX('Apólices'!$Q$2:$Q$5001,MATCH($A3551,'Apólices'!$A$2:$A$5001,0))),""))</f>
        <v/>
      </c>
      <c r="D3551" s="8" t="n"/>
      <c r="E3551" s="25" t="n"/>
      <c r="F3551" s="25">
        <f>IF(OR($E3551="",$C3551=""),"",ROUND($E3551*$C3551/100,2))</f>
        <v/>
      </c>
      <c r="G3551" s="8" t="n"/>
      <c r="H3551" s="25" t="n"/>
      <c r="I3551" s="8" t="n"/>
      <c r="J3551" s="25">
        <f>IF($H3551&lt;&gt;"",IF($F3551="","",ROUND($H3551-$F3551,2)),IF(AND($F3551&lt;&gt;"",ISNUMBER($G3551)),IF($G3551&lt;TODAY(),-$F3551,""),""))</f>
        <v/>
      </c>
    </row>
    <row r="3552">
      <c r="A3552" s="7" t="n"/>
      <c r="B3552" s="10" t="n"/>
      <c r="C3552">
        <f>IF($A3552="","",IFERROR(IF(INDEX('Apólices'!$Q$2:$Q$5001,MATCH($A3552,'Apólices'!$A$2:$A$5001,0))="","",INDEX('Apólices'!$Q$2:$Q$5001,MATCH($A3552,'Apólices'!$A$2:$A$5001,0))),""))</f>
        <v/>
      </c>
      <c r="D3552" s="8" t="n"/>
      <c r="E3552" s="25" t="n"/>
      <c r="F3552" s="25">
        <f>IF(OR($E3552="",$C3552=""),"",ROUND($E3552*$C3552/100,2))</f>
        <v/>
      </c>
      <c r="G3552" s="8" t="n"/>
      <c r="H3552" s="25" t="n"/>
      <c r="I3552" s="8" t="n"/>
      <c r="J3552" s="25">
        <f>IF($H3552&lt;&gt;"",IF($F3552="","",ROUND($H3552-$F3552,2)),IF(AND($F3552&lt;&gt;"",ISNUMBER($G3552)),IF($G3552&lt;TODAY(),-$F3552,""),""))</f>
        <v/>
      </c>
    </row>
    <row r="3553">
      <c r="A3553" s="7" t="n"/>
      <c r="B3553" s="10" t="n"/>
      <c r="C3553">
        <f>IF($A3553="","",IFERROR(IF(INDEX('Apólices'!$Q$2:$Q$5001,MATCH($A3553,'Apólices'!$A$2:$A$5001,0))="","",INDEX('Apólices'!$Q$2:$Q$5001,MATCH($A3553,'Apólices'!$A$2:$A$5001,0))),""))</f>
        <v/>
      </c>
      <c r="D3553" s="8" t="n"/>
      <c r="E3553" s="25" t="n"/>
      <c r="F3553" s="25">
        <f>IF(OR($E3553="",$C3553=""),"",ROUND($E3553*$C3553/100,2))</f>
        <v/>
      </c>
      <c r="G3553" s="8" t="n"/>
      <c r="H3553" s="25" t="n"/>
      <c r="I3553" s="8" t="n"/>
      <c r="J3553" s="25">
        <f>IF($H3553&lt;&gt;"",IF($F3553="","",ROUND($H3553-$F3553,2)),IF(AND($F3553&lt;&gt;"",ISNUMBER($G3553)),IF($G3553&lt;TODAY(),-$F3553,""),""))</f>
        <v/>
      </c>
    </row>
    <row r="3554">
      <c r="A3554" s="7" t="n"/>
      <c r="B3554" s="10" t="n"/>
      <c r="C3554">
        <f>IF($A3554="","",IFERROR(IF(INDEX('Apólices'!$Q$2:$Q$5001,MATCH($A3554,'Apólices'!$A$2:$A$5001,0))="","",INDEX('Apólices'!$Q$2:$Q$5001,MATCH($A3554,'Apólices'!$A$2:$A$5001,0))),""))</f>
        <v/>
      </c>
      <c r="D3554" s="8" t="n"/>
      <c r="E3554" s="25" t="n"/>
      <c r="F3554" s="25">
        <f>IF(OR($E3554="",$C3554=""),"",ROUND($E3554*$C3554/100,2))</f>
        <v/>
      </c>
      <c r="G3554" s="8" t="n"/>
      <c r="H3554" s="25" t="n"/>
      <c r="I3554" s="8" t="n"/>
      <c r="J3554" s="25">
        <f>IF($H3554&lt;&gt;"",IF($F3554="","",ROUND($H3554-$F3554,2)),IF(AND($F3554&lt;&gt;"",ISNUMBER($G3554)),IF($G3554&lt;TODAY(),-$F3554,""),""))</f>
        <v/>
      </c>
    </row>
    <row r="3555">
      <c r="A3555" s="7" t="n"/>
      <c r="B3555" s="10" t="n"/>
      <c r="C3555">
        <f>IF($A3555="","",IFERROR(IF(INDEX('Apólices'!$Q$2:$Q$5001,MATCH($A3555,'Apólices'!$A$2:$A$5001,0))="","",INDEX('Apólices'!$Q$2:$Q$5001,MATCH($A3555,'Apólices'!$A$2:$A$5001,0))),""))</f>
        <v/>
      </c>
      <c r="D3555" s="8" t="n"/>
      <c r="E3555" s="25" t="n"/>
      <c r="F3555" s="25">
        <f>IF(OR($E3555="",$C3555=""),"",ROUND($E3555*$C3555/100,2))</f>
        <v/>
      </c>
      <c r="G3555" s="8" t="n"/>
      <c r="H3555" s="25" t="n"/>
      <c r="I3555" s="8" t="n"/>
      <c r="J3555" s="25">
        <f>IF($H3555&lt;&gt;"",IF($F3555="","",ROUND($H3555-$F3555,2)),IF(AND($F3555&lt;&gt;"",ISNUMBER($G3555)),IF($G3555&lt;TODAY(),-$F3555,""),""))</f>
        <v/>
      </c>
    </row>
    <row r="3556">
      <c r="A3556" s="7" t="n"/>
      <c r="B3556" s="10" t="n"/>
      <c r="C3556">
        <f>IF($A3556="","",IFERROR(IF(INDEX('Apólices'!$Q$2:$Q$5001,MATCH($A3556,'Apólices'!$A$2:$A$5001,0))="","",INDEX('Apólices'!$Q$2:$Q$5001,MATCH($A3556,'Apólices'!$A$2:$A$5001,0))),""))</f>
        <v/>
      </c>
      <c r="D3556" s="8" t="n"/>
      <c r="E3556" s="25" t="n"/>
      <c r="F3556" s="25">
        <f>IF(OR($E3556="",$C3556=""),"",ROUND($E3556*$C3556/100,2))</f>
        <v/>
      </c>
      <c r="G3556" s="8" t="n"/>
      <c r="H3556" s="25" t="n"/>
      <c r="I3556" s="8" t="n"/>
      <c r="J3556" s="25">
        <f>IF($H3556&lt;&gt;"",IF($F3556="","",ROUND($H3556-$F3556,2)),IF(AND($F3556&lt;&gt;"",ISNUMBER($G3556)),IF($G3556&lt;TODAY(),-$F3556,""),""))</f>
        <v/>
      </c>
    </row>
    <row r="3557">
      <c r="A3557" s="7" t="n"/>
      <c r="B3557" s="10" t="n"/>
      <c r="C3557">
        <f>IF($A3557="","",IFERROR(IF(INDEX('Apólices'!$Q$2:$Q$5001,MATCH($A3557,'Apólices'!$A$2:$A$5001,0))="","",INDEX('Apólices'!$Q$2:$Q$5001,MATCH($A3557,'Apólices'!$A$2:$A$5001,0))),""))</f>
        <v/>
      </c>
      <c r="D3557" s="8" t="n"/>
      <c r="E3557" s="25" t="n"/>
      <c r="F3557" s="25">
        <f>IF(OR($E3557="",$C3557=""),"",ROUND($E3557*$C3557/100,2))</f>
        <v/>
      </c>
      <c r="G3557" s="8" t="n"/>
      <c r="H3557" s="25" t="n"/>
      <c r="I3557" s="8" t="n"/>
      <c r="J3557" s="25">
        <f>IF($H3557&lt;&gt;"",IF($F3557="","",ROUND($H3557-$F3557,2)),IF(AND($F3557&lt;&gt;"",ISNUMBER($G3557)),IF($G3557&lt;TODAY(),-$F3557,""),""))</f>
        <v/>
      </c>
    </row>
    <row r="3558">
      <c r="A3558" s="7" t="n"/>
      <c r="B3558" s="10" t="n"/>
      <c r="C3558">
        <f>IF($A3558="","",IFERROR(IF(INDEX('Apólices'!$Q$2:$Q$5001,MATCH($A3558,'Apólices'!$A$2:$A$5001,0))="","",INDEX('Apólices'!$Q$2:$Q$5001,MATCH($A3558,'Apólices'!$A$2:$A$5001,0))),""))</f>
        <v/>
      </c>
      <c r="D3558" s="8" t="n"/>
      <c r="E3558" s="25" t="n"/>
      <c r="F3558" s="25">
        <f>IF(OR($E3558="",$C3558=""),"",ROUND($E3558*$C3558/100,2))</f>
        <v/>
      </c>
      <c r="G3558" s="8" t="n"/>
      <c r="H3558" s="25" t="n"/>
      <c r="I3558" s="8" t="n"/>
      <c r="J3558" s="25">
        <f>IF($H3558&lt;&gt;"",IF($F3558="","",ROUND($H3558-$F3558,2)),IF(AND($F3558&lt;&gt;"",ISNUMBER($G3558)),IF($G3558&lt;TODAY(),-$F3558,""),""))</f>
        <v/>
      </c>
    </row>
    <row r="3559">
      <c r="A3559" s="7" t="n"/>
      <c r="B3559" s="10" t="n"/>
      <c r="C3559">
        <f>IF($A3559="","",IFERROR(IF(INDEX('Apólices'!$Q$2:$Q$5001,MATCH($A3559,'Apólices'!$A$2:$A$5001,0))="","",INDEX('Apólices'!$Q$2:$Q$5001,MATCH($A3559,'Apólices'!$A$2:$A$5001,0))),""))</f>
        <v/>
      </c>
      <c r="D3559" s="8" t="n"/>
      <c r="E3559" s="25" t="n"/>
      <c r="F3559" s="25">
        <f>IF(OR($E3559="",$C3559=""),"",ROUND($E3559*$C3559/100,2))</f>
        <v/>
      </c>
      <c r="G3559" s="8" t="n"/>
      <c r="H3559" s="25" t="n"/>
      <c r="I3559" s="8" t="n"/>
      <c r="J3559" s="25">
        <f>IF($H3559&lt;&gt;"",IF($F3559="","",ROUND($H3559-$F3559,2)),IF(AND($F3559&lt;&gt;"",ISNUMBER($G3559)),IF($G3559&lt;TODAY(),-$F3559,""),""))</f>
        <v/>
      </c>
    </row>
    <row r="3560">
      <c r="A3560" s="7" t="n"/>
      <c r="B3560" s="10" t="n"/>
      <c r="C3560">
        <f>IF($A3560="","",IFERROR(IF(INDEX('Apólices'!$Q$2:$Q$5001,MATCH($A3560,'Apólices'!$A$2:$A$5001,0))="","",INDEX('Apólices'!$Q$2:$Q$5001,MATCH($A3560,'Apólices'!$A$2:$A$5001,0))),""))</f>
        <v/>
      </c>
      <c r="D3560" s="8" t="n"/>
      <c r="E3560" s="25" t="n"/>
      <c r="F3560" s="25">
        <f>IF(OR($E3560="",$C3560=""),"",ROUND($E3560*$C3560/100,2))</f>
        <v/>
      </c>
      <c r="G3560" s="8" t="n"/>
      <c r="H3560" s="25" t="n"/>
      <c r="I3560" s="8" t="n"/>
      <c r="J3560" s="25">
        <f>IF($H3560&lt;&gt;"",IF($F3560="","",ROUND($H3560-$F3560,2)),IF(AND($F3560&lt;&gt;"",ISNUMBER($G3560)),IF($G3560&lt;TODAY(),-$F3560,""),""))</f>
        <v/>
      </c>
    </row>
    <row r="3561">
      <c r="A3561" s="7" t="n"/>
      <c r="B3561" s="10" t="n"/>
      <c r="C3561">
        <f>IF($A3561="","",IFERROR(IF(INDEX('Apólices'!$Q$2:$Q$5001,MATCH($A3561,'Apólices'!$A$2:$A$5001,0))="","",INDEX('Apólices'!$Q$2:$Q$5001,MATCH($A3561,'Apólices'!$A$2:$A$5001,0))),""))</f>
        <v/>
      </c>
      <c r="D3561" s="8" t="n"/>
      <c r="E3561" s="25" t="n"/>
      <c r="F3561" s="25">
        <f>IF(OR($E3561="",$C3561=""),"",ROUND($E3561*$C3561/100,2))</f>
        <v/>
      </c>
      <c r="G3561" s="8" t="n"/>
      <c r="H3561" s="25" t="n"/>
      <c r="I3561" s="8" t="n"/>
      <c r="J3561" s="25">
        <f>IF($H3561&lt;&gt;"",IF($F3561="","",ROUND($H3561-$F3561,2)),IF(AND($F3561&lt;&gt;"",ISNUMBER($G3561)),IF($G3561&lt;TODAY(),-$F3561,""),""))</f>
        <v/>
      </c>
    </row>
    <row r="3562">
      <c r="A3562" s="7" t="n"/>
      <c r="B3562" s="10" t="n"/>
      <c r="C3562">
        <f>IF($A3562="","",IFERROR(IF(INDEX('Apólices'!$Q$2:$Q$5001,MATCH($A3562,'Apólices'!$A$2:$A$5001,0))="","",INDEX('Apólices'!$Q$2:$Q$5001,MATCH($A3562,'Apólices'!$A$2:$A$5001,0))),""))</f>
        <v/>
      </c>
      <c r="D3562" s="8" t="n"/>
      <c r="E3562" s="25" t="n"/>
      <c r="F3562" s="25">
        <f>IF(OR($E3562="",$C3562=""),"",ROUND($E3562*$C3562/100,2))</f>
        <v/>
      </c>
      <c r="G3562" s="8" t="n"/>
      <c r="H3562" s="25" t="n"/>
      <c r="I3562" s="8" t="n"/>
      <c r="J3562" s="25">
        <f>IF($H3562&lt;&gt;"",IF($F3562="","",ROUND($H3562-$F3562,2)),IF(AND($F3562&lt;&gt;"",ISNUMBER($G3562)),IF($G3562&lt;TODAY(),-$F3562,""),""))</f>
        <v/>
      </c>
    </row>
    <row r="3563">
      <c r="A3563" s="7" t="n"/>
      <c r="B3563" s="10" t="n"/>
      <c r="C3563">
        <f>IF($A3563="","",IFERROR(IF(INDEX('Apólices'!$Q$2:$Q$5001,MATCH($A3563,'Apólices'!$A$2:$A$5001,0))="","",INDEX('Apólices'!$Q$2:$Q$5001,MATCH($A3563,'Apólices'!$A$2:$A$5001,0))),""))</f>
        <v/>
      </c>
      <c r="D3563" s="8" t="n"/>
      <c r="E3563" s="25" t="n"/>
      <c r="F3563" s="25">
        <f>IF(OR($E3563="",$C3563=""),"",ROUND($E3563*$C3563/100,2))</f>
        <v/>
      </c>
      <c r="G3563" s="8" t="n"/>
      <c r="H3563" s="25" t="n"/>
      <c r="I3563" s="8" t="n"/>
      <c r="J3563" s="25">
        <f>IF($H3563&lt;&gt;"",IF($F3563="","",ROUND($H3563-$F3563,2)),IF(AND($F3563&lt;&gt;"",ISNUMBER($G3563)),IF($G3563&lt;TODAY(),-$F3563,""),""))</f>
        <v/>
      </c>
    </row>
    <row r="3564">
      <c r="A3564" s="7" t="n"/>
      <c r="B3564" s="10" t="n"/>
      <c r="C3564">
        <f>IF($A3564="","",IFERROR(IF(INDEX('Apólices'!$Q$2:$Q$5001,MATCH($A3564,'Apólices'!$A$2:$A$5001,0))="","",INDEX('Apólices'!$Q$2:$Q$5001,MATCH($A3564,'Apólices'!$A$2:$A$5001,0))),""))</f>
        <v/>
      </c>
      <c r="D3564" s="8" t="n"/>
      <c r="E3564" s="25" t="n"/>
      <c r="F3564" s="25">
        <f>IF(OR($E3564="",$C3564=""),"",ROUND($E3564*$C3564/100,2))</f>
        <v/>
      </c>
      <c r="G3564" s="8" t="n"/>
      <c r="H3564" s="25" t="n"/>
      <c r="I3564" s="8" t="n"/>
      <c r="J3564" s="25">
        <f>IF($H3564&lt;&gt;"",IF($F3564="","",ROUND($H3564-$F3564,2)),IF(AND($F3564&lt;&gt;"",ISNUMBER($G3564)),IF($G3564&lt;TODAY(),-$F3564,""),""))</f>
        <v/>
      </c>
    </row>
    <row r="3565">
      <c r="A3565" s="7" t="n"/>
      <c r="B3565" s="10" t="n"/>
      <c r="C3565">
        <f>IF($A3565="","",IFERROR(IF(INDEX('Apólices'!$Q$2:$Q$5001,MATCH($A3565,'Apólices'!$A$2:$A$5001,0))="","",INDEX('Apólices'!$Q$2:$Q$5001,MATCH($A3565,'Apólices'!$A$2:$A$5001,0))),""))</f>
        <v/>
      </c>
      <c r="D3565" s="8" t="n"/>
      <c r="E3565" s="25" t="n"/>
      <c r="F3565" s="25">
        <f>IF(OR($E3565="",$C3565=""),"",ROUND($E3565*$C3565/100,2))</f>
        <v/>
      </c>
      <c r="G3565" s="8" t="n"/>
      <c r="H3565" s="25" t="n"/>
      <c r="I3565" s="8" t="n"/>
      <c r="J3565" s="25">
        <f>IF($H3565&lt;&gt;"",IF($F3565="","",ROUND($H3565-$F3565,2)),IF(AND($F3565&lt;&gt;"",ISNUMBER($G3565)),IF($G3565&lt;TODAY(),-$F3565,""),""))</f>
        <v/>
      </c>
    </row>
    <row r="3566">
      <c r="A3566" s="7" t="n"/>
      <c r="B3566" s="10" t="n"/>
      <c r="C3566">
        <f>IF($A3566="","",IFERROR(IF(INDEX('Apólices'!$Q$2:$Q$5001,MATCH($A3566,'Apólices'!$A$2:$A$5001,0))="","",INDEX('Apólices'!$Q$2:$Q$5001,MATCH($A3566,'Apólices'!$A$2:$A$5001,0))),""))</f>
        <v/>
      </c>
      <c r="D3566" s="8" t="n"/>
      <c r="E3566" s="25" t="n"/>
      <c r="F3566" s="25">
        <f>IF(OR($E3566="",$C3566=""),"",ROUND($E3566*$C3566/100,2))</f>
        <v/>
      </c>
      <c r="G3566" s="8" t="n"/>
      <c r="H3566" s="25" t="n"/>
      <c r="I3566" s="8" t="n"/>
      <c r="J3566" s="25">
        <f>IF($H3566&lt;&gt;"",IF($F3566="","",ROUND($H3566-$F3566,2)),IF(AND($F3566&lt;&gt;"",ISNUMBER($G3566)),IF($G3566&lt;TODAY(),-$F3566,""),""))</f>
        <v/>
      </c>
    </row>
    <row r="3567">
      <c r="A3567" s="7" t="n"/>
      <c r="B3567" s="10" t="n"/>
      <c r="C3567">
        <f>IF($A3567="","",IFERROR(IF(INDEX('Apólices'!$Q$2:$Q$5001,MATCH($A3567,'Apólices'!$A$2:$A$5001,0))="","",INDEX('Apólices'!$Q$2:$Q$5001,MATCH($A3567,'Apólices'!$A$2:$A$5001,0))),""))</f>
        <v/>
      </c>
      <c r="D3567" s="8" t="n"/>
      <c r="E3567" s="25" t="n"/>
      <c r="F3567" s="25">
        <f>IF(OR($E3567="",$C3567=""),"",ROUND($E3567*$C3567/100,2))</f>
        <v/>
      </c>
      <c r="G3567" s="8" t="n"/>
      <c r="H3567" s="25" t="n"/>
      <c r="I3567" s="8" t="n"/>
      <c r="J3567" s="25">
        <f>IF($H3567&lt;&gt;"",IF($F3567="","",ROUND($H3567-$F3567,2)),IF(AND($F3567&lt;&gt;"",ISNUMBER($G3567)),IF($G3567&lt;TODAY(),-$F3567,""),""))</f>
        <v/>
      </c>
    </row>
    <row r="3568">
      <c r="A3568" s="7" t="n"/>
      <c r="B3568" s="10" t="n"/>
      <c r="C3568">
        <f>IF($A3568="","",IFERROR(IF(INDEX('Apólices'!$Q$2:$Q$5001,MATCH($A3568,'Apólices'!$A$2:$A$5001,0))="","",INDEX('Apólices'!$Q$2:$Q$5001,MATCH($A3568,'Apólices'!$A$2:$A$5001,0))),""))</f>
        <v/>
      </c>
      <c r="D3568" s="8" t="n"/>
      <c r="E3568" s="25" t="n"/>
      <c r="F3568" s="25">
        <f>IF(OR($E3568="",$C3568=""),"",ROUND($E3568*$C3568/100,2))</f>
        <v/>
      </c>
      <c r="G3568" s="8" t="n"/>
      <c r="H3568" s="25" t="n"/>
      <c r="I3568" s="8" t="n"/>
      <c r="J3568" s="25">
        <f>IF($H3568&lt;&gt;"",IF($F3568="","",ROUND($H3568-$F3568,2)),IF(AND($F3568&lt;&gt;"",ISNUMBER($G3568)),IF($G3568&lt;TODAY(),-$F3568,""),""))</f>
        <v/>
      </c>
    </row>
    <row r="3569">
      <c r="A3569" s="7" t="n"/>
      <c r="B3569" s="10" t="n"/>
      <c r="C3569">
        <f>IF($A3569="","",IFERROR(IF(INDEX('Apólices'!$Q$2:$Q$5001,MATCH($A3569,'Apólices'!$A$2:$A$5001,0))="","",INDEX('Apólices'!$Q$2:$Q$5001,MATCH($A3569,'Apólices'!$A$2:$A$5001,0))),""))</f>
        <v/>
      </c>
      <c r="D3569" s="8" t="n"/>
      <c r="E3569" s="25" t="n"/>
      <c r="F3569" s="25">
        <f>IF(OR($E3569="",$C3569=""),"",ROUND($E3569*$C3569/100,2))</f>
        <v/>
      </c>
      <c r="G3569" s="8" t="n"/>
      <c r="H3569" s="25" t="n"/>
      <c r="I3569" s="8" t="n"/>
      <c r="J3569" s="25">
        <f>IF($H3569&lt;&gt;"",IF($F3569="","",ROUND($H3569-$F3569,2)),IF(AND($F3569&lt;&gt;"",ISNUMBER($G3569)),IF($G3569&lt;TODAY(),-$F3569,""),""))</f>
        <v/>
      </c>
    </row>
    <row r="3570">
      <c r="A3570" s="7" t="n"/>
      <c r="B3570" s="10" t="n"/>
      <c r="C3570">
        <f>IF($A3570="","",IFERROR(IF(INDEX('Apólices'!$Q$2:$Q$5001,MATCH($A3570,'Apólices'!$A$2:$A$5001,0))="","",INDEX('Apólices'!$Q$2:$Q$5001,MATCH($A3570,'Apólices'!$A$2:$A$5001,0))),""))</f>
        <v/>
      </c>
      <c r="D3570" s="8" t="n"/>
      <c r="E3570" s="25" t="n"/>
      <c r="F3570" s="25">
        <f>IF(OR($E3570="",$C3570=""),"",ROUND($E3570*$C3570/100,2))</f>
        <v/>
      </c>
      <c r="G3570" s="8" t="n"/>
      <c r="H3570" s="25" t="n"/>
      <c r="I3570" s="8" t="n"/>
      <c r="J3570" s="25">
        <f>IF($H3570&lt;&gt;"",IF($F3570="","",ROUND($H3570-$F3570,2)),IF(AND($F3570&lt;&gt;"",ISNUMBER($G3570)),IF($G3570&lt;TODAY(),-$F3570,""),""))</f>
        <v/>
      </c>
    </row>
    <row r="3571">
      <c r="A3571" s="7" t="n"/>
      <c r="B3571" s="10" t="n"/>
      <c r="C3571">
        <f>IF($A3571="","",IFERROR(IF(INDEX('Apólices'!$Q$2:$Q$5001,MATCH($A3571,'Apólices'!$A$2:$A$5001,0))="","",INDEX('Apólices'!$Q$2:$Q$5001,MATCH($A3571,'Apólices'!$A$2:$A$5001,0))),""))</f>
        <v/>
      </c>
      <c r="D3571" s="8" t="n"/>
      <c r="E3571" s="25" t="n"/>
      <c r="F3571" s="25">
        <f>IF(OR($E3571="",$C3571=""),"",ROUND($E3571*$C3571/100,2))</f>
        <v/>
      </c>
      <c r="G3571" s="8" t="n"/>
      <c r="H3571" s="25" t="n"/>
      <c r="I3571" s="8" t="n"/>
      <c r="J3571" s="25">
        <f>IF($H3571&lt;&gt;"",IF($F3571="","",ROUND($H3571-$F3571,2)),IF(AND($F3571&lt;&gt;"",ISNUMBER($G3571)),IF($G3571&lt;TODAY(),-$F3571,""),""))</f>
        <v/>
      </c>
    </row>
    <row r="3572">
      <c r="A3572" s="7" t="n"/>
      <c r="B3572" s="10" t="n"/>
      <c r="C3572">
        <f>IF($A3572="","",IFERROR(IF(INDEX('Apólices'!$Q$2:$Q$5001,MATCH($A3572,'Apólices'!$A$2:$A$5001,0))="","",INDEX('Apólices'!$Q$2:$Q$5001,MATCH($A3572,'Apólices'!$A$2:$A$5001,0))),""))</f>
        <v/>
      </c>
      <c r="D3572" s="8" t="n"/>
      <c r="E3572" s="25" t="n"/>
      <c r="F3572" s="25">
        <f>IF(OR($E3572="",$C3572=""),"",ROUND($E3572*$C3572/100,2))</f>
        <v/>
      </c>
      <c r="G3572" s="8" t="n"/>
      <c r="H3572" s="25" t="n"/>
      <c r="I3572" s="8" t="n"/>
      <c r="J3572" s="25">
        <f>IF($H3572&lt;&gt;"",IF($F3572="","",ROUND($H3572-$F3572,2)),IF(AND($F3572&lt;&gt;"",ISNUMBER($G3572)),IF($G3572&lt;TODAY(),-$F3572,""),""))</f>
        <v/>
      </c>
    </row>
    <row r="3573">
      <c r="A3573" s="7" t="n"/>
      <c r="B3573" s="10" t="n"/>
      <c r="C3573">
        <f>IF($A3573="","",IFERROR(IF(INDEX('Apólices'!$Q$2:$Q$5001,MATCH($A3573,'Apólices'!$A$2:$A$5001,0))="","",INDEX('Apólices'!$Q$2:$Q$5001,MATCH($A3573,'Apólices'!$A$2:$A$5001,0))),""))</f>
        <v/>
      </c>
      <c r="D3573" s="8" t="n"/>
      <c r="E3573" s="25" t="n"/>
      <c r="F3573" s="25">
        <f>IF(OR($E3573="",$C3573=""),"",ROUND($E3573*$C3573/100,2))</f>
        <v/>
      </c>
      <c r="G3573" s="8" t="n"/>
      <c r="H3573" s="25" t="n"/>
      <c r="I3573" s="8" t="n"/>
      <c r="J3573" s="25">
        <f>IF($H3573&lt;&gt;"",IF($F3573="","",ROUND($H3573-$F3573,2)),IF(AND($F3573&lt;&gt;"",ISNUMBER($G3573)),IF($G3573&lt;TODAY(),-$F3573,""),""))</f>
        <v/>
      </c>
    </row>
    <row r="3574">
      <c r="A3574" s="7" t="n"/>
      <c r="B3574" s="10" t="n"/>
      <c r="C3574">
        <f>IF($A3574="","",IFERROR(IF(INDEX('Apólices'!$Q$2:$Q$5001,MATCH($A3574,'Apólices'!$A$2:$A$5001,0))="","",INDEX('Apólices'!$Q$2:$Q$5001,MATCH($A3574,'Apólices'!$A$2:$A$5001,0))),""))</f>
        <v/>
      </c>
      <c r="D3574" s="8" t="n"/>
      <c r="E3574" s="25" t="n"/>
      <c r="F3574" s="25">
        <f>IF(OR($E3574="",$C3574=""),"",ROUND($E3574*$C3574/100,2))</f>
        <v/>
      </c>
      <c r="G3574" s="8" t="n"/>
      <c r="H3574" s="25" t="n"/>
      <c r="I3574" s="8" t="n"/>
      <c r="J3574" s="25">
        <f>IF($H3574&lt;&gt;"",IF($F3574="","",ROUND($H3574-$F3574,2)),IF(AND($F3574&lt;&gt;"",ISNUMBER($G3574)),IF($G3574&lt;TODAY(),-$F3574,""),""))</f>
        <v/>
      </c>
    </row>
    <row r="3575">
      <c r="A3575" s="7" t="n"/>
      <c r="B3575" s="10" t="n"/>
      <c r="C3575">
        <f>IF($A3575="","",IFERROR(IF(INDEX('Apólices'!$Q$2:$Q$5001,MATCH($A3575,'Apólices'!$A$2:$A$5001,0))="","",INDEX('Apólices'!$Q$2:$Q$5001,MATCH($A3575,'Apólices'!$A$2:$A$5001,0))),""))</f>
        <v/>
      </c>
      <c r="D3575" s="8" t="n"/>
      <c r="E3575" s="25" t="n"/>
      <c r="F3575" s="25">
        <f>IF(OR($E3575="",$C3575=""),"",ROUND($E3575*$C3575/100,2))</f>
        <v/>
      </c>
      <c r="G3575" s="8" t="n"/>
      <c r="H3575" s="25" t="n"/>
      <c r="I3575" s="8" t="n"/>
      <c r="J3575" s="25">
        <f>IF($H3575&lt;&gt;"",IF($F3575="","",ROUND($H3575-$F3575,2)),IF(AND($F3575&lt;&gt;"",ISNUMBER($G3575)),IF($G3575&lt;TODAY(),-$F3575,""),""))</f>
        <v/>
      </c>
    </row>
    <row r="3576">
      <c r="A3576" s="7" t="n"/>
      <c r="B3576" s="10" t="n"/>
      <c r="C3576">
        <f>IF($A3576="","",IFERROR(IF(INDEX('Apólices'!$Q$2:$Q$5001,MATCH($A3576,'Apólices'!$A$2:$A$5001,0))="","",INDEX('Apólices'!$Q$2:$Q$5001,MATCH($A3576,'Apólices'!$A$2:$A$5001,0))),""))</f>
        <v/>
      </c>
      <c r="D3576" s="8" t="n"/>
      <c r="E3576" s="25" t="n"/>
      <c r="F3576" s="25">
        <f>IF(OR($E3576="",$C3576=""),"",ROUND($E3576*$C3576/100,2))</f>
        <v/>
      </c>
      <c r="G3576" s="8" t="n"/>
      <c r="H3576" s="25" t="n"/>
      <c r="I3576" s="8" t="n"/>
      <c r="J3576" s="25">
        <f>IF($H3576&lt;&gt;"",IF($F3576="","",ROUND($H3576-$F3576,2)),IF(AND($F3576&lt;&gt;"",ISNUMBER($G3576)),IF($G3576&lt;TODAY(),-$F3576,""),""))</f>
        <v/>
      </c>
    </row>
    <row r="3577">
      <c r="A3577" s="7" t="n"/>
      <c r="B3577" s="10" t="n"/>
      <c r="C3577">
        <f>IF($A3577="","",IFERROR(IF(INDEX('Apólices'!$Q$2:$Q$5001,MATCH($A3577,'Apólices'!$A$2:$A$5001,0))="","",INDEX('Apólices'!$Q$2:$Q$5001,MATCH($A3577,'Apólices'!$A$2:$A$5001,0))),""))</f>
        <v/>
      </c>
      <c r="D3577" s="8" t="n"/>
      <c r="E3577" s="25" t="n"/>
      <c r="F3577" s="25">
        <f>IF(OR($E3577="",$C3577=""),"",ROUND($E3577*$C3577/100,2))</f>
        <v/>
      </c>
      <c r="G3577" s="8" t="n"/>
      <c r="H3577" s="25" t="n"/>
      <c r="I3577" s="8" t="n"/>
      <c r="J3577" s="25">
        <f>IF($H3577&lt;&gt;"",IF($F3577="","",ROUND($H3577-$F3577,2)),IF(AND($F3577&lt;&gt;"",ISNUMBER($G3577)),IF($G3577&lt;TODAY(),-$F3577,""),""))</f>
        <v/>
      </c>
    </row>
    <row r="3578">
      <c r="A3578" s="7" t="n"/>
      <c r="B3578" s="10" t="n"/>
      <c r="C3578">
        <f>IF($A3578="","",IFERROR(IF(INDEX('Apólices'!$Q$2:$Q$5001,MATCH($A3578,'Apólices'!$A$2:$A$5001,0))="","",INDEX('Apólices'!$Q$2:$Q$5001,MATCH($A3578,'Apólices'!$A$2:$A$5001,0))),""))</f>
        <v/>
      </c>
      <c r="D3578" s="8" t="n"/>
      <c r="E3578" s="25" t="n"/>
      <c r="F3578" s="25">
        <f>IF(OR($E3578="",$C3578=""),"",ROUND($E3578*$C3578/100,2))</f>
        <v/>
      </c>
      <c r="G3578" s="8" t="n"/>
      <c r="H3578" s="25" t="n"/>
      <c r="I3578" s="8" t="n"/>
      <c r="J3578" s="25">
        <f>IF($H3578&lt;&gt;"",IF($F3578="","",ROUND($H3578-$F3578,2)),IF(AND($F3578&lt;&gt;"",ISNUMBER($G3578)),IF($G3578&lt;TODAY(),-$F3578,""),""))</f>
        <v/>
      </c>
    </row>
    <row r="3579">
      <c r="A3579" s="7" t="n"/>
      <c r="B3579" s="10" t="n"/>
      <c r="C3579">
        <f>IF($A3579="","",IFERROR(IF(INDEX('Apólices'!$Q$2:$Q$5001,MATCH($A3579,'Apólices'!$A$2:$A$5001,0))="","",INDEX('Apólices'!$Q$2:$Q$5001,MATCH($A3579,'Apólices'!$A$2:$A$5001,0))),""))</f>
        <v/>
      </c>
      <c r="D3579" s="8" t="n"/>
      <c r="E3579" s="25" t="n"/>
      <c r="F3579" s="25">
        <f>IF(OR($E3579="",$C3579=""),"",ROUND($E3579*$C3579/100,2))</f>
        <v/>
      </c>
      <c r="G3579" s="8" t="n"/>
      <c r="H3579" s="25" t="n"/>
      <c r="I3579" s="8" t="n"/>
      <c r="J3579" s="25">
        <f>IF($H3579&lt;&gt;"",IF($F3579="","",ROUND($H3579-$F3579,2)),IF(AND($F3579&lt;&gt;"",ISNUMBER($G3579)),IF($G3579&lt;TODAY(),-$F3579,""),""))</f>
        <v/>
      </c>
    </row>
    <row r="3580">
      <c r="A3580" s="7" t="n"/>
      <c r="B3580" s="10" t="n"/>
      <c r="C3580">
        <f>IF($A3580="","",IFERROR(IF(INDEX('Apólices'!$Q$2:$Q$5001,MATCH($A3580,'Apólices'!$A$2:$A$5001,0))="","",INDEX('Apólices'!$Q$2:$Q$5001,MATCH($A3580,'Apólices'!$A$2:$A$5001,0))),""))</f>
        <v/>
      </c>
      <c r="D3580" s="8" t="n"/>
      <c r="E3580" s="25" t="n"/>
      <c r="F3580" s="25">
        <f>IF(OR($E3580="",$C3580=""),"",ROUND($E3580*$C3580/100,2))</f>
        <v/>
      </c>
      <c r="G3580" s="8" t="n"/>
      <c r="H3580" s="25" t="n"/>
      <c r="I3580" s="8" t="n"/>
      <c r="J3580" s="25">
        <f>IF($H3580&lt;&gt;"",IF($F3580="","",ROUND($H3580-$F3580,2)),IF(AND($F3580&lt;&gt;"",ISNUMBER($G3580)),IF($G3580&lt;TODAY(),-$F3580,""),""))</f>
        <v/>
      </c>
    </row>
    <row r="3581">
      <c r="A3581" s="7" t="n"/>
      <c r="B3581" s="10" t="n"/>
      <c r="C3581">
        <f>IF($A3581="","",IFERROR(IF(INDEX('Apólices'!$Q$2:$Q$5001,MATCH($A3581,'Apólices'!$A$2:$A$5001,0))="","",INDEX('Apólices'!$Q$2:$Q$5001,MATCH($A3581,'Apólices'!$A$2:$A$5001,0))),""))</f>
        <v/>
      </c>
      <c r="D3581" s="8" t="n"/>
      <c r="E3581" s="25" t="n"/>
      <c r="F3581" s="25">
        <f>IF(OR($E3581="",$C3581=""),"",ROUND($E3581*$C3581/100,2))</f>
        <v/>
      </c>
      <c r="G3581" s="8" t="n"/>
      <c r="H3581" s="25" t="n"/>
      <c r="I3581" s="8" t="n"/>
      <c r="J3581" s="25">
        <f>IF($H3581&lt;&gt;"",IF($F3581="","",ROUND($H3581-$F3581,2)),IF(AND($F3581&lt;&gt;"",ISNUMBER($G3581)),IF($G3581&lt;TODAY(),-$F3581,""),""))</f>
        <v/>
      </c>
    </row>
    <row r="3582">
      <c r="A3582" s="7" t="n"/>
      <c r="B3582" s="10" t="n"/>
      <c r="C3582">
        <f>IF($A3582="","",IFERROR(IF(INDEX('Apólices'!$Q$2:$Q$5001,MATCH($A3582,'Apólices'!$A$2:$A$5001,0))="","",INDEX('Apólices'!$Q$2:$Q$5001,MATCH($A3582,'Apólices'!$A$2:$A$5001,0))),""))</f>
        <v/>
      </c>
      <c r="D3582" s="8" t="n"/>
      <c r="E3582" s="25" t="n"/>
      <c r="F3582" s="25">
        <f>IF(OR($E3582="",$C3582=""),"",ROUND($E3582*$C3582/100,2))</f>
        <v/>
      </c>
      <c r="G3582" s="8" t="n"/>
      <c r="H3582" s="25" t="n"/>
      <c r="I3582" s="8" t="n"/>
      <c r="J3582" s="25">
        <f>IF($H3582&lt;&gt;"",IF($F3582="","",ROUND($H3582-$F3582,2)),IF(AND($F3582&lt;&gt;"",ISNUMBER($G3582)),IF($G3582&lt;TODAY(),-$F3582,""),""))</f>
        <v/>
      </c>
    </row>
    <row r="3583">
      <c r="A3583" s="7" t="n"/>
      <c r="B3583" s="10" t="n"/>
      <c r="C3583">
        <f>IF($A3583="","",IFERROR(IF(INDEX('Apólices'!$Q$2:$Q$5001,MATCH($A3583,'Apólices'!$A$2:$A$5001,0))="","",INDEX('Apólices'!$Q$2:$Q$5001,MATCH($A3583,'Apólices'!$A$2:$A$5001,0))),""))</f>
        <v/>
      </c>
      <c r="D3583" s="8" t="n"/>
      <c r="E3583" s="25" t="n"/>
      <c r="F3583" s="25">
        <f>IF(OR($E3583="",$C3583=""),"",ROUND($E3583*$C3583/100,2))</f>
        <v/>
      </c>
      <c r="G3583" s="8" t="n"/>
      <c r="H3583" s="25" t="n"/>
      <c r="I3583" s="8" t="n"/>
      <c r="J3583" s="25">
        <f>IF($H3583&lt;&gt;"",IF($F3583="","",ROUND($H3583-$F3583,2)),IF(AND($F3583&lt;&gt;"",ISNUMBER($G3583)),IF($G3583&lt;TODAY(),-$F3583,""),""))</f>
        <v/>
      </c>
    </row>
    <row r="3584">
      <c r="A3584" s="7" t="n"/>
      <c r="B3584" s="10" t="n"/>
      <c r="C3584">
        <f>IF($A3584="","",IFERROR(IF(INDEX('Apólices'!$Q$2:$Q$5001,MATCH($A3584,'Apólices'!$A$2:$A$5001,0))="","",INDEX('Apólices'!$Q$2:$Q$5001,MATCH($A3584,'Apólices'!$A$2:$A$5001,0))),""))</f>
        <v/>
      </c>
      <c r="D3584" s="8" t="n"/>
      <c r="E3584" s="25" t="n"/>
      <c r="F3584" s="25">
        <f>IF(OR($E3584="",$C3584=""),"",ROUND($E3584*$C3584/100,2))</f>
        <v/>
      </c>
      <c r="G3584" s="8" t="n"/>
      <c r="H3584" s="25" t="n"/>
      <c r="I3584" s="8" t="n"/>
      <c r="J3584" s="25">
        <f>IF($H3584&lt;&gt;"",IF($F3584="","",ROUND($H3584-$F3584,2)),IF(AND($F3584&lt;&gt;"",ISNUMBER($G3584)),IF($G3584&lt;TODAY(),-$F3584,""),""))</f>
        <v/>
      </c>
    </row>
    <row r="3585">
      <c r="A3585" s="7" t="n"/>
      <c r="B3585" s="10" t="n"/>
      <c r="C3585">
        <f>IF($A3585="","",IFERROR(IF(INDEX('Apólices'!$Q$2:$Q$5001,MATCH($A3585,'Apólices'!$A$2:$A$5001,0))="","",INDEX('Apólices'!$Q$2:$Q$5001,MATCH($A3585,'Apólices'!$A$2:$A$5001,0))),""))</f>
        <v/>
      </c>
      <c r="D3585" s="8" t="n"/>
      <c r="E3585" s="25" t="n"/>
      <c r="F3585" s="25">
        <f>IF(OR($E3585="",$C3585=""),"",ROUND($E3585*$C3585/100,2))</f>
        <v/>
      </c>
      <c r="G3585" s="8" t="n"/>
      <c r="H3585" s="25" t="n"/>
      <c r="I3585" s="8" t="n"/>
      <c r="J3585" s="25">
        <f>IF($H3585&lt;&gt;"",IF($F3585="","",ROUND($H3585-$F3585,2)),IF(AND($F3585&lt;&gt;"",ISNUMBER($G3585)),IF($G3585&lt;TODAY(),-$F3585,""),""))</f>
        <v/>
      </c>
    </row>
    <row r="3586">
      <c r="A3586" s="7" t="n"/>
      <c r="B3586" s="10" t="n"/>
      <c r="C3586">
        <f>IF($A3586="","",IFERROR(IF(INDEX('Apólices'!$Q$2:$Q$5001,MATCH($A3586,'Apólices'!$A$2:$A$5001,0))="","",INDEX('Apólices'!$Q$2:$Q$5001,MATCH($A3586,'Apólices'!$A$2:$A$5001,0))),""))</f>
        <v/>
      </c>
      <c r="D3586" s="8" t="n"/>
      <c r="E3586" s="25" t="n"/>
      <c r="F3586" s="25">
        <f>IF(OR($E3586="",$C3586=""),"",ROUND($E3586*$C3586/100,2))</f>
        <v/>
      </c>
      <c r="G3586" s="8" t="n"/>
      <c r="H3586" s="25" t="n"/>
      <c r="I3586" s="8" t="n"/>
      <c r="J3586" s="25">
        <f>IF($H3586&lt;&gt;"",IF($F3586="","",ROUND($H3586-$F3586,2)),IF(AND($F3586&lt;&gt;"",ISNUMBER($G3586)),IF($G3586&lt;TODAY(),-$F3586,""),""))</f>
        <v/>
      </c>
    </row>
    <row r="3587">
      <c r="A3587" s="7" t="n"/>
      <c r="B3587" s="10" t="n"/>
      <c r="C3587">
        <f>IF($A3587="","",IFERROR(IF(INDEX('Apólices'!$Q$2:$Q$5001,MATCH($A3587,'Apólices'!$A$2:$A$5001,0))="","",INDEX('Apólices'!$Q$2:$Q$5001,MATCH($A3587,'Apólices'!$A$2:$A$5001,0))),""))</f>
        <v/>
      </c>
      <c r="D3587" s="8" t="n"/>
      <c r="E3587" s="25" t="n"/>
      <c r="F3587" s="25">
        <f>IF(OR($E3587="",$C3587=""),"",ROUND($E3587*$C3587/100,2))</f>
        <v/>
      </c>
      <c r="G3587" s="8" t="n"/>
      <c r="H3587" s="25" t="n"/>
      <c r="I3587" s="8" t="n"/>
      <c r="J3587" s="25">
        <f>IF($H3587&lt;&gt;"",IF($F3587="","",ROUND($H3587-$F3587,2)),IF(AND($F3587&lt;&gt;"",ISNUMBER($G3587)),IF($G3587&lt;TODAY(),-$F3587,""),""))</f>
        <v/>
      </c>
    </row>
    <row r="3588">
      <c r="A3588" s="7" t="n"/>
      <c r="B3588" s="10" t="n"/>
      <c r="C3588">
        <f>IF($A3588="","",IFERROR(IF(INDEX('Apólices'!$Q$2:$Q$5001,MATCH($A3588,'Apólices'!$A$2:$A$5001,0))="","",INDEX('Apólices'!$Q$2:$Q$5001,MATCH($A3588,'Apólices'!$A$2:$A$5001,0))),""))</f>
        <v/>
      </c>
      <c r="D3588" s="8" t="n"/>
      <c r="E3588" s="25" t="n"/>
      <c r="F3588" s="25">
        <f>IF(OR($E3588="",$C3588=""),"",ROUND($E3588*$C3588/100,2))</f>
        <v/>
      </c>
      <c r="G3588" s="8" t="n"/>
      <c r="H3588" s="25" t="n"/>
      <c r="I3588" s="8" t="n"/>
      <c r="J3588" s="25">
        <f>IF($H3588&lt;&gt;"",IF($F3588="","",ROUND($H3588-$F3588,2)),IF(AND($F3588&lt;&gt;"",ISNUMBER($G3588)),IF($G3588&lt;TODAY(),-$F3588,""),""))</f>
        <v/>
      </c>
    </row>
    <row r="3589">
      <c r="A3589" s="7" t="n"/>
      <c r="B3589" s="10" t="n"/>
      <c r="C3589">
        <f>IF($A3589="","",IFERROR(IF(INDEX('Apólices'!$Q$2:$Q$5001,MATCH($A3589,'Apólices'!$A$2:$A$5001,0))="","",INDEX('Apólices'!$Q$2:$Q$5001,MATCH($A3589,'Apólices'!$A$2:$A$5001,0))),""))</f>
        <v/>
      </c>
      <c r="D3589" s="8" t="n"/>
      <c r="E3589" s="25" t="n"/>
      <c r="F3589" s="25">
        <f>IF(OR($E3589="",$C3589=""),"",ROUND($E3589*$C3589/100,2))</f>
        <v/>
      </c>
      <c r="G3589" s="8" t="n"/>
      <c r="H3589" s="25" t="n"/>
      <c r="I3589" s="8" t="n"/>
      <c r="J3589" s="25">
        <f>IF($H3589&lt;&gt;"",IF($F3589="","",ROUND($H3589-$F3589,2)),IF(AND($F3589&lt;&gt;"",ISNUMBER($G3589)),IF($G3589&lt;TODAY(),-$F3589,""),""))</f>
        <v/>
      </c>
    </row>
    <row r="3590">
      <c r="A3590" s="7" t="n"/>
      <c r="B3590" s="10" t="n"/>
      <c r="C3590">
        <f>IF($A3590="","",IFERROR(IF(INDEX('Apólices'!$Q$2:$Q$5001,MATCH($A3590,'Apólices'!$A$2:$A$5001,0))="","",INDEX('Apólices'!$Q$2:$Q$5001,MATCH($A3590,'Apólices'!$A$2:$A$5001,0))),""))</f>
        <v/>
      </c>
      <c r="D3590" s="8" t="n"/>
      <c r="E3590" s="25" t="n"/>
      <c r="F3590" s="25">
        <f>IF(OR($E3590="",$C3590=""),"",ROUND($E3590*$C3590/100,2))</f>
        <v/>
      </c>
      <c r="G3590" s="8" t="n"/>
      <c r="H3590" s="25" t="n"/>
      <c r="I3590" s="8" t="n"/>
      <c r="J3590" s="25">
        <f>IF($H3590&lt;&gt;"",IF($F3590="","",ROUND($H3590-$F3590,2)),IF(AND($F3590&lt;&gt;"",ISNUMBER($G3590)),IF($G3590&lt;TODAY(),-$F3590,""),""))</f>
        <v/>
      </c>
    </row>
    <row r="3591">
      <c r="A3591" s="7" t="n"/>
      <c r="B3591" s="10" t="n"/>
      <c r="C3591">
        <f>IF($A3591="","",IFERROR(IF(INDEX('Apólices'!$Q$2:$Q$5001,MATCH($A3591,'Apólices'!$A$2:$A$5001,0))="","",INDEX('Apólices'!$Q$2:$Q$5001,MATCH($A3591,'Apólices'!$A$2:$A$5001,0))),""))</f>
        <v/>
      </c>
      <c r="D3591" s="8" t="n"/>
      <c r="E3591" s="25" t="n"/>
      <c r="F3591" s="25">
        <f>IF(OR($E3591="",$C3591=""),"",ROUND($E3591*$C3591/100,2))</f>
        <v/>
      </c>
      <c r="G3591" s="8" t="n"/>
      <c r="H3591" s="25" t="n"/>
      <c r="I3591" s="8" t="n"/>
      <c r="J3591" s="25">
        <f>IF($H3591&lt;&gt;"",IF($F3591="","",ROUND($H3591-$F3591,2)),IF(AND($F3591&lt;&gt;"",ISNUMBER($G3591)),IF($G3591&lt;TODAY(),-$F3591,""),""))</f>
        <v/>
      </c>
    </row>
    <row r="3592">
      <c r="A3592" s="7" t="n"/>
      <c r="B3592" s="10" t="n"/>
      <c r="C3592">
        <f>IF($A3592="","",IFERROR(IF(INDEX('Apólices'!$Q$2:$Q$5001,MATCH($A3592,'Apólices'!$A$2:$A$5001,0))="","",INDEX('Apólices'!$Q$2:$Q$5001,MATCH($A3592,'Apólices'!$A$2:$A$5001,0))),""))</f>
        <v/>
      </c>
      <c r="D3592" s="8" t="n"/>
      <c r="E3592" s="25" t="n"/>
      <c r="F3592" s="25">
        <f>IF(OR($E3592="",$C3592=""),"",ROUND($E3592*$C3592/100,2))</f>
        <v/>
      </c>
      <c r="G3592" s="8" t="n"/>
      <c r="H3592" s="25" t="n"/>
      <c r="I3592" s="8" t="n"/>
      <c r="J3592" s="25">
        <f>IF($H3592&lt;&gt;"",IF($F3592="","",ROUND($H3592-$F3592,2)),IF(AND($F3592&lt;&gt;"",ISNUMBER($G3592)),IF($G3592&lt;TODAY(),-$F3592,""),""))</f>
        <v/>
      </c>
    </row>
    <row r="3593">
      <c r="A3593" s="7" t="n"/>
      <c r="B3593" s="10" t="n"/>
      <c r="C3593">
        <f>IF($A3593="","",IFERROR(IF(INDEX('Apólices'!$Q$2:$Q$5001,MATCH($A3593,'Apólices'!$A$2:$A$5001,0))="","",INDEX('Apólices'!$Q$2:$Q$5001,MATCH($A3593,'Apólices'!$A$2:$A$5001,0))),""))</f>
        <v/>
      </c>
      <c r="D3593" s="8" t="n"/>
      <c r="E3593" s="25" t="n"/>
      <c r="F3593" s="25">
        <f>IF(OR($E3593="",$C3593=""),"",ROUND($E3593*$C3593/100,2))</f>
        <v/>
      </c>
      <c r="G3593" s="8" t="n"/>
      <c r="H3593" s="25" t="n"/>
      <c r="I3593" s="8" t="n"/>
      <c r="J3593" s="25">
        <f>IF($H3593&lt;&gt;"",IF($F3593="","",ROUND($H3593-$F3593,2)),IF(AND($F3593&lt;&gt;"",ISNUMBER($G3593)),IF($G3593&lt;TODAY(),-$F3593,""),""))</f>
        <v/>
      </c>
    </row>
    <row r="3594">
      <c r="A3594" s="7" t="n"/>
      <c r="B3594" s="10" t="n"/>
      <c r="C3594">
        <f>IF($A3594="","",IFERROR(IF(INDEX('Apólices'!$Q$2:$Q$5001,MATCH($A3594,'Apólices'!$A$2:$A$5001,0))="","",INDEX('Apólices'!$Q$2:$Q$5001,MATCH($A3594,'Apólices'!$A$2:$A$5001,0))),""))</f>
        <v/>
      </c>
      <c r="D3594" s="8" t="n"/>
      <c r="E3594" s="25" t="n"/>
      <c r="F3594" s="25">
        <f>IF(OR($E3594="",$C3594=""),"",ROUND($E3594*$C3594/100,2))</f>
        <v/>
      </c>
      <c r="G3594" s="8" t="n"/>
      <c r="H3594" s="25" t="n"/>
      <c r="I3594" s="8" t="n"/>
      <c r="J3594" s="25">
        <f>IF($H3594&lt;&gt;"",IF($F3594="","",ROUND($H3594-$F3594,2)),IF(AND($F3594&lt;&gt;"",ISNUMBER($G3594)),IF($G3594&lt;TODAY(),-$F3594,""),""))</f>
        <v/>
      </c>
    </row>
    <row r="3595">
      <c r="A3595" s="7" t="n"/>
      <c r="B3595" s="10" t="n"/>
      <c r="C3595">
        <f>IF($A3595="","",IFERROR(IF(INDEX('Apólices'!$Q$2:$Q$5001,MATCH($A3595,'Apólices'!$A$2:$A$5001,0))="","",INDEX('Apólices'!$Q$2:$Q$5001,MATCH($A3595,'Apólices'!$A$2:$A$5001,0))),""))</f>
        <v/>
      </c>
      <c r="D3595" s="8" t="n"/>
      <c r="E3595" s="25" t="n"/>
      <c r="F3595" s="25">
        <f>IF(OR($E3595="",$C3595=""),"",ROUND($E3595*$C3595/100,2))</f>
        <v/>
      </c>
      <c r="G3595" s="8" t="n"/>
      <c r="H3595" s="25" t="n"/>
      <c r="I3595" s="8" t="n"/>
      <c r="J3595" s="25">
        <f>IF($H3595&lt;&gt;"",IF($F3595="","",ROUND($H3595-$F3595,2)),IF(AND($F3595&lt;&gt;"",ISNUMBER($G3595)),IF($G3595&lt;TODAY(),-$F3595,""),""))</f>
        <v/>
      </c>
    </row>
    <row r="3596">
      <c r="A3596" s="7" t="n"/>
      <c r="B3596" s="10" t="n"/>
      <c r="C3596">
        <f>IF($A3596="","",IFERROR(IF(INDEX('Apólices'!$Q$2:$Q$5001,MATCH($A3596,'Apólices'!$A$2:$A$5001,0))="","",INDEX('Apólices'!$Q$2:$Q$5001,MATCH($A3596,'Apólices'!$A$2:$A$5001,0))),""))</f>
        <v/>
      </c>
      <c r="D3596" s="8" t="n"/>
      <c r="E3596" s="25" t="n"/>
      <c r="F3596" s="25">
        <f>IF(OR($E3596="",$C3596=""),"",ROUND($E3596*$C3596/100,2))</f>
        <v/>
      </c>
      <c r="G3596" s="8" t="n"/>
      <c r="H3596" s="25" t="n"/>
      <c r="I3596" s="8" t="n"/>
      <c r="J3596" s="25">
        <f>IF($H3596&lt;&gt;"",IF($F3596="","",ROUND($H3596-$F3596,2)),IF(AND($F3596&lt;&gt;"",ISNUMBER($G3596)),IF($G3596&lt;TODAY(),-$F3596,""),""))</f>
        <v/>
      </c>
    </row>
    <row r="3597">
      <c r="A3597" s="7" t="n"/>
      <c r="B3597" s="10" t="n"/>
      <c r="C3597">
        <f>IF($A3597="","",IFERROR(IF(INDEX('Apólices'!$Q$2:$Q$5001,MATCH($A3597,'Apólices'!$A$2:$A$5001,0))="","",INDEX('Apólices'!$Q$2:$Q$5001,MATCH($A3597,'Apólices'!$A$2:$A$5001,0))),""))</f>
        <v/>
      </c>
      <c r="D3597" s="8" t="n"/>
      <c r="E3597" s="25" t="n"/>
      <c r="F3597" s="25">
        <f>IF(OR($E3597="",$C3597=""),"",ROUND($E3597*$C3597/100,2))</f>
        <v/>
      </c>
      <c r="G3597" s="8" t="n"/>
      <c r="H3597" s="25" t="n"/>
      <c r="I3597" s="8" t="n"/>
      <c r="J3597" s="25">
        <f>IF($H3597&lt;&gt;"",IF($F3597="","",ROUND($H3597-$F3597,2)),IF(AND($F3597&lt;&gt;"",ISNUMBER($G3597)),IF($G3597&lt;TODAY(),-$F3597,""),""))</f>
        <v/>
      </c>
    </row>
    <row r="3598">
      <c r="A3598" s="7" t="n"/>
      <c r="B3598" s="10" t="n"/>
      <c r="C3598">
        <f>IF($A3598="","",IFERROR(IF(INDEX('Apólices'!$Q$2:$Q$5001,MATCH($A3598,'Apólices'!$A$2:$A$5001,0))="","",INDEX('Apólices'!$Q$2:$Q$5001,MATCH($A3598,'Apólices'!$A$2:$A$5001,0))),""))</f>
        <v/>
      </c>
      <c r="D3598" s="8" t="n"/>
      <c r="E3598" s="25" t="n"/>
      <c r="F3598" s="25">
        <f>IF(OR($E3598="",$C3598=""),"",ROUND($E3598*$C3598/100,2))</f>
        <v/>
      </c>
      <c r="G3598" s="8" t="n"/>
      <c r="H3598" s="25" t="n"/>
      <c r="I3598" s="8" t="n"/>
      <c r="J3598" s="25">
        <f>IF($H3598&lt;&gt;"",IF($F3598="","",ROUND($H3598-$F3598,2)),IF(AND($F3598&lt;&gt;"",ISNUMBER($G3598)),IF($G3598&lt;TODAY(),-$F3598,""),""))</f>
        <v/>
      </c>
    </row>
    <row r="3599">
      <c r="A3599" s="7" t="n"/>
      <c r="B3599" s="10" t="n"/>
      <c r="C3599">
        <f>IF($A3599="","",IFERROR(IF(INDEX('Apólices'!$Q$2:$Q$5001,MATCH($A3599,'Apólices'!$A$2:$A$5001,0))="","",INDEX('Apólices'!$Q$2:$Q$5001,MATCH($A3599,'Apólices'!$A$2:$A$5001,0))),""))</f>
        <v/>
      </c>
      <c r="D3599" s="8" t="n"/>
      <c r="E3599" s="25" t="n"/>
      <c r="F3599" s="25">
        <f>IF(OR($E3599="",$C3599=""),"",ROUND($E3599*$C3599/100,2))</f>
        <v/>
      </c>
      <c r="G3599" s="8" t="n"/>
      <c r="H3599" s="25" t="n"/>
      <c r="I3599" s="8" t="n"/>
      <c r="J3599" s="25">
        <f>IF($H3599&lt;&gt;"",IF($F3599="","",ROUND($H3599-$F3599,2)),IF(AND($F3599&lt;&gt;"",ISNUMBER($G3599)),IF($G3599&lt;TODAY(),-$F3599,""),""))</f>
        <v/>
      </c>
    </row>
    <row r="3600">
      <c r="A3600" s="7" t="n"/>
      <c r="B3600" s="10" t="n"/>
      <c r="C3600">
        <f>IF($A3600="","",IFERROR(IF(INDEX('Apólices'!$Q$2:$Q$5001,MATCH($A3600,'Apólices'!$A$2:$A$5001,0))="","",INDEX('Apólices'!$Q$2:$Q$5001,MATCH($A3600,'Apólices'!$A$2:$A$5001,0))),""))</f>
        <v/>
      </c>
      <c r="D3600" s="8" t="n"/>
      <c r="E3600" s="25" t="n"/>
      <c r="F3600" s="25">
        <f>IF(OR($E3600="",$C3600=""),"",ROUND($E3600*$C3600/100,2))</f>
        <v/>
      </c>
      <c r="G3600" s="8" t="n"/>
      <c r="H3600" s="25" t="n"/>
      <c r="I3600" s="8" t="n"/>
      <c r="J3600" s="25">
        <f>IF($H3600&lt;&gt;"",IF($F3600="","",ROUND($H3600-$F3600,2)),IF(AND($F3600&lt;&gt;"",ISNUMBER($G3600)),IF($G3600&lt;TODAY(),-$F3600,""),""))</f>
        <v/>
      </c>
    </row>
    <row r="3601">
      <c r="A3601" s="7" t="n"/>
      <c r="B3601" s="10" t="n"/>
      <c r="C3601">
        <f>IF($A3601="","",IFERROR(IF(INDEX('Apólices'!$Q$2:$Q$5001,MATCH($A3601,'Apólices'!$A$2:$A$5001,0))="","",INDEX('Apólices'!$Q$2:$Q$5001,MATCH($A3601,'Apólices'!$A$2:$A$5001,0))),""))</f>
        <v/>
      </c>
      <c r="D3601" s="8" t="n"/>
      <c r="E3601" s="25" t="n"/>
      <c r="F3601" s="25">
        <f>IF(OR($E3601="",$C3601=""),"",ROUND($E3601*$C3601/100,2))</f>
        <v/>
      </c>
      <c r="G3601" s="8" t="n"/>
      <c r="H3601" s="25" t="n"/>
      <c r="I3601" s="8" t="n"/>
      <c r="J3601" s="25">
        <f>IF($H3601&lt;&gt;"",IF($F3601="","",ROUND($H3601-$F3601,2)),IF(AND($F3601&lt;&gt;"",ISNUMBER($G3601)),IF($G3601&lt;TODAY(),-$F3601,""),""))</f>
        <v/>
      </c>
    </row>
    <row r="3602">
      <c r="A3602" s="7" t="n"/>
      <c r="B3602" s="10" t="n"/>
      <c r="C3602">
        <f>IF($A3602="","",IFERROR(IF(INDEX('Apólices'!$Q$2:$Q$5001,MATCH($A3602,'Apólices'!$A$2:$A$5001,0))="","",INDEX('Apólices'!$Q$2:$Q$5001,MATCH($A3602,'Apólices'!$A$2:$A$5001,0))),""))</f>
        <v/>
      </c>
      <c r="D3602" s="8" t="n"/>
      <c r="E3602" s="25" t="n"/>
      <c r="F3602" s="25">
        <f>IF(OR($E3602="",$C3602=""),"",ROUND($E3602*$C3602/100,2))</f>
        <v/>
      </c>
      <c r="G3602" s="8" t="n"/>
      <c r="H3602" s="25" t="n"/>
      <c r="I3602" s="8" t="n"/>
      <c r="J3602" s="25">
        <f>IF($H3602&lt;&gt;"",IF($F3602="","",ROUND($H3602-$F3602,2)),IF(AND($F3602&lt;&gt;"",ISNUMBER($G3602)),IF($G3602&lt;TODAY(),-$F3602,""),""))</f>
        <v/>
      </c>
    </row>
    <row r="3603">
      <c r="A3603" s="7" t="n"/>
      <c r="B3603" s="10" t="n"/>
      <c r="C3603">
        <f>IF($A3603="","",IFERROR(IF(INDEX('Apólices'!$Q$2:$Q$5001,MATCH($A3603,'Apólices'!$A$2:$A$5001,0))="","",INDEX('Apólices'!$Q$2:$Q$5001,MATCH($A3603,'Apólices'!$A$2:$A$5001,0))),""))</f>
        <v/>
      </c>
      <c r="D3603" s="8" t="n"/>
      <c r="E3603" s="25" t="n"/>
      <c r="F3603" s="25">
        <f>IF(OR($E3603="",$C3603=""),"",ROUND($E3603*$C3603/100,2))</f>
        <v/>
      </c>
      <c r="G3603" s="8" t="n"/>
      <c r="H3603" s="25" t="n"/>
      <c r="I3603" s="8" t="n"/>
      <c r="J3603" s="25">
        <f>IF($H3603&lt;&gt;"",IF($F3603="","",ROUND($H3603-$F3603,2)),IF(AND($F3603&lt;&gt;"",ISNUMBER($G3603)),IF($G3603&lt;TODAY(),-$F3603,""),""))</f>
        <v/>
      </c>
    </row>
    <row r="3604">
      <c r="A3604" s="7" t="n"/>
      <c r="B3604" s="10" t="n"/>
      <c r="C3604">
        <f>IF($A3604="","",IFERROR(IF(INDEX('Apólices'!$Q$2:$Q$5001,MATCH($A3604,'Apólices'!$A$2:$A$5001,0))="","",INDEX('Apólices'!$Q$2:$Q$5001,MATCH($A3604,'Apólices'!$A$2:$A$5001,0))),""))</f>
        <v/>
      </c>
      <c r="D3604" s="8" t="n"/>
      <c r="E3604" s="25" t="n"/>
      <c r="F3604" s="25">
        <f>IF(OR($E3604="",$C3604=""),"",ROUND($E3604*$C3604/100,2))</f>
        <v/>
      </c>
      <c r="G3604" s="8" t="n"/>
      <c r="H3604" s="25" t="n"/>
      <c r="I3604" s="8" t="n"/>
      <c r="J3604" s="25">
        <f>IF($H3604&lt;&gt;"",IF($F3604="","",ROUND($H3604-$F3604,2)),IF(AND($F3604&lt;&gt;"",ISNUMBER($G3604)),IF($G3604&lt;TODAY(),-$F3604,""),""))</f>
        <v/>
      </c>
    </row>
    <row r="3605">
      <c r="A3605" s="7" t="n"/>
      <c r="B3605" s="10" t="n"/>
      <c r="C3605">
        <f>IF($A3605="","",IFERROR(IF(INDEX('Apólices'!$Q$2:$Q$5001,MATCH($A3605,'Apólices'!$A$2:$A$5001,0))="","",INDEX('Apólices'!$Q$2:$Q$5001,MATCH($A3605,'Apólices'!$A$2:$A$5001,0))),""))</f>
        <v/>
      </c>
      <c r="D3605" s="8" t="n"/>
      <c r="E3605" s="25" t="n"/>
      <c r="F3605" s="25">
        <f>IF(OR($E3605="",$C3605=""),"",ROUND($E3605*$C3605/100,2))</f>
        <v/>
      </c>
      <c r="G3605" s="8" t="n"/>
      <c r="H3605" s="25" t="n"/>
      <c r="I3605" s="8" t="n"/>
      <c r="J3605" s="25">
        <f>IF($H3605&lt;&gt;"",IF($F3605="","",ROUND($H3605-$F3605,2)),IF(AND($F3605&lt;&gt;"",ISNUMBER($G3605)),IF($G3605&lt;TODAY(),-$F3605,""),""))</f>
        <v/>
      </c>
    </row>
    <row r="3606">
      <c r="A3606" s="7" t="n"/>
      <c r="B3606" s="10" t="n"/>
      <c r="C3606">
        <f>IF($A3606="","",IFERROR(IF(INDEX('Apólices'!$Q$2:$Q$5001,MATCH($A3606,'Apólices'!$A$2:$A$5001,0))="","",INDEX('Apólices'!$Q$2:$Q$5001,MATCH($A3606,'Apólices'!$A$2:$A$5001,0))),""))</f>
        <v/>
      </c>
      <c r="D3606" s="8" t="n"/>
      <c r="E3606" s="25" t="n"/>
      <c r="F3606" s="25">
        <f>IF(OR($E3606="",$C3606=""),"",ROUND($E3606*$C3606/100,2))</f>
        <v/>
      </c>
      <c r="G3606" s="8" t="n"/>
      <c r="H3606" s="25" t="n"/>
      <c r="I3606" s="8" t="n"/>
      <c r="J3606" s="25">
        <f>IF($H3606&lt;&gt;"",IF($F3606="","",ROUND($H3606-$F3606,2)),IF(AND($F3606&lt;&gt;"",ISNUMBER($G3606)),IF($G3606&lt;TODAY(),-$F3606,""),""))</f>
        <v/>
      </c>
    </row>
    <row r="3607">
      <c r="A3607" s="7" t="n"/>
      <c r="B3607" s="10" t="n"/>
      <c r="C3607">
        <f>IF($A3607="","",IFERROR(IF(INDEX('Apólices'!$Q$2:$Q$5001,MATCH($A3607,'Apólices'!$A$2:$A$5001,0))="","",INDEX('Apólices'!$Q$2:$Q$5001,MATCH($A3607,'Apólices'!$A$2:$A$5001,0))),""))</f>
        <v/>
      </c>
      <c r="D3607" s="8" t="n"/>
      <c r="E3607" s="25" t="n"/>
      <c r="F3607" s="25">
        <f>IF(OR($E3607="",$C3607=""),"",ROUND($E3607*$C3607/100,2))</f>
        <v/>
      </c>
      <c r="G3607" s="8" t="n"/>
      <c r="H3607" s="25" t="n"/>
      <c r="I3607" s="8" t="n"/>
      <c r="J3607" s="25">
        <f>IF($H3607&lt;&gt;"",IF($F3607="","",ROUND($H3607-$F3607,2)),IF(AND($F3607&lt;&gt;"",ISNUMBER($G3607)),IF($G3607&lt;TODAY(),-$F3607,""),""))</f>
        <v/>
      </c>
    </row>
    <row r="3608">
      <c r="A3608" s="7" t="n"/>
      <c r="B3608" s="10" t="n"/>
      <c r="C3608">
        <f>IF($A3608="","",IFERROR(IF(INDEX('Apólices'!$Q$2:$Q$5001,MATCH($A3608,'Apólices'!$A$2:$A$5001,0))="","",INDEX('Apólices'!$Q$2:$Q$5001,MATCH($A3608,'Apólices'!$A$2:$A$5001,0))),""))</f>
        <v/>
      </c>
      <c r="D3608" s="8" t="n"/>
      <c r="E3608" s="25" t="n"/>
      <c r="F3608" s="25">
        <f>IF(OR($E3608="",$C3608=""),"",ROUND($E3608*$C3608/100,2))</f>
        <v/>
      </c>
      <c r="G3608" s="8" t="n"/>
      <c r="H3608" s="25" t="n"/>
      <c r="I3608" s="8" t="n"/>
      <c r="J3608" s="25">
        <f>IF($H3608&lt;&gt;"",IF($F3608="","",ROUND($H3608-$F3608,2)),IF(AND($F3608&lt;&gt;"",ISNUMBER($G3608)),IF($G3608&lt;TODAY(),-$F3608,""),""))</f>
        <v/>
      </c>
    </row>
    <row r="3609">
      <c r="A3609" s="7" t="n"/>
      <c r="B3609" s="10" t="n"/>
      <c r="C3609">
        <f>IF($A3609="","",IFERROR(IF(INDEX('Apólices'!$Q$2:$Q$5001,MATCH($A3609,'Apólices'!$A$2:$A$5001,0))="","",INDEX('Apólices'!$Q$2:$Q$5001,MATCH($A3609,'Apólices'!$A$2:$A$5001,0))),""))</f>
        <v/>
      </c>
      <c r="D3609" s="8" t="n"/>
      <c r="E3609" s="25" t="n"/>
      <c r="F3609" s="25">
        <f>IF(OR($E3609="",$C3609=""),"",ROUND($E3609*$C3609/100,2))</f>
        <v/>
      </c>
      <c r="G3609" s="8" t="n"/>
      <c r="H3609" s="25" t="n"/>
      <c r="I3609" s="8" t="n"/>
      <c r="J3609" s="25">
        <f>IF($H3609&lt;&gt;"",IF($F3609="","",ROUND($H3609-$F3609,2)),IF(AND($F3609&lt;&gt;"",ISNUMBER($G3609)),IF($G3609&lt;TODAY(),-$F3609,""),""))</f>
        <v/>
      </c>
    </row>
    <row r="3610">
      <c r="A3610" s="7" t="n"/>
      <c r="B3610" s="10" t="n"/>
      <c r="C3610">
        <f>IF($A3610="","",IFERROR(IF(INDEX('Apólices'!$Q$2:$Q$5001,MATCH($A3610,'Apólices'!$A$2:$A$5001,0))="","",INDEX('Apólices'!$Q$2:$Q$5001,MATCH($A3610,'Apólices'!$A$2:$A$5001,0))),""))</f>
        <v/>
      </c>
      <c r="D3610" s="8" t="n"/>
      <c r="E3610" s="25" t="n"/>
      <c r="F3610" s="25">
        <f>IF(OR($E3610="",$C3610=""),"",ROUND($E3610*$C3610/100,2))</f>
        <v/>
      </c>
      <c r="G3610" s="8" t="n"/>
      <c r="H3610" s="25" t="n"/>
      <c r="I3610" s="8" t="n"/>
      <c r="J3610" s="25">
        <f>IF($H3610&lt;&gt;"",IF($F3610="","",ROUND($H3610-$F3610,2)),IF(AND($F3610&lt;&gt;"",ISNUMBER($G3610)),IF($G3610&lt;TODAY(),-$F3610,""),""))</f>
        <v/>
      </c>
    </row>
    <row r="3611">
      <c r="A3611" s="7" t="n"/>
      <c r="B3611" s="10" t="n"/>
      <c r="C3611">
        <f>IF($A3611="","",IFERROR(IF(INDEX('Apólices'!$Q$2:$Q$5001,MATCH($A3611,'Apólices'!$A$2:$A$5001,0))="","",INDEX('Apólices'!$Q$2:$Q$5001,MATCH($A3611,'Apólices'!$A$2:$A$5001,0))),""))</f>
        <v/>
      </c>
      <c r="D3611" s="8" t="n"/>
      <c r="E3611" s="25" t="n"/>
      <c r="F3611" s="25">
        <f>IF(OR($E3611="",$C3611=""),"",ROUND($E3611*$C3611/100,2))</f>
        <v/>
      </c>
      <c r="G3611" s="8" t="n"/>
      <c r="H3611" s="25" t="n"/>
      <c r="I3611" s="8" t="n"/>
      <c r="J3611" s="25">
        <f>IF($H3611&lt;&gt;"",IF($F3611="","",ROUND($H3611-$F3611,2)),IF(AND($F3611&lt;&gt;"",ISNUMBER($G3611)),IF($G3611&lt;TODAY(),-$F3611,""),""))</f>
        <v/>
      </c>
    </row>
    <row r="3612">
      <c r="A3612" s="7" t="n"/>
      <c r="B3612" s="10" t="n"/>
      <c r="C3612">
        <f>IF($A3612="","",IFERROR(IF(INDEX('Apólices'!$Q$2:$Q$5001,MATCH($A3612,'Apólices'!$A$2:$A$5001,0))="","",INDEX('Apólices'!$Q$2:$Q$5001,MATCH($A3612,'Apólices'!$A$2:$A$5001,0))),""))</f>
        <v/>
      </c>
      <c r="D3612" s="8" t="n"/>
      <c r="E3612" s="25" t="n"/>
      <c r="F3612" s="25">
        <f>IF(OR($E3612="",$C3612=""),"",ROUND($E3612*$C3612/100,2))</f>
        <v/>
      </c>
      <c r="G3612" s="8" t="n"/>
      <c r="H3612" s="25" t="n"/>
      <c r="I3612" s="8" t="n"/>
      <c r="J3612" s="25">
        <f>IF($H3612&lt;&gt;"",IF($F3612="","",ROUND($H3612-$F3612,2)),IF(AND($F3612&lt;&gt;"",ISNUMBER($G3612)),IF($G3612&lt;TODAY(),-$F3612,""),""))</f>
        <v/>
      </c>
    </row>
    <row r="3613">
      <c r="A3613" s="7" t="n"/>
      <c r="B3613" s="10" t="n"/>
      <c r="C3613">
        <f>IF($A3613="","",IFERROR(IF(INDEX('Apólices'!$Q$2:$Q$5001,MATCH($A3613,'Apólices'!$A$2:$A$5001,0))="","",INDEX('Apólices'!$Q$2:$Q$5001,MATCH($A3613,'Apólices'!$A$2:$A$5001,0))),""))</f>
        <v/>
      </c>
      <c r="D3613" s="8" t="n"/>
      <c r="E3613" s="25" t="n"/>
      <c r="F3613" s="25">
        <f>IF(OR($E3613="",$C3613=""),"",ROUND($E3613*$C3613/100,2))</f>
        <v/>
      </c>
      <c r="G3613" s="8" t="n"/>
      <c r="H3613" s="25" t="n"/>
      <c r="I3613" s="8" t="n"/>
      <c r="J3613" s="25">
        <f>IF($H3613&lt;&gt;"",IF($F3613="","",ROUND($H3613-$F3613,2)),IF(AND($F3613&lt;&gt;"",ISNUMBER($G3613)),IF($G3613&lt;TODAY(),-$F3613,""),""))</f>
        <v/>
      </c>
    </row>
    <row r="3614">
      <c r="A3614" s="7" t="n"/>
      <c r="B3614" s="10" t="n"/>
      <c r="C3614">
        <f>IF($A3614="","",IFERROR(IF(INDEX('Apólices'!$Q$2:$Q$5001,MATCH($A3614,'Apólices'!$A$2:$A$5001,0))="","",INDEX('Apólices'!$Q$2:$Q$5001,MATCH($A3614,'Apólices'!$A$2:$A$5001,0))),""))</f>
        <v/>
      </c>
      <c r="D3614" s="8" t="n"/>
      <c r="E3614" s="25" t="n"/>
      <c r="F3614" s="25">
        <f>IF(OR($E3614="",$C3614=""),"",ROUND($E3614*$C3614/100,2))</f>
        <v/>
      </c>
      <c r="G3614" s="8" t="n"/>
      <c r="H3614" s="25" t="n"/>
      <c r="I3614" s="8" t="n"/>
      <c r="J3614" s="25">
        <f>IF($H3614&lt;&gt;"",IF($F3614="","",ROUND($H3614-$F3614,2)),IF(AND($F3614&lt;&gt;"",ISNUMBER($G3614)),IF($G3614&lt;TODAY(),-$F3614,""),""))</f>
        <v/>
      </c>
    </row>
    <row r="3615">
      <c r="A3615" s="7" t="n"/>
      <c r="B3615" s="10" t="n"/>
      <c r="C3615">
        <f>IF($A3615="","",IFERROR(IF(INDEX('Apólices'!$Q$2:$Q$5001,MATCH($A3615,'Apólices'!$A$2:$A$5001,0))="","",INDEX('Apólices'!$Q$2:$Q$5001,MATCH($A3615,'Apólices'!$A$2:$A$5001,0))),""))</f>
        <v/>
      </c>
      <c r="D3615" s="8" t="n"/>
      <c r="E3615" s="25" t="n"/>
      <c r="F3615" s="25">
        <f>IF(OR($E3615="",$C3615=""),"",ROUND($E3615*$C3615/100,2))</f>
        <v/>
      </c>
      <c r="G3615" s="8" t="n"/>
      <c r="H3615" s="25" t="n"/>
      <c r="I3615" s="8" t="n"/>
      <c r="J3615" s="25">
        <f>IF($H3615&lt;&gt;"",IF($F3615="","",ROUND($H3615-$F3615,2)),IF(AND($F3615&lt;&gt;"",ISNUMBER($G3615)),IF($G3615&lt;TODAY(),-$F3615,""),""))</f>
        <v/>
      </c>
    </row>
    <row r="3616">
      <c r="A3616" s="7" t="n"/>
      <c r="B3616" s="10" t="n"/>
      <c r="C3616">
        <f>IF($A3616="","",IFERROR(IF(INDEX('Apólices'!$Q$2:$Q$5001,MATCH($A3616,'Apólices'!$A$2:$A$5001,0))="","",INDEX('Apólices'!$Q$2:$Q$5001,MATCH($A3616,'Apólices'!$A$2:$A$5001,0))),""))</f>
        <v/>
      </c>
      <c r="D3616" s="8" t="n"/>
      <c r="E3616" s="25" t="n"/>
      <c r="F3616" s="25">
        <f>IF(OR($E3616="",$C3616=""),"",ROUND($E3616*$C3616/100,2))</f>
        <v/>
      </c>
      <c r="G3616" s="8" t="n"/>
      <c r="H3616" s="25" t="n"/>
      <c r="I3616" s="8" t="n"/>
      <c r="J3616" s="25">
        <f>IF($H3616&lt;&gt;"",IF($F3616="","",ROUND($H3616-$F3616,2)),IF(AND($F3616&lt;&gt;"",ISNUMBER($G3616)),IF($G3616&lt;TODAY(),-$F3616,""),""))</f>
        <v/>
      </c>
    </row>
    <row r="3617">
      <c r="A3617" s="7" t="n"/>
      <c r="B3617" s="10" t="n"/>
      <c r="C3617">
        <f>IF($A3617="","",IFERROR(IF(INDEX('Apólices'!$Q$2:$Q$5001,MATCH($A3617,'Apólices'!$A$2:$A$5001,0))="","",INDEX('Apólices'!$Q$2:$Q$5001,MATCH($A3617,'Apólices'!$A$2:$A$5001,0))),""))</f>
        <v/>
      </c>
      <c r="D3617" s="8" t="n"/>
      <c r="E3617" s="25" t="n"/>
      <c r="F3617" s="25">
        <f>IF(OR($E3617="",$C3617=""),"",ROUND($E3617*$C3617/100,2))</f>
        <v/>
      </c>
      <c r="G3617" s="8" t="n"/>
      <c r="H3617" s="25" t="n"/>
      <c r="I3617" s="8" t="n"/>
      <c r="J3617" s="25">
        <f>IF($H3617&lt;&gt;"",IF($F3617="","",ROUND($H3617-$F3617,2)),IF(AND($F3617&lt;&gt;"",ISNUMBER($G3617)),IF($G3617&lt;TODAY(),-$F3617,""),""))</f>
        <v/>
      </c>
    </row>
    <row r="3618">
      <c r="A3618" s="7" t="n"/>
      <c r="B3618" s="10" t="n"/>
      <c r="C3618">
        <f>IF($A3618="","",IFERROR(IF(INDEX('Apólices'!$Q$2:$Q$5001,MATCH($A3618,'Apólices'!$A$2:$A$5001,0))="","",INDEX('Apólices'!$Q$2:$Q$5001,MATCH($A3618,'Apólices'!$A$2:$A$5001,0))),""))</f>
        <v/>
      </c>
      <c r="D3618" s="8" t="n"/>
      <c r="E3618" s="25" t="n"/>
      <c r="F3618" s="25">
        <f>IF(OR($E3618="",$C3618=""),"",ROUND($E3618*$C3618/100,2))</f>
        <v/>
      </c>
      <c r="G3618" s="8" t="n"/>
      <c r="H3618" s="25" t="n"/>
      <c r="I3618" s="8" t="n"/>
      <c r="J3618" s="25">
        <f>IF($H3618&lt;&gt;"",IF($F3618="","",ROUND($H3618-$F3618,2)),IF(AND($F3618&lt;&gt;"",ISNUMBER($G3618)),IF($G3618&lt;TODAY(),-$F3618,""),""))</f>
        <v/>
      </c>
    </row>
    <row r="3619">
      <c r="A3619" s="7" t="n"/>
      <c r="B3619" s="10" t="n"/>
      <c r="C3619">
        <f>IF($A3619="","",IFERROR(IF(INDEX('Apólices'!$Q$2:$Q$5001,MATCH($A3619,'Apólices'!$A$2:$A$5001,0))="","",INDEX('Apólices'!$Q$2:$Q$5001,MATCH($A3619,'Apólices'!$A$2:$A$5001,0))),""))</f>
        <v/>
      </c>
      <c r="D3619" s="8" t="n"/>
      <c r="E3619" s="25" t="n"/>
      <c r="F3619" s="25">
        <f>IF(OR($E3619="",$C3619=""),"",ROUND($E3619*$C3619/100,2))</f>
        <v/>
      </c>
      <c r="G3619" s="8" t="n"/>
      <c r="H3619" s="25" t="n"/>
      <c r="I3619" s="8" t="n"/>
      <c r="J3619" s="25">
        <f>IF($H3619&lt;&gt;"",IF($F3619="","",ROUND($H3619-$F3619,2)),IF(AND($F3619&lt;&gt;"",ISNUMBER($G3619)),IF($G3619&lt;TODAY(),-$F3619,""),""))</f>
        <v/>
      </c>
    </row>
    <row r="3620">
      <c r="A3620" s="7" t="n"/>
      <c r="B3620" s="10" t="n"/>
      <c r="C3620">
        <f>IF($A3620="","",IFERROR(IF(INDEX('Apólices'!$Q$2:$Q$5001,MATCH($A3620,'Apólices'!$A$2:$A$5001,0))="","",INDEX('Apólices'!$Q$2:$Q$5001,MATCH($A3620,'Apólices'!$A$2:$A$5001,0))),""))</f>
        <v/>
      </c>
      <c r="D3620" s="8" t="n"/>
      <c r="E3620" s="25" t="n"/>
      <c r="F3620" s="25">
        <f>IF(OR($E3620="",$C3620=""),"",ROUND($E3620*$C3620/100,2))</f>
        <v/>
      </c>
      <c r="G3620" s="8" t="n"/>
      <c r="H3620" s="25" t="n"/>
      <c r="I3620" s="8" t="n"/>
      <c r="J3620" s="25">
        <f>IF($H3620&lt;&gt;"",IF($F3620="","",ROUND($H3620-$F3620,2)),IF(AND($F3620&lt;&gt;"",ISNUMBER($G3620)),IF($G3620&lt;TODAY(),-$F3620,""),""))</f>
        <v/>
      </c>
    </row>
    <row r="3621">
      <c r="A3621" s="7" t="n"/>
      <c r="B3621" s="10" t="n"/>
      <c r="C3621">
        <f>IF($A3621="","",IFERROR(IF(INDEX('Apólices'!$Q$2:$Q$5001,MATCH($A3621,'Apólices'!$A$2:$A$5001,0))="","",INDEX('Apólices'!$Q$2:$Q$5001,MATCH($A3621,'Apólices'!$A$2:$A$5001,0))),""))</f>
        <v/>
      </c>
      <c r="D3621" s="8" t="n"/>
      <c r="E3621" s="25" t="n"/>
      <c r="F3621" s="25">
        <f>IF(OR($E3621="",$C3621=""),"",ROUND($E3621*$C3621/100,2))</f>
        <v/>
      </c>
      <c r="G3621" s="8" t="n"/>
      <c r="H3621" s="25" t="n"/>
      <c r="I3621" s="8" t="n"/>
      <c r="J3621" s="25">
        <f>IF($H3621&lt;&gt;"",IF($F3621="","",ROUND($H3621-$F3621,2)),IF(AND($F3621&lt;&gt;"",ISNUMBER($G3621)),IF($G3621&lt;TODAY(),-$F3621,""),""))</f>
        <v/>
      </c>
    </row>
    <row r="3622">
      <c r="A3622" s="7" t="n"/>
      <c r="B3622" s="10" t="n"/>
      <c r="C3622">
        <f>IF($A3622="","",IFERROR(IF(INDEX('Apólices'!$Q$2:$Q$5001,MATCH($A3622,'Apólices'!$A$2:$A$5001,0))="","",INDEX('Apólices'!$Q$2:$Q$5001,MATCH($A3622,'Apólices'!$A$2:$A$5001,0))),""))</f>
        <v/>
      </c>
      <c r="D3622" s="8" t="n"/>
      <c r="E3622" s="25" t="n"/>
      <c r="F3622" s="25">
        <f>IF(OR($E3622="",$C3622=""),"",ROUND($E3622*$C3622/100,2))</f>
        <v/>
      </c>
      <c r="G3622" s="8" t="n"/>
      <c r="H3622" s="25" t="n"/>
      <c r="I3622" s="8" t="n"/>
      <c r="J3622" s="25">
        <f>IF($H3622&lt;&gt;"",IF($F3622="","",ROUND($H3622-$F3622,2)),IF(AND($F3622&lt;&gt;"",ISNUMBER($G3622)),IF($G3622&lt;TODAY(),-$F3622,""),""))</f>
        <v/>
      </c>
    </row>
    <row r="3623">
      <c r="A3623" s="7" t="n"/>
      <c r="B3623" s="10" t="n"/>
      <c r="C3623">
        <f>IF($A3623="","",IFERROR(IF(INDEX('Apólices'!$Q$2:$Q$5001,MATCH($A3623,'Apólices'!$A$2:$A$5001,0))="","",INDEX('Apólices'!$Q$2:$Q$5001,MATCH($A3623,'Apólices'!$A$2:$A$5001,0))),""))</f>
        <v/>
      </c>
      <c r="D3623" s="8" t="n"/>
      <c r="E3623" s="25" t="n"/>
      <c r="F3623" s="25">
        <f>IF(OR($E3623="",$C3623=""),"",ROUND($E3623*$C3623/100,2))</f>
        <v/>
      </c>
      <c r="G3623" s="8" t="n"/>
      <c r="H3623" s="25" t="n"/>
      <c r="I3623" s="8" t="n"/>
      <c r="J3623" s="25">
        <f>IF($H3623&lt;&gt;"",IF($F3623="","",ROUND($H3623-$F3623,2)),IF(AND($F3623&lt;&gt;"",ISNUMBER($G3623)),IF($G3623&lt;TODAY(),-$F3623,""),""))</f>
        <v/>
      </c>
    </row>
    <row r="3624">
      <c r="A3624" s="7" t="n"/>
      <c r="B3624" s="10" t="n"/>
      <c r="C3624">
        <f>IF($A3624="","",IFERROR(IF(INDEX('Apólices'!$Q$2:$Q$5001,MATCH($A3624,'Apólices'!$A$2:$A$5001,0))="","",INDEX('Apólices'!$Q$2:$Q$5001,MATCH($A3624,'Apólices'!$A$2:$A$5001,0))),""))</f>
        <v/>
      </c>
      <c r="D3624" s="8" t="n"/>
      <c r="E3624" s="25" t="n"/>
      <c r="F3624" s="25">
        <f>IF(OR($E3624="",$C3624=""),"",ROUND($E3624*$C3624/100,2))</f>
        <v/>
      </c>
      <c r="G3624" s="8" t="n"/>
      <c r="H3624" s="25" t="n"/>
      <c r="I3624" s="8" t="n"/>
      <c r="J3624" s="25">
        <f>IF($H3624&lt;&gt;"",IF($F3624="","",ROUND($H3624-$F3624,2)),IF(AND($F3624&lt;&gt;"",ISNUMBER($G3624)),IF($G3624&lt;TODAY(),-$F3624,""),""))</f>
        <v/>
      </c>
    </row>
    <row r="3625">
      <c r="A3625" s="7" t="n"/>
      <c r="B3625" s="10" t="n"/>
      <c r="C3625">
        <f>IF($A3625="","",IFERROR(IF(INDEX('Apólices'!$Q$2:$Q$5001,MATCH($A3625,'Apólices'!$A$2:$A$5001,0))="","",INDEX('Apólices'!$Q$2:$Q$5001,MATCH($A3625,'Apólices'!$A$2:$A$5001,0))),""))</f>
        <v/>
      </c>
      <c r="D3625" s="8" t="n"/>
      <c r="E3625" s="25" t="n"/>
      <c r="F3625" s="25">
        <f>IF(OR($E3625="",$C3625=""),"",ROUND($E3625*$C3625/100,2))</f>
        <v/>
      </c>
      <c r="G3625" s="8" t="n"/>
      <c r="H3625" s="25" t="n"/>
      <c r="I3625" s="8" t="n"/>
      <c r="J3625" s="25">
        <f>IF($H3625&lt;&gt;"",IF($F3625="","",ROUND($H3625-$F3625,2)),IF(AND($F3625&lt;&gt;"",ISNUMBER($G3625)),IF($G3625&lt;TODAY(),-$F3625,""),""))</f>
        <v/>
      </c>
    </row>
    <row r="3626">
      <c r="A3626" s="7" t="n"/>
      <c r="B3626" s="10" t="n"/>
      <c r="C3626">
        <f>IF($A3626="","",IFERROR(IF(INDEX('Apólices'!$Q$2:$Q$5001,MATCH($A3626,'Apólices'!$A$2:$A$5001,0))="","",INDEX('Apólices'!$Q$2:$Q$5001,MATCH($A3626,'Apólices'!$A$2:$A$5001,0))),""))</f>
        <v/>
      </c>
      <c r="D3626" s="8" t="n"/>
      <c r="E3626" s="25" t="n"/>
      <c r="F3626" s="25">
        <f>IF(OR($E3626="",$C3626=""),"",ROUND($E3626*$C3626/100,2))</f>
        <v/>
      </c>
      <c r="G3626" s="8" t="n"/>
      <c r="H3626" s="25" t="n"/>
      <c r="I3626" s="8" t="n"/>
      <c r="J3626" s="25">
        <f>IF($H3626&lt;&gt;"",IF($F3626="","",ROUND($H3626-$F3626,2)),IF(AND($F3626&lt;&gt;"",ISNUMBER($G3626)),IF($G3626&lt;TODAY(),-$F3626,""),""))</f>
        <v/>
      </c>
    </row>
    <row r="3627">
      <c r="A3627" s="7" t="n"/>
      <c r="B3627" s="10" t="n"/>
      <c r="C3627">
        <f>IF($A3627="","",IFERROR(IF(INDEX('Apólices'!$Q$2:$Q$5001,MATCH($A3627,'Apólices'!$A$2:$A$5001,0))="","",INDEX('Apólices'!$Q$2:$Q$5001,MATCH($A3627,'Apólices'!$A$2:$A$5001,0))),""))</f>
        <v/>
      </c>
      <c r="D3627" s="8" t="n"/>
      <c r="E3627" s="25" t="n"/>
      <c r="F3627" s="25">
        <f>IF(OR($E3627="",$C3627=""),"",ROUND($E3627*$C3627/100,2))</f>
        <v/>
      </c>
      <c r="G3627" s="8" t="n"/>
      <c r="H3627" s="25" t="n"/>
      <c r="I3627" s="8" t="n"/>
      <c r="J3627" s="25">
        <f>IF($H3627&lt;&gt;"",IF($F3627="","",ROUND($H3627-$F3627,2)),IF(AND($F3627&lt;&gt;"",ISNUMBER($G3627)),IF($G3627&lt;TODAY(),-$F3627,""),""))</f>
        <v/>
      </c>
    </row>
    <row r="3628">
      <c r="A3628" s="7" t="n"/>
      <c r="B3628" s="10" t="n"/>
      <c r="C3628">
        <f>IF($A3628="","",IFERROR(IF(INDEX('Apólices'!$Q$2:$Q$5001,MATCH($A3628,'Apólices'!$A$2:$A$5001,0))="","",INDEX('Apólices'!$Q$2:$Q$5001,MATCH($A3628,'Apólices'!$A$2:$A$5001,0))),""))</f>
        <v/>
      </c>
      <c r="D3628" s="8" t="n"/>
      <c r="E3628" s="25" t="n"/>
      <c r="F3628" s="25">
        <f>IF(OR($E3628="",$C3628=""),"",ROUND($E3628*$C3628/100,2))</f>
        <v/>
      </c>
      <c r="G3628" s="8" t="n"/>
      <c r="H3628" s="25" t="n"/>
      <c r="I3628" s="8" t="n"/>
      <c r="J3628" s="25">
        <f>IF($H3628&lt;&gt;"",IF($F3628="","",ROUND($H3628-$F3628,2)),IF(AND($F3628&lt;&gt;"",ISNUMBER($G3628)),IF($G3628&lt;TODAY(),-$F3628,""),""))</f>
        <v/>
      </c>
    </row>
    <row r="3629">
      <c r="A3629" s="7" t="n"/>
      <c r="B3629" s="10" t="n"/>
      <c r="C3629">
        <f>IF($A3629="","",IFERROR(IF(INDEX('Apólices'!$Q$2:$Q$5001,MATCH($A3629,'Apólices'!$A$2:$A$5001,0))="","",INDEX('Apólices'!$Q$2:$Q$5001,MATCH($A3629,'Apólices'!$A$2:$A$5001,0))),""))</f>
        <v/>
      </c>
      <c r="D3629" s="8" t="n"/>
      <c r="E3629" s="25" t="n"/>
      <c r="F3629" s="25">
        <f>IF(OR($E3629="",$C3629=""),"",ROUND($E3629*$C3629/100,2))</f>
        <v/>
      </c>
      <c r="G3629" s="8" t="n"/>
      <c r="H3629" s="25" t="n"/>
      <c r="I3629" s="8" t="n"/>
      <c r="J3629" s="25">
        <f>IF($H3629&lt;&gt;"",IF($F3629="","",ROUND($H3629-$F3629,2)),IF(AND($F3629&lt;&gt;"",ISNUMBER($G3629)),IF($G3629&lt;TODAY(),-$F3629,""),""))</f>
        <v/>
      </c>
    </row>
    <row r="3630">
      <c r="A3630" s="7" t="n"/>
      <c r="B3630" s="10" t="n"/>
      <c r="C3630">
        <f>IF($A3630="","",IFERROR(IF(INDEX('Apólices'!$Q$2:$Q$5001,MATCH($A3630,'Apólices'!$A$2:$A$5001,0))="","",INDEX('Apólices'!$Q$2:$Q$5001,MATCH($A3630,'Apólices'!$A$2:$A$5001,0))),""))</f>
        <v/>
      </c>
      <c r="D3630" s="8" t="n"/>
      <c r="E3630" s="25" t="n"/>
      <c r="F3630" s="25">
        <f>IF(OR($E3630="",$C3630=""),"",ROUND($E3630*$C3630/100,2))</f>
        <v/>
      </c>
      <c r="G3630" s="8" t="n"/>
      <c r="H3630" s="25" t="n"/>
      <c r="I3630" s="8" t="n"/>
      <c r="J3630" s="25">
        <f>IF($H3630&lt;&gt;"",IF($F3630="","",ROUND($H3630-$F3630,2)),IF(AND($F3630&lt;&gt;"",ISNUMBER($G3630)),IF($G3630&lt;TODAY(),-$F3630,""),""))</f>
        <v/>
      </c>
    </row>
    <row r="3631">
      <c r="A3631" s="7" t="n"/>
      <c r="B3631" s="10" t="n"/>
      <c r="C3631">
        <f>IF($A3631="","",IFERROR(IF(INDEX('Apólices'!$Q$2:$Q$5001,MATCH($A3631,'Apólices'!$A$2:$A$5001,0))="","",INDEX('Apólices'!$Q$2:$Q$5001,MATCH($A3631,'Apólices'!$A$2:$A$5001,0))),""))</f>
        <v/>
      </c>
      <c r="D3631" s="8" t="n"/>
      <c r="E3631" s="25" t="n"/>
      <c r="F3631" s="25">
        <f>IF(OR($E3631="",$C3631=""),"",ROUND($E3631*$C3631/100,2))</f>
        <v/>
      </c>
      <c r="G3631" s="8" t="n"/>
      <c r="H3631" s="25" t="n"/>
      <c r="I3631" s="8" t="n"/>
      <c r="J3631" s="25">
        <f>IF($H3631&lt;&gt;"",IF($F3631="","",ROUND($H3631-$F3631,2)),IF(AND($F3631&lt;&gt;"",ISNUMBER($G3631)),IF($G3631&lt;TODAY(),-$F3631,""),""))</f>
        <v/>
      </c>
    </row>
    <row r="3632">
      <c r="A3632" s="7" t="n"/>
      <c r="B3632" s="10" t="n"/>
      <c r="C3632">
        <f>IF($A3632="","",IFERROR(IF(INDEX('Apólices'!$Q$2:$Q$5001,MATCH($A3632,'Apólices'!$A$2:$A$5001,0))="","",INDEX('Apólices'!$Q$2:$Q$5001,MATCH($A3632,'Apólices'!$A$2:$A$5001,0))),""))</f>
        <v/>
      </c>
      <c r="D3632" s="8" t="n"/>
      <c r="E3632" s="25" t="n"/>
      <c r="F3632" s="25">
        <f>IF(OR($E3632="",$C3632=""),"",ROUND($E3632*$C3632/100,2))</f>
        <v/>
      </c>
      <c r="G3632" s="8" t="n"/>
      <c r="H3632" s="25" t="n"/>
      <c r="I3632" s="8" t="n"/>
      <c r="J3632" s="25">
        <f>IF($H3632&lt;&gt;"",IF($F3632="","",ROUND($H3632-$F3632,2)),IF(AND($F3632&lt;&gt;"",ISNUMBER($G3632)),IF($G3632&lt;TODAY(),-$F3632,""),""))</f>
        <v/>
      </c>
    </row>
    <row r="3633">
      <c r="A3633" s="7" t="n"/>
      <c r="B3633" s="10" t="n"/>
      <c r="C3633">
        <f>IF($A3633="","",IFERROR(IF(INDEX('Apólices'!$Q$2:$Q$5001,MATCH($A3633,'Apólices'!$A$2:$A$5001,0))="","",INDEX('Apólices'!$Q$2:$Q$5001,MATCH($A3633,'Apólices'!$A$2:$A$5001,0))),""))</f>
        <v/>
      </c>
      <c r="D3633" s="8" t="n"/>
      <c r="E3633" s="25" t="n"/>
      <c r="F3633" s="25">
        <f>IF(OR($E3633="",$C3633=""),"",ROUND($E3633*$C3633/100,2))</f>
        <v/>
      </c>
      <c r="G3633" s="8" t="n"/>
      <c r="H3633" s="25" t="n"/>
      <c r="I3633" s="8" t="n"/>
      <c r="J3633" s="25">
        <f>IF($H3633&lt;&gt;"",IF($F3633="","",ROUND($H3633-$F3633,2)),IF(AND($F3633&lt;&gt;"",ISNUMBER($G3633)),IF($G3633&lt;TODAY(),-$F3633,""),""))</f>
        <v/>
      </c>
    </row>
    <row r="3634">
      <c r="A3634" s="7" t="n"/>
      <c r="B3634" s="10" t="n"/>
      <c r="C3634">
        <f>IF($A3634="","",IFERROR(IF(INDEX('Apólices'!$Q$2:$Q$5001,MATCH($A3634,'Apólices'!$A$2:$A$5001,0))="","",INDEX('Apólices'!$Q$2:$Q$5001,MATCH($A3634,'Apólices'!$A$2:$A$5001,0))),""))</f>
        <v/>
      </c>
      <c r="D3634" s="8" t="n"/>
      <c r="E3634" s="25" t="n"/>
      <c r="F3634" s="25">
        <f>IF(OR($E3634="",$C3634=""),"",ROUND($E3634*$C3634/100,2))</f>
        <v/>
      </c>
      <c r="G3634" s="8" t="n"/>
      <c r="H3634" s="25" t="n"/>
      <c r="I3634" s="8" t="n"/>
      <c r="J3634" s="25">
        <f>IF($H3634&lt;&gt;"",IF($F3634="","",ROUND($H3634-$F3634,2)),IF(AND($F3634&lt;&gt;"",ISNUMBER($G3634)),IF($G3634&lt;TODAY(),-$F3634,""),""))</f>
        <v/>
      </c>
    </row>
    <row r="3635">
      <c r="A3635" s="7" t="n"/>
      <c r="B3635" s="10" t="n"/>
      <c r="C3635">
        <f>IF($A3635="","",IFERROR(IF(INDEX('Apólices'!$Q$2:$Q$5001,MATCH($A3635,'Apólices'!$A$2:$A$5001,0))="","",INDEX('Apólices'!$Q$2:$Q$5001,MATCH($A3635,'Apólices'!$A$2:$A$5001,0))),""))</f>
        <v/>
      </c>
      <c r="D3635" s="8" t="n"/>
      <c r="E3635" s="25" t="n"/>
      <c r="F3635" s="25">
        <f>IF(OR($E3635="",$C3635=""),"",ROUND($E3635*$C3635/100,2))</f>
        <v/>
      </c>
      <c r="G3635" s="8" t="n"/>
      <c r="H3635" s="25" t="n"/>
      <c r="I3635" s="8" t="n"/>
      <c r="J3635" s="25">
        <f>IF($H3635&lt;&gt;"",IF($F3635="","",ROUND($H3635-$F3635,2)),IF(AND($F3635&lt;&gt;"",ISNUMBER($G3635)),IF($G3635&lt;TODAY(),-$F3635,""),""))</f>
        <v/>
      </c>
    </row>
    <row r="3636">
      <c r="A3636" s="7" t="n"/>
      <c r="B3636" s="10" t="n"/>
      <c r="C3636">
        <f>IF($A3636="","",IFERROR(IF(INDEX('Apólices'!$Q$2:$Q$5001,MATCH($A3636,'Apólices'!$A$2:$A$5001,0))="","",INDEX('Apólices'!$Q$2:$Q$5001,MATCH($A3636,'Apólices'!$A$2:$A$5001,0))),""))</f>
        <v/>
      </c>
      <c r="D3636" s="8" t="n"/>
      <c r="E3636" s="25" t="n"/>
      <c r="F3636" s="25">
        <f>IF(OR($E3636="",$C3636=""),"",ROUND($E3636*$C3636/100,2))</f>
        <v/>
      </c>
      <c r="G3636" s="8" t="n"/>
      <c r="H3636" s="25" t="n"/>
      <c r="I3636" s="8" t="n"/>
      <c r="J3636" s="25">
        <f>IF($H3636&lt;&gt;"",IF($F3636="","",ROUND($H3636-$F3636,2)),IF(AND($F3636&lt;&gt;"",ISNUMBER($G3636)),IF($G3636&lt;TODAY(),-$F3636,""),""))</f>
        <v/>
      </c>
    </row>
    <row r="3637">
      <c r="A3637" s="7" t="n"/>
      <c r="B3637" s="10" t="n"/>
      <c r="C3637">
        <f>IF($A3637="","",IFERROR(IF(INDEX('Apólices'!$Q$2:$Q$5001,MATCH($A3637,'Apólices'!$A$2:$A$5001,0))="","",INDEX('Apólices'!$Q$2:$Q$5001,MATCH($A3637,'Apólices'!$A$2:$A$5001,0))),""))</f>
        <v/>
      </c>
      <c r="D3637" s="8" t="n"/>
      <c r="E3637" s="25" t="n"/>
      <c r="F3637" s="25">
        <f>IF(OR($E3637="",$C3637=""),"",ROUND($E3637*$C3637/100,2))</f>
        <v/>
      </c>
      <c r="G3637" s="8" t="n"/>
      <c r="H3637" s="25" t="n"/>
      <c r="I3637" s="8" t="n"/>
      <c r="J3637" s="25">
        <f>IF($H3637&lt;&gt;"",IF($F3637="","",ROUND($H3637-$F3637,2)),IF(AND($F3637&lt;&gt;"",ISNUMBER($G3637)),IF($G3637&lt;TODAY(),-$F3637,""),""))</f>
        <v/>
      </c>
    </row>
    <row r="3638">
      <c r="A3638" s="7" t="n"/>
      <c r="B3638" s="10" t="n"/>
      <c r="C3638">
        <f>IF($A3638="","",IFERROR(IF(INDEX('Apólices'!$Q$2:$Q$5001,MATCH($A3638,'Apólices'!$A$2:$A$5001,0))="","",INDEX('Apólices'!$Q$2:$Q$5001,MATCH($A3638,'Apólices'!$A$2:$A$5001,0))),""))</f>
        <v/>
      </c>
      <c r="D3638" s="8" t="n"/>
      <c r="E3638" s="25" t="n"/>
      <c r="F3638" s="25">
        <f>IF(OR($E3638="",$C3638=""),"",ROUND($E3638*$C3638/100,2))</f>
        <v/>
      </c>
      <c r="G3638" s="8" t="n"/>
      <c r="H3638" s="25" t="n"/>
      <c r="I3638" s="8" t="n"/>
      <c r="J3638" s="25">
        <f>IF($H3638&lt;&gt;"",IF($F3638="","",ROUND($H3638-$F3638,2)),IF(AND($F3638&lt;&gt;"",ISNUMBER($G3638)),IF($G3638&lt;TODAY(),-$F3638,""),""))</f>
        <v/>
      </c>
    </row>
    <row r="3639">
      <c r="A3639" s="7" t="n"/>
      <c r="B3639" s="10" t="n"/>
      <c r="C3639">
        <f>IF($A3639="","",IFERROR(IF(INDEX('Apólices'!$Q$2:$Q$5001,MATCH($A3639,'Apólices'!$A$2:$A$5001,0))="","",INDEX('Apólices'!$Q$2:$Q$5001,MATCH($A3639,'Apólices'!$A$2:$A$5001,0))),""))</f>
        <v/>
      </c>
      <c r="D3639" s="8" t="n"/>
      <c r="E3639" s="25" t="n"/>
      <c r="F3639" s="25">
        <f>IF(OR($E3639="",$C3639=""),"",ROUND($E3639*$C3639/100,2))</f>
        <v/>
      </c>
      <c r="G3639" s="8" t="n"/>
      <c r="H3639" s="25" t="n"/>
      <c r="I3639" s="8" t="n"/>
      <c r="J3639" s="25">
        <f>IF($H3639&lt;&gt;"",IF($F3639="","",ROUND($H3639-$F3639,2)),IF(AND($F3639&lt;&gt;"",ISNUMBER($G3639)),IF($G3639&lt;TODAY(),-$F3639,""),""))</f>
        <v/>
      </c>
    </row>
    <row r="3640">
      <c r="A3640" s="7" t="n"/>
      <c r="B3640" s="10" t="n"/>
      <c r="C3640">
        <f>IF($A3640="","",IFERROR(IF(INDEX('Apólices'!$Q$2:$Q$5001,MATCH($A3640,'Apólices'!$A$2:$A$5001,0))="","",INDEX('Apólices'!$Q$2:$Q$5001,MATCH($A3640,'Apólices'!$A$2:$A$5001,0))),""))</f>
        <v/>
      </c>
      <c r="D3640" s="8" t="n"/>
      <c r="E3640" s="25" t="n"/>
      <c r="F3640" s="25">
        <f>IF(OR($E3640="",$C3640=""),"",ROUND($E3640*$C3640/100,2))</f>
        <v/>
      </c>
      <c r="G3640" s="8" t="n"/>
      <c r="H3640" s="25" t="n"/>
      <c r="I3640" s="8" t="n"/>
      <c r="J3640" s="25">
        <f>IF($H3640&lt;&gt;"",IF($F3640="","",ROUND($H3640-$F3640,2)),IF(AND($F3640&lt;&gt;"",ISNUMBER($G3640)),IF($G3640&lt;TODAY(),-$F3640,""),""))</f>
        <v/>
      </c>
    </row>
    <row r="3641">
      <c r="A3641" s="7" t="n"/>
      <c r="B3641" s="10" t="n"/>
      <c r="C3641">
        <f>IF($A3641="","",IFERROR(IF(INDEX('Apólices'!$Q$2:$Q$5001,MATCH($A3641,'Apólices'!$A$2:$A$5001,0))="","",INDEX('Apólices'!$Q$2:$Q$5001,MATCH($A3641,'Apólices'!$A$2:$A$5001,0))),""))</f>
        <v/>
      </c>
      <c r="D3641" s="8" t="n"/>
      <c r="E3641" s="25" t="n"/>
      <c r="F3641" s="25">
        <f>IF(OR($E3641="",$C3641=""),"",ROUND($E3641*$C3641/100,2))</f>
        <v/>
      </c>
      <c r="G3641" s="8" t="n"/>
      <c r="H3641" s="25" t="n"/>
      <c r="I3641" s="8" t="n"/>
      <c r="J3641" s="25">
        <f>IF($H3641&lt;&gt;"",IF($F3641="","",ROUND($H3641-$F3641,2)),IF(AND($F3641&lt;&gt;"",ISNUMBER($G3641)),IF($G3641&lt;TODAY(),-$F3641,""),""))</f>
        <v/>
      </c>
    </row>
    <row r="3642">
      <c r="A3642" s="7" t="n"/>
      <c r="B3642" s="10" t="n"/>
      <c r="C3642">
        <f>IF($A3642="","",IFERROR(IF(INDEX('Apólices'!$Q$2:$Q$5001,MATCH($A3642,'Apólices'!$A$2:$A$5001,0))="","",INDEX('Apólices'!$Q$2:$Q$5001,MATCH($A3642,'Apólices'!$A$2:$A$5001,0))),""))</f>
        <v/>
      </c>
      <c r="D3642" s="8" t="n"/>
      <c r="E3642" s="25" t="n"/>
      <c r="F3642" s="25">
        <f>IF(OR($E3642="",$C3642=""),"",ROUND($E3642*$C3642/100,2))</f>
        <v/>
      </c>
      <c r="G3642" s="8" t="n"/>
      <c r="H3642" s="25" t="n"/>
      <c r="I3642" s="8" t="n"/>
      <c r="J3642" s="25">
        <f>IF($H3642&lt;&gt;"",IF($F3642="","",ROUND($H3642-$F3642,2)),IF(AND($F3642&lt;&gt;"",ISNUMBER($G3642)),IF($G3642&lt;TODAY(),-$F3642,""),""))</f>
        <v/>
      </c>
    </row>
    <row r="3643">
      <c r="A3643" s="7" t="n"/>
      <c r="B3643" s="10" t="n"/>
      <c r="C3643">
        <f>IF($A3643="","",IFERROR(IF(INDEX('Apólices'!$Q$2:$Q$5001,MATCH($A3643,'Apólices'!$A$2:$A$5001,0))="","",INDEX('Apólices'!$Q$2:$Q$5001,MATCH($A3643,'Apólices'!$A$2:$A$5001,0))),""))</f>
        <v/>
      </c>
      <c r="D3643" s="8" t="n"/>
      <c r="E3643" s="25" t="n"/>
      <c r="F3643" s="25">
        <f>IF(OR($E3643="",$C3643=""),"",ROUND($E3643*$C3643/100,2))</f>
        <v/>
      </c>
      <c r="G3643" s="8" t="n"/>
      <c r="H3643" s="25" t="n"/>
      <c r="I3643" s="8" t="n"/>
      <c r="J3643" s="25">
        <f>IF($H3643&lt;&gt;"",IF($F3643="","",ROUND($H3643-$F3643,2)),IF(AND($F3643&lt;&gt;"",ISNUMBER($G3643)),IF($G3643&lt;TODAY(),-$F3643,""),""))</f>
        <v/>
      </c>
    </row>
    <row r="3644">
      <c r="A3644" s="7" t="n"/>
      <c r="B3644" s="10" t="n"/>
      <c r="C3644">
        <f>IF($A3644="","",IFERROR(IF(INDEX('Apólices'!$Q$2:$Q$5001,MATCH($A3644,'Apólices'!$A$2:$A$5001,0))="","",INDEX('Apólices'!$Q$2:$Q$5001,MATCH($A3644,'Apólices'!$A$2:$A$5001,0))),""))</f>
        <v/>
      </c>
      <c r="D3644" s="8" t="n"/>
      <c r="E3644" s="25" t="n"/>
      <c r="F3644" s="25">
        <f>IF(OR($E3644="",$C3644=""),"",ROUND($E3644*$C3644/100,2))</f>
        <v/>
      </c>
      <c r="G3644" s="8" t="n"/>
      <c r="H3644" s="25" t="n"/>
      <c r="I3644" s="8" t="n"/>
      <c r="J3644" s="25">
        <f>IF($H3644&lt;&gt;"",IF($F3644="","",ROUND($H3644-$F3644,2)),IF(AND($F3644&lt;&gt;"",ISNUMBER($G3644)),IF($G3644&lt;TODAY(),-$F3644,""),""))</f>
        <v/>
      </c>
    </row>
    <row r="3645">
      <c r="A3645" s="7" t="n"/>
      <c r="B3645" s="10" t="n"/>
      <c r="C3645">
        <f>IF($A3645="","",IFERROR(IF(INDEX('Apólices'!$Q$2:$Q$5001,MATCH($A3645,'Apólices'!$A$2:$A$5001,0))="","",INDEX('Apólices'!$Q$2:$Q$5001,MATCH($A3645,'Apólices'!$A$2:$A$5001,0))),""))</f>
        <v/>
      </c>
      <c r="D3645" s="8" t="n"/>
      <c r="E3645" s="25" t="n"/>
      <c r="F3645" s="25">
        <f>IF(OR($E3645="",$C3645=""),"",ROUND($E3645*$C3645/100,2))</f>
        <v/>
      </c>
      <c r="G3645" s="8" t="n"/>
      <c r="H3645" s="25" t="n"/>
      <c r="I3645" s="8" t="n"/>
      <c r="J3645" s="25">
        <f>IF($H3645&lt;&gt;"",IF($F3645="","",ROUND($H3645-$F3645,2)),IF(AND($F3645&lt;&gt;"",ISNUMBER($G3645)),IF($G3645&lt;TODAY(),-$F3645,""),""))</f>
        <v/>
      </c>
    </row>
    <row r="3646">
      <c r="A3646" s="7" t="n"/>
      <c r="B3646" s="10" t="n"/>
      <c r="C3646">
        <f>IF($A3646="","",IFERROR(IF(INDEX('Apólices'!$Q$2:$Q$5001,MATCH($A3646,'Apólices'!$A$2:$A$5001,0))="","",INDEX('Apólices'!$Q$2:$Q$5001,MATCH($A3646,'Apólices'!$A$2:$A$5001,0))),""))</f>
        <v/>
      </c>
      <c r="D3646" s="8" t="n"/>
      <c r="E3646" s="25" t="n"/>
      <c r="F3646" s="25">
        <f>IF(OR($E3646="",$C3646=""),"",ROUND($E3646*$C3646/100,2))</f>
        <v/>
      </c>
      <c r="G3646" s="8" t="n"/>
      <c r="H3646" s="25" t="n"/>
      <c r="I3646" s="8" t="n"/>
      <c r="J3646" s="25">
        <f>IF($H3646&lt;&gt;"",IF($F3646="","",ROUND($H3646-$F3646,2)),IF(AND($F3646&lt;&gt;"",ISNUMBER($G3646)),IF($G3646&lt;TODAY(),-$F3646,""),""))</f>
        <v/>
      </c>
    </row>
    <row r="3647">
      <c r="A3647" s="7" t="n"/>
      <c r="B3647" s="10" t="n"/>
      <c r="C3647">
        <f>IF($A3647="","",IFERROR(IF(INDEX('Apólices'!$Q$2:$Q$5001,MATCH($A3647,'Apólices'!$A$2:$A$5001,0))="","",INDEX('Apólices'!$Q$2:$Q$5001,MATCH($A3647,'Apólices'!$A$2:$A$5001,0))),""))</f>
        <v/>
      </c>
      <c r="D3647" s="8" t="n"/>
      <c r="E3647" s="25" t="n"/>
      <c r="F3647" s="25">
        <f>IF(OR($E3647="",$C3647=""),"",ROUND($E3647*$C3647/100,2))</f>
        <v/>
      </c>
      <c r="G3647" s="8" t="n"/>
      <c r="H3647" s="25" t="n"/>
      <c r="I3647" s="8" t="n"/>
      <c r="J3647" s="25">
        <f>IF($H3647&lt;&gt;"",IF($F3647="","",ROUND($H3647-$F3647,2)),IF(AND($F3647&lt;&gt;"",ISNUMBER($G3647)),IF($G3647&lt;TODAY(),-$F3647,""),""))</f>
        <v/>
      </c>
    </row>
    <row r="3648">
      <c r="A3648" s="7" t="n"/>
      <c r="B3648" s="10" t="n"/>
      <c r="C3648">
        <f>IF($A3648="","",IFERROR(IF(INDEX('Apólices'!$Q$2:$Q$5001,MATCH($A3648,'Apólices'!$A$2:$A$5001,0))="","",INDEX('Apólices'!$Q$2:$Q$5001,MATCH($A3648,'Apólices'!$A$2:$A$5001,0))),""))</f>
        <v/>
      </c>
      <c r="D3648" s="8" t="n"/>
      <c r="E3648" s="25" t="n"/>
      <c r="F3648" s="25">
        <f>IF(OR($E3648="",$C3648=""),"",ROUND($E3648*$C3648/100,2))</f>
        <v/>
      </c>
      <c r="G3648" s="8" t="n"/>
      <c r="H3648" s="25" t="n"/>
      <c r="I3648" s="8" t="n"/>
      <c r="J3648" s="25">
        <f>IF($H3648&lt;&gt;"",IF($F3648="","",ROUND($H3648-$F3648,2)),IF(AND($F3648&lt;&gt;"",ISNUMBER($G3648)),IF($G3648&lt;TODAY(),-$F3648,""),""))</f>
        <v/>
      </c>
    </row>
    <row r="3649">
      <c r="A3649" s="7" t="n"/>
      <c r="B3649" s="10" t="n"/>
      <c r="C3649">
        <f>IF($A3649="","",IFERROR(IF(INDEX('Apólices'!$Q$2:$Q$5001,MATCH($A3649,'Apólices'!$A$2:$A$5001,0))="","",INDEX('Apólices'!$Q$2:$Q$5001,MATCH($A3649,'Apólices'!$A$2:$A$5001,0))),""))</f>
        <v/>
      </c>
      <c r="D3649" s="8" t="n"/>
      <c r="E3649" s="25" t="n"/>
      <c r="F3649" s="25">
        <f>IF(OR($E3649="",$C3649=""),"",ROUND($E3649*$C3649/100,2))</f>
        <v/>
      </c>
      <c r="G3649" s="8" t="n"/>
      <c r="H3649" s="25" t="n"/>
      <c r="I3649" s="8" t="n"/>
      <c r="J3649" s="25">
        <f>IF($H3649&lt;&gt;"",IF($F3649="","",ROUND($H3649-$F3649,2)),IF(AND($F3649&lt;&gt;"",ISNUMBER($G3649)),IF($G3649&lt;TODAY(),-$F3649,""),""))</f>
        <v/>
      </c>
    </row>
    <row r="3650">
      <c r="A3650" s="7" t="n"/>
      <c r="B3650" s="10" t="n"/>
      <c r="C3650">
        <f>IF($A3650="","",IFERROR(IF(INDEX('Apólices'!$Q$2:$Q$5001,MATCH($A3650,'Apólices'!$A$2:$A$5001,0))="","",INDEX('Apólices'!$Q$2:$Q$5001,MATCH($A3650,'Apólices'!$A$2:$A$5001,0))),""))</f>
        <v/>
      </c>
      <c r="D3650" s="8" t="n"/>
      <c r="E3650" s="25" t="n"/>
      <c r="F3650" s="25">
        <f>IF(OR($E3650="",$C3650=""),"",ROUND($E3650*$C3650/100,2))</f>
        <v/>
      </c>
      <c r="G3650" s="8" t="n"/>
      <c r="H3650" s="25" t="n"/>
      <c r="I3650" s="8" t="n"/>
      <c r="J3650" s="25">
        <f>IF($H3650&lt;&gt;"",IF($F3650="","",ROUND($H3650-$F3650,2)),IF(AND($F3650&lt;&gt;"",ISNUMBER($G3650)),IF($G3650&lt;TODAY(),-$F3650,""),""))</f>
        <v/>
      </c>
    </row>
    <row r="3651">
      <c r="A3651" s="7" t="n"/>
      <c r="B3651" s="10" t="n"/>
      <c r="C3651">
        <f>IF($A3651="","",IFERROR(IF(INDEX('Apólices'!$Q$2:$Q$5001,MATCH($A3651,'Apólices'!$A$2:$A$5001,0))="","",INDEX('Apólices'!$Q$2:$Q$5001,MATCH($A3651,'Apólices'!$A$2:$A$5001,0))),""))</f>
        <v/>
      </c>
      <c r="D3651" s="8" t="n"/>
      <c r="E3651" s="25" t="n"/>
      <c r="F3651" s="25">
        <f>IF(OR($E3651="",$C3651=""),"",ROUND($E3651*$C3651/100,2))</f>
        <v/>
      </c>
      <c r="G3651" s="8" t="n"/>
      <c r="H3651" s="25" t="n"/>
      <c r="I3651" s="8" t="n"/>
      <c r="J3651" s="25">
        <f>IF($H3651&lt;&gt;"",IF($F3651="","",ROUND($H3651-$F3651,2)),IF(AND($F3651&lt;&gt;"",ISNUMBER($G3651)),IF($G3651&lt;TODAY(),-$F3651,""),""))</f>
        <v/>
      </c>
    </row>
    <row r="3652">
      <c r="A3652" s="7" t="n"/>
      <c r="B3652" s="10" t="n"/>
      <c r="C3652">
        <f>IF($A3652="","",IFERROR(IF(INDEX('Apólices'!$Q$2:$Q$5001,MATCH($A3652,'Apólices'!$A$2:$A$5001,0))="","",INDEX('Apólices'!$Q$2:$Q$5001,MATCH($A3652,'Apólices'!$A$2:$A$5001,0))),""))</f>
        <v/>
      </c>
      <c r="D3652" s="8" t="n"/>
      <c r="E3652" s="25" t="n"/>
      <c r="F3652" s="25">
        <f>IF(OR($E3652="",$C3652=""),"",ROUND($E3652*$C3652/100,2))</f>
        <v/>
      </c>
      <c r="G3652" s="8" t="n"/>
      <c r="H3652" s="25" t="n"/>
      <c r="I3652" s="8" t="n"/>
      <c r="J3652" s="25">
        <f>IF($H3652&lt;&gt;"",IF($F3652="","",ROUND($H3652-$F3652,2)),IF(AND($F3652&lt;&gt;"",ISNUMBER($G3652)),IF($G3652&lt;TODAY(),-$F3652,""),""))</f>
        <v/>
      </c>
    </row>
    <row r="3653">
      <c r="A3653" s="7" t="n"/>
      <c r="B3653" s="10" t="n"/>
      <c r="C3653">
        <f>IF($A3653="","",IFERROR(IF(INDEX('Apólices'!$Q$2:$Q$5001,MATCH($A3653,'Apólices'!$A$2:$A$5001,0))="","",INDEX('Apólices'!$Q$2:$Q$5001,MATCH($A3653,'Apólices'!$A$2:$A$5001,0))),""))</f>
        <v/>
      </c>
      <c r="D3653" s="8" t="n"/>
      <c r="E3653" s="25" t="n"/>
      <c r="F3653" s="25">
        <f>IF(OR($E3653="",$C3653=""),"",ROUND($E3653*$C3653/100,2))</f>
        <v/>
      </c>
      <c r="G3653" s="8" t="n"/>
      <c r="H3653" s="25" t="n"/>
      <c r="I3653" s="8" t="n"/>
      <c r="J3653" s="25">
        <f>IF($H3653&lt;&gt;"",IF($F3653="","",ROUND($H3653-$F3653,2)),IF(AND($F3653&lt;&gt;"",ISNUMBER($G3653)),IF($G3653&lt;TODAY(),-$F3653,""),""))</f>
        <v/>
      </c>
    </row>
    <row r="3654">
      <c r="A3654" s="7" t="n"/>
      <c r="B3654" s="10" t="n"/>
      <c r="C3654">
        <f>IF($A3654="","",IFERROR(IF(INDEX('Apólices'!$Q$2:$Q$5001,MATCH($A3654,'Apólices'!$A$2:$A$5001,0))="","",INDEX('Apólices'!$Q$2:$Q$5001,MATCH($A3654,'Apólices'!$A$2:$A$5001,0))),""))</f>
        <v/>
      </c>
      <c r="D3654" s="8" t="n"/>
      <c r="E3654" s="25" t="n"/>
      <c r="F3654" s="25">
        <f>IF(OR($E3654="",$C3654=""),"",ROUND($E3654*$C3654/100,2))</f>
        <v/>
      </c>
      <c r="G3654" s="8" t="n"/>
      <c r="H3654" s="25" t="n"/>
      <c r="I3654" s="8" t="n"/>
      <c r="J3654" s="25">
        <f>IF($H3654&lt;&gt;"",IF($F3654="","",ROUND($H3654-$F3654,2)),IF(AND($F3654&lt;&gt;"",ISNUMBER($G3654)),IF($G3654&lt;TODAY(),-$F3654,""),""))</f>
        <v/>
      </c>
    </row>
    <row r="3655">
      <c r="A3655" s="7" t="n"/>
      <c r="B3655" s="10" t="n"/>
      <c r="C3655">
        <f>IF($A3655="","",IFERROR(IF(INDEX('Apólices'!$Q$2:$Q$5001,MATCH($A3655,'Apólices'!$A$2:$A$5001,0))="","",INDEX('Apólices'!$Q$2:$Q$5001,MATCH($A3655,'Apólices'!$A$2:$A$5001,0))),""))</f>
        <v/>
      </c>
      <c r="D3655" s="8" t="n"/>
      <c r="E3655" s="25" t="n"/>
      <c r="F3655" s="25">
        <f>IF(OR($E3655="",$C3655=""),"",ROUND($E3655*$C3655/100,2))</f>
        <v/>
      </c>
      <c r="G3655" s="8" t="n"/>
      <c r="H3655" s="25" t="n"/>
      <c r="I3655" s="8" t="n"/>
      <c r="J3655" s="25">
        <f>IF($H3655&lt;&gt;"",IF($F3655="","",ROUND($H3655-$F3655,2)),IF(AND($F3655&lt;&gt;"",ISNUMBER($G3655)),IF($G3655&lt;TODAY(),-$F3655,""),""))</f>
        <v/>
      </c>
    </row>
    <row r="3656">
      <c r="A3656" s="7" t="n"/>
      <c r="B3656" s="10" t="n"/>
      <c r="C3656">
        <f>IF($A3656="","",IFERROR(IF(INDEX('Apólices'!$Q$2:$Q$5001,MATCH($A3656,'Apólices'!$A$2:$A$5001,0))="","",INDEX('Apólices'!$Q$2:$Q$5001,MATCH($A3656,'Apólices'!$A$2:$A$5001,0))),""))</f>
        <v/>
      </c>
      <c r="D3656" s="8" t="n"/>
      <c r="E3656" s="25" t="n"/>
      <c r="F3656" s="25">
        <f>IF(OR($E3656="",$C3656=""),"",ROUND($E3656*$C3656/100,2))</f>
        <v/>
      </c>
      <c r="G3656" s="8" t="n"/>
      <c r="H3656" s="25" t="n"/>
      <c r="I3656" s="8" t="n"/>
      <c r="J3656" s="25">
        <f>IF($H3656&lt;&gt;"",IF($F3656="","",ROUND($H3656-$F3656,2)),IF(AND($F3656&lt;&gt;"",ISNUMBER($G3656)),IF($G3656&lt;TODAY(),-$F3656,""),""))</f>
        <v/>
      </c>
    </row>
    <row r="3657">
      <c r="A3657" s="7" t="n"/>
      <c r="B3657" s="10" t="n"/>
      <c r="C3657">
        <f>IF($A3657="","",IFERROR(IF(INDEX('Apólices'!$Q$2:$Q$5001,MATCH($A3657,'Apólices'!$A$2:$A$5001,0))="","",INDEX('Apólices'!$Q$2:$Q$5001,MATCH($A3657,'Apólices'!$A$2:$A$5001,0))),""))</f>
        <v/>
      </c>
      <c r="D3657" s="8" t="n"/>
      <c r="E3657" s="25" t="n"/>
      <c r="F3657" s="25">
        <f>IF(OR($E3657="",$C3657=""),"",ROUND($E3657*$C3657/100,2))</f>
        <v/>
      </c>
      <c r="G3657" s="8" t="n"/>
      <c r="H3657" s="25" t="n"/>
      <c r="I3657" s="8" t="n"/>
      <c r="J3657" s="25">
        <f>IF($H3657&lt;&gt;"",IF($F3657="","",ROUND($H3657-$F3657,2)),IF(AND($F3657&lt;&gt;"",ISNUMBER($G3657)),IF($G3657&lt;TODAY(),-$F3657,""),""))</f>
        <v/>
      </c>
    </row>
    <row r="3658">
      <c r="A3658" s="7" t="n"/>
      <c r="B3658" s="10" t="n"/>
      <c r="C3658">
        <f>IF($A3658="","",IFERROR(IF(INDEX('Apólices'!$Q$2:$Q$5001,MATCH($A3658,'Apólices'!$A$2:$A$5001,0))="","",INDEX('Apólices'!$Q$2:$Q$5001,MATCH($A3658,'Apólices'!$A$2:$A$5001,0))),""))</f>
        <v/>
      </c>
      <c r="D3658" s="8" t="n"/>
      <c r="E3658" s="25" t="n"/>
      <c r="F3658" s="25">
        <f>IF(OR($E3658="",$C3658=""),"",ROUND($E3658*$C3658/100,2))</f>
        <v/>
      </c>
      <c r="G3658" s="8" t="n"/>
      <c r="H3658" s="25" t="n"/>
      <c r="I3658" s="8" t="n"/>
      <c r="J3658" s="25">
        <f>IF($H3658&lt;&gt;"",IF($F3658="","",ROUND($H3658-$F3658,2)),IF(AND($F3658&lt;&gt;"",ISNUMBER($G3658)),IF($G3658&lt;TODAY(),-$F3658,""),""))</f>
        <v/>
      </c>
    </row>
    <row r="3659">
      <c r="A3659" s="7" t="n"/>
      <c r="B3659" s="10" t="n"/>
      <c r="C3659">
        <f>IF($A3659="","",IFERROR(IF(INDEX('Apólices'!$Q$2:$Q$5001,MATCH($A3659,'Apólices'!$A$2:$A$5001,0))="","",INDEX('Apólices'!$Q$2:$Q$5001,MATCH($A3659,'Apólices'!$A$2:$A$5001,0))),""))</f>
        <v/>
      </c>
      <c r="D3659" s="8" t="n"/>
      <c r="E3659" s="25" t="n"/>
      <c r="F3659" s="25">
        <f>IF(OR($E3659="",$C3659=""),"",ROUND($E3659*$C3659/100,2))</f>
        <v/>
      </c>
      <c r="G3659" s="8" t="n"/>
      <c r="H3659" s="25" t="n"/>
      <c r="I3659" s="8" t="n"/>
      <c r="J3659" s="25">
        <f>IF($H3659&lt;&gt;"",IF($F3659="","",ROUND($H3659-$F3659,2)),IF(AND($F3659&lt;&gt;"",ISNUMBER($G3659)),IF($G3659&lt;TODAY(),-$F3659,""),""))</f>
        <v/>
      </c>
    </row>
    <row r="3660">
      <c r="A3660" s="7" t="n"/>
      <c r="B3660" s="10" t="n"/>
      <c r="C3660">
        <f>IF($A3660="","",IFERROR(IF(INDEX('Apólices'!$Q$2:$Q$5001,MATCH($A3660,'Apólices'!$A$2:$A$5001,0))="","",INDEX('Apólices'!$Q$2:$Q$5001,MATCH($A3660,'Apólices'!$A$2:$A$5001,0))),""))</f>
        <v/>
      </c>
      <c r="D3660" s="8" t="n"/>
      <c r="E3660" s="25" t="n"/>
      <c r="F3660" s="25">
        <f>IF(OR($E3660="",$C3660=""),"",ROUND($E3660*$C3660/100,2))</f>
        <v/>
      </c>
      <c r="G3660" s="8" t="n"/>
      <c r="H3660" s="25" t="n"/>
      <c r="I3660" s="8" t="n"/>
      <c r="J3660" s="25">
        <f>IF($H3660&lt;&gt;"",IF($F3660="","",ROUND($H3660-$F3660,2)),IF(AND($F3660&lt;&gt;"",ISNUMBER($G3660)),IF($G3660&lt;TODAY(),-$F3660,""),""))</f>
        <v/>
      </c>
    </row>
    <row r="3661">
      <c r="A3661" s="7" t="n"/>
      <c r="B3661" s="10" t="n"/>
      <c r="C3661">
        <f>IF($A3661="","",IFERROR(IF(INDEX('Apólices'!$Q$2:$Q$5001,MATCH($A3661,'Apólices'!$A$2:$A$5001,0))="","",INDEX('Apólices'!$Q$2:$Q$5001,MATCH($A3661,'Apólices'!$A$2:$A$5001,0))),""))</f>
        <v/>
      </c>
      <c r="D3661" s="8" t="n"/>
      <c r="E3661" s="25" t="n"/>
      <c r="F3661" s="25">
        <f>IF(OR($E3661="",$C3661=""),"",ROUND($E3661*$C3661/100,2))</f>
        <v/>
      </c>
      <c r="G3661" s="8" t="n"/>
      <c r="H3661" s="25" t="n"/>
      <c r="I3661" s="8" t="n"/>
      <c r="J3661" s="25">
        <f>IF($H3661&lt;&gt;"",IF($F3661="","",ROUND($H3661-$F3661,2)),IF(AND($F3661&lt;&gt;"",ISNUMBER($G3661)),IF($G3661&lt;TODAY(),-$F3661,""),""))</f>
        <v/>
      </c>
    </row>
    <row r="3662">
      <c r="A3662" s="7" t="n"/>
      <c r="B3662" s="10" t="n"/>
      <c r="C3662">
        <f>IF($A3662="","",IFERROR(IF(INDEX('Apólices'!$Q$2:$Q$5001,MATCH($A3662,'Apólices'!$A$2:$A$5001,0))="","",INDEX('Apólices'!$Q$2:$Q$5001,MATCH($A3662,'Apólices'!$A$2:$A$5001,0))),""))</f>
        <v/>
      </c>
      <c r="D3662" s="8" t="n"/>
      <c r="E3662" s="25" t="n"/>
      <c r="F3662" s="25">
        <f>IF(OR($E3662="",$C3662=""),"",ROUND($E3662*$C3662/100,2))</f>
        <v/>
      </c>
      <c r="G3662" s="8" t="n"/>
      <c r="H3662" s="25" t="n"/>
      <c r="I3662" s="8" t="n"/>
      <c r="J3662" s="25">
        <f>IF($H3662&lt;&gt;"",IF($F3662="","",ROUND($H3662-$F3662,2)),IF(AND($F3662&lt;&gt;"",ISNUMBER($G3662)),IF($G3662&lt;TODAY(),-$F3662,""),""))</f>
        <v/>
      </c>
    </row>
    <row r="3663">
      <c r="A3663" s="7" t="n"/>
      <c r="B3663" s="10" t="n"/>
      <c r="C3663">
        <f>IF($A3663="","",IFERROR(IF(INDEX('Apólices'!$Q$2:$Q$5001,MATCH($A3663,'Apólices'!$A$2:$A$5001,0))="","",INDEX('Apólices'!$Q$2:$Q$5001,MATCH($A3663,'Apólices'!$A$2:$A$5001,0))),""))</f>
        <v/>
      </c>
      <c r="D3663" s="8" t="n"/>
      <c r="E3663" s="25" t="n"/>
      <c r="F3663" s="25">
        <f>IF(OR($E3663="",$C3663=""),"",ROUND($E3663*$C3663/100,2))</f>
        <v/>
      </c>
      <c r="G3663" s="8" t="n"/>
      <c r="H3663" s="25" t="n"/>
      <c r="I3663" s="8" t="n"/>
      <c r="J3663" s="25">
        <f>IF($H3663&lt;&gt;"",IF($F3663="","",ROUND($H3663-$F3663,2)),IF(AND($F3663&lt;&gt;"",ISNUMBER($G3663)),IF($G3663&lt;TODAY(),-$F3663,""),""))</f>
        <v/>
      </c>
    </row>
    <row r="3664">
      <c r="A3664" s="7" t="n"/>
      <c r="B3664" s="10" t="n"/>
      <c r="C3664">
        <f>IF($A3664="","",IFERROR(IF(INDEX('Apólices'!$Q$2:$Q$5001,MATCH($A3664,'Apólices'!$A$2:$A$5001,0))="","",INDEX('Apólices'!$Q$2:$Q$5001,MATCH($A3664,'Apólices'!$A$2:$A$5001,0))),""))</f>
        <v/>
      </c>
      <c r="D3664" s="8" t="n"/>
      <c r="E3664" s="25" t="n"/>
      <c r="F3664" s="25">
        <f>IF(OR($E3664="",$C3664=""),"",ROUND($E3664*$C3664/100,2))</f>
        <v/>
      </c>
      <c r="G3664" s="8" t="n"/>
      <c r="H3664" s="25" t="n"/>
      <c r="I3664" s="8" t="n"/>
      <c r="J3664" s="25">
        <f>IF($H3664&lt;&gt;"",IF($F3664="","",ROUND($H3664-$F3664,2)),IF(AND($F3664&lt;&gt;"",ISNUMBER($G3664)),IF($G3664&lt;TODAY(),-$F3664,""),""))</f>
        <v/>
      </c>
    </row>
    <row r="3665">
      <c r="A3665" s="7" t="n"/>
      <c r="B3665" s="10" t="n"/>
      <c r="C3665">
        <f>IF($A3665="","",IFERROR(IF(INDEX('Apólices'!$Q$2:$Q$5001,MATCH($A3665,'Apólices'!$A$2:$A$5001,0))="","",INDEX('Apólices'!$Q$2:$Q$5001,MATCH($A3665,'Apólices'!$A$2:$A$5001,0))),""))</f>
        <v/>
      </c>
      <c r="D3665" s="8" t="n"/>
      <c r="E3665" s="25" t="n"/>
      <c r="F3665" s="25">
        <f>IF(OR($E3665="",$C3665=""),"",ROUND($E3665*$C3665/100,2))</f>
        <v/>
      </c>
      <c r="G3665" s="8" t="n"/>
      <c r="H3665" s="25" t="n"/>
      <c r="I3665" s="8" t="n"/>
      <c r="J3665" s="25">
        <f>IF($H3665&lt;&gt;"",IF($F3665="","",ROUND($H3665-$F3665,2)),IF(AND($F3665&lt;&gt;"",ISNUMBER($G3665)),IF($G3665&lt;TODAY(),-$F3665,""),""))</f>
        <v/>
      </c>
    </row>
    <row r="3666">
      <c r="A3666" s="7" t="n"/>
      <c r="B3666" s="10" t="n"/>
      <c r="C3666">
        <f>IF($A3666="","",IFERROR(IF(INDEX('Apólices'!$Q$2:$Q$5001,MATCH($A3666,'Apólices'!$A$2:$A$5001,0))="","",INDEX('Apólices'!$Q$2:$Q$5001,MATCH($A3666,'Apólices'!$A$2:$A$5001,0))),""))</f>
        <v/>
      </c>
      <c r="D3666" s="8" t="n"/>
      <c r="E3666" s="25" t="n"/>
      <c r="F3666" s="25">
        <f>IF(OR($E3666="",$C3666=""),"",ROUND($E3666*$C3666/100,2))</f>
        <v/>
      </c>
      <c r="G3666" s="8" t="n"/>
      <c r="H3666" s="25" t="n"/>
      <c r="I3666" s="8" t="n"/>
      <c r="J3666" s="25">
        <f>IF($H3666&lt;&gt;"",IF($F3666="","",ROUND($H3666-$F3666,2)),IF(AND($F3666&lt;&gt;"",ISNUMBER($G3666)),IF($G3666&lt;TODAY(),-$F3666,""),""))</f>
        <v/>
      </c>
    </row>
    <row r="3667">
      <c r="A3667" s="7" t="n"/>
      <c r="B3667" s="10" t="n"/>
      <c r="C3667">
        <f>IF($A3667="","",IFERROR(IF(INDEX('Apólices'!$Q$2:$Q$5001,MATCH($A3667,'Apólices'!$A$2:$A$5001,0))="","",INDEX('Apólices'!$Q$2:$Q$5001,MATCH($A3667,'Apólices'!$A$2:$A$5001,0))),""))</f>
        <v/>
      </c>
      <c r="D3667" s="8" t="n"/>
      <c r="E3667" s="25" t="n"/>
      <c r="F3667" s="25">
        <f>IF(OR($E3667="",$C3667=""),"",ROUND($E3667*$C3667/100,2))</f>
        <v/>
      </c>
      <c r="G3667" s="8" t="n"/>
      <c r="H3667" s="25" t="n"/>
      <c r="I3667" s="8" t="n"/>
      <c r="J3667" s="25">
        <f>IF($H3667&lt;&gt;"",IF($F3667="","",ROUND($H3667-$F3667,2)),IF(AND($F3667&lt;&gt;"",ISNUMBER($G3667)),IF($G3667&lt;TODAY(),-$F3667,""),""))</f>
        <v/>
      </c>
    </row>
    <row r="3668">
      <c r="A3668" s="7" t="n"/>
      <c r="B3668" s="10" t="n"/>
      <c r="C3668">
        <f>IF($A3668="","",IFERROR(IF(INDEX('Apólices'!$Q$2:$Q$5001,MATCH($A3668,'Apólices'!$A$2:$A$5001,0))="","",INDEX('Apólices'!$Q$2:$Q$5001,MATCH($A3668,'Apólices'!$A$2:$A$5001,0))),""))</f>
        <v/>
      </c>
      <c r="D3668" s="8" t="n"/>
      <c r="E3668" s="25" t="n"/>
      <c r="F3668" s="25">
        <f>IF(OR($E3668="",$C3668=""),"",ROUND($E3668*$C3668/100,2))</f>
        <v/>
      </c>
      <c r="G3668" s="8" t="n"/>
      <c r="H3668" s="25" t="n"/>
      <c r="I3668" s="8" t="n"/>
      <c r="J3668" s="25">
        <f>IF($H3668&lt;&gt;"",IF($F3668="","",ROUND($H3668-$F3668,2)),IF(AND($F3668&lt;&gt;"",ISNUMBER($G3668)),IF($G3668&lt;TODAY(),-$F3668,""),""))</f>
        <v/>
      </c>
    </row>
    <row r="3669">
      <c r="A3669" s="7" t="n"/>
      <c r="B3669" s="10" t="n"/>
      <c r="C3669">
        <f>IF($A3669="","",IFERROR(IF(INDEX('Apólices'!$Q$2:$Q$5001,MATCH($A3669,'Apólices'!$A$2:$A$5001,0))="","",INDEX('Apólices'!$Q$2:$Q$5001,MATCH($A3669,'Apólices'!$A$2:$A$5001,0))),""))</f>
        <v/>
      </c>
      <c r="D3669" s="8" t="n"/>
      <c r="E3669" s="25" t="n"/>
      <c r="F3669" s="25">
        <f>IF(OR($E3669="",$C3669=""),"",ROUND($E3669*$C3669/100,2))</f>
        <v/>
      </c>
      <c r="G3669" s="8" t="n"/>
      <c r="H3669" s="25" t="n"/>
      <c r="I3669" s="8" t="n"/>
      <c r="J3669" s="25">
        <f>IF($H3669&lt;&gt;"",IF($F3669="","",ROUND($H3669-$F3669,2)),IF(AND($F3669&lt;&gt;"",ISNUMBER($G3669)),IF($G3669&lt;TODAY(),-$F3669,""),""))</f>
        <v/>
      </c>
    </row>
    <row r="3670">
      <c r="A3670" s="7" t="n"/>
      <c r="B3670" s="10" t="n"/>
      <c r="C3670">
        <f>IF($A3670="","",IFERROR(IF(INDEX('Apólices'!$Q$2:$Q$5001,MATCH($A3670,'Apólices'!$A$2:$A$5001,0))="","",INDEX('Apólices'!$Q$2:$Q$5001,MATCH($A3670,'Apólices'!$A$2:$A$5001,0))),""))</f>
        <v/>
      </c>
      <c r="D3670" s="8" t="n"/>
      <c r="E3670" s="25" t="n"/>
      <c r="F3670" s="25">
        <f>IF(OR($E3670="",$C3670=""),"",ROUND($E3670*$C3670/100,2))</f>
        <v/>
      </c>
      <c r="G3670" s="8" t="n"/>
      <c r="H3670" s="25" t="n"/>
      <c r="I3670" s="8" t="n"/>
      <c r="J3670" s="25">
        <f>IF($H3670&lt;&gt;"",IF($F3670="","",ROUND($H3670-$F3670,2)),IF(AND($F3670&lt;&gt;"",ISNUMBER($G3670)),IF($G3670&lt;TODAY(),-$F3670,""),""))</f>
        <v/>
      </c>
    </row>
    <row r="3671">
      <c r="A3671" s="7" t="n"/>
      <c r="B3671" s="10" t="n"/>
      <c r="C3671">
        <f>IF($A3671="","",IFERROR(IF(INDEX('Apólices'!$Q$2:$Q$5001,MATCH($A3671,'Apólices'!$A$2:$A$5001,0))="","",INDEX('Apólices'!$Q$2:$Q$5001,MATCH($A3671,'Apólices'!$A$2:$A$5001,0))),""))</f>
        <v/>
      </c>
      <c r="D3671" s="8" t="n"/>
      <c r="E3671" s="25" t="n"/>
      <c r="F3671" s="25">
        <f>IF(OR($E3671="",$C3671=""),"",ROUND($E3671*$C3671/100,2))</f>
        <v/>
      </c>
      <c r="G3671" s="8" t="n"/>
      <c r="H3671" s="25" t="n"/>
      <c r="I3671" s="8" t="n"/>
      <c r="J3671" s="25">
        <f>IF($H3671&lt;&gt;"",IF($F3671="","",ROUND($H3671-$F3671,2)),IF(AND($F3671&lt;&gt;"",ISNUMBER($G3671)),IF($G3671&lt;TODAY(),-$F3671,""),""))</f>
        <v/>
      </c>
    </row>
    <row r="3672">
      <c r="A3672" s="7" t="n"/>
      <c r="B3672" s="10" t="n"/>
      <c r="C3672">
        <f>IF($A3672="","",IFERROR(IF(INDEX('Apólices'!$Q$2:$Q$5001,MATCH($A3672,'Apólices'!$A$2:$A$5001,0))="","",INDEX('Apólices'!$Q$2:$Q$5001,MATCH($A3672,'Apólices'!$A$2:$A$5001,0))),""))</f>
        <v/>
      </c>
      <c r="D3672" s="8" t="n"/>
      <c r="E3672" s="25" t="n"/>
      <c r="F3672" s="25">
        <f>IF(OR($E3672="",$C3672=""),"",ROUND($E3672*$C3672/100,2))</f>
        <v/>
      </c>
      <c r="G3672" s="8" t="n"/>
      <c r="H3672" s="25" t="n"/>
      <c r="I3672" s="8" t="n"/>
      <c r="J3672" s="25">
        <f>IF($H3672&lt;&gt;"",IF($F3672="","",ROUND($H3672-$F3672,2)),IF(AND($F3672&lt;&gt;"",ISNUMBER($G3672)),IF($G3672&lt;TODAY(),-$F3672,""),""))</f>
        <v/>
      </c>
    </row>
    <row r="3673">
      <c r="A3673" s="7" t="n"/>
      <c r="B3673" s="10" t="n"/>
      <c r="C3673">
        <f>IF($A3673="","",IFERROR(IF(INDEX('Apólices'!$Q$2:$Q$5001,MATCH($A3673,'Apólices'!$A$2:$A$5001,0))="","",INDEX('Apólices'!$Q$2:$Q$5001,MATCH($A3673,'Apólices'!$A$2:$A$5001,0))),""))</f>
        <v/>
      </c>
      <c r="D3673" s="8" t="n"/>
      <c r="E3673" s="25" t="n"/>
      <c r="F3673" s="25">
        <f>IF(OR($E3673="",$C3673=""),"",ROUND($E3673*$C3673/100,2))</f>
        <v/>
      </c>
      <c r="G3673" s="8" t="n"/>
      <c r="H3673" s="25" t="n"/>
      <c r="I3673" s="8" t="n"/>
      <c r="J3673" s="25">
        <f>IF($H3673&lt;&gt;"",IF($F3673="","",ROUND($H3673-$F3673,2)),IF(AND($F3673&lt;&gt;"",ISNUMBER($G3673)),IF($G3673&lt;TODAY(),-$F3673,""),""))</f>
        <v/>
      </c>
    </row>
    <row r="3674">
      <c r="A3674" s="7" t="n"/>
      <c r="B3674" s="10" t="n"/>
      <c r="C3674">
        <f>IF($A3674="","",IFERROR(IF(INDEX('Apólices'!$Q$2:$Q$5001,MATCH($A3674,'Apólices'!$A$2:$A$5001,0))="","",INDEX('Apólices'!$Q$2:$Q$5001,MATCH($A3674,'Apólices'!$A$2:$A$5001,0))),""))</f>
        <v/>
      </c>
      <c r="D3674" s="8" t="n"/>
      <c r="E3674" s="25" t="n"/>
      <c r="F3674" s="25">
        <f>IF(OR($E3674="",$C3674=""),"",ROUND($E3674*$C3674/100,2))</f>
        <v/>
      </c>
      <c r="G3674" s="8" t="n"/>
      <c r="H3674" s="25" t="n"/>
      <c r="I3674" s="8" t="n"/>
      <c r="J3674" s="25">
        <f>IF($H3674&lt;&gt;"",IF($F3674="","",ROUND($H3674-$F3674,2)),IF(AND($F3674&lt;&gt;"",ISNUMBER($G3674)),IF($G3674&lt;TODAY(),-$F3674,""),""))</f>
        <v/>
      </c>
    </row>
    <row r="3675">
      <c r="A3675" s="7" t="n"/>
      <c r="B3675" s="10" t="n"/>
      <c r="C3675">
        <f>IF($A3675="","",IFERROR(IF(INDEX('Apólices'!$Q$2:$Q$5001,MATCH($A3675,'Apólices'!$A$2:$A$5001,0))="","",INDEX('Apólices'!$Q$2:$Q$5001,MATCH($A3675,'Apólices'!$A$2:$A$5001,0))),""))</f>
        <v/>
      </c>
      <c r="D3675" s="8" t="n"/>
      <c r="E3675" s="25" t="n"/>
      <c r="F3675" s="25">
        <f>IF(OR($E3675="",$C3675=""),"",ROUND($E3675*$C3675/100,2))</f>
        <v/>
      </c>
      <c r="G3675" s="8" t="n"/>
      <c r="H3675" s="25" t="n"/>
      <c r="I3675" s="8" t="n"/>
      <c r="J3675" s="25">
        <f>IF($H3675&lt;&gt;"",IF($F3675="","",ROUND($H3675-$F3675,2)),IF(AND($F3675&lt;&gt;"",ISNUMBER($G3675)),IF($G3675&lt;TODAY(),-$F3675,""),""))</f>
        <v/>
      </c>
    </row>
    <row r="3676">
      <c r="A3676" s="7" t="n"/>
      <c r="B3676" s="10" t="n"/>
      <c r="C3676">
        <f>IF($A3676="","",IFERROR(IF(INDEX('Apólices'!$Q$2:$Q$5001,MATCH($A3676,'Apólices'!$A$2:$A$5001,0))="","",INDEX('Apólices'!$Q$2:$Q$5001,MATCH($A3676,'Apólices'!$A$2:$A$5001,0))),""))</f>
        <v/>
      </c>
      <c r="D3676" s="8" t="n"/>
      <c r="E3676" s="25" t="n"/>
      <c r="F3676" s="25">
        <f>IF(OR($E3676="",$C3676=""),"",ROUND($E3676*$C3676/100,2))</f>
        <v/>
      </c>
      <c r="G3676" s="8" t="n"/>
      <c r="H3676" s="25" t="n"/>
      <c r="I3676" s="8" t="n"/>
      <c r="J3676" s="25">
        <f>IF($H3676&lt;&gt;"",IF($F3676="","",ROUND($H3676-$F3676,2)),IF(AND($F3676&lt;&gt;"",ISNUMBER($G3676)),IF($G3676&lt;TODAY(),-$F3676,""),""))</f>
        <v/>
      </c>
    </row>
    <row r="3677">
      <c r="A3677" s="7" t="n"/>
      <c r="B3677" s="10" t="n"/>
      <c r="C3677">
        <f>IF($A3677="","",IFERROR(IF(INDEX('Apólices'!$Q$2:$Q$5001,MATCH($A3677,'Apólices'!$A$2:$A$5001,0))="","",INDEX('Apólices'!$Q$2:$Q$5001,MATCH($A3677,'Apólices'!$A$2:$A$5001,0))),""))</f>
        <v/>
      </c>
      <c r="D3677" s="8" t="n"/>
      <c r="E3677" s="25" t="n"/>
      <c r="F3677" s="25">
        <f>IF(OR($E3677="",$C3677=""),"",ROUND($E3677*$C3677/100,2))</f>
        <v/>
      </c>
      <c r="G3677" s="8" t="n"/>
      <c r="H3677" s="25" t="n"/>
      <c r="I3677" s="8" t="n"/>
      <c r="J3677" s="25">
        <f>IF($H3677&lt;&gt;"",IF($F3677="","",ROUND($H3677-$F3677,2)),IF(AND($F3677&lt;&gt;"",ISNUMBER($G3677)),IF($G3677&lt;TODAY(),-$F3677,""),""))</f>
        <v/>
      </c>
    </row>
    <row r="3678">
      <c r="A3678" s="7" t="n"/>
      <c r="B3678" s="10" t="n"/>
      <c r="C3678">
        <f>IF($A3678="","",IFERROR(IF(INDEX('Apólices'!$Q$2:$Q$5001,MATCH($A3678,'Apólices'!$A$2:$A$5001,0))="","",INDEX('Apólices'!$Q$2:$Q$5001,MATCH($A3678,'Apólices'!$A$2:$A$5001,0))),""))</f>
        <v/>
      </c>
      <c r="D3678" s="8" t="n"/>
      <c r="E3678" s="25" t="n"/>
      <c r="F3678" s="25">
        <f>IF(OR($E3678="",$C3678=""),"",ROUND($E3678*$C3678/100,2))</f>
        <v/>
      </c>
      <c r="G3678" s="8" t="n"/>
      <c r="H3678" s="25" t="n"/>
      <c r="I3678" s="8" t="n"/>
      <c r="J3678" s="25">
        <f>IF($H3678&lt;&gt;"",IF($F3678="","",ROUND($H3678-$F3678,2)),IF(AND($F3678&lt;&gt;"",ISNUMBER($G3678)),IF($G3678&lt;TODAY(),-$F3678,""),""))</f>
        <v/>
      </c>
    </row>
    <row r="3679">
      <c r="A3679" s="7" t="n"/>
      <c r="B3679" s="10" t="n"/>
      <c r="C3679">
        <f>IF($A3679="","",IFERROR(IF(INDEX('Apólices'!$Q$2:$Q$5001,MATCH($A3679,'Apólices'!$A$2:$A$5001,0))="","",INDEX('Apólices'!$Q$2:$Q$5001,MATCH($A3679,'Apólices'!$A$2:$A$5001,0))),""))</f>
        <v/>
      </c>
      <c r="D3679" s="8" t="n"/>
      <c r="E3679" s="25" t="n"/>
      <c r="F3679" s="25">
        <f>IF(OR($E3679="",$C3679=""),"",ROUND($E3679*$C3679/100,2))</f>
        <v/>
      </c>
      <c r="G3679" s="8" t="n"/>
      <c r="H3679" s="25" t="n"/>
      <c r="I3679" s="8" t="n"/>
      <c r="J3679" s="25">
        <f>IF($H3679&lt;&gt;"",IF($F3679="","",ROUND($H3679-$F3679,2)),IF(AND($F3679&lt;&gt;"",ISNUMBER($G3679)),IF($G3679&lt;TODAY(),-$F3679,""),""))</f>
        <v/>
      </c>
    </row>
    <row r="3680">
      <c r="A3680" s="7" t="n"/>
      <c r="B3680" s="10" t="n"/>
      <c r="C3680">
        <f>IF($A3680="","",IFERROR(IF(INDEX('Apólices'!$Q$2:$Q$5001,MATCH($A3680,'Apólices'!$A$2:$A$5001,0))="","",INDEX('Apólices'!$Q$2:$Q$5001,MATCH($A3680,'Apólices'!$A$2:$A$5001,0))),""))</f>
        <v/>
      </c>
      <c r="D3680" s="8" t="n"/>
      <c r="E3680" s="25" t="n"/>
      <c r="F3680" s="25">
        <f>IF(OR($E3680="",$C3680=""),"",ROUND($E3680*$C3680/100,2))</f>
        <v/>
      </c>
      <c r="G3680" s="8" t="n"/>
      <c r="H3680" s="25" t="n"/>
      <c r="I3680" s="8" t="n"/>
      <c r="J3680" s="25">
        <f>IF($H3680&lt;&gt;"",IF($F3680="","",ROUND($H3680-$F3680,2)),IF(AND($F3680&lt;&gt;"",ISNUMBER($G3680)),IF($G3680&lt;TODAY(),-$F3680,""),""))</f>
        <v/>
      </c>
    </row>
    <row r="3681">
      <c r="A3681" s="7" t="n"/>
      <c r="B3681" s="10" t="n"/>
      <c r="C3681">
        <f>IF($A3681="","",IFERROR(IF(INDEX('Apólices'!$Q$2:$Q$5001,MATCH($A3681,'Apólices'!$A$2:$A$5001,0))="","",INDEX('Apólices'!$Q$2:$Q$5001,MATCH($A3681,'Apólices'!$A$2:$A$5001,0))),""))</f>
        <v/>
      </c>
      <c r="D3681" s="8" t="n"/>
      <c r="E3681" s="25" t="n"/>
      <c r="F3681" s="25">
        <f>IF(OR($E3681="",$C3681=""),"",ROUND($E3681*$C3681/100,2))</f>
        <v/>
      </c>
      <c r="G3681" s="8" t="n"/>
      <c r="H3681" s="25" t="n"/>
      <c r="I3681" s="8" t="n"/>
      <c r="J3681" s="25">
        <f>IF($H3681&lt;&gt;"",IF($F3681="","",ROUND($H3681-$F3681,2)),IF(AND($F3681&lt;&gt;"",ISNUMBER($G3681)),IF($G3681&lt;TODAY(),-$F3681,""),""))</f>
        <v/>
      </c>
    </row>
    <row r="3682">
      <c r="A3682" s="7" t="n"/>
      <c r="B3682" s="10" t="n"/>
      <c r="C3682">
        <f>IF($A3682="","",IFERROR(IF(INDEX('Apólices'!$Q$2:$Q$5001,MATCH($A3682,'Apólices'!$A$2:$A$5001,0))="","",INDEX('Apólices'!$Q$2:$Q$5001,MATCH($A3682,'Apólices'!$A$2:$A$5001,0))),""))</f>
        <v/>
      </c>
      <c r="D3682" s="8" t="n"/>
      <c r="E3682" s="25" t="n"/>
      <c r="F3682" s="25">
        <f>IF(OR($E3682="",$C3682=""),"",ROUND($E3682*$C3682/100,2))</f>
        <v/>
      </c>
      <c r="G3682" s="8" t="n"/>
      <c r="H3682" s="25" t="n"/>
      <c r="I3682" s="8" t="n"/>
      <c r="J3682" s="25">
        <f>IF($H3682&lt;&gt;"",IF($F3682="","",ROUND($H3682-$F3682,2)),IF(AND($F3682&lt;&gt;"",ISNUMBER($G3682)),IF($G3682&lt;TODAY(),-$F3682,""),""))</f>
        <v/>
      </c>
    </row>
    <row r="3683">
      <c r="A3683" s="7" t="n"/>
      <c r="B3683" s="10" t="n"/>
      <c r="C3683">
        <f>IF($A3683="","",IFERROR(IF(INDEX('Apólices'!$Q$2:$Q$5001,MATCH($A3683,'Apólices'!$A$2:$A$5001,0))="","",INDEX('Apólices'!$Q$2:$Q$5001,MATCH($A3683,'Apólices'!$A$2:$A$5001,0))),""))</f>
        <v/>
      </c>
      <c r="D3683" s="8" t="n"/>
      <c r="E3683" s="25" t="n"/>
      <c r="F3683" s="25">
        <f>IF(OR($E3683="",$C3683=""),"",ROUND($E3683*$C3683/100,2))</f>
        <v/>
      </c>
      <c r="G3683" s="8" t="n"/>
      <c r="H3683" s="25" t="n"/>
      <c r="I3683" s="8" t="n"/>
      <c r="J3683" s="25">
        <f>IF($H3683&lt;&gt;"",IF($F3683="","",ROUND($H3683-$F3683,2)),IF(AND($F3683&lt;&gt;"",ISNUMBER($G3683)),IF($G3683&lt;TODAY(),-$F3683,""),""))</f>
        <v/>
      </c>
    </row>
    <row r="3684">
      <c r="A3684" s="7" t="n"/>
      <c r="B3684" s="10" t="n"/>
      <c r="C3684">
        <f>IF($A3684="","",IFERROR(IF(INDEX('Apólices'!$Q$2:$Q$5001,MATCH($A3684,'Apólices'!$A$2:$A$5001,0))="","",INDEX('Apólices'!$Q$2:$Q$5001,MATCH($A3684,'Apólices'!$A$2:$A$5001,0))),""))</f>
        <v/>
      </c>
      <c r="D3684" s="8" t="n"/>
      <c r="E3684" s="25" t="n"/>
      <c r="F3684" s="25">
        <f>IF(OR($E3684="",$C3684=""),"",ROUND($E3684*$C3684/100,2))</f>
        <v/>
      </c>
      <c r="G3684" s="8" t="n"/>
      <c r="H3684" s="25" t="n"/>
      <c r="I3684" s="8" t="n"/>
      <c r="J3684" s="25">
        <f>IF($H3684&lt;&gt;"",IF($F3684="","",ROUND($H3684-$F3684,2)),IF(AND($F3684&lt;&gt;"",ISNUMBER($G3684)),IF($G3684&lt;TODAY(),-$F3684,""),""))</f>
        <v/>
      </c>
    </row>
    <row r="3685">
      <c r="A3685" s="7" t="n"/>
      <c r="B3685" s="10" t="n"/>
      <c r="C3685">
        <f>IF($A3685="","",IFERROR(IF(INDEX('Apólices'!$Q$2:$Q$5001,MATCH($A3685,'Apólices'!$A$2:$A$5001,0))="","",INDEX('Apólices'!$Q$2:$Q$5001,MATCH($A3685,'Apólices'!$A$2:$A$5001,0))),""))</f>
        <v/>
      </c>
      <c r="D3685" s="8" t="n"/>
      <c r="E3685" s="25" t="n"/>
      <c r="F3685" s="25">
        <f>IF(OR($E3685="",$C3685=""),"",ROUND($E3685*$C3685/100,2))</f>
        <v/>
      </c>
      <c r="G3685" s="8" t="n"/>
      <c r="H3685" s="25" t="n"/>
      <c r="I3685" s="8" t="n"/>
      <c r="J3685" s="25">
        <f>IF($H3685&lt;&gt;"",IF($F3685="","",ROUND($H3685-$F3685,2)),IF(AND($F3685&lt;&gt;"",ISNUMBER($G3685)),IF($G3685&lt;TODAY(),-$F3685,""),""))</f>
        <v/>
      </c>
    </row>
    <row r="3686">
      <c r="A3686" s="7" t="n"/>
      <c r="B3686" s="10" t="n"/>
      <c r="C3686">
        <f>IF($A3686="","",IFERROR(IF(INDEX('Apólices'!$Q$2:$Q$5001,MATCH($A3686,'Apólices'!$A$2:$A$5001,0))="","",INDEX('Apólices'!$Q$2:$Q$5001,MATCH($A3686,'Apólices'!$A$2:$A$5001,0))),""))</f>
        <v/>
      </c>
      <c r="D3686" s="8" t="n"/>
      <c r="E3686" s="25" t="n"/>
      <c r="F3686" s="25">
        <f>IF(OR($E3686="",$C3686=""),"",ROUND($E3686*$C3686/100,2))</f>
        <v/>
      </c>
      <c r="G3686" s="8" t="n"/>
      <c r="H3686" s="25" t="n"/>
      <c r="I3686" s="8" t="n"/>
      <c r="J3686" s="25">
        <f>IF($H3686&lt;&gt;"",IF($F3686="","",ROUND($H3686-$F3686,2)),IF(AND($F3686&lt;&gt;"",ISNUMBER($G3686)),IF($G3686&lt;TODAY(),-$F3686,""),""))</f>
        <v/>
      </c>
    </row>
    <row r="3687">
      <c r="A3687" s="7" t="n"/>
      <c r="B3687" s="10" t="n"/>
      <c r="C3687">
        <f>IF($A3687="","",IFERROR(IF(INDEX('Apólices'!$Q$2:$Q$5001,MATCH($A3687,'Apólices'!$A$2:$A$5001,0))="","",INDEX('Apólices'!$Q$2:$Q$5001,MATCH($A3687,'Apólices'!$A$2:$A$5001,0))),""))</f>
        <v/>
      </c>
      <c r="D3687" s="8" t="n"/>
      <c r="E3687" s="25" t="n"/>
      <c r="F3687" s="25">
        <f>IF(OR($E3687="",$C3687=""),"",ROUND($E3687*$C3687/100,2))</f>
        <v/>
      </c>
      <c r="G3687" s="8" t="n"/>
      <c r="H3687" s="25" t="n"/>
      <c r="I3687" s="8" t="n"/>
      <c r="J3687" s="25">
        <f>IF($H3687&lt;&gt;"",IF($F3687="","",ROUND($H3687-$F3687,2)),IF(AND($F3687&lt;&gt;"",ISNUMBER($G3687)),IF($G3687&lt;TODAY(),-$F3687,""),""))</f>
        <v/>
      </c>
    </row>
    <row r="3688">
      <c r="A3688" s="7" t="n"/>
      <c r="B3688" s="10" t="n"/>
      <c r="C3688">
        <f>IF($A3688="","",IFERROR(IF(INDEX('Apólices'!$Q$2:$Q$5001,MATCH($A3688,'Apólices'!$A$2:$A$5001,0))="","",INDEX('Apólices'!$Q$2:$Q$5001,MATCH($A3688,'Apólices'!$A$2:$A$5001,0))),""))</f>
        <v/>
      </c>
      <c r="D3688" s="8" t="n"/>
      <c r="E3688" s="25" t="n"/>
      <c r="F3688" s="25">
        <f>IF(OR($E3688="",$C3688=""),"",ROUND($E3688*$C3688/100,2))</f>
        <v/>
      </c>
      <c r="G3688" s="8" t="n"/>
      <c r="H3688" s="25" t="n"/>
      <c r="I3688" s="8" t="n"/>
      <c r="J3688" s="25">
        <f>IF($H3688&lt;&gt;"",IF($F3688="","",ROUND($H3688-$F3688,2)),IF(AND($F3688&lt;&gt;"",ISNUMBER($G3688)),IF($G3688&lt;TODAY(),-$F3688,""),""))</f>
        <v/>
      </c>
    </row>
    <row r="3689">
      <c r="A3689" s="7" t="n"/>
      <c r="B3689" s="10" t="n"/>
      <c r="C3689">
        <f>IF($A3689="","",IFERROR(IF(INDEX('Apólices'!$Q$2:$Q$5001,MATCH($A3689,'Apólices'!$A$2:$A$5001,0))="","",INDEX('Apólices'!$Q$2:$Q$5001,MATCH($A3689,'Apólices'!$A$2:$A$5001,0))),""))</f>
        <v/>
      </c>
      <c r="D3689" s="8" t="n"/>
      <c r="E3689" s="25" t="n"/>
      <c r="F3689" s="25">
        <f>IF(OR($E3689="",$C3689=""),"",ROUND($E3689*$C3689/100,2))</f>
        <v/>
      </c>
      <c r="G3689" s="8" t="n"/>
      <c r="H3689" s="25" t="n"/>
      <c r="I3689" s="8" t="n"/>
      <c r="J3689" s="25">
        <f>IF($H3689&lt;&gt;"",IF($F3689="","",ROUND($H3689-$F3689,2)),IF(AND($F3689&lt;&gt;"",ISNUMBER($G3689)),IF($G3689&lt;TODAY(),-$F3689,""),""))</f>
        <v/>
      </c>
    </row>
    <row r="3690">
      <c r="A3690" s="7" t="n"/>
      <c r="B3690" s="10" t="n"/>
      <c r="C3690">
        <f>IF($A3690="","",IFERROR(IF(INDEX('Apólices'!$Q$2:$Q$5001,MATCH($A3690,'Apólices'!$A$2:$A$5001,0))="","",INDEX('Apólices'!$Q$2:$Q$5001,MATCH($A3690,'Apólices'!$A$2:$A$5001,0))),""))</f>
        <v/>
      </c>
      <c r="D3690" s="8" t="n"/>
      <c r="E3690" s="25" t="n"/>
      <c r="F3690" s="25">
        <f>IF(OR($E3690="",$C3690=""),"",ROUND($E3690*$C3690/100,2))</f>
        <v/>
      </c>
      <c r="G3690" s="8" t="n"/>
      <c r="H3690" s="25" t="n"/>
      <c r="I3690" s="8" t="n"/>
      <c r="J3690" s="25">
        <f>IF($H3690&lt;&gt;"",IF($F3690="","",ROUND($H3690-$F3690,2)),IF(AND($F3690&lt;&gt;"",ISNUMBER($G3690)),IF($G3690&lt;TODAY(),-$F3690,""),""))</f>
        <v/>
      </c>
    </row>
    <row r="3691">
      <c r="A3691" s="7" t="n"/>
      <c r="B3691" s="10" t="n"/>
      <c r="C3691">
        <f>IF($A3691="","",IFERROR(IF(INDEX('Apólices'!$Q$2:$Q$5001,MATCH($A3691,'Apólices'!$A$2:$A$5001,0))="","",INDEX('Apólices'!$Q$2:$Q$5001,MATCH($A3691,'Apólices'!$A$2:$A$5001,0))),""))</f>
        <v/>
      </c>
      <c r="D3691" s="8" t="n"/>
      <c r="E3691" s="25" t="n"/>
      <c r="F3691" s="25">
        <f>IF(OR($E3691="",$C3691=""),"",ROUND($E3691*$C3691/100,2))</f>
        <v/>
      </c>
      <c r="G3691" s="8" t="n"/>
      <c r="H3691" s="25" t="n"/>
      <c r="I3691" s="8" t="n"/>
      <c r="J3691" s="25">
        <f>IF($H3691&lt;&gt;"",IF($F3691="","",ROUND($H3691-$F3691,2)),IF(AND($F3691&lt;&gt;"",ISNUMBER($G3691)),IF($G3691&lt;TODAY(),-$F3691,""),""))</f>
        <v/>
      </c>
    </row>
    <row r="3692">
      <c r="A3692" s="7" t="n"/>
      <c r="B3692" s="10" t="n"/>
      <c r="C3692">
        <f>IF($A3692="","",IFERROR(IF(INDEX('Apólices'!$Q$2:$Q$5001,MATCH($A3692,'Apólices'!$A$2:$A$5001,0))="","",INDEX('Apólices'!$Q$2:$Q$5001,MATCH($A3692,'Apólices'!$A$2:$A$5001,0))),""))</f>
        <v/>
      </c>
      <c r="D3692" s="8" t="n"/>
      <c r="E3692" s="25" t="n"/>
      <c r="F3692" s="25">
        <f>IF(OR($E3692="",$C3692=""),"",ROUND($E3692*$C3692/100,2))</f>
        <v/>
      </c>
      <c r="G3692" s="8" t="n"/>
      <c r="H3692" s="25" t="n"/>
      <c r="I3692" s="8" t="n"/>
      <c r="J3692" s="25">
        <f>IF($H3692&lt;&gt;"",IF($F3692="","",ROUND($H3692-$F3692,2)),IF(AND($F3692&lt;&gt;"",ISNUMBER($G3692)),IF($G3692&lt;TODAY(),-$F3692,""),""))</f>
        <v/>
      </c>
    </row>
    <row r="3693">
      <c r="A3693" s="7" t="n"/>
      <c r="B3693" s="10" t="n"/>
      <c r="C3693">
        <f>IF($A3693="","",IFERROR(IF(INDEX('Apólices'!$Q$2:$Q$5001,MATCH($A3693,'Apólices'!$A$2:$A$5001,0))="","",INDEX('Apólices'!$Q$2:$Q$5001,MATCH($A3693,'Apólices'!$A$2:$A$5001,0))),""))</f>
        <v/>
      </c>
      <c r="D3693" s="8" t="n"/>
      <c r="E3693" s="25" t="n"/>
      <c r="F3693" s="25">
        <f>IF(OR($E3693="",$C3693=""),"",ROUND($E3693*$C3693/100,2))</f>
        <v/>
      </c>
      <c r="G3693" s="8" t="n"/>
      <c r="H3693" s="25" t="n"/>
      <c r="I3693" s="8" t="n"/>
      <c r="J3693" s="25">
        <f>IF($H3693&lt;&gt;"",IF($F3693="","",ROUND($H3693-$F3693,2)),IF(AND($F3693&lt;&gt;"",ISNUMBER($G3693)),IF($G3693&lt;TODAY(),-$F3693,""),""))</f>
        <v/>
      </c>
    </row>
    <row r="3694">
      <c r="A3694" s="7" t="n"/>
      <c r="B3694" s="10" t="n"/>
      <c r="C3694">
        <f>IF($A3694="","",IFERROR(IF(INDEX('Apólices'!$Q$2:$Q$5001,MATCH($A3694,'Apólices'!$A$2:$A$5001,0))="","",INDEX('Apólices'!$Q$2:$Q$5001,MATCH($A3694,'Apólices'!$A$2:$A$5001,0))),""))</f>
        <v/>
      </c>
      <c r="D3694" s="8" t="n"/>
      <c r="E3694" s="25" t="n"/>
      <c r="F3694" s="25">
        <f>IF(OR($E3694="",$C3694=""),"",ROUND($E3694*$C3694/100,2))</f>
        <v/>
      </c>
      <c r="G3694" s="8" t="n"/>
      <c r="H3694" s="25" t="n"/>
      <c r="I3694" s="8" t="n"/>
      <c r="J3694" s="25">
        <f>IF($H3694&lt;&gt;"",IF($F3694="","",ROUND($H3694-$F3694,2)),IF(AND($F3694&lt;&gt;"",ISNUMBER($G3694)),IF($G3694&lt;TODAY(),-$F3694,""),""))</f>
        <v/>
      </c>
    </row>
    <row r="3695">
      <c r="A3695" s="7" t="n"/>
      <c r="B3695" s="10" t="n"/>
      <c r="C3695">
        <f>IF($A3695="","",IFERROR(IF(INDEX('Apólices'!$Q$2:$Q$5001,MATCH($A3695,'Apólices'!$A$2:$A$5001,0))="","",INDEX('Apólices'!$Q$2:$Q$5001,MATCH($A3695,'Apólices'!$A$2:$A$5001,0))),""))</f>
        <v/>
      </c>
      <c r="D3695" s="8" t="n"/>
      <c r="E3695" s="25" t="n"/>
      <c r="F3695" s="25">
        <f>IF(OR($E3695="",$C3695=""),"",ROUND($E3695*$C3695/100,2))</f>
        <v/>
      </c>
      <c r="G3695" s="8" t="n"/>
      <c r="H3695" s="25" t="n"/>
      <c r="I3695" s="8" t="n"/>
      <c r="J3695" s="25">
        <f>IF($H3695&lt;&gt;"",IF($F3695="","",ROUND($H3695-$F3695,2)),IF(AND($F3695&lt;&gt;"",ISNUMBER($G3695)),IF($G3695&lt;TODAY(),-$F3695,""),""))</f>
        <v/>
      </c>
    </row>
    <row r="3696">
      <c r="A3696" s="7" t="n"/>
      <c r="B3696" s="10" t="n"/>
      <c r="C3696">
        <f>IF($A3696="","",IFERROR(IF(INDEX('Apólices'!$Q$2:$Q$5001,MATCH($A3696,'Apólices'!$A$2:$A$5001,0))="","",INDEX('Apólices'!$Q$2:$Q$5001,MATCH($A3696,'Apólices'!$A$2:$A$5001,0))),""))</f>
        <v/>
      </c>
      <c r="D3696" s="8" t="n"/>
      <c r="E3696" s="25" t="n"/>
      <c r="F3696" s="25">
        <f>IF(OR($E3696="",$C3696=""),"",ROUND($E3696*$C3696/100,2))</f>
        <v/>
      </c>
      <c r="G3696" s="8" t="n"/>
      <c r="H3696" s="25" t="n"/>
      <c r="I3696" s="8" t="n"/>
      <c r="J3696" s="25">
        <f>IF($H3696&lt;&gt;"",IF($F3696="","",ROUND($H3696-$F3696,2)),IF(AND($F3696&lt;&gt;"",ISNUMBER($G3696)),IF($G3696&lt;TODAY(),-$F3696,""),""))</f>
        <v/>
      </c>
    </row>
    <row r="3697">
      <c r="A3697" s="7" t="n"/>
      <c r="B3697" s="10" t="n"/>
      <c r="C3697">
        <f>IF($A3697="","",IFERROR(IF(INDEX('Apólices'!$Q$2:$Q$5001,MATCH($A3697,'Apólices'!$A$2:$A$5001,0))="","",INDEX('Apólices'!$Q$2:$Q$5001,MATCH($A3697,'Apólices'!$A$2:$A$5001,0))),""))</f>
        <v/>
      </c>
      <c r="D3697" s="8" t="n"/>
      <c r="E3697" s="25" t="n"/>
      <c r="F3697" s="25">
        <f>IF(OR($E3697="",$C3697=""),"",ROUND($E3697*$C3697/100,2))</f>
        <v/>
      </c>
      <c r="G3697" s="8" t="n"/>
      <c r="H3697" s="25" t="n"/>
      <c r="I3697" s="8" t="n"/>
      <c r="J3697" s="25">
        <f>IF($H3697&lt;&gt;"",IF($F3697="","",ROUND($H3697-$F3697,2)),IF(AND($F3697&lt;&gt;"",ISNUMBER($G3697)),IF($G3697&lt;TODAY(),-$F3697,""),""))</f>
        <v/>
      </c>
    </row>
    <row r="3698">
      <c r="A3698" s="7" t="n"/>
      <c r="B3698" s="10" t="n"/>
      <c r="C3698">
        <f>IF($A3698="","",IFERROR(IF(INDEX('Apólices'!$Q$2:$Q$5001,MATCH($A3698,'Apólices'!$A$2:$A$5001,0))="","",INDEX('Apólices'!$Q$2:$Q$5001,MATCH($A3698,'Apólices'!$A$2:$A$5001,0))),""))</f>
        <v/>
      </c>
      <c r="D3698" s="8" t="n"/>
      <c r="E3698" s="25" t="n"/>
      <c r="F3698" s="25">
        <f>IF(OR($E3698="",$C3698=""),"",ROUND($E3698*$C3698/100,2))</f>
        <v/>
      </c>
      <c r="G3698" s="8" t="n"/>
      <c r="H3698" s="25" t="n"/>
      <c r="I3698" s="8" t="n"/>
      <c r="J3698" s="25">
        <f>IF($H3698&lt;&gt;"",IF($F3698="","",ROUND($H3698-$F3698,2)),IF(AND($F3698&lt;&gt;"",ISNUMBER($G3698)),IF($G3698&lt;TODAY(),-$F3698,""),""))</f>
        <v/>
      </c>
    </row>
    <row r="3699">
      <c r="A3699" s="7" t="n"/>
      <c r="B3699" s="10" t="n"/>
      <c r="C3699">
        <f>IF($A3699="","",IFERROR(IF(INDEX('Apólices'!$Q$2:$Q$5001,MATCH($A3699,'Apólices'!$A$2:$A$5001,0))="","",INDEX('Apólices'!$Q$2:$Q$5001,MATCH($A3699,'Apólices'!$A$2:$A$5001,0))),""))</f>
        <v/>
      </c>
      <c r="D3699" s="8" t="n"/>
      <c r="E3699" s="25" t="n"/>
      <c r="F3699" s="25">
        <f>IF(OR($E3699="",$C3699=""),"",ROUND($E3699*$C3699/100,2))</f>
        <v/>
      </c>
      <c r="G3699" s="8" t="n"/>
      <c r="H3699" s="25" t="n"/>
      <c r="I3699" s="8" t="n"/>
      <c r="J3699" s="25">
        <f>IF($H3699&lt;&gt;"",IF($F3699="","",ROUND($H3699-$F3699,2)),IF(AND($F3699&lt;&gt;"",ISNUMBER($G3699)),IF($G3699&lt;TODAY(),-$F3699,""),""))</f>
        <v/>
      </c>
    </row>
    <row r="3700">
      <c r="A3700" s="7" t="n"/>
      <c r="B3700" s="10" t="n"/>
      <c r="C3700">
        <f>IF($A3700="","",IFERROR(IF(INDEX('Apólices'!$Q$2:$Q$5001,MATCH($A3700,'Apólices'!$A$2:$A$5001,0))="","",INDEX('Apólices'!$Q$2:$Q$5001,MATCH($A3700,'Apólices'!$A$2:$A$5001,0))),""))</f>
        <v/>
      </c>
      <c r="D3700" s="8" t="n"/>
      <c r="E3700" s="25" t="n"/>
      <c r="F3700" s="25">
        <f>IF(OR($E3700="",$C3700=""),"",ROUND($E3700*$C3700/100,2))</f>
        <v/>
      </c>
      <c r="G3700" s="8" t="n"/>
      <c r="H3700" s="25" t="n"/>
      <c r="I3700" s="8" t="n"/>
      <c r="J3700" s="25">
        <f>IF($H3700&lt;&gt;"",IF($F3700="","",ROUND($H3700-$F3700,2)),IF(AND($F3700&lt;&gt;"",ISNUMBER($G3700)),IF($G3700&lt;TODAY(),-$F3700,""),""))</f>
        <v/>
      </c>
    </row>
    <row r="3701">
      <c r="A3701" s="7" t="n"/>
      <c r="B3701" s="10" t="n"/>
      <c r="C3701">
        <f>IF($A3701="","",IFERROR(IF(INDEX('Apólices'!$Q$2:$Q$5001,MATCH($A3701,'Apólices'!$A$2:$A$5001,0))="","",INDEX('Apólices'!$Q$2:$Q$5001,MATCH($A3701,'Apólices'!$A$2:$A$5001,0))),""))</f>
        <v/>
      </c>
      <c r="D3701" s="8" t="n"/>
      <c r="E3701" s="25" t="n"/>
      <c r="F3701" s="25">
        <f>IF(OR($E3701="",$C3701=""),"",ROUND($E3701*$C3701/100,2))</f>
        <v/>
      </c>
      <c r="G3701" s="8" t="n"/>
      <c r="H3701" s="25" t="n"/>
      <c r="I3701" s="8" t="n"/>
      <c r="J3701" s="25">
        <f>IF($H3701&lt;&gt;"",IF($F3701="","",ROUND($H3701-$F3701,2)),IF(AND($F3701&lt;&gt;"",ISNUMBER($G3701)),IF($G3701&lt;TODAY(),-$F3701,""),""))</f>
        <v/>
      </c>
    </row>
    <row r="3702">
      <c r="A3702" s="7" t="n"/>
      <c r="B3702" s="10" t="n"/>
      <c r="C3702">
        <f>IF($A3702="","",IFERROR(IF(INDEX('Apólices'!$Q$2:$Q$5001,MATCH($A3702,'Apólices'!$A$2:$A$5001,0))="","",INDEX('Apólices'!$Q$2:$Q$5001,MATCH($A3702,'Apólices'!$A$2:$A$5001,0))),""))</f>
        <v/>
      </c>
      <c r="D3702" s="8" t="n"/>
      <c r="E3702" s="25" t="n"/>
      <c r="F3702" s="25">
        <f>IF(OR($E3702="",$C3702=""),"",ROUND($E3702*$C3702/100,2))</f>
        <v/>
      </c>
      <c r="G3702" s="8" t="n"/>
      <c r="H3702" s="25" t="n"/>
      <c r="I3702" s="8" t="n"/>
      <c r="J3702" s="25">
        <f>IF($H3702&lt;&gt;"",IF($F3702="","",ROUND($H3702-$F3702,2)),IF(AND($F3702&lt;&gt;"",ISNUMBER($G3702)),IF($G3702&lt;TODAY(),-$F3702,""),""))</f>
        <v/>
      </c>
    </row>
    <row r="3703">
      <c r="A3703" s="7" t="n"/>
      <c r="B3703" s="10" t="n"/>
      <c r="C3703">
        <f>IF($A3703="","",IFERROR(IF(INDEX('Apólices'!$Q$2:$Q$5001,MATCH($A3703,'Apólices'!$A$2:$A$5001,0))="","",INDEX('Apólices'!$Q$2:$Q$5001,MATCH($A3703,'Apólices'!$A$2:$A$5001,0))),""))</f>
        <v/>
      </c>
      <c r="D3703" s="8" t="n"/>
      <c r="E3703" s="25" t="n"/>
      <c r="F3703" s="25">
        <f>IF(OR($E3703="",$C3703=""),"",ROUND($E3703*$C3703/100,2))</f>
        <v/>
      </c>
      <c r="G3703" s="8" t="n"/>
      <c r="H3703" s="25" t="n"/>
      <c r="I3703" s="8" t="n"/>
      <c r="J3703" s="25">
        <f>IF($H3703&lt;&gt;"",IF($F3703="","",ROUND($H3703-$F3703,2)),IF(AND($F3703&lt;&gt;"",ISNUMBER($G3703)),IF($G3703&lt;TODAY(),-$F3703,""),""))</f>
        <v/>
      </c>
    </row>
    <row r="3704">
      <c r="A3704" s="7" t="n"/>
      <c r="B3704" s="10" t="n"/>
      <c r="C3704">
        <f>IF($A3704="","",IFERROR(IF(INDEX('Apólices'!$Q$2:$Q$5001,MATCH($A3704,'Apólices'!$A$2:$A$5001,0))="","",INDEX('Apólices'!$Q$2:$Q$5001,MATCH($A3704,'Apólices'!$A$2:$A$5001,0))),""))</f>
        <v/>
      </c>
      <c r="D3704" s="8" t="n"/>
      <c r="E3704" s="25" t="n"/>
      <c r="F3704" s="25">
        <f>IF(OR($E3704="",$C3704=""),"",ROUND($E3704*$C3704/100,2))</f>
        <v/>
      </c>
      <c r="G3704" s="8" t="n"/>
      <c r="H3704" s="25" t="n"/>
      <c r="I3704" s="8" t="n"/>
      <c r="J3704" s="25">
        <f>IF($H3704&lt;&gt;"",IF($F3704="","",ROUND($H3704-$F3704,2)),IF(AND($F3704&lt;&gt;"",ISNUMBER($G3704)),IF($G3704&lt;TODAY(),-$F3704,""),""))</f>
        <v/>
      </c>
    </row>
    <row r="3705">
      <c r="A3705" s="7" t="n"/>
      <c r="B3705" s="10" t="n"/>
      <c r="C3705">
        <f>IF($A3705="","",IFERROR(IF(INDEX('Apólices'!$Q$2:$Q$5001,MATCH($A3705,'Apólices'!$A$2:$A$5001,0))="","",INDEX('Apólices'!$Q$2:$Q$5001,MATCH($A3705,'Apólices'!$A$2:$A$5001,0))),""))</f>
        <v/>
      </c>
      <c r="D3705" s="8" t="n"/>
      <c r="E3705" s="25" t="n"/>
      <c r="F3705" s="25">
        <f>IF(OR($E3705="",$C3705=""),"",ROUND($E3705*$C3705/100,2))</f>
        <v/>
      </c>
      <c r="G3705" s="8" t="n"/>
      <c r="H3705" s="25" t="n"/>
      <c r="I3705" s="8" t="n"/>
      <c r="J3705" s="25">
        <f>IF($H3705&lt;&gt;"",IF($F3705="","",ROUND($H3705-$F3705,2)),IF(AND($F3705&lt;&gt;"",ISNUMBER($G3705)),IF($G3705&lt;TODAY(),-$F3705,""),""))</f>
        <v/>
      </c>
    </row>
    <row r="3706">
      <c r="A3706" s="7" t="n"/>
      <c r="B3706" s="10" t="n"/>
      <c r="C3706">
        <f>IF($A3706="","",IFERROR(IF(INDEX('Apólices'!$Q$2:$Q$5001,MATCH($A3706,'Apólices'!$A$2:$A$5001,0))="","",INDEX('Apólices'!$Q$2:$Q$5001,MATCH($A3706,'Apólices'!$A$2:$A$5001,0))),""))</f>
        <v/>
      </c>
      <c r="D3706" s="8" t="n"/>
      <c r="E3706" s="25" t="n"/>
      <c r="F3706" s="25">
        <f>IF(OR($E3706="",$C3706=""),"",ROUND($E3706*$C3706/100,2))</f>
        <v/>
      </c>
      <c r="G3706" s="8" t="n"/>
      <c r="H3706" s="25" t="n"/>
      <c r="I3706" s="8" t="n"/>
      <c r="J3706" s="25">
        <f>IF($H3706&lt;&gt;"",IF($F3706="","",ROUND($H3706-$F3706,2)),IF(AND($F3706&lt;&gt;"",ISNUMBER($G3706)),IF($G3706&lt;TODAY(),-$F3706,""),""))</f>
        <v/>
      </c>
    </row>
    <row r="3707">
      <c r="A3707" s="7" t="n"/>
      <c r="B3707" s="10" t="n"/>
      <c r="C3707">
        <f>IF($A3707="","",IFERROR(IF(INDEX('Apólices'!$Q$2:$Q$5001,MATCH($A3707,'Apólices'!$A$2:$A$5001,0))="","",INDEX('Apólices'!$Q$2:$Q$5001,MATCH($A3707,'Apólices'!$A$2:$A$5001,0))),""))</f>
        <v/>
      </c>
      <c r="D3707" s="8" t="n"/>
      <c r="E3707" s="25" t="n"/>
      <c r="F3707" s="25">
        <f>IF(OR($E3707="",$C3707=""),"",ROUND($E3707*$C3707/100,2))</f>
        <v/>
      </c>
      <c r="G3707" s="8" t="n"/>
      <c r="H3707" s="25" t="n"/>
      <c r="I3707" s="8" t="n"/>
      <c r="J3707" s="25">
        <f>IF($H3707&lt;&gt;"",IF($F3707="","",ROUND($H3707-$F3707,2)),IF(AND($F3707&lt;&gt;"",ISNUMBER($G3707)),IF($G3707&lt;TODAY(),-$F3707,""),""))</f>
        <v/>
      </c>
    </row>
    <row r="3708">
      <c r="A3708" s="7" t="n"/>
      <c r="B3708" s="10" t="n"/>
      <c r="C3708">
        <f>IF($A3708="","",IFERROR(IF(INDEX('Apólices'!$Q$2:$Q$5001,MATCH($A3708,'Apólices'!$A$2:$A$5001,0))="","",INDEX('Apólices'!$Q$2:$Q$5001,MATCH($A3708,'Apólices'!$A$2:$A$5001,0))),""))</f>
        <v/>
      </c>
      <c r="D3708" s="8" t="n"/>
      <c r="E3708" s="25" t="n"/>
      <c r="F3708" s="25">
        <f>IF(OR($E3708="",$C3708=""),"",ROUND($E3708*$C3708/100,2))</f>
        <v/>
      </c>
      <c r="G3708" s="8" t="n"/>
      <c r="H3708" s="25" t="n"/>
      <c r="I3708" s="8" t="n"/>
      <c r="J3708" s="25">
        <f>IF($H3708&lt;&gt;"",IF($F3708="","",ROUND($H3708-$F3708,2)),IF(AND($F3708&lt;&gt;"",ISNUMBER($G3708)),IF($G3708&lt;TODAY(),-$F3708,""),""))</f>
        <v/>
      </c>
    </row>
    <row r="3709">
      <c r="A3709" s="7" t="n"/>
      <c r="B3709" s="10" t="n"/>
      <c r="C3709">
        <f>IF($A3709="","",IFERROR(IF(INDEX('Apólices'!$Q$2:$Q$5001,MATCH($A3709,'Apólices'!$A$2:$A$5001,0))="","",INDEX('Apólices'!$Q$2:$Q$5001,MATCH($A3709,'Apólices'!$A$2:$A$5001,0))),""))</f>
        <v/>
      </c>
      <c r="D3709" s="8" t="n"/>
      <c r="E3709" s="25" t="n"/>
      <c r="F3709" s="25">
        <f>IF(OR($E3709="",$C3709=""),"",ROUND($E3709*$C3709/100,2))</f>
        <v/>
      </c>
      <c r="G3709" s="8" t="n"/>
      <c r="H3709" s="25" t="n"/>
      <c r="I3709" s="8" t="n"/>
      <c r="J3709" s="25">
        <f>IF($H3709&lt;&gt;"",IF($F3709="","",ROUND($H3709-$F3709,2)),IF(AND($F3709&lt;&gt;"",ISNUMBER($G3709)),IF($G3709&lt;TODAY(),-$F3709,""),""))</f>
        <v/>
      </c>
    </row>
    <row r="3710">
      <c r="A3710" s="7" t="n"/>
      <c r="B3710" s="10" t="n"/>
      <c r="C3710">
        <f>IF($A3710="","",IFERROR(IF(INDEX('Apólices'!$Q$2:$Q$5001,MATCH($A3710,'Apólices'!$A$2:$A$5001,0))="","",INDEX('Apólices'!$Q$2:$Q$5001,MATCH($A3710,'Apólices'!$A$2:$A$5001,0))),""))</f>
        <v/>
      </c>
      <c r="D3710" s="8" t="n"/>
      <c r="E3710" s="25" t="n"/>
      <c r="F3710" s="25">
        <f>IF(OR($E3710="",$C3710=""),"",ROUND($E3710*$C3710/100,2))</f>
        <v/>
      </c>
      <c r="G3710" s="8" t="n"/>
      <c r="H3710" s="25" t="n"/>
      <c r="I3710" s="8" t="n"/>
      <c r="J3710" s="25">
        <f>IF($H3710&lt;&gt;"",IF($F3710="","",ROUND($H3710-$F3710,2)),IF(AND($F3710&lt;&gt;"",ISNUMBER($G3710)),IF($G3710&lt;TODAY(),-$F3710,""),""))</f>
        <v/>
      </c>
    </row>
    <row r="3711">
      <c r="A3711" s="7" t="n"/>
      <c r="B3711" s="10" t="n"/>
      <c r="C3711">
        <f>IF($A3711="","",IFERROR(IF(INDEX('Apólices'!$Q$2:$Q$5001,MATCH($A3711,'Apólices'!$A$2:$A$5001,0))="","",INDEX('Apólices'!$Q$2:$Q$5001,MATCH($A3711,'Apólices'!$A$2:$A$5001,0))),""))</f>
        <v/>
      </c>
      <c r="D3711" s="8" t="n"/>
      <c r="E3711" s="25" t="n"/>
      <c r="F3711" s="25">
        <f>IF(OR($E3711="",$C3711=""),"",ROUND($E3711*$C3711/100,2))</f>
        <v/>
      </c>
      <c r="G3711" s="8" t="n"/>
      <c r="H3711" s="25" t="n"/>
      <c r="I3711" s="8" t="n"/>
      <c r="J3711" s="25">
        <f>IF($H3711&lt;&gt;"",IF($F3711="","",ROUND($H3711-$F3711,2)),IF(AND($F3711&lt;&gt;"",ISNUMBER($G3711)),IF($G3711&lt;TODAY(),-$F3711,""),""))</f>
        <v/>
      </c>
    </row>
    <row r="3712">
      <c r="A3712" s="7" t="n"/>
      <c r="B3712" s="10" t="n"/>
      <c r="C3712">
        <f>IF($A3712="","",IFERROR(IF(INDEX('Apólices'!$Q$2:$Q$5001,MATCH($A3712,'Apólices'!$A$2:$A$5001,0))="","",INDEX('Apólices'!$Q$2:$Q$5001,MATCH($A3712,'Apólices'!$A$2:$A$5001,0))),""))</f>
        <v/>
      </c>
      <c r="D3712" s="8" t="n"/>
      <c r="E3712" s="25" t="n"/>
      <c r="F3712" s="25">
        <f>IF(OR($E3712="",$C3712=""),"",ROUND($E3712*$C3712/100,2))</f>
        <v/>
      </c>
      <c r="G3712" s="8" t="n"/>
      <c r="H3712" s="25" t="n"/>
      <c r="I3712" s="8" t="n"/>
      <c r="J3712" s="25">
        <f>IF($H3712&lt;&gt;"",IF($F3712="","",ROUND($H3712-$F3712,2)),IF(AND($F3712&lt;&gt;"",ISNUMBER($G3712)),IF($G3712&lt;TODAY(),-$F3712,""),""))</f>
        <v/>
      </c>
    </row>
    <row r="3713">
      <c r="A3713" s="7" t="n"/>
      <c r="B3713" s="10" t="n"/>
      <c r="C3713">
        <f>IF($A3713="","",IFERROR(IF(INDEX('Apólices'!$Q$2:$Q$5001,MATCH($A3713,'Apólices'!$A$2:$A$5001,0))="","",INDEX('Apólices'!$Q$2:$Q$5001,MATCH($A3713,'Apólices'!$A$2:$A$5001,0))),""))</f>
        <v/>
      </c>
      <c r="D3713" s="8" t="n"/>
      <c r="E3713" s="25" t="n"/>
      <c r="F3713" s="25">
        <f>IF(OR($E3713="",$C3713=""),"",ROUND($E3713*$C3713/100,2))</f>
        <v/>
      </c>
      <c r="G3713" s="8" t="n"/>
      <c r="H3713" s="25" t="n"/>
      <c r="I3713" s="8" t="n"/>
      <c r="J3713" s="25">
        <f>IF($H3713&lt;&gt;"",IF($F3713="","",ROUND($H3713-$F3713,2)),IF(AND($F3713&lt;&gt;"",ISNUMBER($G3713)),IF($G3713&lt;TODAY(),-$F3713,""),""))</f>
        <v/>
      </c>
    </row>
    <row r="3714">
      <c r="A3714" s="7" t="n"/>
      <c r="B3714" s="10" t="n"/>
      <c r="C3714">
        <f>IF($A3714="","",IFERROR(IF(INDEX('Apólices'!$Q$2:$Q$5001,MATCH($A3714,'Apólices'!$A$2:$A$5001,0))="","",INDEX('Apólices'!$Q$2:$Q$5001,MATCH($A3714,'Apólices'!$A$2:$A$5001,0))),""))</f>
        <v/>
      </c>
      <c r="D3714" s="8" t="n"/>
      <c r="E3714" s="25" t="n"/>
      <c r="F3714" s="25">
        <f>IF(OR($E3714="",$C3714=""),"",ROUND($E3714*$C3714/100,2))</f>
        <v/>
      </c>
      <c r="G3714" s="8" t="n"/>
      <c r="H3714" s="25" t="n"/>
      <c r="I3714" s="8" t="n"/>
      <c r="J3714" s="25">
        <f>IF($H3714&lt;&gt;"",IF($F3714="","",ROUND($H3714-$F3714,2)),IF(AND($F3714&lt;&gt;"",ISNUMBER($G3714)),IF($G3714&lt;TODAY(),-$F3714,""),""))</f>
        <v/>
      </c>
    </row>
    <row r="3715">
      <c r="A3715" s="7" t="n"/>
      <c r="B3715" s="10" t="n"/>
      <c r="C3715">
        <f>IF($A3715="","",IFERROR(IF(INDEX('Apólices'!$Q$2:$Q$5001,MATCH($A3715,'Apólices'!$A$2:$A$5001,0))="","",INDEX('Apólices'!$Q$2:$Q$5001,MATCH($A3715,'Apólices'!$A$2:$A$5001,0))),""))</f>
        <v/>
      </c>
      <c r="D3715" s="8" t="n"/>
      <c r="E3715" s="25" t="n"/>
      <c r="F3715" s="25">
        <f>IF(OR($E3715="",$C3715=""),"",ROUND($E3715*$C3715/100,2))</f>
        <v/>
      </c>
      <c r="G3715" s="8" t="n"/>
      <c r="H3715" s="25" t="n"/>
      <c r="I3715" s="8" t="n"/>
      <c r="J3715" s="25">
        <f>IF($H3715&lt;&gt;"",IF($F3715="","",ROUND($H3715-$F3715,2)),IF(AND($F3715&lt;&gt;"",ISNUMBER($G3715)),IF($G3715&lt;TODAY(),-$F3715,""),""))</f>
        <v/>
      </c>
    </row>
    <row r="3716">
      <c r="A3716" s="7" t="n"/>
      <c r="B3716" s="10" t="n"/>
      <c r="C3716">
        <f>IF($A3716="","",IFERROR(IF(INDEX('Apólices'!$Q$2:$Q$5001,MATCH($A3716,'Apólices'!$A$2:$A$5001,0))="","",INDEX('Apólices'!$Q$2:$Q$5001,MATCH($A3716,'Apólices'!$A$2:$A$5001,0))),""))</f>
        <v/>
      </c>
      <c r="D3716" s="8" t="n"/>
      <c r="E3716" s="25" t="n"/>
      <c r="F3716" s="25">
        <f>IF(OR($E3716="",$C3716=""),"",ROUND($E3716*$C3716/100,2))</f>
        <v/>
      </c>
      <c r="G3716" s="8" t="n"/>
      <c r="H3716" s="25" t="n"/>
      <c r="I3716" s="8" t="n"/>
      <c r="J3716" s="25">
        <f>IF($H3716&lt;&gt;"",IF($F3716="","",ROUND($H3716-$F3716,2)),IF(AND($F3716&lt;&gt;"",ISNUMBER($G3716)),IF($G3716&lt;TODAY(),-$F3716,""),""))</f>
        <v/>
      </c>
    </row>
    <row r="3717">
      <c r="A3717" s="7" t="n"/>
      <c r="B3717" s="10" t="n"/>
      <c r="C3717">
        <f>IF($A3717="","",IFERROR(IF(INDEX('Apólices'!$Q$2:$Q$5001,MATCH($A3717,'Apólices'!$A$2:$A$5001,0))="","",INDEX('Apólices'!$Q$2:$Q$5001,MATCH($A3717,'Apólices'!$A$2:$A$5001,0))),""))</f>
        <v/>
      </c>
      <c r="D3717" s="8" t="n"/>
      <c r="E3717" s="25" t="n"/>
      <c r="F3717" s="25">
        <f>IF(OR($E3717="",$C3717=""),"",ROUND($E3717*$C3717/100,2))</f>
        <v/>
      </c>
      <c r="G3717" s="8" t="n"/>
      <c r="H3717" s="25" t="n"/>
      <c r="I3717" s="8" t="n"/>
      <c r="J3717" s="25">
        <f>IF($H3717&lt;&gt;"",IF($F3717="","",ROUND($H3717-$F3717,2)),IF(AND($F3717&lt;&gt;"",ISNUMBER($G3717)),IF($G3717&lt;TODAY(),-$F3717,""),""))</f>
        <v/>
      </c>
    </row>
    <row r="3718">
      <c r="A3718" s="7" t="n"/>
      <c r="B3718" s="10" t="n"/>
      <c r="C3718">
        <f>IF($A3718="","",IFERROR(IF(INDEX('Apólices'!$Q$2:$Q$5001,MATCH($A3718,'Apólices'!$A$2:$A$5001,0))="","",INDEX('Apólices'!$Q$2:$Q$5001,MATCH($A3718,'Apólices'!$A$2:$A$5001,0))),""))</f>
        <v/>
      </c>
      <c r="D3718" s="8" t="n"/>
      <c r="E3718" s="25" t="n"/>
      <c r="F3718" s="25">
        <f>IF(OR($E3718="",$C3718=""),"",ROUND($E3718*$C3718/100,2))</f>
        <v/>
      </c>
      <c r="G3718" s="8" t="n"/>
      <c r="H3718" s="25" t="n"/>
      <c r="I3718" s="8" t="n"/>
      <c r="J3718" s="25">
        <f>IF($H3718&lt;&gt;"",IF($F3718="","",ROUND($H3718-$F3718,2)),IF(AND($F3718&lt;&gt;"",ISNUMBER($G3718)),IF($G3718&lt;TODAY(),-$F3718,""),""))</f>
        <v/>
      </c>
    </row>
    <row r="3719">
      <c r="A3719" s="7" t="n"/>
      <c r="B3719" s="10" t="n"/>
      <c r="C3719">
        <f>IF($A3719="","",IFERROR(IF(INDEX('Apólices'!$Q$2:$Q$5001,MATCH($A3719,'Apólices'!$A$2:$A$5001,0))="","",INDEX('Apólices'!$Q$2:$Q$5001,MATCH($A3719,'Apólices'!$A$2:$A$5001,0))),""))</f>
        <v/>
      </c>
      <c r="D3719" s="8" t="n"/>
      <c r="E3719" s="25" t="n"/>
      <c r="F3719" s="25">
        <f>IF(OR($E3719="",$C3719=""),"",ROUND($E3719*$C3719/100,2))</f>
        <v/>
      </c>
      <c r="G3719" s="8" t="n"/>
      <c r="H3719" s="25" t="n"/>
      <c r="I3719" s="8" t="n"/>
      <c r="J3719" s="25">
        <f>IF($H3719&lt;&gt;"",IF($F3719="","",ROUND($H3719-$F3719,2)),IF(AND($F3719&lt;&gt;"",ISNUMBER($G3719)),IF($G3719&lt;TODAY(),-$F3719,""),""))</f>
        <v/>
      </c>
    </row>
    <row r="3720">
      <c r="A3720" s="7" t="n"/>
      <c r="B3720" s="10" t="n"/>
      <c r="C3720">
        <f>IF($A3720="","",IFERROR(IF(INDEX('Apólices'!$Q$2:$Q$5001,MATCH($A3720,'Apólices'!$A$2:$A$5001,0))="","",INDEX('Apólices'!$Q$2:$Q$5001,MATCH($A3720,'Apólices'!$A$2:$A$5001,0))),""))</f>
        <v/>
      </c>
      <c r="D3720" s="8" t="n"/>
      <c r="E3720" s="25" t="n"/>
      <c r="F3720" s="25">
        <f>IF(OR($E3720="",$C3720=""),"",ROUND($E3720*$C3720/100,2))</f>
        <v/>
      </c>
      <c r="G3720" s="8" t="n"/>
      <c r="H3720" s="25" t="n"/>
      <c r="I3720" s="8" t="n"/>
      <c r="J3720" s="25">
        <f>IF($H3720&lt;&gt;"",IF($F3720="","",ROUND($H3720-$F3720,2)),IF(AND($F3720&lt;&gt;"",ISNUMBER($G3720)),IF($G3720&lt;TODAY(),-$F3720,""),""))</f>
        <v/>
      </c>
    </row>
    <row r="3721">
      <c r="A3721" s="7" t="n"/>
      <c r="B3721" s="10" t="n"/>
      <c r="C3721">
        <f>IF($A3721="","",IFERROR(IF(INDEX('Apólices'!$Q$2:$Q$5001,MATCH($A3721,'Apólices'!$A$2:$A$5001,0))="","",INDEX('Apólices'!$Q$2:$Q$5001,MATCH($A3721,'Apólices'!$A$2:$A$5001,0))),""))</f>
        <v/>
      </c>
      <c r="D3721" s="8" t="n"/>
      <c r="E3721" s="25" t="n"/>
      <c r="F3721" s="25">
        <f>IF(OR($E3721="",$C3721=""),"",ROUND($E3721*$C3721/100,2))</f>
        <v/>
      </c>
      <c r="G3721" s="8" t="n"/>
      <c r="H3721" s="25" t="n"/>
      <c r="I3721" s="8" t="n"/>
      <c r="J3721" s="25">
        <f>IF($H3721&lt;&gt;"",IF($F3721="","",ROUND($H3721-$F3721,2)),IF(AND($F3721&lt;&gt;"",ISNUMBER($G3721)),IF($G3721&lt;TODAY(),-$F3721,""),""))</f>
        <v/>
      </c>
    </row>
    <row r="3722">
      <c r="A3722" s="7" t="n"/>
      <c r="B3722" s="10" t="n"/>
      <c r="C3722">
        <f>IF($A3722="","",IFERROR(IF(INDEX('Apólices'!$Q$2:$Q$5001,MATCH($A3722,'Apólices'!$A$2:$A$5001,0))="","",INDEX('Apólices'!$Q$2:$Q$5001,MATCH($A3722,'Apólices'!$A$2:$A$5001,0))),""))</f>
        <v/>
      </c>
      <c r="D3722" s="8" t="n"/>
      <c r="E3722" s="25" t="n"/>
      <c r="F3722" s="25">
        <f>IF(OR($E3722="",$C3722=""),"",ROUND($E3722*$C3722/100,2))</f>
        <v/>
      </c>
      <c r="G3722" s="8" t="n"/>
      <c r="H3722" s="25" t="n"/>
      <c r="I3722" s="8" t="n"/>
      <c r="J3722" s="25">
        <f>IF($H3722&lt;&gt;"",IF($F3722="","",ROUND($H3722-$F3722,2)),IF(AND($F3722&lt;&gt;"",ISNUMBER($G3722)),IF($G3722&lt;TODAY(),-$F3722,""),""))</f>
        <v/>
      </c>
    </row>
    <row r="3723">
      <c r="A3723" s="7" t="n"/>
      <c r="B3723" s="10" t="n"/>
      <c r="C3723">
        <f>IF($A3723="","",IFERROR(IF(INDEX('Apólices'!$Q$2:$Q$5001,MATCH($A3723,'Apólices'!$A$2:$A$5001,0))="","",INDEX('Apólices'!$Q$2:$Q$5001,MATCH($A3723,'Apólices'!$A$2:$A$5001,0))),""))</f>
        <v/>
      </c>
      <c r="D3723" s="8" t="n"/>
      <c r="E3723" s="25" t="n"/>
      <c r="F3723" s="25">
        <f>IF(OR($E3723="",$C3723=""),"",ROUND($E3723*$C3723/100,2))</f>
        <v/>
      </c>
      <c r="G3723" s="8" t="n"/>
      <c r="H3723" s="25" t="n"/>
      <c r="I3723" s="8" t="n"/>
      <c r="J3723" s="25">
        <f>IF($H3723&lt;&gt;"",IF($F3723="","",ROUND($H3723-$F3723,2)),IF(AND($F3723&lt;&gt;"",ISNUMBER($G3723)),IF($G3723&lt;TODAY(),-$F3723,""),""))</f>
        <v/>
      </c>
    </row>
    <row r="3724">
      <c r="A3724" s="7" t="n"/>
      <c r="B3724" s="10" t="n"/>
      <c r="C3724">
        <f>IF($A3724="","",IFERROR(IF(INDEX('Apólices'!$Q$2:$Q$5001,MATCH($A3724,'Apólices'!$A$2:$A$5001,0))="","",INDEX('Apólices'!$Q$2:$Q$5001,MATCH($A3724,'Apólices'!$A$2:$A$5001,0))),""))</f>
        <v/>
      </c>
      <c r="D3724" s="8" t="n"/>
      <c r="E3724" s="25" t="n"/>
      <c r="F3724" s="25">
        <f>IF(OR($E3724="",$C3724=""),"",ROUND($E3724*$C3724/100,2))</f>
        <v/>
      </c>
      <c r="G3724" s="8" t="n"/>
      <c r="H3724" s="25" t="n"/>
      <c r="I3724" s="8" t="n"/>
      <c r="J3724" s="25">
        <f>IF($H3724&lt;&gt;"",IF($F3724="","",ROUND($H3724-$F3724,2)),IF(AND($F3724&lt;&gt;"",ISNUMBER($G3724)),IF($G3724&lt;TODAY(),-$F3724,""),""))</f>
        <v/>
      </c>
    </row>
    <row r="3725">
      <c r="A3725" s="7" t="n"/>
      <c r="B3725" s="10" t="n"/>
      <c r="C3725">
        <f>IF($A3725="","",IFERROR(IF(INDEX('Apólices'!$Q$2:$Q$5001,MATCH($A3725,'Apólices'!$A$2:$A$5001,0))="","",INDEX('Apólices'!$Q$2:$Q$5001,MATCH($A3725,'Apólices'!$A$2:$A$5001,0))),""))</f>
        <v/>
      </c>
      <c r="D3725" s="8" t="n"/>
      <c r="E3725" s="25" t="n"/>
      <c r="F3725" s="25">
        <f>IF(OR($E3725="",$C3725=""),"",ROUND($E3725*$C3725/100,2))</f>
        <v/>
      </c>
      <c r="G3725" s="8" t="n"/>
      <c r="H3725" s="25" t="n"/>
      <c r="I3725" s="8" t="n"/>
      <c r="J3725" s="25">
        <f>IF($H3725&lt;&gt;"",IF($F3725="","",ROUND($H3725-$F3725,2)),IF(AND($F3725&lt;&gt;"",ISNUMBER($G3725)),IF($G3725&lt;TODAY(),-$F3725,""),""))</f>
        <v/>
      </c>
    </row>
    <row r="3726">
      <c r="A3726" s="7" t="n"/>
      <c r="B3726" s="10" t="n"/>
      <c r="C3726">
        <f>IF($A3726="","",IFERROR(IF(INDEX('Apólices'!$Q$2:$Q$5001,MATCH($A3726,'Apólices'!$A$2:$A$5001,0))="","",INDEX('Apólices'!$Q$2:$Q$5001,MATCH($A3726,'Apólices'!$A$2:$A$5001,0))),""))</f>
        <v/>
      </c>
      <c r="D3726" s="8" t="n"/>
      <c r="E3726" s="25" t="n"/>
      <c r="F3726" s="25">
        <f>IF(OR($E3726="",$C3726=""),"",ROUND($E3726*$C3726/100,2))</f>
        <v/>
      </c>
      <c r="G3726" s="8" t="n"/>
      <c r="H3726" s="25" t="n"/>
      <c r="I3726" s="8" t="n"/>
      <c r="J3726" s="25">
        <f>IF($H3726&lt;&gt;"",IF($F3726="","",ROUND($H3726-$F3726,2)),IF(AND($F3726&lt;&gt;"",ISNUMBER($G3726)),IF($G3726&lt;TODAY(),-$F3726,""),""))</f>
        <v/>
      </c>
    </row>
    <row r="3727">
      <c r="A3727" s="7" t="n"/>
      <c r="B3727" s="10" t="n"/>
      <c r="C3727">
        <f>IF($A3727="","",IFERROR(IF(INDEX('Apólices'!$Q$2:$Q$5001,MATCH($A3727,'Apólices'!$A$2:$A$5001,0))="","",INDEX('Apólices'!$Q$2:$Q$5001,MATCH($A3727,'Apólices'!$A$2:$A$5001,0))),""))</f>
        <v/>
      </c>
      <c r="D3727" s="8" t="n"/>
      <c r="E3727" s="25" t="n"/>
      <c r="F3727" s="25">
        <f>IF(OR($E3727="",$C3727=""),"",ROUND($E3727*$C3727/100,2))</f>
        <v/>
      </c>
      <c r="G3727" s="8" t="n"/>
      <c r="H3727" s="25" t="n"/>
      <c r="I3727" s="8" t="n"/>
      <c r="J3727" s="25">
        <f>IF($H3727&lt;&gt;"",IF($F3727="","",ROUND($H3727-$F3727,2)),IF(AND($F3727&lt;&gt;"",ISNUMBER($G3727)),IF($G3727&lt;TODAY(),-$F3727,""),""))</f>
        <v/>
      </c>
    </row>
    <row r="3728">
      <c r="A3728" s="7" t="n"/>
      <c r="B3728" s="10" t="n"/>
      <c r="C3728">
        <f>IF($A3728="","",IFERROR(IF(INDEX('Apólices'!$Q$2:$Q$5001,MATCH($A3728,'Apólices'!$A$2:$A$5001,0))="","",INDEX('Apólices'!$Q$2:$Q$5001,MATCH($A3728,'Apólices'!$A$2:$A$5001,0))),""))</f>
        <v/>
      </c>
      <c r="D3728" s="8" t="n"/>
      <c r="E3728" s="25" t="n"/>
      <c r="F3728" s="25">
        <f>IF(OR($E3728="",$C3728=""),"",ROUND($E3728*$C3728/100,2))</f>
        <v/>
      </c>
      <c r="G3728" s="8" t="n"/>
      <c r="H3728" s="25" t="n"/>
      <c r="I3728" s="8" t="n"/>
      <c r="J3728" s="25">
        <f>IF($H3728&lt;&gt;"",IF($F3728="","",ROUND($H3728-$F3728,2)),IF(AND($F3728&lt;&gt;"",ISNUMBER($G3728)),IF($G3728&lt;TODAY(),-$F3728,""),""))</f>
        <v/>
      </c>
    </row>
    <row r="3729">
      <c r="A3729" s="7" t="n"/>
      <c r="B3729" s="10" t="n"/>
      <c r="C3729">
        <f>IF($A3729="","",IFERROR(IF(INDEX('Apólices'!$Q$2:$Q$5001,MATCH($A3729,'Apólices'!$A$2:$A$5001,0))="","",INDEX('Apólices'!$Q$2:$Q$5001,MATCH($A3729,'Apólices'!$A$2:$A$5001,0))),""))</f>
        <v/>
      </c>
      <c r="D3729" s="8" t="n"/>
      <c r="E3729" s="25" t="n"/>
      <c r="F3729" s="25">
        <f>IF(OR($E3729="",$C3729=""),"",ROUND($E3729*$C3729/100,2))</f>
        <v/>
      </c>
      <c r="G3729" s="8" t="n"/>
      <c r="H3729" s="25" t="n"/>
      <c r="I3729" s="8" t="n"/>
      <c r="J3729" s="25">
        <f>IF($H3729&lt;&gt;"",IF($F3729="","",ROUND($H3729-$F3729,2)),IF(AND($F3729&lt;&gt;"",ISNUMBER($G3729)),IF($G3729&lt;TODAY(),-$F3729,""),""))</f>
        <v/>
      </c>
    </row>
    <row r="3730">
      <c r="A3730" s="7" t="n"/>
      <c r="B3730" s="10" t="n"/>
      <c r="C3730">
        <f>IF($A3730="","",IFERROR(IF(INDEX('Apólices'!$Q$2:$Q$5001,MATCH($A3730,'Apólices'!$A$2:$A$5001,0))="","",INDEX('Apólices'!$Q$2:$Q$5001,MATCH($A3730,'Apólices'!$A$2:$A$5001,0))),""))</f>
        <v/>
      </c>
      <c r="D3730" s="8" t="n"/>
      <c r="E3730" s="25" t="n"/>
      <c r="F3730" s="25">
        <f>IF(OR($E3730="",$C3730=""),"",ROUND($E3730*$C3730/100,2))</f>
        <v/>
      </c>
      <c r="G3730" s="8" t="n"/>
      <c r="H3730" s="25" t="n"/>
      <c r="I3730" s="8" t="n"/>
      <c r="J3730" s="25">
        <f>IF($H3730&lt;&gt;"",IF($F3730="","",ROUND($H3730-$F3730,2)),IF(AND($F3730&lt;&gt;"",ISNUMBER($G3730)),IF($G3730&lt;TODAY(),-$F3730,""),""))</f>
        <v/>
      </c>
    </row>
    <row r="3731">
      <c r="A3731" s="7" t="n"/>
      <c r="B3731" s="10" t="n"/>
      <c r="C3731">
        <f>IF($A3731="","",IFERROR(IF(INDEX('Apólices'!$Q$2:$Q$5001,MATCH($A3731,'Apólices'!$A$2:$A$5001,0))="","",INDEX('Apólices'!$Q$2:$Q$5001,MATCH($A3731,'Apólices'!$A$2:$A$5001,0))),""))</f>
        <v/>
      </c>
      <c r="D3731" s="8" t="n"/>
      <c r="E3731" s="25" t="n"/>
      <c r="F3731" s="25">
        <f>IF(OR($E3731="",$C3731=""),"",ROUND($E3731*$C3731/100,2))</f>
        <v/>
      </c>
      <c r="G3731" s="8" t="n"/>
      <c r="H3731" s="25" t="n"/>
      <c r="I3731" s="8" t="n"/>
      <c r="J3731" s="25">
        <f>IF($H3731&lt;&gt;"",IF($F3731="","",ROUND($H3731-$F3731,2)),IF(AND($F3731&lt;&gt;"",ISNUMBER($G3731)),IF($G3731&lt;TODAY(),-$F3731,""),""))</f>
        <v/>
      </c>
    </row>
    <row r="3732">
      <c r="A3732" s="7" t="n"/>
      <c r="B3732" s="10" t="n"/>
      <c r="C3732">
        <f>IF($A3732="","",IFERROR(IF(INDEX('Apólices'!$Q$2:$Q$5001,MATCH($A3732,'Apólices'!$A$2:$A$5001,0))="","",INDEX('Apólices'!$Q$2:$Q$5001,MATCH($A3732,'Apólices'!$A$2:$A$5001,0))),""))</f>
        <v/>
      </c>
      <c r="D3732" s="8" t="n"/>
      <c r="E3732" s="25" t="n"/>
      <c r="F3732" s="25">
        <f>IF(OR($E3732="",$C3732=""),"",ROUND($E3732*$C3732/100,2))</f>
        <v/>
      </c>
      <c r="G3732" s="8" t="n"/>
      <c r="H3732" s="25" t="n"/>
      <c r="I3732" s="8" t="n"/>
      <c r="J3732" s="25">
        <f>IF($H3732&lt;&gt;"",IF($F3732="","",ROUND($H3732-$F3732,2)),IF(AND($F3732&lt;&gt;"",ISNUMBER($G3732)),IF($G3732&lt;TODAY(),-$F3732,""),""))</f>
        <v/>
      </c>
    </row>
    <row r="3733">
      <c r="A3733" s="7" t="n"/>
      <c r="B3733" s="10" t="n"/>
      <c r="C3733">
        <f>IF($A3733="","",IFERROR(IF(INDEX('Apólices'!$Q$2:$Q$5001,MATCH($A3733,'Apólices'!$A$2:$A$5001,0))="","",INDEX('Apólices'!$Q$2:$Q$5001,MATCH($A3733,'Apólices'!$A$2:$A$5001,0))),""))</f>
        <v/>
      </c>
      <c r="D3733" s="8" t="n"/>
      <c r="E3733" s="25" t="n"/>
      <c r="F3733" s="25">
        <f>IF(OR($E3733="",$C3733=""),"",ROUND($E3733*$C3733/100,2))</f>
        <v/>
      </c>
      <c r="G3733" s="8" t="n"/>
      <c r="H3733" s="25" t="n"/>
      <c r="I3733" s="8" t="n"/>
      <c r="J3733" s="25">
        <f>IF($H3733&lt;&gt;"",IF($F3733="","",ROUND($H3733-$F3733,2)),IF(AND($F3733&lt;&gt;"",ISNUMBER($G3733)),IF($G3733&lt;TODAY(),-$F3733,""),""))</f>
        <v/>
      </c>
    </row>
    <row r="3734">
      <c r="A3734" s="7" t="n"/>
      <c r="B3734" s="10" t="n"/>
      <c r="C3734">
        <f>IF($A3734="","",IFERROR(IF(INDEX('Apólices'!$Q$2:$Q$5001,MATCH($A3734,'Apólices'!$A$2:$A$5001,0))="","",INDEX('Apólices'!$Q$2:$Q$5001,MATCH($A3734,'Apólices'!$A$2:$A$5001,0))),""))</f>
        <v/>
      </c>
      <c r="D3734" s="8" t="n"/>
      <c r="E3734" s="25" t="n"/>
      <c r="F3734" s="25">
        <f>IF(OR($E3734="",$C3734=""),"",ROUND($E3734*$C3734/100,2))</f>
        <v/>
      </c>
      <c r="G3734" s="8" t="n"/>
      <c r="H3734" s="25" t="n"/>
      <c r="I3734" s="8" t="n"/>
      <c r="J3734" s="25">
        <f>IF($H3734&lt;&gt;"",IF($F3734="","",ROUND($H3734-$F3734,2)),IF(AND($F3734&lt;&gt;"",ISNUMBER($G3734)),IF($G3734&lt;TODAY(),-$F3734,""),""))</f>
        <v/>
      </c>
    </row>
    <row r="3735">
      <c r="A3735" s="7" t="n"/>
      <c r="B3735" s="10" t="n"/>
      <c r="C3735">
        <f>IF($A3735="","",IFERROR(IF(INDEX('Apólices'!$Q$2:$Q$5001,MATCH($A3735,'Apólices'!$A$2:$A$5001,0))="","",INDEX('Apólices'!$Q$2:$Q$5001,MATCH($A3735,'Apólices'!$A$2:$A$5001,0))),""))</f>
        <v/>
      </c>
      <c r="D3735" s="8" t="n"/>
      <c r="E3735" s="25" t="n"/>
      <c r="F3735" s="25">
        <f>IF(OR($E3735="",$C3735=""),"",ROUND($E3735*$C3735/100,2))</f>
        <v/>
      </c>
      <c r="G3735" s="8" t="n"/>
      <c r="H3735" s="25" t="n"/>
      <c r="I3735" s="8" t="n"/>
      <c r="J3735" s="25">
        <f>IF($H3735&lt;&gt;"",IF($F3735="","",ROUND($H3735-$F3735,2)),IF(AND($F3735&lt;&gt;"",ISNUMBER($G3735)),IF($G3735&lt;TODAY(),-$F3735,""),""))</f>
        <v/>
      </c>
    </row>
    <row r="3736">
      <c r="A3736" s="7" t="n"/>
      <c r="B3736" s="10" t="n"/>
      <c r="C3736">
        <f>IF($A3736="","",IFERROR(IF(INDEX('Apólices'!$Q$2:$Q$5001,MATCH($A3736,'Apólices'!$A$2:$A$5001,0))="","",INDEX('Apólices'!$Q$2:$Q$5001,MATCH($A3736,'Apólices'!$A$2:$A$5001,0))),""))</f>
        <v/>
      </c>
      <c r="D3736" s="8" t="n"/>
      <c r="E3736" s="25" t="n"/>
      <c r="F3736" s="25">
        <f>IF(OR($E3736="",$C3736=""),"",ROUND($E3736*$C3736/100,2))</f>
        <v/>
      </c>
      <c r="G3736" s="8" t="n"/>
      <c r="H3736" s="25" t="n"/>
      <c r="I3736" s="8" t="n"/>
      <c r="J3736" s="25">
        <f>IF($H3736&lt;&gt;"",IF($F3736="","",ROUND($H3736-$F3736,2)),IF(AND($F3736&lt;&gt;"",ISNUMBER($G3736)),IF($G3736&lt;TODAY(),-$F3736,""),""))</f>
        <v/>
      </c>
    </row>
    <row r="3737">
      <c r="A3737" s="7" t="n"/>
      <c r="B3737" s="10" t="n"/>
      <c r="C3737">
        <f>IF($A3737="","",IFERROR(IF(INDEX('Apólices'!$Q$2:$Q$5001,MATCH($A3737,'Apólices'!$A$2:$A$5001,0))="","",INDEX('Apólices'!$Q$2:$Q$5001,MATCH($A3737,'Apólices'!$A$2:$A$5001,0))),""))</f>
        <v/>
      </c>
      <c r="D3737" s="8" t="n"/>
      <c r="E3737" s="25" t="n"/>
      <c r="F3737" s="25">
        <f>IF(OR($E3737="",$C3737=""),"",ROUND($E3737*$C3737/100,2))</f>
        <v/>
      </c>
      <c r="G3737" s="8" t="n"/>
      <c r="H3737" s="25" t="n"/>
      <c r="I3737" s="8" t="n"/>
      <c r="J3737" s="25">
        <f>IF($H3737&lt;&gt;"",IF($F3737="","",ROUND($H3737-$F3737,2)),IF(AND($F3737&lt;&gt;"",ISNUMBER($G3737)),IF($G3737&lt;TODAY(),-$F3737,""),""))</f>
        <v/>
      </c>
    </row>
    <row r="3738">
      <c r="A3738" s="7" t="n"/>
      <c r="B3738" s="10" t="n"/>
      <c r="C3738">
        <f>IF($A3738="","",IFERROR(IF(INDEX('Apólices'!$Q$2:$Q$5001,MATCH($A3738,'Apólices'!$A$2:$A$5001,0))="","",INDEX('Apólices'!$Q$2:$Q$5001,MATCH($A3738,'Apólices'!$A$2:$A$5001,0))),""))</f>
        <v/>
      </c>
      <c r="D3738" s="8" t="n"/>
      <c r="E3738" s="25" t="n"/>
      <c r="F3738" s="25">
        <f>IF(OR($E3738="",$C3738=""),"",ROUND($E3738*$C3738/100,2))</f>
        <v/>
      </c>
      <c r="G3738" s="8" t="n"/>
      <c r="H3738" s="25" t="n"/>
      <c r="I3738" s="8" t="n"/>
      <c r="J3738" s="25">
        <f>IF($H3738&lt;&gt;"",IF($F3738="","",ROUND($H3738-$F3738,2)),IF(AND($F3738&lt;&gt;"",ISNUMBER($G3738)),IF($G3738&lt;TODAY(),-$F3738,""),""))</f>
        <v/>
      </c>
    </row>
    <row r="3739">
      <c r="A3739" s="7" t="n"/>
      <c r="B3739" s="10" t="n"/>
      <c r="C3739">
        <f>IF($A3739="","",IFERROR(IF(INDEX('Apólices'!$Q$2:$Q$5001,MATCH($A3739,'Apólices'!$A$2:$A$5001,0))="","",INDEX('Apólices'!$Q$2:$Q$5001,MATCH($A3739,'Apólices'!$A$2:$A$5001,0))),""))</f>
        <v/>
      </c>
      <c r="D3739" s="8" t="n"/>
      <c r="E3739" s="25" t="n"/>
      <c r="F3739" s="25">
        <f>IF(OR($E3739="",$C3739=""),"",ROUND($E3739*$C3739/100,2))</f>
        <v/>
      </c>
      <c r="G3739" s="8" t="n"/>
      <c r="H3739" s="25" t="n"/>
      <c r="I3739" s="8" t="n"/>
      <c r="J3739" s="25">
        <f>IF($H3739&lt;&gt;"",IF($F3739="","",ROUND($H3739-$F3739,2)),IF(AND($F3739&lt;&gt;"",ISNUMBER($G3739)),IF($G3739&lt;TODAY(),-$F3739,""),""))</f>
        <v/>
      </c>
    </row>
    <row r="3740">
      <c r="A3740" s="7" t="n"/>
      <c r="B3740" s="10" t="n"/>
      <c r="C3740">
        <f>IF($A3740="","",IFERROR(IF(INDEX('Apólices'!$Q$2:$Q$5001,MATCH($A3740,'Apólices'!$A$2:$A$5001,0))="","",INDEX('Apólices'!$Q$2:$Q$5001,MATCH($A3740,'Apólices'!$A$2:$A$5001,0))),""))</f>
        <v/>
      </c>
      <c r="D3740" s="8" t="n"/>
      <c r="E3740" s="25" t="n"/>
      <c r="F3740" s="25">
        <f>IF(OR($E3740="",$C3740=""),"",ROUND($E3740*$C3740/100,2))</f>
        <v/>
      </c>
      <c r="G3740" s="8" t="n"/>
      <c r="H3740" s="25" t="n"/>
      <c r="I3740" s="8" t="n"/>
      <c r="J3740" s="25">
        <f>IF($H3740&lt;&gt;"",IF($F3740="","",ROUND($H3740-$F3740,2)),IF(AND($F3740&lt;&gt;"",ISNUMBER($G3740)),IF($G3740&lt;TODAY(),-$F3740,""),""))</f>
        <v/>
      </c>
    </row>
    <row r="3741">
      <c r="A3741" s="7" t="n"/>
      <c r="B3741" s="10" t="n"/>
      <c r="C3741">
        <f>IF($A3741="","",IFERROR(IF(INDEX('Apólices'!$Q$2:$Q$5001,MATCH($A3741,'Apólices'!$A$2:$A$5001,0))="","",INDEX('Apólices'!$Q$2:$Q$5001,MATCH($A3741,'Apólices'!$A$2:$A$5001,0))),""))</f>
        <v/>
      </c>
      <c r="D3741" s="8" t="n"/>
      <c r="E3741" s="25" t="n"/>
      <c r="F3741" s="25">
        <f>IF(OR($E3741="",$C3741=""),"",ROUND($E3741*$C3741/100,2))</f>
        <v/>
      </c>
      <c r="G3741" s="8" t="n"/>
      <c r="H3741" s="25" t="n"/>
      <c r="I3741" s="8" t="n"/>
      <c r="J3741" s="25">
        <f>IF($H3741&lt;&gt;"",IF($F3741="","",ROUND($H3741-$F3741,2)),IF(AND($F3741&lt;&gt;"",ISNUMBER($G3741)),IF($G3741&lt;TODAY(),-$F3741,""),""))</f>
        <v/>
      </c>
    </row>
    <row r="3742">
      <c r="A3742" s="7" t="n"/>
      <c r="B3742" s="10" t="n"/>
      <c r="C3742">
        <f>IF($A3742="","",IFERROR(IF(INDEX('Apólices'!$Q$2:$Q$5001,MATCH($A3742,'Apólices'!$A$2:$A$5001,0))="","",INDEX('Apólices'!$Q$2:$Q$5001,MATCH($A3742,'Apólices'!$A$2:$A$5001,0))),""))</f>
        <v/>
      </c>
      <c r="D3742" s="8" t="n"/>
      <c r="E3742" s="25" t="n"/>
      <c r="F3742" s="25">
        <f>IF(OR($E3742="",$C3742=""),"",ROUND($E3742*$C3742/100,2))</f>
        <v/>
      </c>
      <c r="G3742" s="8" t="n"/>
      <c r="H3742" s="25" t="n"/>
      <c r="I3742" s="8" t="n"/>
      <c r="J3742" s="25">
        <f>IF($H3742&lt;&gt;"",IF($F3742="","",ROUND($H3742-$F3742,2)),IF(AND($F3742&lt;&gt;"",ISNUMBER($G3742)),IF($G3742&lt;TODAY(),-$F3742,""),""))</f>
        <v/>
      </c>
    </row>
    <row r="3743">
      <c r="A3743" s="7" t="n"/>
      <c r="B3743" s="10" t="n"/>
      <c r="C3743">
        <f>IF($A3743="","",IFERROR(IF(INDEX('Apólices'!$Q$2:$Q$5001,MATCH($A3743,'Apólices'!$A$2:$A$5001,0))="","",INDEX('Apólices'!$Q$2:$Q$5001,MATCH($A3743,'Apólices'!$A$2:$A$5001,0))),""))</f>
        <v/>
      </c>
      <c r="D3743" s="8" t="n"/>
      <c r="E3743" s="25" t="n"/>
      <c r="F3743" s="25">
        <f>IF(OR($E3743="",$C3743=""),"",ROUND($E3743*$C3743/100,2))</f>
        <v/>
      </c>
      <c r="G3743" s="8" t="n"/>
      <c r="H3743" s="25" t="n"/>
      <c r="I3743" s="8" t="n"/>
      <c r="J3743" s="25">
        <f>IF($H3743&lt;&gt;"",IF($F3743="","",ROUND($H3743-$F3743,2)),IF(AND($F3743&lt;&gt;"",ISNUMBER($G3743)),IF($G3743&lt;TODAY(),-$F3743,""),""))</f>
        <v/>
      </c>
    </row>
    <row r="3744">
      <c r="A3744" s="7" t="n"/>
      <c r="B3744" s="10" t="n"/>
      <c r="C3744">
        <f>IF($A3744="","",IFERROR(IF(INDEX('Apólices'!$Q$2:$Q$5001,MATCH($A3744,'Apólices'!$A$2:$A$5001,0))="","",INDEX('Apólices'!$Q$2:$Q$5001,MATCH($A3744,'Apólices'!$A$2:$A$5001,0))),""))</f>
        <v/>
      </c>
      <c r="D3744" s="8" t="n"/>
      <c r="E3744" s="25" t="n"/>
      <c r="F3744" s="25">
        <f>IF(OR($E3744="",$C3744=""),"",ROUND($E3744*$C3744/100,2))</f>
        <v/>
      </c>
      <c r="G3744" s="8" t="n"/>
      <c r="H3744" s="25" t="n"/>
      <c r="I3744" s="8" t="n"/>
      <c r="J3744" s="25">
        <f>IF($H3744&lt;&gt;"",IF($F3744="","",ROUND($H3744-$F3744,2)),IF(AND($F3744&lt;&gt;"",ISNUMBER($G3744)),IF($G3744&lt;TODAY(),-$F3744,""),""))</f>
        <v/>
      </c>
    </row>
    <row r="3745">
      <c r="A3745" s="7" t="n"/>
      <c r="B3745" s="10" t="n"/>
      <c r="C3745">
        <f>IF($A3745="","",IFERROR(IF(INDEX('Apólices'!$Q$2:$Q$5001,MATCH($A3745,'Apólices'!$A$2:$A$5001,0))="","",INDEX('Apólices'!$Q$2:$Q$5001,MATCH($A3745,'Apólices'!$A$2:$A$5001,0))),""))</f>
        <v/>
      </c>
      <c r="D3745" s="8" t="n"/>
      <c r="E3745" s="25" t="n"/>
      <c r="F3745" s="25">
        <f>IF(OR($E3745="",$C3745=""),"",ROUND($E3745*$C3745/100,2))</f>
        <v/>
      </c>
      <c r="G3745" s="8" t="n"/>
      <c r="H3745" s="25" t="n"/>
      <c r="I3745" s="8" t="n"/>
      <c r="J3745" s="25">
        <f>IF($H3745&lt;&gt;"",IF($F3745="","",ROUND($H3745-$F3745,2)),IF(AND($F3745&lt;&gt;"",ISNUMBER($G3745)),IF($G3745&lt;TODAY(),-$F3745,""),""))</f>
        <v/>
      </c>
    </row>
    <row r="3746">
      <c r="A3746" s="7" t="n"/>
      <c r="B3746" s="10" t="n"/>
      <c r="C3746">
        <f>IF($A3746="","",IFERROR(IF(INDEX('Apólices'!$Q$2:$Q$5001,MATCH($A3746,'Apólices'!$A$2:$A$5001,0))="","",INDEX('Apólices'!$Q$2:$Q$5001,MATCH($A3746,'Apólices'!$A$2:$A$5001,0))),""))</f>
        <v/>
      </c>
      <c r="D3746" s="8" t="n"/>
      <c r="E3746" s="25" t="n"/>
      <c r="F3746" s="25">
        <f>IF(OR($E3746="",$C3746=""),"",ROUND($E3746*$C3746/100,2))</f>
        <v/>
      </c>
      <c r="G3746" s="8" t="n"/>
      <c r="H3746" s="25" t="n"/>
      <c r="I3746" s="8" t="n"/>
      <c r="J3746" s="25">
        <f>IF($H3746&lt;&gt;"",IF($F3746="","",ROUND($H3746-$F3746,2)),IF(AND($F3746&lt;&gt;"",ISNUMBER($G3746)),IF($G3746&lt;TODAY(),-$F3746,""),""))</f>
        <v/>
      </c>
    </row>
    <row r="3747">
      <c r="A3747" s="7" t="n"/>
      <c r="B3747" s="10" t="n"/>
      <c r="C3747">
        <f>IF($A3747="","",IFERROR(IF(INDEX('Apólices'!$Q$2:$Q$5001,MATCH($A3747,'Apólices'!$A$2:$A$5001,0))="","",INDEX('Apólices'!$Q$2:$Q$5001,MATCH($A3747,'Apólices'!$A$2:$A$5001,0))),""))</f>
        <v/>
      </c>
      <c r="D3747" s="8" t="n"/>
      <c r="E3747" s="25" t="n"/>
      <c r="F3747" s="25">
        <f>IF(OR($E3747="",$C3747=""),"",ROUND($E3747*$C3747/100,2))</f>
        <v/>
      </c>
      <c r="G3747" s="8" t="n"/>
      <c r="H3747" s="25" t="n"/>
      <c r="I3747" s="8" t="n"/>
      <c r="J3747" s="25">
        <f>IF($H3747&lt;&gt;"",IF($F3747="","",ROUND($H3747-$F3747,2)),IF(AND($F3747&lt;&gt;"",ISNUMBER($G3747)),IF($G3747&lt;TODAY(),-$F3747,""),""))</f>
        <v/>
      </c>
    </row>
    <row r="3748">
      <c r="A3748" s="7" t="n"/>
      <c r="B3748" s="10" t="n"/>
      <c r="C3748">
        <f>IF($A3748="","",IFERROR(IF(INDEX('Apólices'!$Q$2:$Q$5001,MATCH($A3748,'Apólices'!$A$2:$A$5001,0))="","",INDEX('Apólices'!$Q$2:$Q$5001,MATCH($A3748,'Apólices'!$A$2:$A$5001,0))),""))</f>
        <v/>
      </c>
      <c r="D3748" s="8" t="n"/>
      <c r="E3748" s="25" t="n"/>
      <c r="F3748" s="25">
        <f>IF(OR($E3748="",$C3748=""),"",ROUND($E3748*$C3748/100,2))</f>
        <v/>
      </c>
      <c r="G3748" s="8" t="n"/>
      <c r="H3748" s="25" t="n"/>
      <c r="I3748" s="8" t="n"/>
      <c r="J3748" s="25">
        <f>IF($H3748&lt;&gt;"",IF($F3748="","",ROUND($H3748-$F3748,2)),IF(AND($F3748&lt;&gt;"",ISNUMBER($G3748)),IF($G3748&lt;TODAY(),-$F3748,""),""))</f>
        <v/>
      </c>
    </row>
    <row r="3749">
      <c r="A3749" s="7" t="n"/>
      <c r="B3749" s="10" t="n"/>
      <c r="C3749">
        <f>IF($A3749="","",IFERROR(IF(INDEX('Apólices'!$Q$2:$Q$5001,MATCH($A3749,'Apólices'!$A$2:$A$5001,0))="","",INDEX('Apólices'!$Q$2:$Q$5001,MATCH($A3749,'Apólices'!$A$2:$A$5001,0))),""))</f>
        <v/>
      </c>
      <c r="D3749" s="8" t="n"/>
      <c r="E3749" s="25" t="n"/>
      <c r="F3749" s="25">
        <f>IF(OR($E3749="",$C3749=""),"",ROUND($E3749*$C3749/100,2))</f>
        <v/>
      </c>
      <c r="G3749" s="8" t="n"/>
      <c r="H3749" s="25" t="n"/>
      <c r="I3749" s="8" t="n"/>
      <c r="J3749" s="25">
        <f>IF($H3749&lt;&gt;"",IF($F3749="","",ROUND($H3749-$F3749,2)),IF(AND($F3749&lt;&gt;"",ISNUMBER($G3749)),IF($G3749&lt;TODAY(),-$F3749,""),""))</f>
        <v/>
      </c>
    </row>
    <row r="3750">
      <c r="A3750" s="7" t="n"/>
      <c r="B3750" s="10" t="n"/>
      <c r="C3750">
        <f>IF($A3750="","",IFERROR(IF(INDEX('Apólices'!$Q$2:$Q$5001,MATCH($A3750,'Apólices'!$A$2:$A$5001,0))="","",INDEX('Apólices'!$Q$2:$Q$5001,MATCH($A3750,'Apólices'!$A$2:$A$5001,0))),""))</f>
        <v/>
      </c>
      <c r="D3750" s="8" t="n"/>
      <c r="E3750" s="25" t="n"/>
      <c r="F3750" s="25">
        <f>IF(OR($E3750="",$C3750=""),"",ROUND($E3750*$C3750/100,2))</f>
        <v/>
      </c>
      <c r="G3750" s="8" t="n"/>
      <c r="H3750" s="25" t="n"/>
      <c r="I3750" s="8" t="n"/>
      <c r="J3750" s="25">
        <f>IF($H3750&lt;&gt;"",IF($F3750="","",ROUND($H3750-$F3750,2)),IF(AND($F3750&lt;&gt;"",ISNUMBER($G3750)),IF($G3750&lt;TODAY(),-$F3750,""),""))</f>
        <v/>
      </c>
    </row>
    <row r="3751">
      <c r="A3751" s="7" t="n"/>
      <c r="B3751" s="10" t="n"/>
      <c r="C3751">
        <f>IF($A3751="","",IFERROR(IF(INDEX('Apólices'!$Q$2:$Q$5001,MATCH($A3751,'Apólices'!$A$2:$A$5001,0))="","",INDEX('Apólices'!$Q$2:$Q$5001,MATCH($A3751,'Apólices'!$A$2:$A$5001,0))),""))</f>
        <v/>
      </c>
      <c r="D3751" s="8" t="n"/>
      <c r="E3751" s="25" t="n"/>
      <c r="F3751" s="25">
        <f>IF(OR($E3751="",$C3751=""),"",ROUND($E3751*$C3751/100,2))</f>
        <v/>
      </c>
      <c r="G3751" s="8" t="n"/>
      <c r="H3751" s="25" t="n"/>
      <c r="I3751" s="8" t="n"/>
      <c r="J3751" s="25">
        <f>IF($H3751&lt;&gt;"",IF($F3751="","",ROUND($H3751-$F3751,2)),IF(AND($F3751&lt;&gt;"",ISNUMBER($G3751)),IF($G3751&lt;TODAY(),-$F3751,""),""))</f>
        <v/>
      </c>
    </row>
    <row r="3752">
      <c r="A3752" s="7" t="n"/>
      <c r="B3752" s="10" t="n"/>
      <c r="C3752">
        <f>IF($A3752="","",IFERROR(IF(INDEX('Apólices'!$Q$2:$Q$5001,MATCH($A3752,'Apólices'!$A$2:$A$5001,0))="","",INDEX('Apólices'!$Q$2:$Q$5001,MATCH($A3752,'Apólices'!$A$2:$A$5001,0))),""))</f>
        <v/>
      </c>
      <c r="D3752" s="8" t="n"/>
      <c r="E3752" s="25" t="n"/>
      <c r="F3752" s="25">
        <f>IF(OR($E3752="",$C3752=""),"",ROUND($E3752*$C3752/100,2))</f>
        <v/>
      </c>
      <c r="G3752" s="8" t="n"/>
      <c r="H3752" s="25" t="n"/>
      <c r="I3752" s="8" t="n"/>
      <c r="J3752" s="25">
        <f>IF($H3752&lt;&gt;"",IF($F3752="","",ROUND($H3752-$F3752,2)),IF(AND($F3752&lt;&gt;"",ISNUMBER($G3752)),IF($G3752&lt;TODAY(),-$F3752,""),""))</f>
        <v/>
      </c>
    </row>
    <row r="3753">
      <c r="A3753" s="7" t="n"/>
      <c r="B3753" s="10" t="n"/>
      <c r="C3753">
        <f>IF($A3753="","",IFERROR(IF(INDEX('Apólices'!$Q$2:$Q$5001,MATCH($A3753,'Apólices'!$A$2:$A$5001,0))="","",INDEX('Apólices'!$Q$2:$Q$5001,MATCH($A3753,'Apólices'!$A$2:$A$5001,0))),""))</f>
        <v/>
      </c>
      <c r="D3753" s="8" t="n"/>
      <c r="E3753" s="25" t="n"/>
      <c r="F3753" s="25">
        <f>IF(OR($E3753="",$C3753=""),"",ROUND($E3753*$C3753/100,2))</f>
        <v/>
      </c>
      <c r="G3753" s="8" t="n"/>
      <c r="H3753" s="25" t="n"/>
      <c r="I3753" s="8" t="n"/>
      <c r="J3753" s="25">
        <f>IF($H3753&lt;&gt;"",IF($F3753="","",ROUND($H3753-$F3753,2)),IF(AND($F3753&lt;&gt;"",ISNUMBER($G3753)),IF($G3753&lt;TODAY(),-$F3753,""),""))</f>
        <v/>
      </c>
    </row>
    <row r="3754">
      <c r="A3754" s="7" t="n"/>
      <c r="B3754" s="10" t="n"/>
      <c r="C3754">
        <f>IF($A3754="","",IFERROR(IF(INDEX('Apólices'!$Q$2:$Q$5001,MATCH($A3754,'Apólices'!$A$2:$A$5001,0))="","",INDEX('Apólices'!$Q$2:$Q$5001,MATCH($A3754,'Apólices'!$A$2:$A$5001,0))),""))</f>
        <v/>
      </c>
      <c r="D3754" s="8" t="n"/>
      <c r="E3754" s="25" t="n"/>
      <c r="F3754" s="25">
        <f>IF(OR($E3754="",$C3754=""),"",ROUND($E3754*$C3754/100,2))</f>
        <v/>
      </c>
      <c r="G3754" s="8" t="n"/>
      <c r="H3754" s="25" t="n"/>
      <c r="I3754" s="8" t="n"/>
      <c r="J3754" s="25">
        <f>IF($H3754&lt;&gt;"",IF($F3754="","",ROUND($H3754-$F3754,2)),IF(AND($F3754&lt;&gt;"",ISNUMBER($G3754)),IF($G3754&lt;TODAY(),-$F3754,""),""))</f>
        <v/>
      </c>
    </row>
    <row r="3755">
      <c r="A3755" s="7" t="n"/>
      <c r="B3755" s="10" t="n"/>
      <c r="C3755">
        <f>IF($A3755="","",IFERROR(IF(INDEX('Apólices'!$Q$2:$Q$5001,MATCH($A3755,'Apólices'!$A$2:$A$5001,0))="","",INDEX('Apólices'!$Q$2:$Q$5001,MATCH($A3755,'Apólices'!$A$2:$A$5001,0))),""))</f>
        <v/>
      </c>
      <c r="D3755" s="8" t="n"/>
      <c r="E3755" s="25" t="n"/>
      <c r="F3755" s="25">
        <f>IF(OR($E3755="",$C3755=""),"",ROUND($E3755*$C3755/100,2))</f>
        <v/>
      </c>
      <c r="G3755" s="8" t="n"/>
      <c r="H3755" s="25" t="n"/>
      <c r="I3755" s="8" t="n"/>
      <c r="J3755" s="25">
        <f>IF($H3755&lt;&gt;"",IF($F3755="","",ROUND($H3755-$F3755,2)),IF(AND($F3755&lt;&gt;"",ISNUMBER($G3755)),IF($G3755&lt;TODAY(),-$F3755,""),""))</f>
        <v/>
      </c>
    </row>
    <row r="3756">
      <c r="A3756" s="7" t="n"/>
      <c r="B3756" s="10" t="n"/>
      <c r="C3756">
        <f>IF($A3756="","",IFERROR(IF(INDEX('Apólices'!$Q$2:$Q$5001,MATCH($A3756,'Apólices'!$A$2:$A$5001,0))="","",INDEX('Apólices'!$Q$2:$Q$5001,MATCH($A3756,'Apólices'!$A$2:$A$5001,0))),""))</f>
        <v/>
      </c>
      <c r="D3756" s="8" t="n"/>
      <c r="E3756" s="25" t="n"/>
      <c r="F3756" s="25">
        <f>IF(OR($E3756="",$C3756=""),"",ROUND($E3756*$C3756/100,2))</f>
        <v/>
      </c>
      <c r="G3756" s="8" t="n"/>
      <c r="H3756" s="25" t="n"/>
      <c r="I3756" s="8" t="n"/>
      <c r="J3756" s="25">
        <f>IF($H3756&lt;&gt;"",IF($F3756="","",ROUND($H3756-$F3756,2)),IF(AND($F3756&lt;&gt;"",ISNUMBER($G3756)),IF($G3756&lt;TODAY(),-$F3756,""),""))</f>
        <v/>
      </c>
    </row>
    <row r="3757">
      <c r="A3757" s="7" t="n"/>
      <c r="B3757" s="10" t="n"/>
      <c r="C3757">
        <f>IF($A3757="","",IFERROR(IF(INDEX('Apólices'!$Q$2:$Q$5001,MATCH($A3757,'Apólices'!$A$2:$A$5001,0))="","",INDEX('Apólices'!$Q$2:$Q$5001,MATCH($A3757,'Apólices'!$A$2:$A$5001,0))),""))</f>
        <v/>
      </c>
      <c r="D3757" s="8" t="n"/>
      <c r="E3757" s="25" t="n"/>
      <c r="F3757" s="25">
        <f>IF(OR($E3757="",$C3757=""),"",ROUND($E3757*$C3757/100,2))</f>
        <v/>
      </c>
      <c r="G3757" s="8" t="n"/>
      <c r="H3757" s="25" t="n"/>
      <c r="I3757" s="8" t="n"/>
      <c r="J3757" s="25">
        <f>IF($H3757&lt;&gt;"",IF($F3757="","",ROUND($H3757-$F3757,2)),IF(AND($F3757&lt;&gt;"",ISNUMBER($G3757)),IF($G3757&lt;TODAY(),-$F3757,""),""))</f>
        <v/>
      </c>
    </row>
    <row r="3758">
      <c r="A3758" s="7" t="n"/>
      <c r="B3758" s="10" t="n"/>
      <c r="C3758">
        <f>IF($A3758="","",IFERROR(IF(INDEX('Apólices'!$Q$2:$Q$5001,MATCH($A3758,'Apólices'!$A$2:$A$5001,0))="","",INDEX('Apólices'!$Q$2:$Q$5001,MATCH($A3758,'Apólices'!$A$2:$A$5001,0))),""))</f>
        <v/>
      </c>
      <c r="D3758" s="8" t="n"/>
      <c r="E3758" s="25" t="n"/>
      <c r="F3758" s="25">
        <f>IF(OR($E3758="",$C3758=""),"",ROUND($E3758*$C3758/100,2))</f>
        <v/>
      </c>
      <c r="G3758" s="8" t="n"/>
      <c r="H3758" s="25" t="n"/>
      <c r="I3758" s="8" t="n"/>
      <c r="J3758" s="25">
        <f>IF($H3758&lt;&gt;"",IF($F3758="","",ROUND($H3758-$F3758,2)),IF(AND($F3758&lt;&gt;"",ISNUMBER($G3758)),IF($G3758&lt;TODAY(),-$F3758,""),""))</f>
        <v/>
      </c>
    </row>
    <row r="3759">
      <c r="A3759" s="7" t="n"/>
      <c r="B3759" s="10" t="n"/>
      <c r="C3759">
        <f>IF($A3759="","",IFERROR(IF(INDEX('Apólices'!$Q$2:$Q$5001,MATCH($A3759,'Apólices'!$A$2:$A$5001,0))="","",INDEX('Apólices'!$Q$2:$Q$5001,MATCH($A3759,'Apólices'!$A$2:$A$5001,0))),""))</f>
        <v/>
      </c>
      <c r="D3759" s="8" t="n"/>
      <c r="E3759" s="25" t="n"/>
      <c r="F3759" s="25">
        <f>IF(OR($E3759="",$C3759=""),"",ROUND($E3759*$C3759/100,2))</f>
        <v/>
      </c>
      <c r="G3759" s="8" t="n"/>
      <c r="H3759" s="25" t="n"/>
      <c r="I3759" s="8" t="n"/>
      <c r="J3759" s="25">
        <f>IF($H3759&lt;&gt;"",IF($F3759="","",ROUND($H3759-$F3759,2)),IF(AND($F3759&lt;&gt;"",ISNUMBER($G3759)),IF($G3759&lt;TODAY(),-$F3759,""),""))</f>
        <v/>
      </c>
    </row>
    <row r="3760">
      <c r="A3760" s="7" t="n"/>
      <c r="B3760" s="10" t="n"/>
      <c r="C3760">
        <f>IF($A3760="","",IFERROR(IF(INDEX('Apólices'!$Q$2:$Q$5001,MATCH($A3760,'Apólices'!$A$2:$A$5001,0))="","",INDEX('Apólices'!$Q$2:$Q$5001,MATCH($A3760,'Apólices'!$A$2:$A$5001,0))),""))</f>
        <v/>
      </c>
      <c r="D3760" s="8" t="n"/>
      <c r="E3760" s="25" t="n"/>
      <c r="F3760" s="25">
        <f>IF(OR($E3760="",$C3760=""),"",ROUND($E3760*$C3760/100,2))</f>
        <v/>
      </c>
      <c r="G3760" s="8" t="n"/>
      <c r="H3760" s="25" t="n"/>
      <c r="I3760" s="8" t="n"/>
      <c r="J3760" s="25">
        <f>IF($H3760&lt;&gt;"",IF($F3760="","",ROUND($H3760-$F3760,2)),IF(AND($F3760&lt;&gt;"",ISNUMBER($G3760)),IF($G3760&lt;TODAY(),-$F3760,""),""))</f>
        <v/>
      </c>
    </row>
    <row r="3761">
      <c r="A3761" s="7" t="n"/>
      <c r="B3761" s="10" t="n"/>
      <c r="C3761">
        <f>IF($A3761="","",IFERROR(IF(INDEX('Apólices'!$Q$2:$Q$5001,MATCH($A3761,'Apólices'!$A$2:$A$5001,0))="","",INDEX('Apólices'!$Q$2:$Q$5001,MATCH($A3761,'Apólices'!$A$2:$A$5001,0))),""))</f>
        <v/>
      </c>
      <c r="D3761" s="8" t="n"/>
      <c r="E3761" s="25" t="n"/>
      <c r="F3761" s="25">
        <f>IF(OR($E3761="",$C3761=""),"",ROUND($E3761*$C3761/100,2))</f>
        <v/>
      </c>
      <c r="G3761" s="8" t="n"/>
      <c r="H3761" s="25" t="n"/>
      <c r="I3761" s="8" t="n"/>
      <c r="J3761" s="25">
        <f>IF($H3761&lt;&gt;"",IF($F3761="","",ROUND($H3761-$F3761,2)),IF(AND($F3761&lt;&gt;"",ISNUMBER($G3761)),IF($G3761&lt;TODAY(),-$F3761,""),""))</f>
        <v/>
      </c>
    </row>
    <row r="3762">
      <c r="A3762" s="7" t="n"/>
      <c r="B3762" s="10" t="n"/>
      <c r="C3762">
        <f>IF($A3762="","",IFERROR(IF(INDEX('Apólices'!$Q$2:$Q$5001,MATCH($A3762,'Apólices'!$A$2:$A$5001,0))="","",INDEX('Apólices'!$Q$2:$Q$5001,MATCH($A3762,'Apólices'!$A$2:$A$5001,0))),""))</f>
        <v/>
      </c>
      <c r="D3762" s="8" t="n"/>
      <c r="E3762" s="25" t="n"/>
      <c r="F3762" s="25">
        <f>IF(OR($E3762="",$C3762=""),"",ROUND($E3762*$C3762/100,2))</f>
        <v/>
      </c>
      <c r="G3762" s="8" t="n"/>
      <c r="H3762" s="25" t="n"/>
      <c r="I3762" s="8" t="n"/>
      <c r="J3762" s="25">
        <f>IF($H3762&lt;&gt;"",IF($F3762="","",ROUND($H3762-$F3762,2)),IF(AND($F3762&lt;&gt;"",ISNUMBER($G3762)),IF($G3762&lt;TODAY(),-$F3762,""),""))</f>
        <v/>
      </c>
    </row>
    <row r="3763">
      <c r="A3763" s="7" t="n"/>
      <c r="B3763" s="10" t="n"/>
      <c r="C3763">
        <f>IF($A3763="","",IFERROR(IF(INDEX('Apólices'!$Q$2:$Q$5001,MATCH($A3763,'Apólices'!$A$2:$A$5001,0))="","",INDEX('Apólices'!$Q$2:$Q$5001,MATCH($A3763,'Apólices'!$A$2:$A$5001,0))),""))</f>
        <v/>
      </c>
      <c r="D3763" s="8" t="n"/>
      <c r="E3763" s="25" t="n"/>
      <c r="F3763" s="25">
        <f>IF(OR($E3763="",$C3763=""),"",ROUND($E3763*$C3763/100,2))</f>
        <v/>
      </c>
      <c r="G3763" s="8" t="n"/>
      <c r="H3763" s="25" t="n"/>
      <c r="I3763" s="8" t="n"/>
      <c r="J3763" s="25">
        <f>IF($H3763&lt;&gt;"",IF($F3763="","",ROUND($H3763-$F3763,2)),IF(AND($F3763&lt;&gt;"",ISNUMBER($G3763)),IF($G3763&lt;TODAY(),-$F3763,""),""))</f>
        <v/>
      </c>
    </row>
    <row r="3764">
      <c r="A3764" s="7" t="n"/>
      <c r="B3764" s="10" t="n"/>
      <c r="C3764">
        <f>IF($A3764="","",IFERROR(IF(INDEX('Apólices'!$Q$2:$Q$5001,MATCH($A3764,'Apólices'!$A$2:$A$5001,0))="","",INDEX('Apólices'!$Q$2:$Q$5001,MATCH($A3764,'Apólices'!$A$2:$A$5001,0))),""))</f>
        <v/>
      </c>
      <c r="D3764" s="8" t="n"/>
      <c r="E3764" s="25" t="n"/>
      <c r="F3764" s="25">
        <f>IF(OR($E3764="",$C3764=""),"",ROUND($E3764*$C3764/100,2))</f>
        <v/>
      </c>
      <c r="G3764" s="8" t="n"/>
      <c r="H3764" s="25" t="n"/>
      <c r="I3764" s="8" t="n"/>
      <c r="J3764" s="25">
        <f>IF($H3764&lt;&gt;"",IF($F3764="","",ROUND($H3764-$F3764,2)),IF(AND($F3764&lt;&gt;"",ISNUMBER($G3764)),IF($G3764&lt;TODAY(),-$F3764,""),""))</f>
        <v/>
      </c>
    </row>
    <row r="3765">
      <c r="A3765" s="7" t="n"/>
      <c r="B3765" s="10" t="n"/>
      <c r="C3765">
        <f>IF($A3765="","",IFERROR(IF(INDEX('Apólices'!$Q$2:$Q$5001,MATCH($A3765,'Apólices'!$A$2:$A$5001,0))="","",INDEX('Apólices'!$Q$2:$Q$5001,MATCH($A3765,'Apólices'!$A$2:$A$5001,0))),""))</f>
        <v/>
      </c>
      <c r="D3765" s="8" t="n"/>
      <c r="E3765" s="25" t="n"/>
      <c r="F3765" s="25">
        <f>IF(OR($E3765="",$C3765=""),"",ROUND($E3765*$C3765/100,2))</f>
        <v/>
      </c>
      <c r="G3765" s="8" t="n"/>
      <c r="H3765" s="25" t="n"/>
      <c r="I3765" s="8" t="n"/>
      <c r="J3765" s="25">
        <f>IF($H3765&lt;&gt;"",IF($F3765="","",ROUND($H3765-$F3765,2)),IF(AND($F3765&lt;&gt;"",ISNUMBER($G3765)),IF($G3765&lt;TODAY(),-$F3765,""),""))</f>
        <v/>
      </c>
    </row>
    <row r="3766">
      <c r="A3766" s="7" t="n"/>
      <c r="B3766" s="10" t="n"/>
      <c r="C3766">
        <f>IF($A3766="","",IFERROR(IF(INDEX('Apólices'!$Q$2:$Q$5001,MATCH($A3766,'Apólices'!$A$2:$A$5001,0))="","",INDEX('Apólices'!$Q$2:$Q$5001,MATCH($A3766,'Apólices'!$A$2:$A$5001,0))),""))</f>
        <v/>
      </c>
      <c r="D3766" s="8" t="n"/>
      <c r="E3766" s="25" t="n"/>
      <c r="F3766" s="25">
        <f>IF(OR($E3766="",$C3766=""),"",ROUND($E3766*$C3766/100,2))</f>
        <v/>
      </c>
      <c r="G3766" s="8" t="n"/>
      <c r="H3766" s="25" t="n"/>
      <c r="I3766" s="8" t="n"/>
      <c r="J3766" s="25">
        <f>IF($H3766&lt;&gt;"",IF($F3766="","",ROUND($H3766-$F3766,2)),IF(AND($F3766&lt;&gt;"",ISNUMBER($G3766)),IF($G3766&lt;TODAY(),-$F3766,""),""))</f>
        <v/>
      </c>
    </row>
    <row r="3767">
      <c r="A3767" s="7" t="n"/>
      <c r="B3767" s="10" t="n"/>
      <c r="C3767">
        <f>IF($A3767="","",IFERROR(IF(INDEX('Apólices'!$Q$2:$Q$5001,MATCH($A3767,'Apólices'!$A$2:$A$5001,0))="","",INDEX('Apólices'!$Q$2:$Q$5001,MATCH($A3767,'Apólices'!$A$2:$A$5001,0))),""))</f>
        <v/>
      </c>
      <c r="D3767" s="8" t="n"/>
      <c r="E3767" s="25" t="n"/>
      <c r="F3767" s="25">
        <f>IF(OR($E3767="",$C3767=""),"",ROUND($E3767*$C3767/100,2))</f>
        <v/>
      </c>
      <c r="G3767" s="8" t="n"/>
      <c r="H3767" s="25" t="n"/>
      <c r="I3767" s="8" t="n"/>
      <c r="J3767" s="25">
        <f>IF($H3767&lt;&gt;"",IF($F3767="","",ROUND($H3767-$F3767,2)),IF(AND($F3767&lt;&gt;"",ISNUMBER($G3767)),IF($G3767&lt;TODAY(),-$F3767,""),""))</f>
        <v/>
      </c>
    </row>
    <row r="3768">
      <c r="A3768" s="7" t="n"/>
      <c r="B3768" s="10" t="n"/>
      <c r="C3768">
        <f>IF($A3768="","",IFERROR(IF(INDEX('Apólices'!$Q$2:$Q$5001,MATCH($A3768,'Apólices'!$A$2:$A$5001,0))="","",INDEX('Apólices'!$Q$2:$Q$5001,MATCH($A3768,'Apólices'!$A$2:$A$5001,0))),""))</f>
        <v/>
      </c>
      <c r="D3768" s="8" t="n"/>
      <c r="E3768" s="25" t="n"/>
      <c r="F3768" s="25">
        <f>IF(OR($E3768="",$C3768=""),"",ROUND($E3768*$C3768/100,2))</f>
        <v/>
      </c>
      <c r="G3768" s="8" t="n"/>
      <c r="H3768" s="25" t="n"/>
      <c r="I3768" s="8" t="n"/>
      <c r="J3768" s="25">
        <f>IF($H3768&lt;&gt;"",IF($F3768="","",ROUND($H3768-$F3768,2)),IF(AND($F3768&lt;&gt;"",ISNUMBER($G3768)),IF($G3768&lt;TODAY(),-$F3768,""),""))</f>
        <v/>
      </c>
    </row>
    <row r="3769">
      <c r="A3769" s="7" t="n"/>
      <c r="B3769" s="10" t="n"/>
      <c r="C3769">
        <f>IF($A3769="","",IFERROR(IF(INDEX('Apólices'!$Q$2:$Q$5001,MATCH($A3769,'Apólices'!$A$2:$A$5001,0))="","",INDEX('Apólices'!$Q$2:$Q$5001,MATCH($A3769,'Apólices'!$A$2:$A$5001,0))),""))</f>
        <v/>
      </c>
      <c r="D3769" s="8" t="n"/>
      <c r="E3769" s="25" t="n"/>
      <c r="F3769" s="25">
        <f>IF(OR($E3769="",$C3769=""),"",ROUND($E3769*$C3769/100,2))</f>
        <v/>
      </c>
      <c r="G3769" s="8" t="n"/>
      <c r="H3769" s="25" t="n"/>
      <c r="I3769" s="8" t="n"/>
      <c r="J3769" s="25">
        <f>IF($H3769&lt;&gt;"",IF($F3769="","",ROUND($H3769-$F3769,2)),IF(AND($F3769&lt;&gt;"",ISNUMBER($G3769)),IF($G3769&lt;TODAY(),-$F3769,""),""))</f>
        <v/>
      </c>
    </row>
    <row r="3770">
      <c r="A3770" s="7" t="n"/>
      <c r="B3770" s="10" t="n"/>
      <c r="C3770">
        <f>IF($A3770="","",IFERROR(IF(INDEX('Apólices'!$Q$2:$Q$5001,MATCH($A3770,'Apólices'!$A$2:$A$5001,0))="","",INDEX('Apólices'!$Q$2:$Q$5001,MATCH($A3770,'Apólices'!$A$2:$A$5001,0))),""))</f>
        <v/>
      </c>
      <c r="D3770" s="8" t="n"/>
      <c r="E3770" s="25" t="n"/>
      <c r="F3770" s="25">
        <f>IF(OR($E3770="",$C3770=""),"",ROUND($E3770*$C3770/100,2))</f>
        <v/>
      </c>
      <c r="G3770" s="8" t="n"/>
      <c r="H3770" s="25" t="n"/>
      <c r="I3770" s="8" t="n"/>
      <c r="J3770" s="25">
        <f>IF($H3770&lt;&gt;"",IF($F3770="","",ROUND($H3770-$F3770,2)),IF(AND($F3770&lt;&gt;"",ISNUMBER($G3770)),IF($G3770&lt;TODAY(),-$F3770,""),""))</f>
        <v/>
      </c>
    </row>
    <row r="3771">
      <c r="A3771" s="7" t="n"/>
      <c r="B3771" s="10" t="n"/>
      <c r="C3771">
        <f>IF($A3771="","",IFERROR(IF(INDEX('Apólices'!$Q$2:$Q$5001,MATCH($A3771,'Apólices'!$A$2:$A$5001,0))="","",INDEX('Apólices'!$Q$2:$Q$5001,MATCH($A3771,'Apólices'!$A$2:$A$5001,0))),""))</f>
        <v/>
      </c>
      <c r="D3771" s="8" t="n"/>
      <c r="E3771" s="25" t="n"/>
      <c r="F3771" s="25">
        <f>IF(OR($E3771="",$C3771=""),"",ROUND($E3771*$C3771/100,2))</f>
        <v/>
      </c>
      <c r="G3771" s="8" t="n"/>
      <c r="H3771" s="25" t="n"/>
      <c r="I3771" s="8" t="n"/>
      <c r="J3771" s="25">
        <f>IF($H3771&lt;&gt;"",IF($F3771="","",ROUND($H3771-$F3771,2)),IF(AND($F3771&lt;&gt;"",ISNUMBER($G3771)),IF($G3771&lt;TODAY(),-$F3771,""),""))</f>
        <v/>
      </c>
    </row>
    <row r="3772">
      <c r="A3772" s="7" t="n"/>
      <c r="B3772" s="10" t="n"/>
      <c r="C3772">
        <f>IF($A3772="","",IFERROR(IF(INDEX('Apólices'!$Q$2:$Q$5001,MATCH($A3772,'Apólices'!$A$2:$A$5001,0))="","",INDEX('Apólices'!$Q$2:$Q$5001,MATCH($A3772,'Apólices'!$A$2:$A$5001,0))),""))</f>
        <v/>
      </c>
      <c r="D3772" s="8" t="n"/>
      <c r="E3772" s="25" t="n"/>
      <c r="F3772" s="25">
        <f>IF(OR($E3772="",$C3772=""),"",ROUND($E3772*$C3772/100,2))</f>
        <v/>
      </c>
      <c r="G3772" s="8" t="n"/>
      <c r="H3772" s="25" t="n"/>
      <c r="I3772" s="8" t="n"/>
      <c r="J3772" s="25">
        <f>IF($H3772&lt;&gt;"",IF($F3772="","",ROUND($H3772-$F3772,2)),IF(AND($F3772&lt;&gt;"",ISNUMBER($G3772)),IF($G3772&lt;TODAY(),-$F3772,""),""))</f>
        <v/>
      </c>
    </row>
    <row r="3773">
      <c r="A3773" s="7" t="n"/>
      <c r="B3773" s="10" t="n"/>
      <c r="C3773">
        <f>IF($A3773="","",IFERROR(IF(INDEX('Apólices'!$Q$2:$Q$5001,MATCH($A3773,'Apólices'!$A$2:$A$5001,0))="","",INDEX('Apólices'!$Q$2:$Q$5001,MATCH($A3773,'Apólices'!$A$2:$A$5001,0))),""))</f>
        <v/>
      </c>
      <c r="D3773" s="8" t="n"/>
      <c r="E3773" s="25" t="n"/>
      <c r="F3773" s="25">
        <f>IF(OR($E3773="",$C3773=""),"",ROUND($E3773*$C3773/100,2))</f>
        <v/>
      </c>
      <c r="G3773" s="8" t="n"/>
      <c r="H3773" s="25" t="n"/>
      <c r="I3773" s="8" t="n"/>
      <c r="J3773" s="25">
        <f>IF($H3773&lt;&gt;"",IF($F3773="","",ROUND($H3773-$F3773,2)),IF(AND($F3773&lt;&gt;"",ISNUMBER($G3773)),IF($G3773&lt;TODAY(),-$F3773,""),""))</f>
        <v/>
      </c>
    </row>
    <row r="3774">
      <c r="A3774" s="7" t="n"/>
      <c r="B3774" s="10" t="n"/>
      <c r="C3774">
        <f>IF($A3774="","",IFERROR(IF(INDEX('Apólices'!$Q$2:$Q$5001,MATCH($A3774,'Apólices'!$A$2:$A$5001,0))="","",INDEX('Apólices'!$Q$2:$Q$5001,MATCH($A3774,'Apólices'!$A$2:$A$5001,0))),""))</f>
        <v/>
      </c>
      <c r="D3774" s="8" t="n"/>
      <c r="E3774" s="25" t="n"/>
      <c r="F3774" s="25">
        <f>IF(OR($E3774="",$C3774=""),"",ROUND($E3774*$C3774/100,2))</f>
        <v/>
      </c>
      <c r="G3774" s="8" t="n"/>
      <c r="H3774" s="25" t="n"/>
      <c r="I3774" s="8" t="n"/>
      <c r="J3774" s="25">
        <f>IF($H3774&lt;&gt;"",IF($F3774="","",ROUND($H3774-$F3774,2)),IF(AND($F3774&lt;&gt;"",ISNUMBER($G3774)),IF($G3774&lt;TODAY(),-$F3774,""),""))</f>
        <v/>
      </c>
    </row>
    <row r="3775">
      <c r="A3775" s="7" t="n"/>
      <c r="B3775" s="10" t="n"/>
      <c r="C3775">
        <f>IF($A3775="","",IFERROR(IF(INDEX('Apólices'!$Q$2:$Q$5001,MATCH($A3775,'Apólices'!$A$2:$A$5001,0))="","",INDEX('Apólices'!$Q$2:$Q$5001,MATCH($A3775,'Apólices'!$A$2:$A$5001,0))),""))</f>
        <v/>
      </c>
      <c r="D3775" s="8" t="n"/>
      <c r="E3775" s="25" t="n"/>
      <c r="F3775" s="25">
        <f>IF(OR($E3775="",$C3775=""),"",ROUND($E3775*$C3775/100,2))</f>
        <v/>
      </c>
      <c r="G3775" s="8" t="n"/>
      <c r="H3775" s="25" t="n"/>
      <c r="I3775" s="8" t="n"/>
      <c r="J3775" s="25">
        <f>IF($H3775&lt;&gt;"",IF($F3775="","",ROUND($H3775-$F3775,2)),IF(AND($F3775&lt;&gt;"",ISNUMBER($G3775)),IF($G3775&lt;TODAY(),-$F3775,""),""))</f>
        <v/>
      </c>
    </row>
    <row r="3776">
      <c r="A3776" s="7" t="n"/>
      <c r="B3776" s="10" t="n"/>
      <c r="C3776">
        <f>IF($A3776="","",IFERROR(IF(INDEX('Apólices'!$Q$2:$Q$5001,MATCH($A3776,'Apólices'!$A$2:$A$5001,0))="","",INDEX('Apólices'!$Q$2:$Q$5001,MATCH($A3776,'Apólices'!$A$2:$A$5001,0))),""))</f>
        <v/>
      </c>
      <c r="D3776" s="8" t="n"/>
      <c r="E3776" s="25" t="n"/>
      <c r="F3776" s="25">
        <f>IF(OR($E3776="",$C3776=""),"",ROUND($E3776*$C3776/100,2))</f>
        <v/>
      </c>
      <c r="G3776" s="8" t="n"/>
      <c r="H3776" s="25" t="n"/>
      <c r="I3776" s="8" t="n"/>
      <c r="J3776" s="25">
        <f>IF($H3776&lt;&gt;"",IF($F3776="","",ROUND($H3776-$F3776,2)),IF(AND($F3776&lt;&gt;"",ISNUMBER($G3776)),IF($G3776&lt;TODAY(),-$F3776,""),""))</f>
        <v/>
      </c>
    </row>
    <row r="3777">
      <c r="A3777" s="7" t="n"/>
      <c r="B3777" s="10" t="n"/>
      <c r="C3777">
        <f>IF($A3777="","",IFERROR(IF(INDEX('Apólices'!$Q$2:$Q$5001,MATCH($A3777,'Apólices'!$A$2:$A$5001,0))="","",INDEX('Apólices'!$Q$2:$Q$5001,MATCH($A3777,'Apólices'!$A$2:$A$5001,0))),""))</f>
        <v/>
      </c>
      <c r="D3777" s="8" t="n"/>
      <c r="E3777" s="25" t="n"/>
      <c r="F3777" s="25">
        <f>IF(OR($E3777="",$C3777=""),"",ROUND($E3777*$C3777/100,2))</f>
        <v/>
      </c>
      <c r="G3777" s="8" t="n"/>
      <c r="H3777" s="25" t="n"/>
      <c r="I3777" s="8" t="n"/>
      <c r="J3777" s="25">
        <f>IF($H3777&lt;&gt;"",IF($F3777="","",ROUND($H3777-$F3777,2)),IF(AND($F3777&lt;&gt;"",ISNUMBER($G3777)),IF($G3777&lt;TODAY(),-$F3777,""),""))</f>
        <v/>
      </c>
    </row>
    <row r="3778">
      <c r="A3778" s="7" t="n"/>
      <c r="B3778" s="10" t="n"/>
      <c r="C3778">
        <f>IF($A3778="","",IFERROR(IF(INDEX('Apólices'!$Q$2:$Q$5001,MATCH($A3778,'Apólices'!$A$2:$A$5001,0))="","",INDEX('Apólices'!$Q$2:$Q$5001,MATCH($A3778,'Apólices'!$A$2:$A$5001,0))),""))</f>
        <v/>
      </c>
      <c r="D3778" s="8" t="n"/>
      <c r="E3778" s="25" t="n"/>
      <c r="F3778" s="25">
        <f>IF(OR($E3778="",$C3778=""),"",ROUND($E3778*$C3778/100,2))</f>
        <v/>
      </c>
      <c r="G3778" s="8" t="n"/>
      <c r="H3778" s="25" t="n"/>
      <c r="I3778" s="8" t="n"/>
      <c r="J3778" s="25">
        <f>IF($H3778&lt;&gt;"",IF($F3778="","",ROUND($H3778-$F3778,2)),IF(AND($F3778&lt;&gt;"",ISNUMBER($G3778)),IF($G3778&lt;TODAY(),-$F3778,""),""))</f>
        <v/>
      </c>
    </row>
    <row r="3779">
      <c r="A3779" s="7" t="n"/>
      <c r="B3779" s="10" t="n"/>
      <c r="C3779">
        <f>IF($A3779="","",IFERROR(IF(INDEX('Apólices'!$Q$2:$Q$5001,MATCH($A3779,'Apólices'!$A$2:$A$5001,0))="","",INDEX('Apólices'!$Q$2:$Q$5001,MATCH($A3779,'Apólices'!$A$2:$A$5001,0))),""))</f>
        <v/>
      </c>
      <c r="D3779" s="8" t="n"/>
      <c r="E3779" s="25" t="n"/>
      <c r="F3779" s="25">
        <f>IF(OR($E3779="",$C3779=""),"",ROUND($E3779*$C3779/100,2))</f>
        <v/>
      </c>
      <c r="G3779" s="8" t="n"/>
      <c r="H3779" s="25" t="n"/>
      <c r="I3779" s="8" t="n"/>
      <c r="J3779" s="25">
        <f>IF($H3779&lt;&gt;"",IF($F3779="","",ROUND($H3779-$F3779,2)),IF(AND($F3779&lt;&gt;"",ISNUMBER($G3779)),IF($G3779&lt;TODAY(),-$F3779,""),""))</f>
        <v/>
      </c>
    </row>
    <row r="3780">
      <c r="A3780" s="7" t="n"/>
      <c r="B3780" s="10" t="n"/>
      <c r="C3780">
        <f>IF($A3780="","",IFERROR(IF(INDEX('Apólices'!$Q$2:$Q$5001,MATCH($A3780,'Apólices'!$A$2:$A$5001,0))="","",INDEX('Apólices'!$Q$2:$Q$5001,MATCH($A3780,'Apólices'!$A$2:$A$5001,0))),""))</f>
        <v/>
      </c>
      <c r="D3780" s="8" t="n"/>
      <c r="E3780" s="25" t="n"/>
      <c r="F3780" s="25">
        <f>IF(OR($E3780="",$C3780=""),"",ROUND($E3780*$C3780/100,2))</f>
        <v/>
      </c>
      <c r="G3780" s="8" t="n"/>
      <c r="H3780" s="25" t="n"/>
      <c r="I3780" s="8" t="n"/>
      <c r="J3780" s="25">
        <f>IF($H3780&lt;&gt;"",IF($F3780="","",ROUND($H3780-$F3780,2)),IF(AND($F3780&lt;&gt;"",ISNUMBER($G3780)),IF($G3780&lt;TODAY(),-$F3780,""),""))</f>
        <v/>
      </c>
    </row>
    <row r="3781">
      <c r="A3781" s="7" t="n"/>
      <c r="B3781" s="10" t="n"/>
      <c r="C3781">
        <f>IF($A3781="","",IFERROR(IF(INDEX('Apólices'!$Q$2:$Q$5001,MATCH($A3781,'Apólices'!$A$2:$A$5001,0))="","",INDEX('Apólices'!$Q$2:$Q$5001,MATCH($A3781,'Apólices'!$A$2:$A$5001,0))),""))</f>
        <v/>
      </c>
      <c r="D3781" s="8" t="n"/>
      <c r="E3781" s="25" t="n"/>
      <c r="F3781" s="25">
        <f>IF(OR($E3781="",$C3781=""),"",ROUND($E3781*$C3781/100,2))</f>
        <v/>
      </c>
      <c r="G3781" s="8" t="n"/>
      <c r="H3781" s="25" t="n"/>
      <c r="I3781" s="8" t="n"/>
      <c r="J3781" s="25">
        <f>IF($H3781&lt;&gt;"",IF($F3781="","",ROUND($H3781-$F3781,2)),IF(AND($F3781&lt;&gt;"",ISNUMBER($G3781)),IF($G3781&lt;TODAY(),-$F3781,""),""))</f>
        <v/>
      </c>
    </row>
    <row r="3782">
      <c r="A3782" s="7" t="n"/>
      <c r="B3782" s="10" t="n"/>
      <c r="C3782">
        <f>IF($A3782="","",IFERROR(IF(INDEX('Apólices'!$Q$2:$Q$5001,MATCH($A3782,'Apólices'!$A$2:$A$5001,0))="","",INDEX('Apólices'!$Q$2:$Q$5001,MATCH($A3782,'Apólices'!$A$2:$A$5001,0))),""))</f>
        <v/>
      </c>
      <c r="D3782" s="8" t="n"/>
      <c r="E3782" s="25" t="n"/>
      <c r="F3782" s="25">
        <f>IF(OR($E3782="",$C3782=""),"",ROUND($E3782*$C3782/100,2))</f>
        <v/>
      </c>
      <c r="G3782" s="8" t="n"/>
      <c r="H3782" s="25" t="n"/>
      <c r="I3782" s="8" t="n"/>
      <c r="J3782" s="25">
        <f>IF($H3782&lt;&gt;"",IF($F3782="","",ROUND($H3782-$F3782,2)),IF(AND($F3782&lt;&gt;"",ISNUMBER($G3782)),IF($G3782&lt;TODAY(),-$F3782,""),""))</f>
        <v/>
      </c>
    </row>
    <row r="3783">
      <c r="A3783" s="7" t="n"/>
      <c r="B3783" s="10" t="n"/>
      <c r="C3783">
        <f>IF($A3783="","",IFERROR(IF(INDEX('Apólices'!$Q$2:$Q$5001,MATCH($A3783,'Apólices'!$A$2:$A$5001,0))="","",INDEX('Apólices'!$Q$2:$Q$5001,MATCH($A3783,'Apólices'!$A$2:$A$5001,0))),""))</f>
        <v/>
      </c>
      <c r="D3783" s="8" t="n"/>
      <c r="E3783" s="25" t="n"/>
      <c r="F3783" s="25">
        <f>IF(OR($E3783="",$C3783=""),"",ROUND($E3783*$C3783/100,2))</f>
        <v/>
      </c>
      <c r="G3783" s="8" t="n"/>
      <c r="H3783" s="25" t="n"/>
      <c r="I3783" s="8" t="n"/>
      <c r="J3783" s="25">
        <f>IF($H3783&lt;&gt;"",IF($F3783="","",ROUND($H3783-$F3783,2)),IF(AND($F3783&lt;&gt;"",ISNUMBER($G3783)),IF($G3783&lt;TODAY(),-$F3783,""),""))</f>
        <v/>
      </c>
    </row>
    <row r="3784">
      <c r="A3784" s="7" t="n"/>
      <c r="B3784" s="10" t="n"/>
      <c r="C3784">
        <f>IF($A3784="","",IFERROR(IF(INDEX('Apólices'!$Q$2:$Q$5001,MATCH($A3784,'Apólices'!$A$2:$A$5001,0))="","",INDEX('Apólices'!$Q$2:$Q$5001,MATCH($A3784,'Apólices'!$A$2:$A$5001,0))),""))</f>
        <v/>
      </c>
      <c r="D3784" s="8" t="n"/>
      <c r="E3784" s="25" t="n"/>
      <c r="F3784" s="25">
        <f>IF(OR($E3784="",$C3784=""),"",ROUND($E3784*$C3784/100,2))</f>
        <v/>
      </c>
      <c r="G3784" s="8" t="n"/>
      <c r="H3784" s="25" t="n"/>
      <c r="I3784" s="8" t="n"/>
      <c r="J3784" s="25">
        <f>IF($H3784&lt;&gt;"",IF($F3784="","",ROUND($H3784-$F3784,2)),IF(AND($F3784&lt;&gt;"",ISNUMBER($G3784)),IF($G3784&lt;TODAY(),-$F3784,""),""))</f>
        <v/>
      </c>
    </row>
    <row r="3785">
      <c r="A3785" s="7" t="n"/>
      <c r="B3785" s="10" t="n"/>
      <c r="C3785">
        <f>IF($A3785="","",IFERROR(IF(INDEX('Apólices'!$Q$2:$Q$5001,MATCH($A3785,'Apólices'!$A$2:$A$5001,0))="","",INDEX('Apólices'!$Q$2:$Q$5001,MATCH($A3785,'Apólices'!$A$2:$A$5001,0))),""))</f>
        <v/>
      </c>
      <c r="D3785" s="8" t="n"/>
      <c r="E3785" s="25" t="n"/>
      <c r="F3785" s="25">
        <f>IF(OR($E3785="",$C3785=""),"",ROUND($E3785*$C3785/100,2))</f>
        <v/>
      </c>
      <c r="G3785" s="8" t="n"/>
      <c r="H3785" s="25" t="n"/>
      <c r="I3785" s="8" t="n"/>
      <c r="J3785" s="25">
        <f>IF($H3785&lt;&gt;"",IF($F3785="","",ROUND($H3785-$F3785,2)),IF(AND($F3785&lt;&gt;"",ISNUMBER($G3785)),IF($G3785&lt;TODAY(),-$F3785,""),""))</f>
        <v/>
      </c>
    </row>
    <row r="3786">
      <c r="A3786" s="7" t="n"/>
      <c r="B3786" s="10" t="n"/>
      <c r="C3786">
        <f>IF($A3786="","",IFERROR(IF(INDEX('Apólices'!$Q$2:$Q$5001,MATCH($A3786,'Apólices'!$A$2:$A$5001,0))="","",INDEX('Apólices'!$Q$2:$Q$5001,MATCH($A3786,'Apólices'!$A$2:$A$5001,0))),""))</f>
        <v/>
      </c>
      <c r="D3786" s="8" t="n"/>
      <c r="E3786" s="25" t="n"/>
      <c r="F3786" s="25">
        <f>IF(OR($E3786="",$C3786=""),"",ROUND($E3786*$C3786/100,2))</f>
        <v/>
      </c>
      <c r="G3786" s="8" t="n"/>
      <c r="H3786" s="25" t="n"/>
      <c r="I3786" s="8" t="n"/>
      <c r="J3786" s="25">
        <f>IF($H3786&lt;&gt;"",IF($F3786="","",ROUND($H3786-$F3786,2)),IF(AND($F3786&lt;&gt;"",ISNUMBER($G3786)),IF($G3786&lt;TODAY(),-$F3786,""),""))</f>
        <v/>
      </c>
    </row>
    <row r="3787">
      <c r="A3787" s="7" t="n"/>
      <c r="B3787" s="10" t="n"/>
      <c r="C3787">
        <f>IF($A3787="","",IFERROR(IF(INDEX('Apólices'!$Q$2:$Q$5001,MATCH($A3787,'Apólices'!$A$2:$A$5001,0))="","",INDEX('Apólices'!$Q$2:$Q$5001,MATCH($A3787,'Apólices'!$A$2:$A$5001,0))),""))</f>
        <v/>
      </c>
      <c r="D3787" s="8" t="n"/>
      <c r="E3787" s="25" t="n"/>
      <c r="F3787" s="25">
        <f>IF(OR($E3787="",$C3787=""),"",ROUND($E3787*$C3787/100,2))</f>
        <v/>
      </c>
      <c r="G3787" s="8" t="n"/>
      <c r="H3787" s="25" t="n"/>
      <c r="I3787" s="8" t="n"/>
      <c r="J3787" s="25">
        <f>IF($H3787&lt;&gt;"",IF($F3787="","",ROUND($H3787-$F3787,2)),IF(AND($F3787&lt;&gt;"",ISNUMBER($G3787)),IF($G3787&lt;TODAY(),-$F3787,""),""))</f>
        <v/>
      </c>
    </row>
    <row r="3788">
      <c r="A3788" s="7" t="n"/>
      <c r="B3788" s="10" t="n"/>
      <c r="C3788">
        <f>IF($A3788="","",IFERROR(IF(INDEX('Apólices'!$Q$2:$Q$5001,MATCH($A3788,'Apólices'!$A$2:$A$5001,0))="","",INDEX('Apólices'!$Q$2:$Q$5001,MATCH($A3788,'Apólices'!$A$2:$A$5001,0))),""))</f>
        <v/>
      </c>
      <c r="D3788" s="8" t="n"/>
      <c r="E3788" s="25" t="n"/>
      <c r="F3788" s="25">
        <f>IF(OR($E3788="",$C3788=""),"",ROUND($E3788*$C3788/100,2))</f>
        <v/>
      </c>
      <c r="G3788" s="8" t="n"/>
      <c r="H3788" s="25" t="n"/>
      <c r="I3788" s="8" t="n"/>
      <c r="J3788" s="25">
        <f>IF($H3788&lt;&gt;"",IF($F3788="","",ROUND($H3788-$F3788,2)),IF(AND($F3788&lt;&gt;"",ISNUMBER($G3788)),IF($G3788&lt;TODAY(),-$F3788,""),""))</f>
        <v/>
      </c>
    </row>
    <row r="3789">
      <c r="A3789" s="7" t="n"/>
      <c r="B3789" s="10" t="n"/>
      <c r="C3789">
        <f>IF($A3789="","",IFERROR(IF(INDEX('Apólices'!$Q$2:$Q$5001,MATCH($A3789,'Apólices'!$A$2:$A$5001,0))="","",INDEX('Apólices'!$Q$2:$Q$5001,MATCH($A3789,'Apólices'!$A$2:$A$5001,0))),""))</f>
        <v/>
      </c>
      <c r="D3789" s="8" t="n"/>
      <c r="E3789" s="25" t="n"/>
      <c r="F3789" s="25">
        <f>IF(OR($E3789="",$C3789=""),"",ROUND($E3789*$C3789/100,2))</f>
        <v/>
      </c>
      <c r="G3789" s="8" t="n"/>
      <c r="H3789" s="25" t="n"/>
      <c r="I3789" s="8" t="n"/>
      <c r="J3789" s="25">
        <f>IF($H3789&lt;&gt;"",IF($F3789="","",ROUND($H3789-$F3789,2)),IF(AND($F3789&lt;&gt;"",ISNUMBER($G3789)),IF($G3789&lt;TODAY(),-$F3789,""),""))</f>
        <v/>
      </c>
    </row>
    <row r="3790">
      <c r="A3790" s="7" t="n"/>
      <c r="B3790" s="10" t="n"/>
      <c r="C3790">
        <f>IF($A3790="","",IFERROR(IF(INDEX('Apólices'!$Q$2:$Q$5001,MATCH($A3790,'Apólices'!$A$2:$A$5001,0))="","",INDEX('Apólices'!$Q$2:$Q$5001,MATCH($A3790,'Apólices'!$A$2:$A$5001,0))),""))</f>
        <v/>
      </c>
      <c r="D3790" s="8" t="n"/>
      <c r="E3790" s="25" t="n"/>
      <c r="F3790" s="25">
        <f>IF(OR($E3790="",$C3790=""),"",ROUND($E3790*$C3790/100,2))</f>
        <v/>
      </c>
      <c r="G3790" s="8" t="n"/>
      <c r="H3790" s="25" t="n"/>
      <c r="I3790" s="8" t="n"/>
      <c r="J3790" s="25">
        <f>IF($H3790&lt;&gt;"",IF($F3790="","",ROUND($H3790-$F3790,2)),IF(AND($F3790&lt;&gt;"",ISNUMBER($G3790)),IF($G3790&lt;TODAY(),-$F3790,""),""))</f>
        <v/>
      </c>
    </row>
    <row r="3791">
      <c r="A3791" s="7" t="n"/>
      <c r="B3791" s="10" t="n"/>
      <c r="C3791">
        <f>IF($A3791="","",IFERROR(IF(INDEX('Apólices'!$Q$2:$Q$5001,MATCH($A3791,'Apólices'!$A$2:$A$5001,0))="","",INDEX('Apólices'!$Q$2:$Q$5001,MATCH($A3791,'Apólices'!$A$2:$A$5001,0))),""))</f>
        <v/>
      </c>
      <c r="D3791" s="8" t="n"/>
      <c r="E3791" s="25" t="n"/>
      <c r="F3791" s="25">
        <f>IF(OR($E3791="",$C3791=""),"",ROUND($E3791*$C3791/100,2))</f>
        <v/>
      </c>
      <c r="G3791" s="8" t="n"/>
      <c r="H3791" s="25" t="n"/>
      <c r="I3791" s="8" t="n"/>
      <c r="J3791" s="25">
        <f>IF($H3791&lt;&gt;"",IF($F3791="","",ROUND($H3791-$F3791,2)),IF(AND($F3791&lt;&gt;"",ISNUMBER($G3791)),IF($G3791&lt;TODAY(),-$F3791,""),""))</f>
        <v/>
      </c>
    </row>
    <row r="3792">
      <c r="A3792" s="7" t="n"/>
      <c r="B3792" s="10" t="n"/>
      <c r="C3792">
        <f>IF($A3792="","",IFERROR(IF(INDEX('Apólices'!$Q$2:$Q$5001,MATCH($A3792,'Apólices'!$A$2:$A$5001,0))="","",INDEX('Apólices'!$Q$2:$Q$5001,MATCH($A3792,'Apólices'!$A$2:$A$5001,0))),""))</f>
        <v/>
      </c>
      <c r="D3792" s="8" t="n"/>
      <c r="E3792" s="25" t="n"/>
      <c r="F3792" s="25">
        <f>IF(OR($E3792="",$C3792=""),"",ROUND($E3792*$C3792/100,2))</f>
        <v/>
      </c>
      <c r="G3792" s="8" t="n"/>
      <c r="H3792" s="25" t="n"/>
      <c r="I3792" s="8" t="n"/>
      <c r="J3792" s="25">
        <f>IF($H3792&lt;&gt;"",IF($F3792="","",ROUND($H3792-$F3792,2)),IF(AND($F3792&lt;&gt;"",ISNUMBER($G3792)),IF($G3792&lt;TODAY(),-$F3792,""),""))</f>
        <v/>
      </c>
    </row>
    <row r="3793">
      <c r="A3793" s="7" t="n"/>
      <c r="B3793" s="10" t="n"/>
      <c r="C3793">
        <f>IF($A3793="","",IFERROR(IF(INDEX('Apólices'!$Q$2:$Q$5001,MATCH($A3793,'Apólices'!$A$2:$A$5001,0))="","",INDEX('Apólices'!$Q$2:$Q$5001,MATCH($A3793,'Apólices'!$A$2:$A$5001,0))),""))</f>
        <v/>
      </c>
      <c r="D3793" s="8" t="n"/>
      <c r="E3793" s="25" t="n"/>
      <c r="F3793" s="25">
        <f>IF(OR($E3793="",$C3793=""),"",ROUND($E3793*$C3793/100,2))</f>
        <v/>
      </c>
      <c r="G3793" s="8" t="n"/>
      <c r="H3793" s="25" t="n"/>
      <c r="I3793" s="8" t="n"/>
      <c r="J3793" s="25">
        <f>IF($H3793&lt;&gt;"",IF($F3793="","",ROUND($H3793-$F3793,2)),IF(AND($F3793&lt;&gt;"",ISNUMBER($G3793)),IF($G3793&lt;TODAY(),-$F3793,""),""))</f>
        <v/>
      </c>
    </row>
    <row r="3794">
      <c r="A3794" s="7" t="n"/>
      <c r="B3794" s="10" t="n"/>
      <c r="C3794">
        <f>IF($A3794="","",IFERROR(IF(INDEX('Apólices'!$Q$2:$Q$5001,MATCH($A3794,'Apólices'!$A$2:$A$5001,0))="","",INDEX('Apólices'!$Q$2:$Q$5001,MATCH($A3794,'Apólices'!$A$2:$A$5001,0))),""))</f>
        <v/>
      </c>
      <c r="D3794" s="8" t="n"/>
      <c r="E3794" s="25" t="n"/>
      <c r="F3794" s="25">
        <f>IF(OR($E3794="",$C3794=""),"",ROUND($E3794*$C3794/100,2))</f>
        <v/>
      </c>
      <c r="G3794" s="8" t="n"/>
      <c r="H3794" s="25" t="n"/>
      <c r="I3794" s="8" t="n"/>
      <c r="J3794" s="25">
        <f>IF($H3794&lt;&gt;"",IF($F3794="","",ROUND($H3794-$F3794,2)),IF(AND($F3794&lt;&gt;"",ISNUMBER($G3794)),IF($G3794&lt;TODAY(),-$F3794,""),""))</f>
        <v/>
      </c>
    </row>
    <row r="3795">
      <c r="A3795" s="7" t="n"/>
      <c r="B3795" s="10" t="n"/>
      <c r="C3795">
        <f>IF($A3795="","",IFERROR(IF(INDEX('Apólices'!$Q$2:$Q$5001,MATCH($A3795,'Apólices'!$A$2:$A$5001,0))="","",INDEX('Apólices'!$Q$2:$Q$5001,MATCH($A3795,'Apólices'!$A$2:$A$5001,0))),""))</f>
        <v/>
      </c>
      <c r="D3795" s="8" t="n"/>
      <c r="E3795" s="25" t="n"/>
      <c r="F3795" s="25">
        <f>IF(OR($E3795="",$C3795=""),"",ROUND($E3795*$C3795/100,2))</f>
        <v/>
      </c>
      <c r="G3795" s="8" t="n"/>
      <c r="H3795" s="25" t="n"/>
      <c r="I3795" s="8" t="n"/>
      <c r="J3795" s="25">
        <f>IF($H3795&lt;&gt;"",IF($F3795="","",ROUND($H3795-$F3795,2)),IF(AND($F3795&lt;&gt;"",ISNUMBER($G3795)),IF($G3795&lt;TODAY(),-$F3795,""),""))</f>
        <v/>
      </c>
    </row>
    <row r="3796">
      <c r="A3796" s="7" t="n"/>
      <c r="B3796" s="10" t="n"/>
      <c r="C3796">
        <f>IF($A3796="","",IFERROR(IF(INDEX('Apólices'!$Q$2:$Q$5001,MATCH($A3796,'Apólices'!$A$2:$A$5001,0))="","",INDEX('Apólices'!$Q$2:$Q$5001,MATCH($A3796,'Apólices'!$A$2:$A$5001,0))),""))</f>
        <v/>
      </c>
      <c r="D3796" s="8" t="n"/>
      <c r="E3796" s="25" t="n"/>
      <c r="F3796" s="25">
        <f>IF(OR($E3796="",$C3796=""),"",ROUND($E3796*$C3796/100,2))</f>
        <v/>
      </c>
      <c r="G3796" s="8" t="n"/>
      <c r="H3796" s="25" t="n"/>
      <c r="I3796" s="8" t="n"/>
      <c r="J3796" s="25">
        <f>IF($H3796&lt;&gt;"",IF($F3796="","",ROUND($H3796-$F3796,2)),IF(AND($F3796&lt;&gt;"",ISNUMBER($G3796)),IF($G3796&lt;TODAY(),-$F3796,""),""))</f>
        <v/>
      </c>
    </row>
    <row r="3797">
      <c r="A3797" s="7" t="n"/>
      <c r="B3797" s="10" t="n"/>
      <c r="C3797">
        <f>IF($A3797="","",IFERROR(IF(INDEX('Apólices'!$Q$2:$Q$5001,MATCH($A3797,'Apólices'!$A$2:$A$5001,0))="","",INDEX('Apólices'!$Q$2:$Q$5001,MATCH($A3797,'Apólices'!$A$2:$A$5001,0))),""))</f>
        <v/>
      </c>
      <c r="D3797" s="8" t="n"/>
      <c r="E3797" s="25" t="n"/>
      <c r="F3797" s="25">
        <f>IF(OR($E3797="",$C3797=""),"",ROUND($E3797*$C3797/100,2))</f>
        <v/>
      </c>
      <c r="G3797" s="8" t="n"/>
      <c r="H3797" s="25" t="n"/>
      <c r="I3797" s="8" t="n"/>
      <c r="J3797" s="25">
        <f>IF($H3797&lt;&gt;"",IF($F3797="","",ROUND($H3797-$F3797,2)),IF(AND($F3797&lt;&gt;"",ISNUMBER($G3797)),IF($G3797&lt;TODAY(),-$F3797,""),""))</f>
        <v/>
      </c>
    </row>
    <row r="3798">
      <c r="A3798" s="7" t="n"/>
      <c r="B3798" s="10" t="n"/>
      <c r="C3798">
        <f>IF($A3798="","",IFERROR(IF(INDEX('Apólices'!$Q$2:$Q$5001,MATCH($A3798,'Apólices'!$A$2:$A$5001,0))="","",INDEX('Apólices'!$Q$2:$Q$5001,MATCH($A3798,'Apólices'!$A$2:$A$5001,0))),""))</f>
        <v/>
      </c>
      <c r="D3798" s="8" t="n"/>
      <c r="E3798" s="25" t="n"/>
      <c r="F3798" s="25">
        <f>IF(OR($E3798="",$C3798=""),"",ROUND($E3798*$C3798/100,2))</f>
        <v/>
      </c>
      <c r="G3798" s="8" t="n"/>
      <c r="H3798" s="25" t="n"/>
      <c r="I3798" s="8" t="n"/>
      <c r="J3798" s="25">
        <f>IF($H3798&lt;&gt;"",IF($F3798="","",ROUND($H3798-$F3798,2)),IF(AND($F3798&lt;&gt;"",ISNUMBER($G3798)),IF($G3798&lt;TODAY(),-$F3798,""),""))</f>
        <v/>
      </c>
    </row>
    <row r="3799">
      <c r="A3799" s="7" t="n"/>
      <c r="B3799" s="10" t="n"/>
      <c r="C3799">
        <f>IF($A3799="","",IFERROR(IF(INDEX('Apólices'!$Q$2:$Q$5001,MATCH($A3799,'Apólices'!$A$2:$A$5001,0))="","",INDEX('Apólices'!$Q$2:$Q$5001,MATCH($A3799,'Apólices'!$A$2:$A$5001,0))),""))</f>
        <v/>
      </c>
      <c r="D3799" s="8" t="n"/>
      <c r="E3799" s="25" t="n"/>
      <c r="F3799" s="25">
        <f>IF(OR($E3799="",$C3799=""),"",ROUND($E3799*$C3799/100,2))</f>
        <v/>
      </c>
      <c r="G3799" s="8" t="n"/>
      <c r="H3799" s="25" t="n"/>
      <c r="I3799" s="8" t="n"/>
      <c r="J3799" s="25">
        <f>IF($H3799&lt;&gt;"",IF($F3799="","",ROUND($H3799-$F3799,2)),IF(AND($F3799&lt;&gt;"",ISNUMBER($G3799)),IF($G3799&lt;TODAY(),-$F3799,""),""))</f>
        <v/>
      </c>
    </row>
    <row r="3800">
      <c r="A3800" s="7" t="n"/>
      <c r="B3800" s="10" t="n"/>
      <c r="C3800">
        <f>IF($A3800="","",IFERROR(IF(INDEX('Apólices'!$Q$2:$Q$5001,MATCH($A3800,'Apólices'!$A$2:$A$5001,0))="","",INDEX('Apólices'!$Q$2:$Q$5001,MATCH($A3800,'Apólices'!$A$2:$A$5001,0))),""))</f>
        <v/>
      </c>
      <c r="D3800" s="8" t="n"/>
      <c r="E3800" s="25" t="n"/>
      <c r="F3800" s="25">
        <f>IF(OR($E3800="",$C3800=""),"",ROUND($E3800*$C3800/100,2))</f>
        <v/>
      </c>
      <c r="G3800" s="8" t="n"/>
      <c r="H3800" s="25" t="n"/>
      <c r="I3800" s="8" t="n"/>
      <c r="J3800" s="25">
        <f>IF($H3800&lt;&gt;"",IF($F3800="","",ROUND($H3800-$F3800,2)),IF(AND($F3800&lt;&gt;"",ISNUMBER($G3800)),IF($G3800&lt;TODAY(),-$F3800,""),""))</f>
        <v/>
      </c>
    </row>
    <row r="3801">
      <c r="A3801" s="7" t="n"/>
      <c r="B3801" s="10" t="n"/>
      <c r="C3801">
        <f>IF($A3801="","",IFERROR(IF(INDEX('Apólices'!$Q$2:$Q$5001,MATCH($A3801,'Apólices'!$A$2:$A$5001,0))="","",INDEX('Apólices'!$Q$2:$Q$5001,MATCH($A3801,'Apólices'!$A$2:$A$5001,0))),""))</f>
        <v/>
      </c>
      <c r="D3801" s="8" t="n"/>
      <c r="E3801" s="25" t="n"/>
      <c r="F3801" s="25">
        <f>IF(OR($E3801="",$C3801=""),"",ROUND($E3801*$C3801/100,2))</f>
        <v/>
      </c>
      <c r="G3801" s="8" t="n"/>
      <c r="H3801" s="25" t="n"/>
      <c r="I3801" s="8" t="n"/>
      <c r="J3801" s="25">
        <f>IF($H3801&lt;&gt;"",IF($F3801="","",ROUND($H3801-$F3801,2)),IF(AND($F3801&lt;&gt;"",ISNUMBER($G3801)),IF($G3801&lt;TODAY(),-$F3801,""),""))</f>
        <v/>
      </c>
    </row>
    <row r="3802">
      <c r="A3802" s="7" t="n"/>
      <c r="B3802" s="10" t="n"/>
      <c r="C3802">
        <f>IF($A3802="","",IFERROR(IF(INDEX('Apólices'!$Q$2:$Q$5001,MATCH($A3802,'Apólices'!$A$2:$A$5001,0))="","",INDEX('Apólices'!$Q$2:$Q$5001,MATCH($A3802,'Apólices'!$A$2:$A$5001,0))),""))</f>
        <v/>
      </c>
      <c r="D3802" s="8" t="n"/>
      <c r="E3802" s="25" t="n"/>
      <c r="F3802" s="25">
        <f>IF(OR($E3802="",$C3802=""),"",ROUND($E3802*$C3802/100,2))</f>
        <v/>
      </c>
      <c r="G3802" s="8" t="n"/>
      <c r="H3802" s="25" t="n"/>
      <c r="I3802" s="8" t="n"/>
      <c r="J3802" s="25">
        <f>IF($H3802&lt;&gt;"",IF($F3802="","",ROUND($H3802-$F3802,2)),IF(AND($F3802&lt;&gt;"",ISNUMBER($G3802)),IF($G3802&lt;TODAY(),-$F3802,""),""))</f>
        <v/>
      </c>
    </row>
    <row r="3803">
      <c r="A3803" s="7" t="n"/>
      <c r="B3803" s="10" t="n"/>
      <c r="C3803">
        <f>IF($A3803="","",IFERROR(IF(INDEX('Apólices'!$Q$2:$Q$5001,MATCH($A3803,'Apólices'!$A$2:$A$5001,0))="","",INDEX('Apólices'!$Q$2:$Q$5001,MATCH($A3803,'Apólices'!$A$2:$A$5001,0))),""))</f>
        <v/>
      </c>
      <c r="D3803" s="8" t="n"/>
      <c r="E3803" s="25" t="n"/>
      <c r="F3803" s="25">
        <f>IF(OR($E3803="",$C3803=""),"",ROUND($E3803*$C3803/100,2))</f>
        <v/>
      </c>
      <c r="G3803" s="8" t="n"/>
      <c r="H3803" s="25" t="n"/>
      <c r="I3803" s="8" t="n"/>
      <c r="J3803" s="25">
        <f>IF($H3803&lt;&gt;"",IF($F3803="","",ROUND($H3803-$F3803,2)),IF(AND($F3803&lt;&gt;"",ISNUMBER($G3803)),IF($G3803&lt;TODAY(),-$F3803,""),""))</f>
        <v/>
      </c>
    </row>
    <row r="3804">
      <c r="A3804" s="7" t="n"/>
      <c r="B3804" s="10" t="n"/>
      <c r="C3804">
        <f>IF($A3804="","",IFERROR(IF(INDEX('Apólices'!$Q$2:$Q$5001,MATCH($A3804,'Apólices'!$A$2:$A$5001,0))="","",INDEX('Apólices'!$Q$2:$Q$5001,MATCH($A3804,'Apólices'!$A$2:$A$5001,0))),""))</f>
        <v/>
      </c>
      <c r="D3804" s="8" t="n"/>
      <c r="E3804" s="25" t="n"/>
      <c r="F3804" s="25">
        <f>IF(OR($E3804="",$C3804=""),"",ROUND($E3804*$C3804/100,2))</f>
        <v/>
      </c>
      <c r="G3804" s="8" t="n"/>
      <c r="H3804" s="25" t="n"/>
      <c r="I3804" s="8" t="n"/>
      <c r="J3804" s="25">
        <f>IF($H3804&lt;&gt;"",IF($F3804="","",ROUND($H3804-$F3804,2)),IF(AND($F3804&lt;&gt;"",ISNUMBER($G3804)),IF($G3804&lt;TODAY(),-$F3804,""),""))</f>
        <v/>
      </c>
    </row>
    <row r="3805">
      <c r="A3805" s="7" t="n"/>
      <c r="B3805" s="10" t="n"/>
      <c r="C3805">
        <f>IF($A3805="","",IFERROR(IF(INDEX('Apólices'!$Q$2:$Q$5001,MATCH($A3805,'Apólices'!$A$2:$A$5001,0))="","",INDEX('Apólices'!$Q$2:$Q$5001,MATCH($A3805,'Apólices'!$A$2:$A$5001,0))),""))</f>
        <v/>
      </c>
      <c r="D3805" s="8" t="n"/>
      <c r="E3805" s="25" t="n"/>
      <c r="F3805" s="25">
        <f>IF(OR($E3805="",$C3805=""),"",ROUND($E3805*$C3805/100,2))</f>
        <v/>
      </c>
      <c r="G3805" s="8" t="n"/>
      <c r="H3805" s="25" t="n"/>
      <c r="I3805" s="8" t="n"/>
      <c r="J3805" s="25">
        <f>IF($H3805&lt;&gt;"",IF($F3805="","",ROUND($H3805-$F3805,2)),IF(AND($F3805&lt;&gt;"",ISNUMBER($G3805)),IF($G3805&lt;TODAY(),-$F3805,""),""))</f>
        <v/>
      </c>
    </row>
    <row r="3806">
      <c r="A3806" s="7" t="n"/>
      <c r="B3806" s="10" t="n"/>
      <c r="C3806">
        <f>IF($A3806="","",IFERROR(IF(INDEX('Apólices'!$Q$2:$Q$5001,MATCH($A3806,'Apólices'!$A$2:$A$5001,0))="","",INDEX('Apólices'!$Q$2:$Q$5001,MATCH($A3806,'Apólices'!$A$2:$A$5001,0))),""))</f>
        <v/>
      </c>
      <c r="D3806" s="8" t="n"/>
      <c r="E3806" s="25" t="n"/>
      <c r="F3806" s="25">
        <f>IF(OR($E3806="",$C3806=""),"",ROUND($E3806*$C3806/100,2))</f>
        <v/>
      </c>
      <c r="G3806" s="8" t="n"/>
      <c r="H3806" s="25" t="n"/>
      <c r="I3806" s="8" t="n"/>
      <c r="J3806" s="25">
        <f>IF($H3806&lt;&gt;"",IF($F3806="","",ROUND($H3806-$F3806,2)),IF(AND($F3806&lt;&gt;"",ISNUMBER($G3806)),IF($G3806&lt;TODAY(),-$F3806,""),""))</f>
        <v/>
      </c>
    </row>
    <row r="3807">
      <c r="A3807" s="7" t="n"/>
      <c r="B3807" s="10" t="n"/>
      <c r="C3807">
        <f>IF($A3807="","",IFERROR(IF(INDEX('Apólices'!$Q$2:$Q$5001,MATCH($A3807,'Apólices'!$A$2:$A$5001,0))="","",INDEX('Apólices'!$Q$2:$Q$5001,MATCH($A3807,'Apólices'!$A$2:$A$5001,0))),""))</f>
        <v/>
      </c>
      <c r="D3807" s="8" t="n"/>
      <c r="E3807" s="25" t="n"/>
      <c r="F3807" s="25">
        <f>IF(OR($E3807="",$C3807=""),"",ROUND($E3807*$C3807/100,2))</f>
        <v/>
      </c>
      <c r="G3807" s="8" t="n"/>
      <c r="H3807" s="25" t="n"/>
      <c r="I3807" s="8" t="n"/>
      <c r="J3807" s="25">
        <f>IF($H3807&lt;&gt;"",IF($F3807="","",ROUND($H3807-$F3807,2)),IF(AND($F3807&lt;&gt;"",ISNUMBER($G3807)),IF($G3807&lt;TODAY(),-$F3807,""),""))</f>
        <v/>
      </c>
    </row>
    <row r="3808">
      <c r="A3808" s="7" t="n"/>
      <c r="B3808" s="10" t="n"/>
      <c r="C3808">
        <f>IF($A3808="","",IFERROR(IF(INDEX('Apólices'!$Q$2:$Q$5001,MATCH($A3808,'Apólices'!$A$2:$A$5001,0))="","",INDEX('Apólices'!$Q$2:$Q$5001,MATCH($A3808,'Apólices'!$A$2:$A$5001,0))),""))</f>
        <v/>
      </c>
      <c r="D3808" s="8" t="n"/>
      <c r="E3808" s="25" t="n"/>
      <c r="F3808" s="25">
        <f>IF(OR($E3808="",$C3808=""),"",ROUND($E3808*$C3808/100,2))</f>
        <v/>
      </c>
      <c r="G3808" s="8" t="n"/>
      <c r="H3808" s="25" t="n"/>
      <c r="I3808" s="8" t="n"/>
      <c r="J3808" s="25">
        <f>IF($H3808&lt;&gt;"",IF($F3808="","",ROUND($H3808-$F3808,2)),IF(AND($F3808&lt;&gt;"",ISNUMBER($G3808)),IF($G3808&lt;TODAY(),-$F3808,""),""))</f>
        <v/>
      </c>
    </row>
    <row r="3809">
      <c r="A3809" s="7" t="n"/>
      <c r="B3809" s="10" t="n"/>
      <c r="C3809">
        <f>IF($A3809="","",IFERROR(IF(INDEX('Apólices'!$Q$2:$Q$5001,MATCH($A3809,'Apólices'!$A$2:$A$5001,0))="","",INDEX('Apólices'!$Q$2:$Q$5001,MATCH($A3809,'Apólices'!$A$2:$A$5001,0))),""))</f>
        <v/>
      </c>
      <c r="D3809" s="8" t="n"/>
      <c r="E3809" s="25" t="n"/>
      <c r="F3809" s="25">
        <f>IF(OR($E3809="",$C3809=""),"",ROUND($E3809*$C3809/100,2))</f>
        <v/>
      </c>
      <c r="G3809" s="8" t="n"/>
      <c r="H3809" s="25" t="n"/>
      <c r="I3809" s="8" t="n"/>
      <c r="J3809" s="25">
        <f>IF($H3809&lt;&gt;"",IF($F3809="","",ROUND($H3809-$F3809,2)),IF(AND($F3809&lt;&gt;"",ISNUMBER($G3809)),IF($G3809&lt;TODAY(),-$F3809,""),""))</f>
        <v/>
      </c>
    </row>
    <row r="3810">
      <c r="A3810" s="7" t="n"/>
      <c r="B3810" s="10" t="n"/>
      <c r="C3810">
        <f>IF($A3810="","",IFERROR(IF(INDEX('Apólices'!$Q$2:$Q$5001,MATCH($A3810,'Apólices'!$A$2:$A$5001,0))="","",INDEX('Apólices'!$Q$2:$Q$5001,MATCH($A3810,'Apólices'!$A$2:$A$5001,0))),""))</f>
        <v/>
      </c>
      <c r="D3810" s="8" t="n"/>
      <c r="E3810" s="25" t="n"/>
      <c r="F3810" s="25">
        <f>IF(OR($E3810="",$C3810=""),"",ROUND($E3810*$C3810/100,2))</f>
        <v/>
      </c>
      <c r="G3810" s="8" t="n"/>
      <c r="H3810" s="25" t="n"/>
      <c r="I3810" s="8" t="n"/>
      <c r="J3810" s="25">
        <f>IF($H3810&lt;&gt;"",IF($F3810="","",ROUND($H3810-$F3810,2)),IF(AND($F3810&lt;&gt;"",ISNUMBER($G3810)),IF($G3810&lt;TODAY(),-$F3810,""),""))</f>
        <v/>
      </c>
    </row>
    <row r="3811">
      <c r="A3811" s="7" t="n"/>
      <c r="B3811" s="10" t="n"/>
      <c r="C3811">
        <f>IF($A3811="","",IFERROR(IF(INDEX('Apólices'!$Q$2:$Q$5001,MATCH($A3811,'Apólices'!$A$2:$A$5001,0))="","",INDEX('Apólices'!$Q$2:$Q$5001,MATCH($A3811,'Apólices'!$A$2:$A$5001,0))),""))</f>
        <v/>
      </c>
      <c r="D3811" s="8" t="n"/>
      <c r="E3811" s="25" t="n"/>
      <c r="F3811" s="25">
        <f>IF(OR($E3811="",$C3811=""),"",ROUND($E3811*$C3811/100,2))</f>
        <v/>
      </c>
      <c r="G3811" s="8" t="n"/>
      <c r="H3811" s="25" t="n"/>
      <c r="I3811" s="8" t="n"/>
      <c r="J3811" s="25">
        <f>IF($H3811&lt;&gt;"",IF($F3811="","",ROUND($H3811-$F3811,2)),IF(AND($F3811&lt;&gt;"",ISNUMBER($G3811)),IF($G3811&lt;TODAY(),-$F3811,""),""))</f>
        <v/>
      </c>
    </row>
    <row r="3812">
      <c r="A3812" s="7" t="n"/>
      <c r="B3812" s="10" t="n"/>
      <c r="C3812">
        <f>IF($A3812="","",IFERROR(IF(INDEX('Apólices'!$Q$2:$Q$5001,MATCH($A3812,'Apólices'!$A$2:$A$5001,0))="","",INDEX('Apólices'!$Q$2:$Q$5001,MATCH($A3812,'Apólices'!$A$2:$A$5001,0))),""))</f>
        <v/>
      </c>
      <c r="D3812" s="8" t="n"/>
      <c r="E3812" s="25" t="n"/>
      <c r="F3812" s="25">
        <f>IF(OR($E3812="",$C3812=""),"",ROUND($E3812*$C3812/100,2))</f>
        <v/>
      </c>
      <c r="G3812" s="8" t="n"/>
      <c r="H3812" s="25" t="n"/>
      <c r="I3812" s="8" t="n"/>
      <c r="J3812" s="25">
        <f>IF($H3812&lt;&gt;"",IF($F3812="","",ROUND($H3812-$F3812,2)),IF(AND($F3812&lt;&gt;"",ISNUMBER($G3812)),IF($G3812&lt;TODAY(),-$F3812,""),""))</f>
        <v/>
      </c>
    </row>
    <row r="3813">
      <c r="A3813" s="7" t="n"/>
      <c r="B3813" s="10" t="n"/>
      <c r="C3813">
        <f>IF($A3813="","",IFERROR(IF(INDEX('Apólices'!$Q$2:$Q$5001,MATCH($A3813,'Apólices'!$A$2:$A$5001,0))="","",INDEX('Apólices'!$Q$2:$Q$5001,MATCH($A3813,'Apólices'!$A$2:$A$5001,0))),""))</f>
        <v/>
      </c>
      <c r="D3813" s="8" t="n"/>
      <c r="E3813" s="25" t="n"/>
      <c r="F3813" s="25">
        <f>IF(OR($E3813="",$C3813=""),"",ROUND($E3813*$C3813/100,2))</f>
        <v/>
      </c>
      <c r="G3813" s="8" t="n"/>
      <c r="H3813" s="25" t="n"/>
      <c r="I3813" s="8" t="n"/>
      <c r="J3813" s="25">
        <f>IF($H3813&lt;&gt;"",IF($F3813="","",ROUND($H3813-$F3813,2)),IF(AND($F3813&lt;&gt;"",ISNUMBER($G3813)),IF($G3813&lt;TODAY(),-$F3813,""),""))</f>
        <v/>
      </c>
    </row>
    <row r="3814">
      <c r="A3814" s="7" t="n"/>
      <c r="B3814" s="10" t="n"/>
      <c r="C3814">
        <f>IF($A3814="","",IFERROR(IF(INDEX('Apólices'!$Q$2:$Q$5001,MATCH($A3814,'Apólices'!$A$2:$A$5001,0))="","",INDEX('Apólices'!$Q$2:$Q$5001,MATCH($A3814,'Apólices'!$A$2:$A$5001,0))),""))</f>
        <v/>
      </c>
      <c r="D3814" s="8" t="n"/>
      <c r="E3814" s="25" t="n"/>
      <c r="F3814" s="25">
        <f>IF(OR($E3814="",$C3814=""),"",ROUND($E3814*$C3814/100,2))</f>
        <v/>
      </c>
      <c r="G3814" s="8" t="n"/>
      <c r="H3814" s="25" t="n"/>
      <c r="I3814" s="8" t="n"/>
      <c r="J3814" s="25">
        <f>IF($H3814&lt;&gt;"",IF($F3814="","",ROUND($H3814-$F3814,2)),IF(AND($F3814&lt;&gt;"",ISNUMBER($G3814)),IF($G3814&lt;TODAY(),-$F3814,""),""))</f>
        <v/>
      </c>
    </row>
    <row r="3815">
      <c r="A3815" s="7" t="n"/>
      <c r="B3815" s="10" t="n"/>
      <c r="C3815">
        <f>IF($A3815="","",IFERROR(IF(INDEX('Apólices'!$Q$2:$Q$5001,MATCH($A3815,'Apólices'!$A$2:$A$5001,0))="","",INDEX('Apólices'!$Q$2:$Q$5001,MATCH($A3815,'Apólices'!$A$2:$A$5001,0))),""))</f>
        <v/>
      </c>
      <c r="D3815" s="8" t="n"/>
      <c r="E3815" s="25" t="n"/>
      <c r="F3815" s="25">
        <f>IF(OR($E3815="",$C3815=""),"",ROUND($E3815*$C3815/100,2))</f>
        <v/>
      </c>
      <c r="G3815" s="8" t="n"/>
      <c r="H3815" s="25" t="n"/>
      <c r="I3815" s="8" t="n"/>
      <c r="J3815" s="25">
        <f>IF($H3815&lt;&gt;"",IF($F3815="","",ROUND($H3815-$F3815,2)),IF(AND($F3815&lt;&gt;"",ISNUMBER($G3815)),IF($G3815&lt;TODAY(),-$F3815,""),""))</f>
        <v/>
      </c>
    </row>
    <row r="3816">
      <c r="A3816" s="7" t="n"/>
      <c r="B3816" s="10" t="n"/>
      <c r="C3816">
        <f>IF($A3816="","",IFERROR(IF(INDEX('Apólices'!$Q$2:$Q$5001,MATCH($A3816,'Apólices'!$A$2:$A$5001,0))="","",INDEX('Apólices'!$Q$2:$Q$5001,MATCH($A3816,'Apólices'!$A$2:$A$5001,0))),""))</f>
        <v/>
      </c>
      <c r="D3816" s="8" t="n"/>
      <c r="E3816" s="25" t="n"/>
      <c r="F3816" s="25">
        <f>IF(OR($E3816="",$C3816=""),"",ROUND($E3816*$C3816/100,2))</f>
        <v/>
      </c>
      <c r="G3816" s="8" t="n"/>
      <c r="H3816" s="25" t="n"/>
      <c r="I3816" s="8" t="n"/>
      <c r="J3816" s="25">
        <f>IF($H3816&lt;&gt;"",IF($F3816="","",ROUND($H3816-$F3816,2)),IF(AND($F3816&lt;&gt;"",ISNUMBER($G3816)),IF($G3816&lt;TODAY(),-$F3816,""),""))</f>
        <v/>
      </c>
    </row>
    <row r="3817">
      <c r="A3817" s="7" t="n"/>
      <c r="B3817" s="10" t="n"/>
      <c r="C3817">
        <f>IF($A3817="","",IFERROR(IF(INDEX('Apólices'!$Q$2:$Q$5001,MATCH($A3817,'Apólices'!$A$2:$A$5001,0))="","",INDEX('Apólices'!$Q$2:$Q$5001,MATCH($A3817,'Apólices'!$A$2:$A$5001,0))),""))</f>
        <v/>
      </c>
      <c r="D3817" s="8" t="n"/>
      <c r="E3817" s="25" t="n"/>
      <c r="F3817" s="25">
        <f>IF(OR($E3817="",$C3817=""),"",ROUND($E3817*$C3817/100,2))</f>
        <v/>
      </c>
      <c r="G3817" s="8" t="n"/>
      <c r="H3817" s="25" t="n"/>
      <c r="I3817" s="8" t="n"/>
      <c r="J3817" s="25">
        <f>IF($H3817&lt;&gt;"",IF($F3817="","",ROUND($H3817-$F3817,2)),IF(AND($F3817&lt;&gt;"",ISNUMBER($G3817)),IF($G3817&lt;TODAY(),-$F3817,""),""))</f>
        <v/>
      </c>
    </row>
    <row r="3818">
      <c r="A3818" s="7" t="n"/>
      <c r="B3818" s="10" t="n"/>
      <c r="C3818">
        <f>IF($A3818="","",IFERROR(IF(INDEX('Apólices'!$Q$2:$Q$5001,MATCH($A3818,'Apólices'!$A$2:$A$5001,0))="","",INDEX('Apólices'!$Q$2:$Q$5001,MATCH($A3818,'Apólices'!$A$2:$A$5001,0))),""))</f>
        <v/>
      </c>
      <c r="D3818" s="8" t="n"/>
      <c r="E3818" s="25" t="n"/>
      <c r="F3818" s="25">
        <f>IF(OR($E3818="",$C3818=""),"",ROUND($E3818*$C3818/100,2))</f>
        <v/>
      </c>
      <c r="G3818" s="8" t="n"/>
      <c r="H3818" s="25" t="n"/>
      <c r="I3818" s="8" t="n"/>
      <c r="J3818" s="25">
        <f>IF($H3818&lt;&gt;"",IF($F3818="","",ROUND($H3818-$F3818,2)),IF(AND($F3818&lt;&gt;"",ISNUMBER($G3818)),IF($G3818&lt;TODAY(),-$F3818,""),""))</f>
        <v/>
      </c>
    </row>
    <row r="3819">
      <c r="A3819" s="7" t="n"/>
      <c r="B3819" s="10" t="n"/>
      <c r="C3819">
        <f>IF($A3819="","",IFERROR(IF(INDEX('Apólices'!$Q$2:$Q$5001,MATCH($A3819,'Apólices'!$A$2:$A$5001,0))="","",INDEX('Apólices'!$Q$2:$Q$5001,MATCH($A3819,'Apólices'!$A$2:$A$5001,0))),""))</f>
        <v/>
      </c>
      <c r="D3819" s="8" t="n"/>
      <c r="E3819" s="25" t="n"/>
      <c r="F3819" s="25">
        <f>IF(OR($E3819="",$C3819=""),"",ROUND($E3819*$C3819/100,2))</f>
        <v/>
      </c>
      <c r="G3819" s="8" t="n"/>
      <c r="H3819" s="25" t="n"/>
      <c r="I3819" s="8" t="n"/>
      <c r="J3819" s="25">
        <f>IF($H3819&lt;&gt;"",IF($F3819="","",ROUND($H3819-$F3819,2)),IF(AND($F3819&lt;&gt;"",ISNUMBER($G3819)),IF($G3819&lt;TODAY(),-$F3819,""),""))</f>
        <v/>
      </c>
    </row>
    <row r="3820">
      <c r="A3820" s="7" t="n"/>
      <c r="B3820" s="10" t="n"/>
      <c r="C3820">
        <f>IF($A3820="","",IFERROR(IF(INDEX('Apólices'!$Q$2:$Q$5001,MATCH($A3820,'Apólices'!$A$2:$A$5001,0))="","",INDEX('Apólices'!$Q$2:$Q$5001,MATCH($A3820,'Apólices'!$A$2:$A$5001,0))),""))</f>
        <v/>
      </c>
      <c r="D3820" s="8" t="n"/>
      <c r="E3820" s="25" t="n"/>
      <c r="F3820" s="25">
        <f>IF(OR($E3820="",$C3820=""),"",ROUND($E3820*$C3820/100,2))</f>
        <v/>
      </c>
      <c r="G3820" s="8" t="n"/>
      <c r="H3820" s="25" t="n"/>
      <c r="I3820" s="8" t="n"/>
      <c r="J3820" s="25">
        <f>IF($H3820&lt;&gt;"",IF($F3820="","",ROUND($H3820-$F3820,2)),IF(AND($F3820&lt;&gt;"",ISNUMBER($G3820)),IF($G3820&lt;TODAY(),-$F3820,""),""))</f>
        <v/>
      </c>
    </row>
    <row r="3821">
      <c r="A3821" s="7" t="n"/>
      <c r="B3821" s="10" t="n"/>
      <c r="C3821">
        <f>IF($A3821="","",IFERROR(IF(INDEX('Apólices'!$Q$2:$Q$5001,MATCH($A3821,'Apólices'!$A$2:$A$5001,0))="","",INDEX('Apólices'!$Q$2:$Q$5001,MATCH($A3821,'Apólices'!$A$2:$A$5001,0))),""))</f>
        <v/>
      </c>
      <c r="D3821" s="8" t="n"/>
      <c r="E3821" s="25" t="n"/>
      <c r="F3821" s="25">
        <f>IF(OR($E3821="",$C3821=""),"",ROUND($E3821*$C3821/100,2))</f>
        <v/>
      </c>
      <c r="G3821" s="8" t="n"/>
      <c r="H3821" s="25" t="n"/>
      <c r="I3821" s="8" t="n"/>
      <c r="J3821" s="25">
        <f>IF($H3821&lt;&gt;"",IF($F3821="","",ROUND($H3821-$F3821,2)),IF(AND($F3821&lt;&gt;"",ISNUMBER($G3821)),IF($G3821&lt;TODAY(),-$F3821,""),""))</f>
        <v/>
      </c>
    </row>
    <row r="3822">
      <c r="A3822" s="7" t="n"/>
      <c r="B3822" s="10" t="n"/>
      <c r="C3822">
        <f>IF($A3822="","",IFERROR(IF(INDEX('Apólices'!$Q$2:$Q$5001,MATCH($A3822,'Apólices'!$A$2:$A$5001,0))="","",INDEX('Apólices'!$Q$2:$Q$5001,MATCH($A3822,'Apólices'!$A$2:$A$5001,0))),""))</f>
        <v/>
      </c>
      <c r="D3822" s="8" t="n"/>
      <c r="E3822" s="25" t="n"/>
      <c r="F3822" s="25">
        <f>IF(OR($E3822="",$C3822=""),"",ROUND($E3822*$C3822/100,2))</f>
        <v/>
      </c>
      <c r="G3822" s="8" t="n"/>
      <c r="H3822" s="25" t="n"/>
      <c r="I3822" s="8" t="n"/>
      <c r="J3822" s="25">
        <f>IF($H3822&lt;&gt;"",IF($F3822="","",ROUND($H3822-$F3822,2)),IF(AND($F3822&lt;&gt;"",ISNUMBER($G3822)),IF($G3822&lt;TODAY(),-$F3822,""),""))</f>
        <v/>
      </c>
    </row>
    <row r="3823">
      <c r="A3823" s="7" t="n"/>
      <c r="B3823" s="10" t="n"/>
      <c r="C3823">
        <f>IF($A3823="","",IFERROR(IF(INDEX('Apólices'!$Q$2:$Q$5001,MATCH($A3823,'Apólices'!$A$2:$A$5001,0))="","",INDEX('Apólices'!$Q$2:$Q$5001,MATCH($A3823,'Apólices'!$A$2:$A$5001,0))),""))</f>
        <v/>
      </c>
      <c r="D3823" s="8" t="n"/>
      <c r="E3823" s="25" t="n"/>
      <c r="F3823" s="25">
        <f>IF(OR($E3823="",$C3823=""),"",ROUND($E3823*$C3823/100,2))</f>
        <v/>
      </c>
      <c r="G3823" s="8" t="n"/>
      <c r="H3823" s="25" t="n"/>
      <c r="I3823" s="8" t="n"/>
      <c r="J3823" s="25">
        <f>IF($H3823&lt;&gt;"",IF($F3823="","",ROUND($H3823-$F3823,2)),IF(AND($F3823&lt;&gt;"",ISNUMBER($G3823)),IF($G3823&lt;TODAY(),-$F3823,""),""))</f>
        <v/>
      </c>
    </row>
    <row r="3824">
      <c r="A3824" s="7" t="n"/>
      <c r="B3824" s="10" t="n"/>
      <c r="C3824">
        <f>IF($A3824="","",IFERROR(IF(INDEX('Apólices'!$Q$2:$Q$5001,MATCH($A3824,'Apólices'!$A$2:$A$5001,0))="","",INDEX('Apólices'!$Q$2:$Q$5001,MATCH($A3824,'Apólices'!$A$2:$A$5001,0))),""))</f>
        <v/>
      </c>
      <c r="D3824" s="8" t="n"/>
      <c r="E3824" s="25" t="n"/>
      <c r="F3824" s="25">
        <f>IF(OR($E3824="",$C3824=""),"",ROUND($E3824*$C3824/100,2))</f>
        <v/>
      </c>
      <c r="G3824" s="8" t="n"/>
      <c r="H3824" s="25" t="n"/>
      <c r="I3824" s="8" t="n"/>
      <c r="J3824" s="25">
        <f>IF($H3824&lt;&gt;"",IF($F3824="","",ROUND($H3824-$F3824,2)),IF(AND($F3824&lt;&gt;"",ISNUMBER($G3824)),IF($G3824&lt;TODAY(),-$F3824,""),""))</f>
        <v/>
      </c>
    </row>
    <row r="3825">
      <c r="A3825" s="7" t="n"/>
      <c r="B3825" s="10" t="n"/>
      <c r="C3825">
        <f>IF($A3825="","",IFERROR(IF(INDEX('Apólices'!$Q$2:$Q$5001,MATCH($A3825,'Apólices'!$A$2:$A$5001,0))="","",INDEX('Apólices'!$Q$2:$Q$5001,MATCH($A3825,'Apólices'!$A$2:$A$5001,0))),""))</f>
        <v/>
      </c>
      <c r="D3825" s="8" t="n"/>
      <c r="E3825" s="25" t="n"/>
      <c r="F3825" s="25">
        <f>IF(OR($E3825="",$C3825=""),"",ROUND($E3825*$C3825/100,2))</f>
        <v/>
      </c>
      <c r="G3825" s="8" t="n"/>
      <c r="H3825" s="25" t="n"/>
      <c r="I3825" s="8" t="n"/>
      <c r="J3825" s="25">
        <f>IF($H3825&lt;&gt;"",IF($F3825="","",ROUND($H3825-$F3825,2)),IF(AND($F3825&lt;&gt;"",ISNUMBER($G3825)),IF($G3825&lt;TODAY(),-$F3825,""),""))</f>
        <v/>
      </c>
    </row>
    <row r="3826">
      <c r="A3826" s="7" t="n"/>
      <c r="B3826" s="10" t="n"/>
      <c r="C3826">
        <f>IF($A3826="","",IFERROR(IF(INDEX('Apólices'!$Q$2:$Q$5001,MATCH($A3826,'Apólices'!$A$2:$A$5001,0))="","",INDEX('Apólices'!$Q$2:$Q$5001,MATCH($A3826,'Apólices'!$A$2:$A$5001,0))),""))</f>
        <v/>
      </c>
      <c r="D3826" s="8" t="n"/>
      <c r="E3826" s="25" t="n"/>
      <c r="F3826" s="25">
        <f>IF(OR($E3826="",$C3826=""),"",ROUND($E3826*$C3826/100,2))</f>
        <v/>
      </c>
      <c r="G3826" s="8" t="n"/>
      <c r="H3826" s="25" t="n"/>
      <c r="I3826" s="8" t="n"/>
      <c r="J3826" s="25">
        <f>IF($H3826&lt;&gt;"",IF($F3826="","",ROUND($H3826-$F3826,2)),IF(AND($F3826&lt;&gt;"",ISNUMBER($G3826)),IF($G3826&lt;TODAY(),-$F3826,""),""))</f>
        <v/>
      </c>
    </row>
    <row r="3827">
      <c r="A3827" s="7" t="n"/>
      <c r="B3827" s="10" t="n"/>
      <c r="C3827">
        <f>IF($A3827="","",IFERROR(IF(INDEX('Apólices'!$Q$2:$Q$5001,MATCH($A3827,'Apólices'!$A$2:$A$5001,0))="","",INDEX('Apólices'!$Q$2:$Q$5001,MATCH($A3827,'Apólices'!$A$2:$A$5001,0))),""))</f>
        <v/>
      </c>
      <c r="D3827" s="8" t="n"/>
      <c r="E3827" s="25" t="n"/>
      <c r="F3827" s="25">
        <f>IF(OR($E3827="",$C3827=""),"",ROUND($E3827*$C3827/100,2))</f>
        <v/>
      </c>
      <c r="G3827" s="8" t="n"/>
      <c r="H3827" s="25" t="n"/>
      <c r="I3827" s="8" t="n"/>
      <c r="J3827" s="25">
        <f>IF($H3827&lt;&gt;"",IF($F3827="","",ROUND($H3827-$F3827,2)),IF(AND($F3827&lt;&gt;"",ISNUMBER($G3827)),IF($G3827&lt;TODAY(),-$F3827,""),""))</f>
        <v/>
      </c>
    </row>
    <row r="3828">
      <c r="A3828" s="7" t="n"/>
      <c r="B3828" s="10" t="n"/>
      <c r="C3828">
        <f>IF($A3828="","",IFERROR(IF(INDEX('Apólices'!$Q$2:$Q$5001,MATCH($A3828,'Apólices'!$A$2:$A$5001,0))="","",INDEX('Apólices'!$Q$2:$Q$5001,MATCH($A3828,'Apólices'!$A$2:$A$5001,0))),""))</f>
        <v/>
      </c>
      <c r="D3828" s="8" t="n"/>
      <c r="E3828" s="25" t="n"/>
      <c r="F3828" s="25">
        <f>IF(OR($E3828="",$C3828=""),"",ROUND($E3828*$C3828/100,2))</f>
        <v/>
      </c>
      <c r="G3828" s="8" t="n"/>
      <c r="H3828" s="25" t="n"/>
      <c r="I3828" s="8" t="n"/>
      <c r="J3828" s="25">
        <f>IF($H3828&lt;&gt;"",IF($F3828="","",ROUND($H3828-$F3828,2)),IF(AND($F3828&lt;&gt;"",ISNUMBER($G3828)),IF($G3828&lt;TODAY(),-$F3828,""),""))</f>
        <v/>
      </c>
    </row>
    <row r="3829">
      <c r="A3829" s="7" t="n"/>
      <c r="B3829" s="10" t="n"/>
      <c r="C3829">
        <f>IF($A3829="","",IFERROR(IF(INDEX('Apólices'!$Q$2:$Q$5001,MATCH($A3829,'Apólices'!$A$2:$A$5001,0))="","",INDEX('Apólices'!$Q$2:$Q$5001,MATCH($A3829,'Apólices'!$A$2:$A$5001,0))),""))</f>
        <v/>
      </c>
      <c r="D3829" s="8" t="n"/>
      <c r="E3829" s="25" t="n"/>
      <c r="F3829" s="25">
        <f>IF(OR($E3829="",$C3829=""),"",ROUND($E3829*$C3829/100,2))</f>
        <v/>
      </c>
      <c r="G3829" s="8" t="n"/>
      <c r="H3829" s="25" t="n"/>
      <c r="I3829" s="8" t="n"/>
      <c r="J3829" s="25">
        <f>IF($H3829&lt;&gt;"",IF($F3829="","",ROUND($H3829-$F3829,2)),IF(AND($F3829&lt;&gt;"",ISNUMBER($G3829)),IF($G3829&lt;TODAY(),-$F3829,""),""))</f>
        <v/>
      </c>
    </row>
    <row r="3830">
      <c r="A3830" s="7" t="n"/>
      <c r="B3830" s="10" t="n"/>
      <c r="C3830">
        <f>IF($A3830="","",IFERROR(IF(INDEX('Apólices'!$Q$2:$Q$5001,MATCH($A3830,'Apólices'!$A$2:$A$5001,0))="","",INDEX('Apólices'!$Q$2:$Q$5001,MATCH($A3830,'Apólices'!$A$2:$A$5001,0))),""))</f>
        <v/>
      </c>
      <c r="D3830" s="8" t="n"/>
      <c r="E3830" s="25" t="n"/>
      <c r="F3830" s="25">
        <f>IF(OR($E3830="",$C3830=""),"",ROUND($E3830*$C3830/100,2))</f>
        <v/>
      </c>
      <c r="G3830" s="8" t="n"/>
      <c r="H3830" s="25" t="n"/>
      <c r="I3830" s="8" t="n"/>
      <c r="J3830" s="25">
        <f>IF($H3830&lt;&gt;"",IF($F3830="","",ROUND($H3830-$F3830,2)),IF(AND($F3830&lt;&gt;"",ISNUMBER($G3830)),IF($G3830&lt;TODAY(),-$F3830,""),""))</f>
        <v/>
      </c>
    </row>
    <row r="3831">
      <c r="A3831" s="7" t="n"/>
      <c r="B3831" s="10" t="n"/>
      <c r="C3831">
        <f>IF($A3831="","",IFERROR(IF(INDEX('Apólices'!$Q$2:$Q$5001,MATCH($A3831,'Apólices'!$A$2:$A$5001,0))="","",INDEX('Apólices'!$Q$2:$Q$5001,MATCH($A3831,'Apólices'!$A$2:$A$5001,0))),""))</f>
        <v/>
      </c>
      <c r="D3831" s="8" t="n"/>
      <c r="E3831" s="25" t="n"/>
      <c r="F3831" s="25">
        <f>IF(OR($E3831="",$C3831=""),"",ROUND($E3831*$C3831/100,2))</f>
        <v/>
      </c>
      <c r="G3831" s="8" t="n"/>
      <c r="H3831" s="25" t="n"/>
      <c r="I3831" s="8" t="n"/>
      <c r="J3831" s="25">
        <f>IF($H3831&lt;&gt;"",IF($F3831="","",ROUND($H3831-$F3831,2)),IF(AND($F3831&lt;&gt;"",ISNUMBER($G3831)),IF($G3831&lt;TODAY(),-$F3831,""),""))</f>
        <v/>
      </c>
    </row>
    <row r="3832">
      <c r="A3832" s="7" t="n"/>
      <c r="B3832" s="10" t="n"/>
      <c r="C3832">
        <f>IF($A3832="","",IFERROR(IF(INDEX('Apólices'!$Q$2:$Q$5001,MATCH($A3832,'Apólices'!$A$2:$A$5001,0))="","",INDEX('Apólices'!$Q$2:$Q$5001,MATCH($A3832,'Apólices'!$A$2:$A$5001,0))),""))</f>
        <v/>
      </c>
      <c r="D3832" s="8" t="n"/>
      <c r="E3832" s="25" t="n"/>
      <c r="F3832" s="25">
        <f>IF(OR($E3832="",$C3832=""),"",ROUND($E3832*$C3832/100,2))</f>
        <v/>
      </c>
      <c r="G3832" s="8" t="n"/>
      <c r="H3832" s="25" t="n"/>
      <c r="I3832" s="8" t="n"/>
      <c r="J3832" s="25">
        <f>IF($H3832&lt;&gt;"",IF($F3832="","",ROUND($H3832-$F3832,2)),IF(AND($F3832&lt;&gt;"",ISNUMBER($G3832)),IF($G3832&lt;TODAY(),-$F3832,""),""))</f>
        <v/>
      </c>
    </row>
    <row r="3833">
      <c r="A3833" s="7" t="n"/>
      <c r="B3833" s="10" t="n"/>
      <c r="C3833">
        <f>IF($A3833="","",IFERROR(IF(INDEX('Apólices'!$Q$2:$Q$5001,MATCH($A3833,'Apólices'!$A$2:$A$5001,0))="","",INDEX('Apólices'!$Q$2:$Q$5001,MATCH($A3833,'Apólices'!$A$2:$A$5001,0))),""))</f>
        <v/>
      </c>
      <c r="D3833" s="8" t="n"/>
      <c r="E3833" s="25" t="n"/>
      <c r="F3833" s="25">
        <f>IF(OR($E3833="",$C3833=""),"",ROUND($E3833*$C3833/100,2))</f>
        <v/>
      </c>
      <c r="G3833" s="8" t="n"/>
      <c r="H3833" s="25" t="n"/>
      <c r="I3833" s="8" t="n"/>
      <c r="J3833" s="25">
        <f>IF($H3833&lt;&gt;"",IF($F3833="","",ROUND($H3833-$F3833,2)),IF(AND($F3833&lt;&gt;"",ISNUMBER($G3833)),IF($G3833&lt;TODAY(),-$F3833,""),""))</f>
        <v/>
      </c>
    </row>
    <row r="3834">
      <c r="A3834" s="7" t="n"/>
      <c r="B3834" s="10" t="n"/>
      <c r="C3834">
        <f>IF($A3834="","",IFERROR(IF(INDEX('Apólices'!$Q$2:$Q$5001,MATCH($A3834,'Apólices'!$A$2:$A$5001,0))="","",INDEX('Apólices'!$Q$2:$Q$5001,MATCH($A3834,'Apólices'!$A$2:$A$5001,0))),""))</f>
        <v/>
      </c>
      <c r="D3834" s="8" t="n"/>
      <c r="E3834" s="25" t="n"/>
      <c r="F3834" s="25">
        <f>IF(OR($E3834="",$C3834=""),"",ROUND($E3834*$C3834/100,2))</f>
        <v/>
      </c>
      <c r="G3834" s="8" t="n"/>
      <c r="H3834" s="25" t="n"/>
      <c r="I3834" s="8" t="n"/>
      <c r="J3834" s="25">
        <f>IF($H3834&lt;&gt;"",IF($F3834="","",ROUND($H3834-$F3834,2)),IF(AND($F3834&lt;&gt;"",ISNUMBER($G3834)),IF($G3834&lt;TODAY(),-$F3834,""),""))</f>
        <v/>
      </c>
    </row>
    <row r="3835">
      <c r="A3835" s="7" t="n"/>
      <c r="B3835" s="10" t="n"/>
      <c r="C3835">
        <f>IF($A3835="","",IFERROR(IF(INDEX('Apólices'!$Q$2:$Q$5001,MATCH($A3835,'Apólices'!$A$2:$A$5001,0))="","",INDEX('Apólices'!$Q$2:$Q$5001,MATCH($A3835,'Apólices'!$A$2:$A$5001,0))),""))</f>
        <v/>
      </c>
      <c r="D3835" s="8" t="n"/>
      <c r="E3835" s="25" t="n"/>
      <c r="F3835" s="25">
        <f>IF(OR($E3835="",$C3835=""),"",ROUND($E3835*$C3835/100,2))</f>
        <v/>
      </c>
      <c r="G3835" s="8" t="n"/>
      <c r="H3835" s="25" t="n"/>
      <c r="I3835" s="8" t="n"/>
      <c r="J3835" s="25">
        <f>IF($H3835&lt;&gt;"",IF($F3835="","",ROUND($H3835-$F3835,2)),IF(AND($F3835&lt;&gt;"",ISNUMBER($G3835)),IF($G3835&lt;TODAY(),-$F3835,""),""))</f>
        <v/>
      </c>
    </row>
    <row r="3836">
      <c r="A3836" s="7" t="n"/>
      <c r="B3836" s="10" t="n"/>
      <c r="C3836">
        <f>IF($A3836="","",IFERROR(IF(INDEX('Apólices'!$Q$2:$Q$5001,MATCH($A3836,'Apólices'!$A$2:$A$5001,0))="","",INDEX('Apólices'!$Q$2:$Q$5001,MATCH($A3836,'Apólices'!$A$2:$A$5001,0))),""))</f>
        <v/>
      </c>
      <c r="D3836" s="8" t="n"/>
      <c r="E3836" s="25" t="n"/>
      <c r="F3836" s="25">
        <f>IF(OR($E3836="",$C3836=""),"",ROUND($E3836*$C3836/100,2))</f>
        <v/>
      </c>
      <c r="G3836" s="8" t="n"/>
      <c r="H3836" s="25" t="n"/>
      <c r="I3836" s="8" t="n"/>
      <c r="J3836" s="25">
        <f>IF($H3836&lt;&gt;"",IF($F3836="","",ROUND($H3836-$F3836,2)),IF(AND($F3836&lt;&gt;"",ISNUMBER($G3836)),IF($G3836&lt;TODAY(),-$F3836,""),""))</f>
        <v/>
      </c>
    </row>
    <row r="3837">
      <c r="A3837" s="7" t="n"/>
      <c r="B3837" s="10" t="n"/>
      <c r="C3837">
        <f>IF($A3837="","",IFERROR(IF(INDEX('Apólices'!$Q$2:$Q$5001,MATCH($A3837,'Apólices'!$A$2:$A$5001,0))="","",INDEX('Apólices'!$Q$2:$Q$5001,MATCH($A3837,'Apólices'!$A$2:$A$5001,0))),""))</f>
        <v/>
      </c>
      <c r="D3837" s="8" t="n"/>
      <c r="E3837" s="25" t="n"/>
      <c r="F3837" s="25">
        <f>IF(OR($E3837="",$C3837=""),"",ROUND($E3837*$C3837/100,2))</f>
        <v/>
      </c>
      <c r="G3837" s="8" t="n"/>
      <c r="H3837" s="25" t="n"/>
      <c r="I3837" s="8" t="n"/>
      <c r="J3837" s="25">
        <f>IF($H3837&lt;&gt;"",IF($F3837="","",ROUND($H3837-$F3837,2)),IF(AND($F3837&lt;&gt;"",ISNUMBER($G3837)),IF($G3837&lt;TODAY(),-$F3837,""),""))</f>
        <v/>
      </c>
    </row>
    <row r="3838">
      <c r="A3838" s="7" t="n"/>
      <c r="B3838" s="10" t="n"/>
      <c r="C3838">
        <f>IF($A3838="","",IFERROR(IF(INDEX('Apólices'!$Q$2:$Q$5001,MATCH($A3838,'Apólices'!$A$2:$A$5001,0))="","",INDEX('Apólices'!$Q$2:$Q$5001,MATCH($A3838,'Apólices'!$A$2:$A$5001,0))),""))</f>
        <v/>
      </c>
      <c r="D3838" s="8" t="n"/>
      <c r="E3838" s="25" t="n"/>
      <c r="F3838" s="25">
        <f>IF(OR($E3838="",$C3838=""),"",ROUND($E3838*$C3838/100,2))</f>
        <v/>
      </c>
      <c r="G3838" s="8" t="n"/>
      <c r="H3838" s="25" t="n"/>
      <c r="I3838" s="8" t="n"/>
      <c r="J3838" s="25">
        <f>IF($H3838&lt;&gt;"",IF($F3838="","",ROUND($H3838-$F3838,2)),IF(AND($F3838&lt;&gt;"",ISNUMBER($G3838)),IF($G3838&lt;TODAY(),-$F3838,""),""))</f>
        <v/>
      </c>
    </row>
    <row r="3839">
      <c r="A3839" s="7" t="n"/>
      <c r="B3839" s="10" t="n"/>
      <c r="C3839">
        <f>IF($A3839="","",IFERROR(IF(INDEX('Apólices'!$Q$2:$Q$5001,MATCH($A3839,'Apólices'!$A$2:$A$5001,0))="","",INDEX('Apólices'!$Q$2:$Q$5001,MATCH($A3839,'Apólices'!$A$2:$A$5001,0))),""))</f>
        <v/>
      </c>
      <c r="D3839" s="8" t="n"/>
      <c r="E3839" s="25" t="n"/>
      <c r="F3839" s="25">
        <f>IF(OR($E3839="",$C3839=""),"",ROUND($E3839*$C3839/100,2))</f>
        <v/>
      </c>
      <c r="G3839" s="8" t="n"/>
      <c r="H3839" s="25" t="n"/>
      <c r="I3839" s="8" t="n"/>
      <c r="J3839" s="25">
        <f>IF($H3839&lt;&gt;"",IF($F3839="","",ROUND($H3839-$F3839,2)),IF(AND($F3839&lt;&gt;"",ISNUMBER($G3839)),IF($G3839&lt;TODAY(),-$F3839,""),""))</f>
        <v/>
      </c>
    </row>
    <row r="3840">
      <c r="A3840" s="7" t="n"/>
      <c r="B3840" s="10" t="n"/>
      <c r="C3840">
        <f>IF($A3840="","",IFERROR(IF(INDEX('Apólices'!$Q$2:$Q$5001,MATCH($A3840,'Apólices'!$A$2:$A$5001,0))="","",INDEX('Apólices'!$Q$2:$Q$5001,MATCH($A3840,'Apólices'!$A$2:$A$5001,0))),""))</f>
        <v/>
      </c>
      <c r="D3840" s="8" t="n"/>
      <c r="E3840" s="25" t="n"/>
      <c r="F3840" s="25">
        <f>IF(OR($E3840="",$C3840=""),"",ROUND($E3840*$C3840/100,2))</f>
        <v/>
      </c>
      <c r="G3840" s="8" t="n"/>
      <c r="H3840" s="25" t="n"/>
      <c r="I3840" s="8" t="n"/>
      <c r="J3840" s="25">
        <f>IF($H3840&lt;&gt;"",IF($F3840="","",ROUND($H3840-$F3840,2)),IF(AND($F3840&lt;&gt;"",ISNUMBER($G3840)),IF($G3840&lt;TODAY(),-$F3840,""),""))</f>
        <v/>
      </c>
    </row>
    <row r="3841">
      <c r="A3841" s="7" t="n"/>
      <c r="B3841" s="10" t="n"/>
      <c r="C3841">
        <f>IF($A3841="","",IFERROR(IF(INDEX('Apólices'!$Q$2:$Q$5001,MATCH($A3841,'Apólices'!$A$2:$A$5001,0))="","",INDEX('Apólices'!$Q$2:$Q$5001,MATCH($A3841,'Apólices'!$A$2:$A$5001,0))),""))</f>
        <v/>
      </c>
      <c r="D3841" s="8" t="n"/>
      <c r="E3841" s="25" t="n"/>
      <c r="F3841" s="25">
        <f>IF(OR($E3841="",$C3841=""),"",ROUND($E3841*$C3841/100,2))</f>
        <v/>
      </c>
      <c r="G3841" s="8" t="n"/>
      <c r="H3841" s="25" t="n"/>
      <c r="I3841" s="8" t="n"/>
      <c r="J3841" s="25">
        <f>IF($H3841&lt;&gt;"",IF($F3841="","",ROUND($H3841-$F3841,2)),IF(AND($F3841&lt;&gt;"",ISNUMBER($G3841)),IF($G3841&lt;TODAY(),-$F3841,""),""))</f>
        <v/>
      </c>
    </row>
    <row r="3842">
      <c r="A3842" s="7" t="n"/>
      <c r="B3842" s="10" t="n"/>
      <c r="C3842">
        <f>IF($A3842="","",IFERROR(IF(INDEX('Apólices'!$Q$2:$Q$5001,MATCH($A3842,'Apólices'!$A$2:$A$5001,0))="","",INDEX('Apólices'!$Q$2:$Q$5001,MATCH($A3842,'Apólices'!$A$2:$A$5001,0))),""))</f>
        <v/>
      </c>
      <c r="D3842" s="8" t="n"/>
      <c r="E3842" s="25" t="n"/>
      <c r="F3842" s="25">
        <f>IF(OR($E3842="",$C3842=""),"",ROUND($E3842*$C3842/100,2))</f>
        <v/>
      </c>
      <c r="G3842" s="8" t="n"/>
      <c r="H3842" s="25" t="n"/>
      <c r="I3842" s="8" t="n"/>
      <c r="J3842" s="25">
        <f>IF($H3842&lt;&gt;"",IF($F3842="","",ROUND($H3842-$F3842,2)),IF(AND($F3842&lt;&gt;"",ISNUMBER($G3842)),IF($G3842&lt;TODAY(),-$F3842,""),""))</f>
        <v/>
      </c>
    </row>
    <row r="3843">
      <c r="A3843" s="7" t="n"/>
      <c r="B3843" s="10" t="n"/>
      <c r="C3843">
        <f>IF($A3843="","",IFERROR(IF(INDEX('Apólices'!$Q$2:$Q$5001,MATCH($A3843,'Apólices'!$A$2:$A$5001,0))="","",INDEX('Apólices'!$Q$2:$Q$5001,MATCH($A3843,'Apólices'!$A$2:$A$5001,0))),""))</f>
        <v/>
      </c>
      <c r="D3843" s="8" t="n"/>
      <c r="E3843" s="25" t="n"/>
      <c r="F3843" s="25">
        <f>IF(OR($E3843="",$C3843=""),"",ROUND($E3843*$C3843/100,2))</f>
        <v/>
      </c>
      <c r="G3843" s="8" t="n"/>
      <c r="H3843" s="25" t="n"/>
      <c r="I3843" s="8" t="n"/>
      <c r="J3843" s="25">
        <f>IF($H3843&lt;&gt;"",IF($F3843="","",ROUND($H3843-$F3843,2)),IF(AND($F3843&lt;&gt;"",ISNUMBER($G3843)),IF($G3843&lt;TODAY(),-$F3843,""),""))</f>
        <v/>
      </c>
    </row>
    <row r="3844">
      <c r="A3844" s="7" t="n"/>
      <c r="B3844" s="10" t="n"/>
      <c r="C3844">
        <f>IF($A3844="","",IFERROR(IF(INDEX('Apólices'!$Q$2:$Q$5001,MATCH($A3844,'Apólices'!$A$2:$A$5001,0))="","",INDEX('Apólices'!$Q$2:$Q$5001,MATCH($A3844,'Apólices'!$A$2:$A$5001,0))),""))</f>
        <v/>
      </c>
      <c r="D3844" s="8" t="n"/>
      <c r="E3844" s="25" t="n"/>
      <c r="F3844" s="25">
        <f>IF(OR($E3844="",$C3844=""),"",ROUND($E3844*$C3844/100,2))</f>
        <v/>
      </c>
      <c r="G3844" s="8" t="n"/>
      <c r="H3844" s="25" t="n"/>
      <c r="I3844" s="8" t="n"/>
      <c r="J3844" s="25">
        <f>IF($H3844&lt;&gt;"",IF($F3844="","",ROUND($H3844-$F3844,2)),IF(AND($F3844&lt;&gt;"",ISNUMBER($G3844)),IF($G3844&lt;TODAY(),-$F3844,""),""))</f>
        <v/>
      </c>
    </row>
    <row r="3845">
      <c r="A3845" s="7" t="n"/>
      <c r="B3845" s="10" t="n"/>
      <c r="C3845">
        <f>IF($A3845="","",IFERROR(IF(INDEX('Apólices'!$Q$2:$Q$5001,MATCH($A3845,'Apólices'!$A$2:$A$5001,0))="","",INDEX('Apólices'!$Q$2:$Q$5001,MATCH($A3845,'Apólices'!$A$2:$A$5001,0))),""))</f>
        <v/>
      </c>
      <c r="D3845" s="8" t="n"/>
      <c r="E3845" s="25" t="n"/>
      <c r="F3845" s="25">
        <f>IF(OR($E3845="",$C3845=""),"",ROUND($E3845*$C3845/100,2))</f>
        <v/>
      </c>
      <c r="G3845" s="8" t="n"/>
      <c r="H3845" s="25" t="n"/>
      <c r="I3845" s="8" t="n"/>
      <c r="J3845" s="25">
        <f>IF($H3845&lt;&gt;"",IF($F3845="","",ROUND($H3845-$F3845,2)),IF(AND($F3845&lt;&gt;"",ISNUMBER($G3845)),IF($G3845&lt;TODAY(),-$F3845,""),""))</f>
        <v/>
      </c>
    </row>
    <row r="3846">
      <c r="A3846" s="7" t="n"/>
      <c r="B3846" s="10" t="n"/>
      <c r="C3846">
        <f>IF($A3846="","",IFERROR(IF(INDEX('Apólices'!$Q$2:$Q$5001,MATCH($A3846,'Apólices'!$A$2:$A$5001,0))="","",INDEX('Apólices'!$Q$2:$Q$5001,MATCH($A3846,'Apólices'!$A$2:$A$5001,0))),""))</f>
        <v/>
      </c>
      <c r="D3846" s="8" t="n"/>
      <c r="E3846" s="25" t="n"/>
      <c r="F3846" s="25">
        <f>IF(OR($E3846="",$C3846=""),"",ROUND($E3846*$C3846/100,2))</f>
        <v/>
      </c>
      <c r="G3846" s="8" t="n"/>
      <c r="H3846" s="25" t="n"/>
      <c r="I3846" s="8" t="n"/>
      <c r="J3846" s="25">
        <f>IF($H3846&lt;&gt;"",IF($F3846="","",ROUND($H3846-$F3846,2)),IF(AND($F3846&lt;&gt;"",ISNUMBER($G3846)),IF($G3846&lt;TODAY(),-$F3846,""),""))</f>
        <v/>
      </c>
    </row>
    <row r="3847">
      <c r="A3847" s="7" t="n"/>
      <c r="B3847" s="10" t="n"/>
      <c r="C3847">
        <f>IF($A3847="","",IFERROR(IF(INDEX('Apólices'!$Q$2:$Q$5001,MATCH($A3847,'Apólices'!$A$2:$A$5001,0))="","",INDEX('Apólices'!$Q$2:$Q$5001,MATCH($A3847,'Apólices'!$A$2:$A$5001,0))),""))</f>
        <v/>
      </c>
      <c r="D3847" s="8" t="n"/>
      <c r="E3847" s="25" t="n"/>
      <c r="F3847" s="25">
        <f>IF(OR($E3847="",$C3847=""),"",ROUND($E3847*$C3847/100,2))</f>
        <v/>
      </c>
      <c r="G3847" s="8" t="n"/>
      <c r="H3847" s="25" t="n"/>
      <c r="I3847" s="8" t="n"/>
      <c r="J3847" s="25">
        <f>IF($H3847&lt;&gt;"",IF($F3847="","",ROUND($H3847-$F3847,2)),IF(AND($F3847&lt;&gt;"",ISNUMBER($G3847)),IF($G3847&lt;TODAY(),-$F3847,""),""))</f>
        <v/>
      </c>
    </row>
    <row r="3848">
      <c r="A3848" s="7" t="n"/>
      <c r="B3848" s="10" t="n"/>
      <c r="C3848">
        <f>IF($A3848="","",IFERROR(IF(INDEX('Apólices'!$Q$2:$Q$5001,MATCH($A3848,'Apólices'!$A$2:$A$5001,0))="","",INDEX('Apólices'!$Q$2:$Q$5001,MATCH($A3848,'Apólices'!$A$2:$A$5001,0))),""))</f>
        <v/>
      </c>
      <c r="D3848" s="8" t="n"/>
      <c r="E3848" s="25" t="n"/>
      <c r="F3848" s="25">
        <f>IF(OR($E3848="",$C3848=""),"",ROUND($E3848*$C3848/100,2))</f>
        <v/>
      </c>
      <c r="G3848" s="8" t="n"/>
      <c r="H3848" s="25" t="n"/>
      <c r="I3848" s="8" t="n"/>
      <c r="J3848" s="25">
        <f>IF($H3848&lt;&gt;"",IF($F3848="","",ROUND($H3848-$F3848,2)),IF(AND($F3848&lt;&gt;"",ISNUMBER($G3848)),IF($G3848&lt;TODAY(),-$F3848,""),""))</f>
        <v/>
      </c>
    </row>
    <row r="3849">
      <c r="A3849" s="7" t="n"/>
      <c r="B3849" s="10" t="n"/>
      <c r="C3849">
        <f>IF($A3849="","",IFERROR(IF(INDEX('Apólices'!$Q$2:$Q$5001,MATCH($A3849,'Apólices'!$A$2:$A$5001,0))="","",INDEX('Apólices'!$Q$2:$Q$5001,MATCH($A3849,'Apólices'!$A$2:$A$5001,0))),""))</f>
        <v/>
      </c>
      <c r="D3849" s="8" t="n"/>
      <c r="E3849" s="25" t="n"/>
      <c r="F3849" s="25">
        <f>IF(OR($E3849="",$C3849=""),"",ROUND($E3849*$C3849/100,2))</f>
        <v/>
      </c>
      <c r="G3849" s="8" t="n"/>
      <c r="H3849" s="25" t="n"/>
      <c r="I3849" s="8" t="n"/>
      <c r="J3849" s="25">
        <f>IF($H3849&lt;&gt;"",IF($F3849="","",ROUND($H3849-$F3849,2)),IF(AND($F3849&lt;&gt;"",ISNUMBER($G3849)),IF($G3849&lt;TODAY(),-$F3849,""),""))</f>
        <v/>
      </c>
    </row>
    <row r="3850">
      <c r="A3850" s="7" t="n"/>
      <c r="B3850" s="10" t="n"/>
      <c r="C3850">
        <f>IF($A3850="","",IFERROR(IF(INDEX('Apólices'!$Q$2:$Q$5001,MATCH($A3850,'Apólices'!$A$2:$A$5001,0))="","",INDEX('Apólices'!$Q$2:$Q$5001,MATCH($A3850,'Apólices'!$A$2:$A$5001,0))),""))</f>
        <v/>
      </c>
      <c r="D3850" s="8" t="n"/>
      <c r="E3850" s="25" t="n"/>
      <c r="F3850" s="25">
        <f>IF(OR($E3850="",$C3850=""),"",ROUND($E3850*$C3850/100,2))</f>
        <v/>
      </c>
      <c r="G3850" s="8" t="n"/>
      <c r="H3850" s="25" t="n"/>
      <c r="I3850" s="8" t="n"/>
      <c r="J3850" s="25">
        <f>IF($H3850&lt;&gt;"",IF($F3850="","",ROUND($H3850-$F3850,2)),IF(AND($F3850&lt;&gt;"",ISNUMBER($G3850)),IF($G3850&lt;TODAY(),-$F3850,""),""))</f>
        <v/>
      </c>
    </row>
    <row r="3851">
      <c r="A3851" s="7" t="n"/>
      <c r="B3851" s="10" t="n"/>
      <c r="C3851">
        <f>IF($A3851="","",IFERROR(IF(INDEX('Apólices'!$Q$2:$Q$5001,MATCH($A3851,'Apólices'!$A$2:$A$5001,0))="","",INDEX('Apólices'!$Q$2:$Q$5001,MATCH($A3851,'Apólices'!$A$2:$A$5001,0))),""))</f>
        <v/>
      </c>
      <c r="D3851" s="8" t="n"/>
      <c r="E3851" s="25" t="n"/>
      <c r="F3851" s="25">
        <f>IF(OR($E3851="",$C3851=""),"",ROUND($E3851*$C3851/100,2))</f>
        <v/>
      </c>
      <c r="G3851" s="8" t="n"/>
      <c r="H3851" s="25" t="n"/>
      <c r="I3851" s="8" t="n"/>
      <c r="J3851" s="25">
        <f>IF($H3851&lt;&gt;"",IF($F3851="","",ROUND($H3851-$F3851,2)),IF(AND($F3851&lt;&gt;"",ISNUMBER($G3851)),IF($G3851&lt;TODAY(),-$F3851,""),""))</f>
        <v/>
      </c>
    </row>
    <row r="3852">
      <c r="A3852" s="7" t="n"/>
      <c r="B3852" s="10" t="n"/>
      <c r="C3852">
        <f>IF($A3852="","",IFERROR(IF(INDEX('Apólices'!$Q$2:$Q$5001,MATCH($A3852,'Apólices'!$A$2:$A$5001,0))="","",INDEX('Apólices'!$Q$2:$Q$5001,MATCH($A3852,'Apólices'!$A$2:$A$5001,0))),""))</f>
        <v/>
      </c>
      <c r="D3852" s="8" t="n"/>
      <c r="E3852" s="25" t="n"/>
      <c r="F3852" s="25">
        <f>IF(OR($E3852="",$C3852=""),"",ROUND($E3852*$C3852/100,2))</f>
        <v/>
      </c>
      <c r="G3852" s="8" t="n"/>
      <c r="H3852" s="25" t="n"/>
      <c r="I3852" s="8" t="n"/>
      <c r="J3852" s="25">
        <f>IF($H3852&lt;&gt;"",IF($F3852="","",ROUND($H3852-$F3852,2)),IF(AND($F3852&lt;&gt;"",ISNUMBER($G3852)),IF($G3852&lt;TODAY(),-$F3852,""),""))</f>
        <v/>
      </c>
    </row>
    <row r="3853">
      <c r="A3853" s="7" t="n"/>
      <c r="B3853" s="10" t="n"/>
      <c r="C3853">
        <f>IF($A3853="","",IFERROR(IF(INDEX('Apólices'!$Q$2:$Q$5001,MATCH($A3853,'Apólices'!$A$2:$A$5001,0))="","",INDEX('Apólices'!$Q$2:$Q$5001,MATCH($A3853,'Apólices'!$A$2:$A$5001,0))),""))</f>
        <v/>
      </c>
      <c r="D3853" s="8" t="n"/>
      <c r="E3853" s="25" t="n"/>
      <c r="F3853" s="25">
        <f>IF(OR($E3853="",$C3853=""),"",ROUND($E3853*$C3853/100,2))</f>
        <v/>
      </c>
      <c r="G3853" s="8" t="n"/>
      <c r="H3853" s="25" t="n"/>
      <c r="I3853" s="8" t="n"/>
      <c r="J3853" s="25">
        <f>IF($H3853&lt;&gt;"",IF($F3853="","",ROUND($H3853-$F3853,2)),IF(AND($F3853&lt;&gt;"",ISNUMBER($G3853)),IF($G3853&lt;TODAY(),-$F3853,""),""))</f>
        <v/>
      </c>
    </row>
    <row r="3854">
      <c r="A3854" s="7" t="n"/>
      <c r="B3854" s="10" t="n"/>
      <c r="C3854">
        <f>IF($A3854="","",IFERROR(IF(INDEX('Apólices'!$Q$2:$Q$5001,MATCH($A3854,'Apólices'!$A$2:$A$5001,0))="","",INDEX('Apólices'!$Q$2:$Q$5001,MATCH($A3854,'Apólices'!$A$2:$A$5001,0))),""))</f>
        <v/>
      </c>
      <c r="D3854" s="8" t="n"/>
      <c r="E3854" s="25" t="n"/>
      <c r="F3854" s="25">
        <f>IF(OR($E3854="",$C3854=""),"",ROUND($E3854*$C3854/100,2))</f>
        <v/>
      </c>
      <c r="G3854" s="8" t="n"/>
      <c r="H3854" s="25" t="n"/>
      <c r="I3854" s="8" t="n"/>
      <c r="J3854" s="25">
        <f>IF($H3854&lt;&gt;"",IF($F3854="","",ROUND($H3854-$F3854,2)),IF(AND($F3854&lt;&gt;"",ISNUMBER($G3854)),IF($G3854&lt;TODAY(),-$F3854,""),""))</f>
        <v/>
      </c>
    </row>
    <row r="3855">
      <c r="A3855" s="7" t="n"/>
      <c r="B3855" s="10" t="n"/>
      <c r="C3855">
        <f>IF($A3855="","",IFERROR(IF(INDEX('Apólices'!$Q$2:$Q$5001,MATCH($A3855,'Apólices'!$A$2:$A$5001,0))="","",INDEX('Apólices'!$Q$2:$Q$5001,MATCH($A3855,'Apólices'!$A$2:$A$5001,0))),""))</f>
        <v/>
      </c>
      <c r="D3855" s="8" t="n"/>
      <c r="E3855" s="25" t="n"/>
      <c r="F3855" s="25">
        <f>IF(OR($E3855="",$C3855=""),"",ROUND($E3855*$C3855/100,2))</f>
        <v/>
      </c>
      <c r="G3855" s="8" t="n"/>
      <c r="H3855" s="25" t="n"/>
      <c r="I3855" s="8" t="n"/>
      <c r="J3855" s="25">
        <f>IF($H3855&lt;&gt;"",IF($F3855="","",ROUND($H3855-$F3855,2)),IF(AND($F3855&lt;&gt;"",ISNUMBER($G3855)),IF($G3855&lt;TODAY(),-$F3855,""),""))</f>
        <v/>
      </c>
    </row>
    <row r="3856">
      <c r="A3856" s="7" t="n"/>
      <c r="B3856" s="10" t="n"/>
      <c r="C3856">
        <f>IF($A3856="","",IFERROR(IF(INDEX('Apólices'!$Q$2:$Q$5001,MATCH($A3856,'Apólices'!$A$2:$A$5001,0))="","",INDEX('Apólices'!$Q$2:$Q$5001,MATCH($A3856,'Apólices'!$A$2:$A$5001,0))),""))</f>
        <v/>
      </c>
      <c r="D3856" s="8" t="n"/>
      <c r="E3856" s="25" t="n"/>
      <c r="F3856" s="25">
        <f>IF(OR($E3856="",$C3856=""),"",ROUND($E3856*$C3856/100,2))</f>
        <v/>
      </c>
      <c r="G3856" s="8" t="n"/>
      <c r="H3856" s="25" t="n"/>
      <c r="I3856" s="8" t="n"/>
      <c r="J3856" s="25">
        <f>IF($H3856&lt;&gt;"",IF($F3856="","",ROUND($H3856-$F3856,2)),IF(AND($F3856&lt;&gt;"",ISNUMBER($G3856)),IF($G3856&lt;TODAY(),-$F3856,""),""))</f>
        <v/>
      </c>
    </row>
    <row r="3857">
      <c r="A3857" s="7" t="n"/>
      <c r="B3857" s="10" t="n"/>
      <c r="C3857">
        <f>IF($A3857="","",IFERROR(IF(INDEX('Apólices'!$Q$2:$Q$5001,MATCH($A3857,'Apólices'!$A$2:$A$5001,0))="","",INDEX('Apólices'!$Q$2:$Q$5001,MATCH($A3857,'Apólices'!$A$2:$A$5001,0))),""))</f>
        <v/>
      </c>
      <c r="D3857" s="8" t="n"/>
      <c r="E3857" s="25" t="n"/>
      <c r="F3857" s="25">
        <f>IF(OR($E3857="",$C3857=""),"",ROUND($E3857*$C3857/100,2))</f>
        <v/>
      </c>
      <c r="G3857" s="8" t="n"/>
      <c r="H3857" s="25" t="n"/>
      <c r="I3857" s="8" t="n"/>
      <c r="J3857" s="25">
        <f>IF($H3857&lt;&gt;"",IF($F3857="","",ROUND($H3857-$F3857,2)),IF(AND($F3857&lt;&gt;"",ISNUMBER($G3857)),IF($G3857&lt;TODAY(),-$F3857,""),""))</f>
        <v/>
      </c>
    </row>
    <row r="3858">
      <c r="A3858" s="7" t="n"/>
      <c r="B3858" s="10" t="n"/>
      <c r="C3858">
        <f>IF($A3858="","",IFERROR(IF(INDEX('Apólices'!$Q$2:$Q$5001,MATCH($A3858,'Apólices'!$A$2:$A$5001,0))="","",INDEX('Apólices'!$Q$2:$Q$5001,MATCH($A3858,'Apólices'!$A$2:$A$5001,0))),""))</f>
        <v/>
      </c>
      <c r="D3858" s="8" t="n"/>
      <c r="E3858" s="25" t="n"/>
      <c r="F3858" s="25">
        <f>IF(OR($E3858="",$C3858=""),"",ROUND($E3858*$C3858/100,2))</f>
        <v/>
      </c>
      <c r="G3858" s="8" t="n"/>
      <c r="H3858" s="25" t="n"/>
      <c r="I3858" s="8" t="n"/>
      <c r="J3858" s="25">
        <f>IF($H3858&lt;&gt;"",IF($F3858="","",ROUND($H3858-$F3858,2)),IF(AND($F3858&lt;&gt;"",ISNUMBER($G3858)),IF($G3858&lt;TODAY(),-$F3858,""),""))</f>
        <v/>
      </c>
    </row>
    <row r="3859">
      <c r="A3859" s="7" t="n"/>
      <c r="B3859" s="10" t="n"/>
      <c r="C3859">
        <f>IF($A3859="","",IFERROR(IF(INDEX('Apólices'!$Q$2:$Q$5001,MATCH($A3859,'Apólices'!$A$2:$A$5001,0))="","",INDEX('Apólices'!$Q$2:$Q$5001,MATCH($A3859,'Apólices'!$A$2:$A$5001,0))),""))</f>
        <v/>
      </c>
      <c r="D3859" s="8" t="n"/>
      <c r="E3859" s="25" t="n"/>
      <c r="F3859" s="25">
        <f>IF(OR($E3859="",$C3859=""),"",ROUND($E3859*$C3859/100,2))</f>
        <v/>
      </c>
      <c r="G3859" s="8" t="n"/>
      <c r="H3859" s="25" t="n"/>
      <c r="I3859" s="8" t="n"/>
      <c r="J3859" s="25">
        <f>IF($H3859&lt;&gt;"",IF($F3859="","",ROUND($H3859-$F3859,2)),IF(AND($F3859&lt;&gt;"",ISNUMBER($G3859)),IF($G3859&lt;TODAY(),-$F3859,""),""))</f>
        <v/>
      </c>
    </row>
    <row r="3860">
      <c r="A3860" s="7" t="n"/>
      <c r="B3860" s="10" t="n"/>
      <c r="C3860">
        <f>IF($A3860="","",IFERROR(IF(INDEX('Apólices'!$Q$2:$Q$5001,MATCH($A3860,'Apólices'!$A$2:$A$5001,0))="","",INDEX('Apólices'!$Q$2:$Q$5001,MATCH($A3860,'Apólices'!$A$2:$A$5001,0))),""))</f>
        <v/>
      </c>
      <c r="D3860" s="8" t="n"/>
      <c r="E3860" s="25" t="n"/>
      <c r="F3860" s="25">
        <f>IF(OR($E3860="",$C3860=""),"",ROUND($E3860*$C3860/100,2))</f>
        <v/>
      </c>
      <c r="G3860" s="8" t="n"/>
      <c r="H3860" s="25" t="n"/>
      <c r="I3860" s="8" t="n"/>
      <c r="J3860" s="25">
        <f>IF($H3860&lt;&gt;"",IF($F3860="","",ROUND($H3860-$F3860,2)),IF(AND($F3860&lt;&gt;"",ISNUMBER($G3860)),IF($G3860&lt;TODAY(),-$F3860,""),""))</f>
        <v/>
      </c>
    </row>
    <row r="3861">
      <c r="A3861" s="7" t="n"/>
      <c r="B3861" s="10" t="n"/>
      <c r="C3861">
        <f>IF($A3861="","",IFERROR(IF(INDEX('Apólices'!$Q$2:$Q$5001,MATCH($A3861,'Apólices'!$A$2:$A$5001,0))="","",INDEX('Apólices'!$Q$2:$Q$5001,MATCH($A3861,'Apólices'!$A$2:$A$5001,0))),""))</f>
        <v/>
      </c>
      <c r="D3861" s="8" t="n"/>
      <c r="E3861" s="25" t="n"/>
      <c r="F3861" s="25">
        <f>IF(OR($E3861="",$C3861=""),"",ROUND($E3861*$C3861/100,2))</f>
        <v/>
      </c>
      <c r="G3861" s="8" t="n"/>
      <c r="H3861" s="25" t="n"/>
      <c r="I3861" s="8" t="n"/>
      <c r="J3861" s="25">
        <f>IF($H3861&lt;&gt;"",IF($F3861="","",ROUND($H3861-$F3861,2)),IF(AND($F3861&lt;&gt;"",ISNUMBER($G3861)),IF($G3861&lt;TODAY(),-$F3861,""),""))</f>
        <v/>
      </c>
    </row>
    <row r="3862">
      <c r="A3862" s="7" t="n"/>
      <c r="B3862" s="10" t="n"/>
      <c r="C3862">
        <f>IF($A3862="","",IFERROR(IF(INDEX('Apólices'!$Q$2:$Q$5001,MATCH($A3862,'Apólices'!$A$2:$A$5001,0))="","",INDEX('Apólices'!$Q$2:$Q$5001,MATCH($A3862,'Apólices'!$A$2:$A$5001,0))),""))</f>
        <v/>
      </c>
      <c r="D3862" s="8" t="n"/>
      <c r="E3862" s="25" t="n"/>
      <c r="F3862" s="25">
        <f>IF(OR($E3862="",$C3862=""),"",ROUND($E3862*$C3862/100,2))</f>
        <v/>
      </c>
      <c r="G3862" s="8" t="n"/>
      <c r="H3862" s="25" t="n"/>
      <c r="I3862" s="8" t="n"/>
      <c r="J3862" s="25">
        <f>IF($H3862&lt;&gt;"",IF($F3862="","",ROUND($H3862-$F3862,2)),IF(AND($F3862&lt;&gt;"",ISNUMBER($G3862)),IF($G3862&lt;TODAY(),-$F3862,""),""))</f>
        <v/>
      </c>
    </row>
    <row r="3863">
      <c r="A3863" s="7" t="n"/>
      <c r="B3863" s="10" t="n"/>
      <c r="C3863">
        <f>IF($A3863="","",IFERROR(IF(INDEX('Apólices'!$Q$2:$Q$5001,MATCH($A3863,'Apólices'!$A$2:$A$5001,0))="","",INDEX('Apólices'!$Q$2:$Q$5001,MATCH($A3863,'Apólices'!$A$2:$A$5001,0))),""))</f>
        <v/>
      </c>
      <c r="D3863" s="8" t="n"/>
      <c r="E3863" s="25" t="n"/>
      <c r="F3863" s="25">
        <f>IF(OR($E3863="",$C3863=""),"",ROUND($E3863*$C3863/100,2))</f>
        <v/>
      </c>
      <c r="G3863" s="8" t="n"/>
      <c r="H3863" s="25" t="n"/>
      <c r="I3863" s="8" t="n"/>
      <c r="J3863" s="25">
        <f>IF($H3863&lt;&gt;"",IF($F3863="","",ROUND($H3863-$F3863,2)),IF(AND($F3863&lt;&gt;"",ISNUMBER($G3863)),IF($G3863&lt;TODAY(),-$F3863,""),""))</f>
        <v/>
      </c>
    </row>
    <row r="3864">
      <c r="A3864" s="7" t="n"/>
      <c r="B3864" s="10" t="n"/>
      <c r="C3864">
        <f>IF($A3864="","",IFERROR(IF(INDEX('Apólices'!$Q$2:$Q$5001,MATCH($A3864,'Apólices'!$A$2:$A$5001,0))="","",INDEX('Apólices'!$Q$2:$Q$5001,MATCH($A3864,'Apólices'!$A$2:$A$5001,0))),""))</f>
        <v/>
      </c>
      <c r="D3864" s="8" t="n"/>
      <c r="E3864" s="25" t="n"/>
      <c r="F3864" s="25">
        <f>IF(OR($E3864="",$C3864=""),"",ROUND($E3864*$C3864/100,2))</f>
        <v/>
      </c>
      <c r="G3864" s="8" t="n"/>
      <c r="H3864" s="25" t="n"/>
      <c r="I3864" s="8" t="n"/>
      <c r="J3864" s="25">
        <f>IF($H3864&lt;&gt;"",IF($F3864="","",ROUND($H3864-$F3864,2)),IF(AND($F3864&lt;&gt;"",ISNUMBER($G3864)),IF($G3864&lt;TODAY(),-$F3864,""),""))</f>
        <v/>
      </c>
    </row>
    <row r="3865">
      <c r="A3865" s="7" t="n"/>
      <c r="B3865" s="10" t="n"/>
      <c r="C3865">
        <f>IF($A3865="","",IFERROR(IF(INDEX('Apólices'!$Q$2:$Q$5001,MATCH($A3865,'Apólices'!$A$2:$A$5001,0))="","",INDEX('Apólices'!$Q$2:$Q$5001,MATCH($A3865,'Apólices'!$A$2:$A$5001,0))),""))</f>
        <v/>
      </c>
      <c r="D3865" s="8" t="n"/>
      <c r="E3865" s="25" t="n"/>
      <c r="F3865" s="25">
        <f>IF(OR($E3865="",$C3865=""),"",ROUND($E3865*$C3865/100,2))</f>
        <v/>
      </c>
      <c r="G3865" s="8" t="n"/>
      <c r="H3865" s="25" t="n"/>
      <c r="I3865" s="8" t="n"/>
      <c r="J3865" s="25">
        <f>IF($H3865&lt;&gt;"",IF($F3865="","",ROUND($H3865-$F3865,2)),IF(AND($F3865&lt;&gt;"",ISNUMBER($G3865)),IF($G3865&lt;TODAY(),-$F3865,""),""))</f>
        <v/>
      </c>
    </row>
    <row r="3866">
      <c r="A3866" s="7" t="n"/>
      <c r="B3866" s="10" t="n"/>
      <c r="C3866">
        <f>IF($A3866="","",IFERROR(IF(INDEX('Apólices'!$Q$2:$Q$5001,MATCH($A3866,'Apólices'!$A$2:$A$5001,0))="","",INDEX('Apólices'!$Q$2:$Q$5001,MATCH($A3866,'Apólices'!$A$2:$A$5001,0))),""))</f>
        <v/>
      </c>
      <c r="D3866" s="8" t="n"/>
      <c r="E3866" s="25" t="n"/>
      <c r="F3866" s="25">
        <f>IF(OR($E3866="",$C3866=""),"",ROUND($E3866*$C3866/100,2))</f>
        <v/>
      </c>
      <c r="G3866" s="8" t="n"/>
      <c r="H3866" s="25" t="n"/>
      <c r="I3866" s="8" t="n"/>
      <c r="J3866" s="25">
        <f>IF($H3866&lt;&gt;"",IF($F3866="","",ROUND($H3866-$F3866,2)),IF(AND($F3866&lt;&gt;"",ISNUMBER($G3866)),IF($G3866&lt;TODAY(),-$F3866,""),""))</f>
        <v/>
      </c>
    </row>
    <row r="3867">
      <c r="A3867" s="7" t="n"/>
      <c r="B3867" s="10" t="n"/>
      <c r="C3867">
        <f>IF($A3867="","",IFERROR(IF(INDEX('Apólices'!$Q$2:$Q$5001,MATCH($A3867,'Apólices'!$A$2:$A$5001,0))="","",INDEX('Apólices'!$Q$2:$Q$5001,MATCH($A3867,'Apólices'!$A$2:$A$5001,0))),""))</f>
        <v/>
      </c>
      <c r="D3867" s="8" t="n"/>
      <c r="E3867" s="25" t="n"/>
      <c r="F3867" s="25">
        <f>IF(OR($E3867="",$C3867=""),"",ROUND($E3867*$C3867/100,2))</f>
        <v/>
      </c>
      <c r="G3867" s="8" t="n"/>
      <c r="H3867" s="25" t="n"/>
      <c r="I3867" s="8" t="n"/>
      <c r="J3867" s="25">
        <f>IF($H3867&lt;&gt;"",IF($F3867="","",ROUND($H3867-$F3867,2)),IF(AND($F3867&lt;&gt;"",ISNUMBER($G3867)),IF($G3867&lt;TODAY(),-$F3867,""),""))</f>
        <v/>
      </c>
    </row>
    <row r="3868">
      <c r="A3868" s="7" t="n"/>
      <c r="B3868" s="10" t="n"/>
      <c r="C3868">
        <f>IF($A3868="","",IFERROR(IF(INDEX('Apólices'!$Q$2:$Q$5001,MATCH($A3868,'Apólices'!$A$2:$A$5001,0))="","",INDEX('Apólices'!$Q$2:$Q$5001,MATCH($A3868,'Apólices'!$A$2:$A$5001,0))),""))</f>
        <v/>
      </c>
      <c r="D3868" s="8" t="n"/>
      <c r="E3868" s="25" t="n"/>
      <c r="F3868" s="25">
        <f>IF(OR($E3868="",$C3868=""),"",ROUND($E3868*$C3868/100,2))</f>
        <v/>
      </c>
      <c r="G3868" s="8" t="n"/>
      <c r="H3868" s="25" t="n"/>
      <c r="I3868" s="8" t="n"/>
      <c r="J3868" s="25">
        <f>IF($H3868&lt;&gt;"",IF($F3868="","",ROUND($H3868-$F3868,2)),IF(AND($F3868&lt;&gt;"",ISNUMBER($G3868)),IF($G3868&lt;TODAY(),-$F3868,""),""))</f>
        <v/>
      </c>
    </row>
    <row r="3869">
      <c r="A3869" s="7" t="n"/>
      <c r="B3869" s="10" t="n"/>
      <c r="C3869">
        <f>IF($A3869="","",IFERROR(IF(INDEX('Apólices'!$Q$2:$Q$5001,MATCH($A3869,'Apólices'!$A$2:$A$5001,0))="","",INDEX('Apólices'!$Q$2:$Q$5001,MATCH($A3869,'Apólices'!$A$2:$A$5001,0))),""))</f>
        <v/>
      </c>
      <c r="D3869" s="8" t="n"/>
      <c r="E3869" s="25" t="n"/>
      <c r="F3869" s="25">
        <f>IF(OR($E3869="",$C3869=""),"",ROUND($E3869*$C3869/100,2))</f>
        <v/>
      </c>
      <c r="G3869" s="8" t="n"/>
      <c r="H3869" s="25" t="n"/>
      <c r="I3869" s="8" t="n"/>
      <c r="J3869" s="25">
        <f>IF($H3869&lt;&gt;"",IF($F3869="","",ROUND($H3869-$F3869,2)),IF(AND($F3869&lt;&gt;"",ISNUMBER($G3869)),IF($G3869&lt;TODAY(),-$F3869,""),""))</f>
        <v/>
      </c>
    </row>
    <row r="3870">
      <c r="A3870" s="7" t="n"/>
      <c r="B3870" s="10" t="n"/>
      <c r="C3870">
        <f>IF($A3870="","",IFERROR(IF(INDEX('Apólices'!$Q$2:$Q$5001,MATCH($A3870,'Apólices'!$A$2:$A$5001,0))="","",INDEX('Apólices'!$Q$2:$Q$5001,MATCH($A3870,'Apólices'!$A$2:$A$5001,0))),""))</f>
        <v/>
      </c>
      <c r="D3870" s="8" t="n"/>
      <c r="E3870" s="25" t="n"/>
      <c r="F3870" s="25">
        <f>IF(OR($E3870="",$C3870=""),"",ROUND($E3870*$C3870/100,2))</f>
        <v/>
      </c>
      <c r="G3870" s="8" t="n"/>
      <c r="H3870" s="25" t="n"/>
      <c r="I3870" s="8" t="n"/>
      <c r="J3870" s="25">
        <f>IF($H3870&lt;&gt;"",IF($F3870="","",ROUND($H3870-$F3870,2)),IF(AND($F3870&lt;&gt;"",ISNUMBER($G3870)),IF($G3870&lt;TODAY(),-$F3870,""),""))</f>
        <v/>
      </c>
    </row>
    <row r="3871">
      <c r="A3871" s="7" t="n"/>
      <c r="B3871" s="10" t="n"/>
      <c r="C3871">
        <f>IF($A3871="","",IFERROR(IF(INDEX('Apólices'!$Q$2:$Q$5001,MATCH($A3871,'Apólices'!$A$2:$A$5001,0))="","",INDEX('Apólices'!$Q$2:$Q$5001,MATCH($A3871,'Apólices'!$A$2:$A$5001,0))),""))</f>
        <v/>
      </c>
      <c r="D3871" s="8" t="n"/>
      <c r="E3871" s="25" t="n"/>
      <c r="F3871" s="25">
        <f>IF(OR($E3871="",$C3871=""),"",ROUND($E3871*$C3871/100,2))</f>
        <v/>
      </c>
      <c r="G3871" s="8" t="n"/>
      <c r="H3871" s="25" t="n"/>
      <c r="I3871" s="8" t="n"/>
      <c r="J3871" s="25">
        <f>IF($H3871&lt;&gt;"",IF($F3871="","",ROUND($H3871-$F3871,2)),IF(AND($F3871&lt;&gt;"",ISNUMBER($G3871)),IF($G3871&lt;TODAY(),-$F3871,""),""))</f>
        <v/>
      </c>
    </row>
    <row r="3872">
      <c r="A3872" s="7" t="n"/>
      <c r="B3872" s="10" t="n"/>
      <c r="C3872">
        <f>IF($A3872="","",IFERROR(IF(INDEX('Apólices'!$Q$2:$Q$5001,MATCH($A3872,'Apólices'!$A$2:$A$5001,0))="","",INDEX('Apólices'!$Q$2:$Q$5001,MATCH($A3872,'Apólices'!$A$2:$A$5001,0))),""))</f>
        <v/>
      </c>
      <c r="D3872" s="8" t="n"/>
      <c r="E3872" s="25" t="n"/>
      <c r="F3872" s="25">
        <f>IF(OR($E3872="",$C3872=""),"",ROUND($E3872*$C3872/100,2))</f>
        <v/>
      </c>
      <c r="G3872" s="8" t="n"/>
      <c r="H3872" s="25" t="n"/>
      <c r="I3872" s="8" t="n"/>
      <c r="J3872" s="25">
        <f>IF($H3872&lt;&gt;"",IF($F3872="","",ROUND($H3872-$F3872,2)),IF(AND($F3872&lt;&gt;"",ISNUMBER($G3872)),IF($G3872&lt;TODAY(),-$F3872,""),""))</f>
        <v/>
      </c>
    </row>
    <row r="3873">
      <c r="A3873" s="7" t="n"/>
      <c r="B3873" s="10" t="n"/>
      <c r="C3873">
        <f>IF($A3873="","",IFERROR(IF(INDEX('Apólices'!$Q$2:$Q$5001,MATCH($A3873,'Apólices'!$A$2:$A$5001,0))="","",INDEX('Apólices'!$Q$2:$Q$5001,MATCH($A3873,'Apólices'!$A$2:$A$5001,0))),""))</f>
        <v/>
      </c>
      <c r="D3873" s="8" t="n"/>
      <c r="E3873" s="25" t="n"/>
      <c r="F3873" s="25">
        <f>IF(OR($E3873="",$C3873=""),"",ROUND($E3873*$C3873/100,2))</f>
        <v/>
      </c>
      <c r="G3873" s="8" t="n"/>
      <c r="H3873" s="25" t="n"/>
      <c r="I3873" s="8" t="n"/>
      <c r="J3873" s="25">
        <f>IF($H3873&lt;&gt;"",IF($F3873="","",ROUND($H3873-$F3873,2)),IF(AND($F3873&lt;&gt;"",ISNUMBER($G3873)),IF($G3873&lt;TODAY(),-$F3873,""),""))</f>
        <v/>
      </c>
    </row>
    <row r="3874">
      <c r="A3874" s="7" t="n"/>
      <c r="B3874" s="10" t="n"/>
      <c r="C3874">
        <f>IF($A3874="","",IFERROR(IF(INDEX('Apólices'!$Q$2:$Q$5001,MATCH($A3874,'Apólices'!$A$2:$A$5001,0))="","",INDEX('Apólices'!$Q$2:$Q$5001,MATCH($A3874,'Apólices'!$A$2:$A$5001,0))),""))</f>
        <v/>
      </c>
      <c r="D3874" s="8" t="n"/>
      <c r="E3874" s="25" t="n"/>
      <c r="F3874" s="25">
        <f>IF(OR($E3874="",$C3874=""),"",ROUND($E3874*$C3874/100,2))</f>
        <v/>
      </c>
      <c r="G3874" s="8" t="n"/>
      <c r="H3874" s="25" t="n"/>
      <c r="I3874" s="8" t="n"/>
      <c r="J3874" s="25">
        <f>IF($H3874&lt;&gt;"",IF($F3874="","",ROUND($H3874-$F3874,2)),IF(AND($F3874&lt;&gt;"",ISNUMBER($G3874)),IF($G3874&lt;TODAY(),-$F3874,""),""))</f>
        <v/>
      </c>
    </row>
    <row r="3875">
      <c r="A3875" s="7" t="n"/>
      <c r="B3875" s="10" t="n"/>
      <c r="C3875">
        <f>IF($A3875="","",IFERROR(IF(INDEX('Apólices'!$Q$2:$Q$5001,MATCH($A3875,'Apólices'!$A$2:$A$5001,0))="","",INDEX('Apólices'!$Q$2:$Q$5001,MATCH($A3875,'Apólices'!$A$2:$A$5001,0))),""))</f>
        <v/>
      </c>
      <c r="D3875" s="8" t="n"/>
      <c r="E3875" s="25" t="n"/>
      <c r="F3875" s="25">
        <f>IF(OR($E3875="",$C3875=""),"",ROUND($E3875*$C3875/100,2))</f>
        <v/>
      </c>
      <c r="G3875" s="8" t="n"/>
      <c r="H3875" s="25" t="n"/>
      <c r="I3875" s="8" t="n"/>
      <c r="J3875" s="25">
        <f>IF($H3875&lt;&gt;"",IF($F3875="","",ROUND($H3875-$F3875,2)),IF(AND($F3875&lt;&gt;"",ISNUMBER($G3875)),IF($G3875&lt;TODAY(),-$F3875,""),""))</f>
        <v/>
      </c>
    </row>
    <row r="3876">
      <c r="A3876" s="7" t="n"/>
      <c r="B3876" s="10" t="n"/>
      <c r="C3876">
        <f>IF($A3876="","",IFERROR(IF(INDEX('Apólices'!$Q$2:$Q$5001,MATCH($A3876,'Apólices'!$A$2:$A$5001,0))="","",INDEX('Apólices'!$Q$2:$Q$5001,MATCH($A3876,'Apólices'!$A$2:$A$5001,0))),""))</f>
        <v/>
      </c>
      <c r="D3876" s="8" t="n"/>
      <c r="E3876" s="25" t="n"/>
      <c r="F3876" s="25">
        <f>IF(OR($E3876="",$C3876=""),"",ROUND($E3876*$C3876/100,2))</f>
        <v/>
      </c>
      <c r="G3876" s="8" t="n"/>
      <c r="H3876" s="25" t="n"/>
      <c r="I3876" s="8" t="n"/>
      <c r="J3876" s="25">
        <f>IF($H3876&lt;&gt;"",IF($F3876="","",ROUND($H3876-$F3876,2)),IF(AND($F3876&lt;&gt;"",ISNUMBER($G3876)),IF($G3876&lt;TODAY(),-$F3876,""),""))</f>
        <v/>
      </c>
    </row>
    <row r="3877">
      <c r="A3877" s="7" t="n"/>
      <c r="B3877" s="10" t="n"/>
      <c r="C3877">
        <f>IF($A3877="","",IFERROR(IF(INDEX('Apólices'!$Q$2:$Q$5001,MATCH($A3877,'Apólices'!$A$2:$A$5001,0))="","",INDEX('Apólices'!$Q$2:$Q$5001,MATCH($A3877,'Apólices'!$A$2:$A$5001,0))),""))</f>
        <v/>
      </c>
      <c r="D3877" s="8" t="n"/>
      <c r="E3877" s="25" t="n"/>
      <c r="F3877" s="25">
        <f>IF(OR($E3877="",$C3877=""),"",ROUND($E3877*$C3877/100,2))</f>
        <v/>
      </c>
      <c r="G3877" s="8" t="n"/>
      <c r="H3877" s="25" t="n"/>
      <c r="I3877" s="8" t="n"/>
      <c r="J3877" s="25">
        <f>IF($H3877&lt;&gt;"",IF($F3877="","",ROUND($H3877-$F3877,2)),IF(AND($F3877&lt;&gt;"",ISNUMBER($G3877)),IF($G3877&lt;TODAY(),-$F3877,""),""))</f>
        <v/>
      </c>
    </row>
    <row r="3878">
      <c r="A3878" s="7" t="n"/>
      <c r="B3878" s="10" t="n"/>
      <c r="C3878">
        <f>IF($A3878="","",IFERROR(IF(INDEX('Apólices'!$Q$2:$Q$5001,MATCH($A3878,'Apólices'!$A$2:$A$5001,0))="","",INDEX('Apólices'!$Q$2:$Q$5001,MATCH($A3878,'Apólices'!$A$2:$A$5001,0))),""))</f>
        <v/>
      </c>
      <c r="D3878" s="8" t="n"/>
      <c r="E3878" s="25" t="n"/>
      <c r="F3878" s="25">
        <f>IF(OR($E3878="",$C3878=""),"",ROUND($E3878*$C3878/100,2))</f>
        <v/>
      </c>
      <c r="G3878" s="8" t="n"/>
      <c r="H3878" s="25" t="n"/>
      <c r="I3878" s="8" t="n"/>
      <c r="J3878" s="25">
        <f>IF($H3878&lt;&gt;"",IF($F3878="","",ROUND($H3878-$F3878,2)),IF(AND($F3878&lt;&gt;"",ISNUMBER($G3878)),IF($G3878&lt;TODAY(),-$F3878,""),""))</f>
        <v/>
      </c>
    </row>
    <row r="3879">
      <c r="A3879" s="7" t="n"/>
      <c r="B3879" s="10" t="n"/>
      <c r="C3879">
        <f>IF($A3879="","",IFERROR(IF(INDEX('Apólices'!$Q$2:$Q$5001,MATCH($A3879,'Apólices'!$A$2:$A$5001,0))="","",INDEX('Apólices'!$Q$2:$Q$5001,MATCH($A3879,'Apólices'!$A$2:$A$5001,0))),""))</f>
        <v/>
      </c>
      <c r="D3879" s="8" t="n"/>
      <c r="E3879" s="25" t="n"/>
      <c r="F3879" s="25">
        <f>IF(OR($E3879="",$C3879=""),"",ROUND($E3879*$C3879/100,2))</f>
        <v/>
      </c>
      <c r="G3879" s="8" t="n"/>
      <c r="H3879" s="25" t="n"/>
      <c r="I3879" s="8" t="n"/>
      <c r="J3879" s="25">
        <f>IF($H3879&lt;&gt;"",IF($F3879="","",ROUND($H3879-$F3879,2)),IF(AND($F3879&lt;&gt;"",ISNUMBER($G3879)),IF($G3879&lt;TODAY(),-$F3879,""),""))</f>
        <v/>
      </c>
    </row>
    <row r="3880">
      <c r="A3880" s="7" t="n"/>
      <c r="B3880" s="10" t="n"/>
      <c r="C3880">
        <f>IF($A3880="","",IFERROR(IF(INDEX('Apólices'!$Q$2:$Q$5001,MATCH($A3880,'Apólices'!$A$2:$A$5001,0))="","",INDEX('Apólices'!$Q$2:$Q$5001,MATCH($A3880,'Apólices'!$A$2:$A$5001,0))),""))</f>
        <v/>
      </c>
      <c r="D3880" s="8" t="n"/>
      <c r="E3880" s="25" t="n"/>
      <c r="F3880" s="25">
        <f>IF(OR($E3880="",$C3880=""),"",ROUND($E3880*$C3880/100,2))</f>
        <v/>
      </c>
      <c r="G3880" s="8" t="n"/>
      <c r="H3880" s="25" t="n"/>
      <c r="I3880" s="8" t="n"/>
      <c r="J3880" s="25">
        <f>IF($H3880&lt;&gt;"",IF($F3880="","",ROUND($H3880-$F3880,2)),IF(AND($F3880&lt;&gt;"",ISNUMBER($G3880)),IF($G3880&lt;TODAY(),-$F3880,""),""))</f>
        <v/>
      </c>
    </row>
    <row r="3881">
      <c r="A3881" s="7" t="n"/>
      <c r="B3881" s="10" t="n"/>
      <c r="C3881">
        <f>IF($A3881="","",IFERROR(IF(INDEX('Apólices'!$Q$2:$Q$5001,MATCH($A3881,'Apólices'!$A$2:$A$5001,0))="","",INDEX('Apólices'!$Q$2:$Q$5001,MATCH($A3881,'Apólices'!$A$2:$A$5001,0))),""))</f>
        <v/>
      </c>
      <c r="D3881" s="8" t="n"/>
      <c r="E3881" s="25" t="n"/>
      <c r="F3881" s="25">
        <f>IF(OR($E3881="",$C3881=""),"",ROUND($E3881*$C3881/100,2))</f>
        <v/>
      </c>
      <c r="G3881" s="8" t="n"/>
      <c r="H3881" s="25" t="n"/>
      <c r="I3881" s="8" t="n"/>
      <c r="J3881" s="25">
        <f>IF($H3881&lt;&gt;"",IF($F3881="","",ROUND($H3881-$F3881,2)),IF(AND($F3881&lt;&gt;"",ISNUMBER($G3881)),IF($G3881&lt;TODAY(),-$F3881,""),""))</f>
        <v/>
      </c>
    </row>
    <row r="3882">
      <c r="A3882" s="7" t="n"/>
      <c r="B3882" s="10" t="n"/>
      <c r="C3882">
        <f>IF($A3882="","",IFERROR(IF(INDEX('Apólices'!$Q$2:$Q$5001,MATCH($A3882,'Apólices'!$A$2:$A$5001,0))="","",INDEX('Apólices'!$Q$2:$Q$5001,MATCH($A3882,'Apólices'!$A$2:$A$5001,0))),""))</f>
        <v/>
      </c>
      <c r="D3882" s="8" t="n"/>
      <c r="E3882" s="25" t="n"/>
      <c r="F3882" s="25">
        <f>IF(OR($E3882="",$C3882=""),"",ROUND($E3882*$C3882/100,2))</f>
        <v/>
      </c>
      <c r="G3882" s="8" t="n"/>
      <c r="H3882" s="25" t="n"/>
      <c r="I3882" s="8" t="n"/>
      <c r="J3882" s="25">
        <f>IF($H3882&lt;&gt;"",IF($F3882="","",ROUND($H3882-$F3882,2)),IF(AND($F3882&lt;&gt;"",ISNUMBER($G3882)),IF($G3882&lt;TODAY(),-$F3882,""),""))</f>
        <v/>
      </c>
    </row>
    <row r="3883">
      <c r="A3883" s="7" t="n"/>
      <c r="B3883" s="10" t="n"/>
      <c r="C3883">
        <f>IF($A3883="","",IFERROR(IF(INDEX('Apólices'!$Q$2:$Q$5001,MATCH($A3883,'Apólices'!$A$2:$A$5001,0))="","",INDEX('Apólices'!$Q$2:$Q$5001,MATCH($A3883,'Apólices'!$A$2:$A$5001,0))),""))</f>
        <v/>
      </c>
      <c r="D3883" s="8" t="n"/>
      <c r="E3883" s="25" t="n"/>
      <c r="F3883" s="25">
        <f>IF(OR($E3883="",$C3883=""),"",ROUND($E3883*$C3883/100,2))</f>
        <v/>
      </c>
      <c r="G3883" s="8" t="n"/>
      <c r="H3883" s="25" t="n"/>
      <c r="I3883" s="8" t="n"/>
      <c r="J3883" s="25">
        <f>IF($H3883&lt;&gt;"",IF($F3883="","",ROUND($H3883-$F3883,2)),IF(AND($F3883&lt;&gt;"",ISNUMBER($G3883)),IF($G3883&lt;TODAY(),-$F3883,""),""))</f>
        <v/>
      </c>
    </row>
    <row r="3884">
      <c r="A3884" s="7" t="n"/>
      <c r="B3884" s="10" t="n"/>
      <c r="C3884">
        <f>IF($A3884="","",IFERROR(IF(INDEX('Apólices'!$Q$2:$Q$5001,MATCH($A3884,'Apólices'!$A$2:$A$5001,0))="","",INDEX('Apólices'!$Q$2:$Q$5001,MATCH($A3884,'Apólices'!$A$2:$A$5001,0))),""))</f>
        <v/>
      </c>
      <c r="D3884" s="8" t="n"/>
      <c r="E3884" s="25" t="n"/>
      <c r="F3884" s="25">
        <f>IF(OR($E3884="",$C3884=""),"",ROUND($E3884*$C3884/100,2))</f>
        <v/>
      </c>
      <c r="G3884" s="8" t="n"/>
      <c r="H3884" s="25" t="n"/>
      <c r="I3884" s="8" t="n"/>
      <c r="J3884" s="25">
        <f>IF($H3884&lt;&gt;"",IF($F3884="","",ROUND($H3884-$F3884,2)),IF(AND($F3884&lt;&gt;"",ISNUMBER($G3884)),IF($G3884&lt;TODAY(),-$F3884,""),""))</f>
        <v/>
      </c>
    </row>
    <row r="3885">
      <c r="A3885" s="7" t="n"/>
      <c r="B3885" s="10" t="n"/>
      <c r="C3885">
        <f>IF($A3885="","",IFERROR(IF(INDEX('Apólices'!$Q$2:$Q$5001,MATCH($A3885,'Apólices'!$A$2:$A$5001,0))="","",INDEX('Apólices'!$Q$2:$Q$5001,MATCH($A3885,'Apólices'!$A$2:$A$5001,0))),""))</f>
        <v/>
      </c>
      <c r="D3885" s="8" t="n"/>
      <c r="E3885" s="25" t="n"/>
      <c r="F3885" s="25">
        <f>IF(OR($E3885="",$C3885=""),"",ROUND($E3885*$C3885/100,2))</f>
        <v/>
      </c>
      <c r="G3885" s="8" t="n"/>
      <c r="H3885" s="25" t="n"/>
      <c r="I3885" s="8" t="n"/>
      <c r="J3885" s="25">
        <f>IF($H3885&lt;&gt;"",IF($F3885="","",ROUND($H3885-$F3885,2)),IF(AND($F3885&lt;&gt;"",ISNUMBER($G3885)),IF($G3885&lt;TODAY(),-$F3885,""),""))</f>
        <v/>
      </c>
    </row>
    <row r="3886">
      <c r="A3886" s="7" t="n"/>
      <c r="B3886" s="10" t="n"/>
      <c r="C3886">
        <f>IF($A3886="","",IFERROR(IF(INDEX('Apólices'!$Q$2:$Q$5001,MATCH($A3886,'Apólices'!$A$2:$A$5001,0))="","",INDEX('Apólices'!$Q$2:$Q$5001,MATCH($A3886,'Apólices'!$A$2:$A$5001,0))),""))</f>
        <v/>
      </c>
      <c r="D3886" s="8" t="n"/>
      <c r="E3886" s="25" t="n"/>
      <c r="F3886" s="25">
        <f>IF(OR($E3886="",$C3886=""),"",ROUND($E3886*$C3886/100,2))</f>
        <v/>
      </c>
      <c r="G3886" s="8" t="n"/>
      <c r="H3886" s="25" t="n"/>
      <c r="I3886" s="8" t="n"/>
      <c r="J3886" s="25">
        <f>IF($H3886&lt;&gt;"",IF($F3886="","",ROUND($H3886-$F3886,2)),IF(AND($F3886&lt;&gt;"",ISNUMBER($G3886)),IF($G3886&lt;TODAY(),-$F3886,""),""))</f>
        <v/>
      </c>
    </row>
    <row r="3887">
      <c r="A3887" s="7" t="n"/>
      <c r="B3887" s="10" t="n"/>
      <c r="C3887">
        <f>IF($A3887="","",IFERROR(IF(INDEX('Apólices'!$Q$2:$Q$5001,MATCH($A3887,'Apólices'!$A$2:$A$5001,0))="","",INDEX('Apólices'!$Q$2:$Q$5001,MATCH($A3887,'Apólices'!$A$2:$A$5001,0))),""))</f>
        <v/>
      </c>
      <c r="D3887" s="8" t="n"/>
      <c r="E3887" s="25" t="n"/>
      <c r="F3887" s="25">
        <f>IF(OR($E3887="",$C3887=""),"",ROUND($E3887*$C3887/100,2))</f>
        <v/>
      </c>
      <c r="G3887" s="8" t="n"/>
      <c r="H3887" s="25" t="n"/>
      <c r="I3887" s="8" t="n"/>
      <c r="J3887" s="25">
        <f>IF($H3887&lt;&gt;"",IF($F3887="","",ROUND($H3887-$F3887,2)),IF(AND($F3887&lt;&gt;"",ISNUMBER($G3887)),IF($G3887&lt;TODAY(),-$F3887,""),""))</f>
        <v/>
      </c>
    </row>
    <row r="3888">
      <c r="A3888" s="7" t="n"/>
      <c r="B3888" s="10" t="n"/>
      <c r="C3888">
        <f>IF($A3888="","",IFERROR(IF(INDEX('Apólices'!$Q$2:$Q$5001,MATCH($A3888,'Apólices'!$A$2:$A$5001,0))="","",INDEX('Apólices'!$Q$2:$Q$5001,MATCH($A3888,'Apólices'!$A$2:$A$5001,0))),""))</f>
        <v/>
      </c>
      <c r="D3888" s="8" t="n"/>
      <c r="E3888" s="25" t="n"/>
      <c r="F3888" s="25">
        <f>IF(OR($E3888="",$C3888=""),"",ROUND($E3888*$C3888/100,2))</f>
        <v/>
      </c>
      <c r="G3888" s="8" t="n"/>
      <c r="H3888" s="25" t="n"/>
      <c r="I3888" s="8" t="n"/>
      <c r="J3888" s="25">
        <f>IF($H3888&lt;&gt;"",IF($F3888="","",ROUND($H3888-$F3888,2)),IF(AND($F3888&lt;&gt;"",ISNUMBER($G3888)),IF($G3888&lt;TODAY(),-$F3888,""),""))</f>
        <v/>
      </c>
    </row>
    <row r="3889">
      <c r="A3889" s="7" t="n"/>
      <c r="B3889" s="10" t="n"/>
      <c r="C3889">
        <f>IF($A3889="","",IFERROR(IF(INDEX('Apólices'!$Q$2:$Q$5001,MATCH($A3889,'Apólices'!$A$2:$A$5001,0))="","",INDEX('Apólices'!$Q$2:$Q$5001,MATCH($A3889,'Apólices'!$A$2:$A$5001,0))),""))</f>
        <v/>
      </c>
      <c r="D3889" s="8" t="n"/>
      <c r="E3889" s="25" t="n"/>
      <c r="F3889" s="25">
        <f>IF(OR($E3889="",$C3889=""),"",ROUND($E3889*$C3889/100,2))</f>
        <v/>
      </c>
      <c r="G3889" s="8" t="n"/>
      <c r="H3889" s="25" t="n"/>
      <c r="I3889" s="8" t="n"/>
      <c r="J3889" s="25">
        <f>IF($H3889&lt;&gt;"",IF($F3889="","",ROUND($H3889-$F3889,2)),IF(AND($F3889&lt;&gt;"",ISNUMBER($G3889)),IF($G3889&lt;TODAY(),-$F3889,""),""))</f>
        <v/>
      </c>
    </row>
    <row r="3890">
      <c r="A3890" s="7" t="n"/>
      <c r="B3890" s="10" t="n"/>
      <c r="C3890">
        <f>IF($A3890="","",IFERROR(IF(INDEX('Apólices'!$Q$2:$Q$5001,MATCH($A3890,'Apólices'!$A$2:$A$5001,0))="","",INDEX('Apólices'!$Q$2:$Q$5001,MATCH($A3890,'Apólices'!$A$2:$A$5001,0))),""))</f>
        <v/>
      </c>
      <c r="D3890" s="8" t="n"/>
      <c r="E3890" s="25" t="n"/>
      <c r="F3890" s="25">
        <f>IF(OR($E3890="",$C3890=""),"",ROUND($E3890*$C3890/100,2))</f>
        <v/>
      </c>
      <c r="G3890" s="8" t="n"/>
      <c r="H3890" s="25" t="n"/>
      <c r="I3890" s="8" t="n"/>
      <c r="J3890" s="25">
        <f>IF($H3890&lt;&gt;"",IF($F3890="","",ROUND($H3890-$F3890,2)),IF(AND($F3890&lt;&gt;"",ISNUMBER($G3890)),IF($G3890&lt;TODAY(),-$F3890,""),""))</f>
        <v/>
      </c>
    </row>
    <row r="3891">
      <c r="A3891" s="7" t="n"/>
      <c r="B3891" s="10" t="n"/>
      <c r="C3891">
        <f>IF($A3891="","",IFERROR(IF(INDEX('Apólices'!$Q$2:$Q$5001,MATCH($A3891,'Apólices'!$A$2:$A$5001,0))="","",INDEX('Apólices'!$Q$2:$Q$5001,MATCH($A3891,'Apólices'!$A$2:$A$5001,0))),""))</f>
        <v/>
      </c>
      <c r="D3891" s="8" t="n"/>
      <c r="E3891" s="25" t="n"/>
      <c r="F3891" s="25">
        <f>IF(OR($E3891="",$C3891=""),"",ROUND($E3891*$C3891/100,2))</f>
        <v/>
      </c>
      <c r="G3891" s="8" t="n"/>
      <c r="H3891" s="25" t="n"/>
      <c r="I3891" s="8" t="n"/>
      <c r="J3891" s="25">
        <f>IF($H3891&lt;&gt;"",IF($F3891="","",ROUND($H3891-$F3891,2)),IF(AND($F3891&lt;&gt;"",ISNUMBER($G3891)),IF($G3891&lt;TODAY(),-$F3891,""),""))</f>
        <v/>
      </c>
    </row>
    <row r="3892">
      <c r="A3892" s="7" t="n"/>
      <c r="B3892" s="10" t="n"/>
      <c r="C3892">
        <f>IF($A3892="","",IFERROR(IF(INDEX('Apólices'!$Q$2:$Q$5001,MATCH($A3892,'Apólices'!$A$2:$A$5001,0))="","",INDEX('Apólices'!$Q$2:$Q$5001,MATCH($A3892,'Apólices'!$A$2:$A$5001,0))),""))</f>
        <v/>
      </c>
      <c r="D3892" s="8" t="n"/>
      <c r="E3892" s="25" t="n"/>
      <c r="F3892" s="25">
        <f>IF(OR($E3892="",$C3892=""),"",ROUND($E3892*$C3892/100,2))</f>
        <v/>
      </c>
      <c r="G3892" s="8" t="n"/>
      <c r="H3892" s="25" t="n"/>
      <c r="I3892" s="8" t="n"/>
      <c r="J3892" s="25">
        <f>IF($H3892&lt;&gt;"",IF($F3892="","",ROUND($H3892-$F3892,2)),IF(AND($F3892&lt;&gt;"",ISNUMBER($G3892)),IF($G3892&lt;TODAY(),-$F3892,""),""))</f>
        <v/>
      </c>
    </row>
    <row r="3893">
      <c r="A3893" s="7" t="n"/>
      <c r="B3893" s="10" t="n"/>
      <c r="C3893">
        <f>IF($A3893="","",IFERROR(IF(INDEX('Apólices'!$Q$2:$Q$5001,MATCH($A3893,'Apólices'!$A$2:$A$5001,0))="","",INDEX('Apólices'!$Q$2:$Q$5001,MATCH($A3893,'Apólices'!$A$2:$A$5001,0))),""))</f>
        <v/>
      </c>
      <c r="D3893" s="8" t="n"/>
      <c r="E3893" s="25" t="n"/>
      <c r="F3893" s="25">
        <f>IF(OR($E3893="",$C3893=""),"",ROUND($E3893*$C3893/100,2))</f>
        <v/>
      </c>
      <c r="G3893" s="8" t="n"/>
      <c r="H3893" s="25" t="n"/>
      <c r="I3893" s="8" t="n"/>
      <c r="J3893" s="25">
        <f>IF($H3893&lt;&gt;"",IF($F3893="","",ROUND($H3893-$F3893,2)),IF(AND($F3893&lt;&gt;"",ISNUMBER($G3893)),IF($G3893&lt;TODAY(),-$F3893,""),""))</f>
        <v/>
      </c>
    </row>
    <row r="3894">
      <c r="A3894" s="7" t="n"/>
      <c r="B3894" s="10" t="n"/>
      <c r="C3894">
        <f>IF($A3894="","",IFERROR(IF(INDEX('Apólices'!$Q$2:$Q$5001,MATCH($A3894,'Apólices'!$A$2:$A$5001,0))="","",INDEX('Apólices'!$Q$2:$Q$5001,MATCH($A3894,'Apólices'!$A$2:$A$5001,0))),""))</f>
        <v/>
      </c>
      <c r="D3894" s="8" t="n"/>
      <c r="E3894" s="25" t="n"/>
      <c r="F3894" s="25">
        <f>IF(OR($E3894="",$C3894=""),"",ROUND($E3894*$C3894/100,2))</f>
        <v/>
      </c>
      <c r="G3894" s="8" t="n"/>
      <c r="H3894" s="25" t="n"/>
      <c r="I3894" s="8" t="n"/>
      <c r="J3894" s="25">
        <f>IF($H3894&lt;&gt;"",IF($F3894="","",ROUND($H3894-$F3894,2)),IF(AND($F3894&lt;&gt;"",ISNUMBER($G3894)),IF($G3894&lt;TODAY(),-$F3894,""),""))</f>
        <v/>
      </c>
    </row>
    <row r="3895">
      <c r="A3895" s="7" t="n"/>
      <c r="B3895" s="10" t="n"/>
      <c r="C3895">
        <f>IF($A3895="","",IFERROR(IF(INDEX('Apólices'!$Q$2:$Q$5001,MATCH($A3895,'Apólices'!$A$2:$A$5001,0))="","",INDEX('Apólices'!$Q$2:$Q$5001,MATCH($A3895,'Apólices'!$A$2:$A$5001,0))),""))</f>
        <v/>
      </c>
      <c r="D3895" s="8" t="n"/>
      <c r="E3895" s="25" t="n"/>
      <c r="F3895" s="25">
        <f>IF(OR($E3895="",$C3895=""),"",ROUND($E3895*$C3895/100,2))</f>
        <v/>
      </c>
      <c r="G3895" s="8" t="n"/>
      <c r="H3895" s="25" t="n"/>
      <c r="I3895" s="8" t="n"/>
      <c r="J3895" s="25">
        <f>IF($H3895&lt;&gt;"",IF($F3895="","",ROUND($H3895-$F3895,2)),IF(AND($F3895&lt;&gt;"",ISNUMBER($G3895)),IF($G3895&lt;TODAY(),-$F3895,""),""))</f>
        <v/>
      </c>
    </row>
    <row r="3896">
      <c r="A3896" s="7" t="n"/>
      <c r="B3896" s="10" t="n"/>
      <c r="C3896">
        <f>IF($A3896="","",IFERROR(IF(INDEX('Apólices'!$Q$2:$Q$5001,MATCH($A3896,'Apólices'!$A$2:$A$5001,0))="","",INDEX('Apólices'!$Q$2:$Q$5001,MATCH($A3896,'Apólices'!$A$2:$A$5001,0))),""))</f>
        <v/>
      </c>
      <c r="D3896" s="8" t="n"/>
      <c r="E3896" s="25" t="n"/>
      <c r="F3896" s="25">
        <f>IF(OR($E3896="",$C3896=""),"",ROUND($E3896*$C3896/100,2))</f>
        <v/>
      </c>
      <c r="G3896" s="8" t="n"/>
      <c r="H3896" s="25" t="n"/>
      <c r="I3896" s="8" t="n"/>
      <c r="J3896" s="25">
        <f>IF($H3896&lt;&gt;"",IF($F3896="","",ROUND($H3896-$F3896,2)),IF(AND($F3896&lt;&gt;"",ISNUMBER($G3896)),IF($G3896&lt;TODAY(),-$F3896,""),""))</f>
        <v/>
      </c>
    </row>
    <row r="3897">
      <c r="A3897" s="7" t="n"/>
      <c r="B3897" s="10" t="n"/>
      <c r="C3897">
        <f>IF($A3897="","",IFERROR(IF(INDEX('Apólices'!$Q$2:$Q$5001,MATCH($A3897,'Apólices'!$A$2:$A$5001,0))="","",INDEX('Apólices'!$Q$2:$Q$5001,MATCH($A3897,'Apólices'!$A$2:$A$5001,0))),""))</f>
        <v/>
      </c>
      <c r="D3897" s="8" t="n"/>
      <c r="E3897" s="25" t="n"/>
      <c r="F3897" s="25">
        <f>IF(OR($E3897="",$C3897=""),"",ROUND($E3897*$C3897/100,2))</f>
        <v/>
      </c>
      <c r="G3897" s="8" t="n"/>
      <c r="H3897" s="25" t="n"/>
      <c r="I3897" s="8" t="n"/>
      <c r="J3897" s="25">
        <f>IF($H3897&lt;&gt;"",IF($F3897="","",ROUND($H3897-$F3897,2)),IF(AND($F3897&lt;&gt;"",ISNUMBER($G3897)),IF($G3897&lt;TODAY(),-$F3897,""),""))</f>
        <v/>
      </c>
    </row>
    <row r="3898">
      <c r="A3898" s="7" t="n"/>
      <c r="B3898" s="10" t="n"/>
      <c r="C3898">
        <f>IF($A3898="","",IFERROR(IF(INDEX('Apólices'!$Q$2:$Q$5001,MATCH($A3898,'Apólices'!$A$2:$A$5001,0))="","",INDEX('Apólices'!$Q$2:$Q$5001,MATCH($A3898,'Apólices'!$A$2:$A$5001,0))),""))</f>
        <v/>
      </c>
      <c r="D3898" s="8" t="n"/>
      <c r="E3898" s="25" t="n"/>
      <c r="F3898" s="25">
        <f>IF(OR($E3898="",$C3898=""),"",ROUND($E3898*$C3898/100,2))</f>
        <v/>
      </c>
      <c r="G3898" s="8" t="n"/>
      <c r="H3898" s="25" t="n"/>
      <c r="I3898" s="8" t="n"/>
      <c r="J3898" s="25">
        <f>IF($H3898&lt;&gt;"",IF($F3898="","",ROUND($H3898-$F3898,2)),IF(AND($F3898&lt;&gt;"",ISNUMBER($G3898)),IF($G3898&lt;TODAY(),-$F3898,""),""))</f>
        <v/>
      </c>
    </row>
    <row r="3899">
      <c r="A3899" s="7" t="n"/>
      <c r="B3899" s="10" t="n"/>
      <c r="C3899">
        <f>IF($A3899="","",IFERROR(IF(INDEX('Apólices'!$Q$2:$Q$5001,MATCH($A3899,'Apólices'!$A$2:$A$5001,0))="","",INDEX('Apólices'!$Q$2:$Q$5001,MATCH($A3899,'Apólices'!$A$2:$A$5001,0))),""))</f>
        <v/>
      </c>
      <c r="D3899" s="8" t="n"/>
      <c r="E3899" s="25" t="n"/>
      <c r="F3899" s="25">
        <f>IF(OR($E3899="",$C3899=""),"",ROUND($E3899*$C3899/100,2))</f>
        <v/>
      </c>
      <c r="G3899" s="8" t="n"/>
      <c r="H3899" s="25" t="n"/>
      <c r="I3899" s="8" t="n"/>
      <c r="J3899" s="25">
        <f>IF($H3899&lt;&gt;"",IF($F3899="","",ROUND($H3899-$F3899,2)),IF(AND($F3899&lt;&gt;"",ISNUMBER($G3899)),IF($G3899&lt;TODAY(),-$F3899,""),""))</f>
        <v/>
      </c>
    </row>
    <row r="3900">
      <c r="A3900" s="7" t="n"/>
      <c r="B3900" s="10" t="n"/>
      <c r="C3900">
        <f>IF($A3900="","",IFERROR(IF(INDEX('Apólices'!$Q$2:$Q$5001,MATCH($A3900,'Apólices'!$A$2:$A$5001,0))="","",INDEX('Apólices'!$Q$2:$Q$5001,MATCH($A3900,'Apólices'!$A$2:$A$5001,0))),""))</f>
        <v/>
      </c>
      <c r="D3900" s="8" t="n"/>
      <c r="E3900" s="25" t="n"/>
      <c r="F3900" s="25">
        <f>IF(OR($E3900="",$C3900=""),"",ROUND($E3900*$C3900/100,2))</f>
        <v/>
      </c>
      <c r="G3900" s="8" t="n"/>
      <c r="H3900" s="25" t="n"/>
      <c r="I3900" s="8" t="n"/>
      <c r="J3900" s="25">
        <f>IF($H3900&lt;&gt;"",IF($F3900="","",ROUND($H3900-$F3900,2)),IF(AND($F3900&lt;&gt;"",ISNUMBER($G3900)),IF($G3900&lt;TODAY(),-$F3900,""),""))</f>
        <v/>
      </c>
    </row>
    <row r="3901">
      <c r="A3901" s="7" t="n"/>
      <c r="B3901" s="10" t="n"/>
      <c r="C3901">
        <f>IF($A3901="","",IFERROR(IF(INDEX('Apólices'!$Q$2:$Q$5001,MATCH($A3901,'Apólices'!$A$2:$A$5001,0))="","",INDEX('Apólices'!$Q$2:$Q$5001,MATCH($A3901,'Apólices'!$A$2:$A$5001,0))),""))</f>
        <v/>
      </c>
      <c r="D3901" s="8" t="n"/>
      <c r="E3901" s="25" t="n"/>
      <c r="F3901" s="25">
        <f>IF(OR($E3901="",$C3901=""),"",ROUND($E3901*$C3901/100,2))</f>
        <v/>
      </c>
      <c r="G3901" s="8" t="n"/>
      <c r="H3901" s="25" t="n"/>
      <c r="I3901" s="8" t="n"/>
      <c r="J3901" s="25">
        <f>IF($H3901&lt;&gt;"",IF($F3901="","",ROUND($H3901-$F3901,2)),IF(AND($F3901&lt;&gt;"",ISNUMBER($G3901)),IF($G3901&lt;TODAY(),-$F3901,""),""))</f>
        <v/>
      </c>
    </row>
    <row r="3902">
      <c r="A3902" s="7" t="n"/>
      <c r="B3902" s="10" t="n"/>
      <c r="C3902">
        <f>IF($A3902="","",IFERROR(IF(INDEX('Apólices'!$Q$2:$Q$5001,MATCH($A3902,'Apólices'!$A$2:$A$5001,0))="","",INDEX('Apólices'!$Q$2:$Q$5001,MATCH($A3902,'Apólices'!$A$2:$A$5001,0))),""))</f>
        <v/>
      </c>
      <c r="D3902" s="8" t="n"/>
      <c r="E3902" s="25" t="n"/>
      <c r="F3902" s="25">
        <f>IF(OR($E3902="",$C3902=""),"",ROUND($E3902*$C3902/100,2))</f>
        <v/>
      </c>
      <c r="G3902" s="8" t="n"/>
      <c r="H3902" s="25" t="n"/>
      <c r="I3902" s="8" t="n"/>
      <c r="J3902" s="25">
        <f>IF($H3902&lt;&gt;"",IF($F3902="","",ROUND($H3902-$F3902,2)),IF(AND($F3902&lt;&gt;"",ISNUMBER($G3902)),IF($G3902&lt;TODAY(),-$F3902,""),""))</f>
        <v/>
      </c>
    </row>
    <row r="3903">
      <c r="A3903" s="7" t="n"/>
      <c r="B3903" s="10" t="n"/>
      <c r="C3903">
        <f>IF($A3903="","",IFERROR(IF(INDEX('Apólices'!$Q$2:$Q$5001,MATCH($A3903,'Apólices'!$A$2:$A$5001,0))="","",INDEX('Apólices'!$Q$2:$Q$5001,MATCH($A3903,'Apólices'!$A$2:$A$5001,0))),""))</f>
        <v/>
      </c>
      <c r="D3903" s="8" t="n"/>
      <c r="E3903" s="25" t="n"/>
      <c r="F3903" s="25">
        <f>IF(OR($E3903="",$C3903=""),"",ROUND($E3903*$C3903/100,2))</f>
        <v/>
      </c>
      <c r="G3903" s="8" t="n"/>
      <c r="H3903" s="25" t="n"/>
      <c r="I3903" s="8" t="n"/>
      <c r="J3903" s="25">
        <f>IF($H3903&lt;&gt;"",IF($F3903="","",ROUND($H3903-$F3903,2)),IF(AND($F3903&lt;&gt;"",ISNUMBER($G3903)),IF($G3903&lt;TODAY(),-$F3903,""),""))</f>
        <v/>
      </c>
    </row>
    <row r="3904">
      <c r="A3904" s="7" t="n"/>
      <c r="B3904" s="10" t="n"/>
      <c r="C3904">
        <f>IF($A3904="","",IFERROR(IF(INDEX('Apólices'!$Q$2:$Q$5001,MATCH($A3904,'Apólices'!$A$2:$A$5001,0))="","",INDEX('Apólices'!$Q$2:$Q$5001,MATCH($A3904,'Apólices'!$A$2:$A$5001,0))),""))</f>
        <v/>
      </c>
      <c r="D3904" s="8" t="n"/>
      <c r="E3904" s="25" t="n"/>
      <c r="F3904" s="25">
        <f>IF(OR($E3904="",$C3904=""),"",ROUND($E3904*$C3904/100,2))</f>
        <v/>
      </c>
      <c r="G3904" s="8" t="n"/>
      <c r="H3904" s="25" t="n"/>
      <c r="I3904" s="8" t="n"/>
      <c r="J3904" s="25">
        <f>IF($H3904&lt;&gt;"",IF($F3904="","",ROUND($H3904-$F3904,2)),IF(AND($F3904&lt;&gt;"",ISNUMBER($G3904)),IF($G3904&lt;TODAY(),-$F3904,""),""))</f>
        <v/>
      </c>
    </row>
    <row r="3905">
      <c r="A3905" s="7" t="n"/>
      <c r="B3905" s="10" t="n"/>
      <c r="C3905">
        <f>IF($A3905="","",IFERROR(IF(INDEX('Apólices'!$Q$2:$Q$5001,MATCH($A3905,'Apólices'!$A$2:$A$5001,0))="","",INDEX('Apólices'!$Q$2:$Q$5001,MATCH($A3905,'Apólices'!$A$2:$A$5001,0))),""))</f>
        <v/>
      </c>
      <c r="D3905" s="8" t="n"/>
      <c r="E3905" s="25" t="n"/>
      <c r="F3905" s="25">
        <f>IF(OR($E3905="",$C3905=""),"",ROUND($E3905*$C3905/100,2))</f>
        <v/>
      </c>
      <c r="G3905" s="8" t="n"/>
      <c r="H3905" s="25" t="n"/>
      <c r="I3905" s="8" t="n"/>
      <c r="J3905" s="25">
        <f>IF($H3905&lt;&gt;"",IF($F3905="","",ROUND($H3905-$F3905,2)),IF(AND($F3905&lt;&gt;"",ISNUMBER($G3905)),IF($G3905&lt;TODAY(),-$F3905,""),""))</f>
        <v/>
      </c>
    </row>
    <row r="3906">
      <c r="A3906" s="7" t="n"/>
      <c r="B3906" s="10" t="n"/>
      <c r="C3906">
        <f>IF($A3906="","",IFERROR(IF(INDEX('Apólices'!$Q$2:$Q$5001,MATCH($A3906,'Apólices'!$A$2:$A$5001,0))="","",INDEX('Apólices'!$Q$2:$Q$5001,MATCH($A3906,'Apólices'!$A$2:$A$5001,0))),""))</f>
        <v/>
      </c>
      <c r="D3906" s="8" t="n"/>
      <c r="E3906" s="25" t="n"/>
      <c r="F3906" s="25">
        <f>IF(OR($E3906="",$C3906=""),"",ROUND($E3906*$C3906/100,2))</f>
        <v/>
      </c>
      <c r="G3906" s="8" t="n"/>
      <c r="H3906" s="25" t="n"/>
      <c r="I3906" s="8" t="n"/>
      <c r="J3906" s="25">
        <f>IF($H3906&lt;&gt;"",IF($F3906="","",ROUND($H3906-$F3906,2)),IF(AND($F3906&lt;&gt;"",ISNUMBER($G3906)),IF($G3906&lt;TODAY(),-$F3906,""),""))</f>
        <v/>
      </c>
    </row>
    <row r="3907">
      <c r="A3907" s="7" t="n"/>
      <c r="B3907" s="10" t="n"/>
      <c r="C3907">
        <f>IF($A3907="","",IFERROR(IF(INDEX('Apólices'!$Q$2:$Q$5001,MATCH($A3907,'Apólices'!$A$2:$A$5001,0))="","",INDEX('Apólices'!$Q$2:$Q$5001,MATCH($A3907,'Apólices'!$A$2:$A$5001,0))),""))</f>
        <v/>
      </c>
      <c r="D3907" s="8" t="n"/>
      <c r="E3907" s="25" t="n"/>
      <c r="F3907" s="25">
        <f>IF(OR($E3907="",$C3907=""),"",ROUND($E3907*$C3907/100,2))</f>
        <v/>
      </c>
      <c r="G3907" s="8" t="n"/>
      <c r="H3907" s="25" t="n"/>
      <c r="I3907" s="8" t="n"/>
      <c r="J3907" s="25">
        <f>IF($H3907&lt;&gt;"",IF($F3907="","",ROUND($H3907-$F3907,2)),IF(AND($F3907&lt;&gt;"",ISNUMBER($G3907)),IF($G3907&lt;TODAY(),-$F3907,""),""))</f>
        <v/>
      </c>
    </row>
    <row r="3908">
      <c r="A3908" s="7" t="n"/>
      <c r="B3908" s="10" t="n"/>
      <c r="C3908">
        <f>IF($A3908="","",IFERROR(IF(INDEX('Apólices'!$Q$2:$Q$5001,MATCH($A3908,'Apólices'!$A$2:$A$5001,0))="","",INDEX('Apólices'!$Q$2:$Q$5001,MATCH($A3908,'Apólices'!$A$2:$A$5001,0))),""))</f>
        <v/>
      </c>
      <c r="D3908" s="8" t="n"/>
      <c r="E3908" s="25" t="n"/>
      <c r="F3908" s="25">
        <f>IF(OR($E3908="",$C3908=""),"",ROUND($E3908*$C3908/100,2))</f>
        <v/>
      </c>
      <c r="G3908" s="8" t="n"/>
      <c r="H3908" s="25" t="n"/>
      <c r="I3908" s="8" t="n"/>
      <c r="J3908" s="25">
        <f>IF($H3908&lt;&gt;"",IF($F3908="","",ROUND($H3908-$F3908,2)),IF(AND($F3908&lt;&gt;"",ISNUMBER($G3908)),IF($G3908&lt;TODAY(),-$F3908,""),""))</f>
        <v/>
      </c>
    </row>
    <row r="3909">
      <c r="A3909" s="7" t="n"/>
      <c r="B3909" s="10" t="n"/>
      <c r="C3909">
        <f>IF($A3909="","",IFERROR(IF(INDEX('Apólices'!$Q$2:$Q$5001,MATCH($A3909,'Apólices'!$A$2:$A$5001,0))="","",INDEX('Apólices'!$Q$2:$Q$5001,MATCH($A3909,'Apólices'!$A$2:$A$5001,0))),""))</f>
        <v/>
      </c>
      <c r="D3909" s="8" t="n"/>
      <c r="E3909" s="25" t="n"/>
      <c r="F3909" s="25">
        <f>IF(OR($E3909="",$C3909=""),"",ROUND($E3909*$C3909/100,2))</f>
        <v/>
      </c>
      <c r="G3909" s="8" t="n"/>
      <c r="H3909" s="25" t="n"/>
      <c r="I3909" s="8" t="n"/>
      <c r="J3909" s="25">
        <f>IF($H3909&lt;&gt;"",IF($F3909="","",ROUND($H3909-$F3909,2)),IF(AND($F3909&lt;&gt;"",ISNUMBER($G3909)),IF($G3909&lt;TODAY(),-$F3909,""),""))</f>
        <v/>
      </c>
    </row>
    <row r="3910">
      <c r="A3910" s="7" t="n"/>
      <c r="B3910" s="10" t="n"/>
      <c r="C3910">
        <f>IF($A3910="","",IFERROR(IF(INDEX('Apólices'!$Q$2:$Q$5001,MATCH($A3910,'Apólices'!$A$2:$A$5001,0))="","",INDEX('Apólices'!$Q$2:$Q$5001,MATCH($A3910,'Apólices'!$A$2:$A$5001,0))),""))</f>
        <v/>
      </c>
      <c r="D3910" s="8" t="n"/>
      <c r="E3910" s="25" t="n"/>
      <c r="F3910" s="25">
        <f>IF(OR($E3910="",$C3910=""),"",ROUND($E3910*$C3910/100,2))</f>
        <v/>
      </c>
      <c r="G3910" s="8" t="n"/>
      <c r="H3910" s="25" t="n"/>
      <c r="I3910" s="8" t="n"/>
      <c r="J3910" s="25">
        <f>IF($H3910&lt;&gt;"",IF($F3910="","",ROUND($H3910-$F3910,2)),IF(AND($F3910&lt;&gt;"",ISNUMBER($G3910)),IF($G3910&lt;TODAY(),-$F3910,""),""))</f>
        <v/>
      </c>
    </row>
    <row r="3911">
      <c r="A3911" s="7" t="n"/>
      <c r="B3911" s="10" t="n"/>
      <c r="C3911">
        <f>IF($A3911="","",IFERROR(IF(INDEX('Apólices'!$Q$2:$Q$5001,MATCH($A3911,'Apólices'!$A$2:$A$5001,0))="","",INDEX('Apólices'!$Q$2:$Q$5001,MATCH($A3911,'Apólices'!$A$2:$A$5001,0))),""))</f>
        <v/>
      </c>
      <c r="D3911" s="8" t="n"/>
      <c r="E3911" s="25" t="n"/>
      <c r="F3911" s="25">
        <f>IF(OR($E3911="",$C3911=""),"",ROUND($E3911*$C3911/100,2))</f>
        <v/>
      </c>
      <c r="G3911" s="8" t="n"/>
      <c r="H3911" s="25" t="n"/>
      <c r="I3911" s="8" t="n"/>
      <c r="J3911" s="25">
        <f>IF($H3911&lt;&gt;"",IF($F3911="","",ROUND($H3911-$F3911,2)),IF(AND($F3911&lt;&gt;"",ISNUMBER($G3911)),IF($G3911&lt;TODAY(),-$F3911,""),""))</f>
        <v/>
      </c>
    </row>
    <row r="3912">
      <c r="A3912" s="7" t="n"/>
      <c r="B3912" s="10" t="n"/>
      <c r="C3912">
        <f>IF($A3912="","",IFERROR(IF(INDEX('Apólices'!$Q$2:$Q$5001,MATCH($A3912,'Apólices'!$A$2:$A$5001,0))="","",INDEX('Apólices'!$Q$2:$Q$5001,MATCH($A3912,'Apólices'!$A$2:$A$5001,0))),""))</f>
        <v/>
      </c>
      <c r="D3912" s="8" t="n"/>
      <c r="E3912" s="25" t="n"/>
      <c r="F3912" s="25">
        <f>IF(OR($E3912="",$C3912=""),"",ROUND($E3912*$C3912/100,2))</f>
        <v/>
      </c>
      <c r="G3912" s="8" t="n"/>
      <c r="H3912" s="25" t="n"/>
      <c r="I3912" s="8" t="n"/>
      <c r="J3912" s="25">
        <f>IF($H3912&lt;&gt;"",IF($F3912="","",ROUND($H3912-$F3912,2)),IF(AND($F3912&lt;&gt;"",ISNUMBER($G3912)),IF($G3912&lt;TODAY(),-$F3912,""),""))</f>
        <v/>
      </c>
    </row>
    <row r="3913">
      <c r="A3913" s="7" t="n"/>
      <c r="B3913" s="10" t="n"/>
      <c r="C3913">
        <f>IF($A3913="","",IFERROR(IF(INDEX('Apólices'!$Q$2:$Q$5001,MATCH($A3913,'Apólices'!$A$2:$A$5001,0))="","",INDEX('Apólices'!$Q$2:$Q$5001,MATCH($A3913,'Apólices'!$A$2:$A$5001,0))),""))</f>
        <v/>
      </c>
      <c r="D3913" s="8" t="n"/>
      <c r="E3913" s="25" t="n"/>
      <c r="F3913" s="25">
        <f>IF(OR($E3913="",$C3913=""),"",ROUND($E3913*$C3913/100,2))</f>
        <v/>
      </c>
      <c r="G3913" s="8" t="n"/>
      <c r="H3913" s="25" t="n"/>
      <c r="I3913" s="8" t="n"/>
      <c r="J3913" s="25">
        <f>IF($H3913&lt;&gt;"",IF($F3913="","",ROUND($H3913-$F3913,2)),IF(AND($F3913&lt;&gt;"",ISNUMBER($G3913)),IF($G3913&lt;TODAY(),-$F3913,""),""))</f>
        <v/>
      </c>
    </row>
    <row r="3914">
      <c r="A3914" s="7" t="n"/>
      <c r="B3914" s="10" t="n"/>
      <c r="C3914">
        <f>IF($A3914="","",IFERROR(IF(INDEX('Apólices'!$Q$2:$Q$5001,MATCH($A3914,'Apólices'!$A$2:$A$5001,0))="","",INDEX('Apólices'!$Q$2:$Q$5001,MATCH($A3914,'Apólices'!$A$2:$A$5001,0))),""))</f>
        <v/>
      </c>
      <c r="D3914" s="8" t="n"/>
      <c r="E3914" s="25" t="n"/>
      <c r="F3914" s="25">
        <f>IF(OR($E3914="",$C3914=""),"",ROUND($E3914*$C3914/100,2))</f>
        <v/>
      </c>
      <c r="G3914" s="8" t="n"/>
      <c r="H3914" s="25" t="n"/>
      <c r="I3914" s="8" t="n"/>
      <c r="J3914" s="25">
        <f>IF($H3914&lt;&gt;"",IF($F3914="","",ROUND($H3914-$F3914,2)),IF(AND($F3914&lt;&gt;"",ISNUMBER($G3914)),IF($G3914&lt;TODAY(),-$F3914,""),""))</f>
        <v/>
      </c>
    </row>
    <row r="3915">
      <c r="A3915" s="7" t="n"/>
      <c r="B3915" s="10" t="n"/>
      <c r="C3915">
        <f>IF($A3915="","",IFERROR(IF(INDEX('Apólices'!$Q$2:$Q$5001,MATCH($A3915,'Apólices'!$A$2:$A$5001,0))="","",INDEX('Apólices'!$Q$2:$Q$5001,MATCH($A3915,'Apólices'!$A$2:$A$5001,0))),""))</f>
        <v/>
      </c>
      <c r="D3915" s="8" t="n"/>
      <c r="E3915" s="25" t="n"/>
      <c r="F3915" s="25">
        <f>IF(OR($E3915="",$C3915=""),"",ROUND($E3915*$C3915/100,2))</f>
        <v/>
      </c>
      <c r="G3915" s="8" t="n"/>
      <c r="H3915" s="25" t="n"/>
      <c r="I3915" s="8" t="n"/>
      <c r="J3915" s="25">
        <f>IF($H3915&lt;&gt;"",IF($F3915="","",ROUND($H3915-$F3915,2)),IF(AND($F3915&lt;&gt;"",ISNUMBER($G3915)),IF($G3915&lt;TODAY(),-$F3915,""),""))</f>
        <v/>
      </c>
    </row>
    <row r="3916">
      <c r="A3916" s="7" t="n"/>
      <c r="B3916" s="10" t="n"/>
      <c r="C3916">
        <f>IF($A3916="","",IFERROR(IF(INDEX('Apólices'!$Q$2:$Q$5001,MATCH($A3916,'Apólices'!$A$2:$A$5001,0))="","",INDEX('Apólices'!$Q$2:$Q$5001,MATCH($A3916,'Apólices'!$A$2:$A$5001,0))),""))</f>
        <v/>
      </c>
      <c r="D3916" s="8" t="n"/>
      <c r="E3916" s="25" t="n"/>
      <c r="F3916" s="25">
        <f>IF(OR($E3916="",$C3916=""),"",ROUND($E3916*$C3916/100,2))</f>
        <v/>
      </c>
      <c r="G3916" s="8" t="n"/>
      <c r="H3916" s="25" t="n"/>
      <c r="I3916" s="8" t="n"/>
      <c r="J3916" s="25">
        <f>IF($H3916&lt;&gt;"",IF($F3916="","",ROUND($H3916-$F3916,2)),IF(AND($F3916&lt;&gt;"",ISNUMBER($G3916)),IF($G3916&lt;TODAY(),-$F3916,""),""))</f>
        <v/>
      </c>
    </row>
    <row r="3917">
      <c r="A3917" s="7" t="n"/>
      <c r="B3917" s="10" t="n"/>
      <c r="C3917">
        <f>IF($A3917="","",IFERROR(IF(INDEX('Apólices'!$Q$2:$Q$5001,MATCH($A3917,'Apólices'!$A$2:$A$5001,0))="","",INDEX('Apólices'!$Q$2:$Q$5001,MATCH($A3917,'Apólices'!$A$2:$A$5001,0))),""))</f>
        <v/>
      </c>
      <c r="D3917" s="8" t="n"/>
      <c r="E3917" s="25" t="n"/>
      <c r="F3917" s="25">
        <f>IF(OR($E3917="",$C3917=""),"",ROUND($E3917*$C3917/100,2))</f>
        <v/>
      </c>
      <c r="G3917" s="8" t="n"/>
      <c r="H3917" s="25" t="n"/>
      <c r="I3917" s="8" t="n"/>
      <c r="J3917" s="25">
        <f>IF($H3917&lt;&gt;"",IF($F3917="","",ROUND($H3917-$F3917,2)),IF(AND($F3917&lt;&gt;"",ISNUMBER($G3917)),IF($G3917&lt;TODAY(),-$F3917,""),""))</f>
        <v/>
      </c>
    </row>
    <row r="3918">
      <c r="A3918" s="7" t="n"/>
      <c r="B3918" s="10" t="n"/>
      <c r="C3918">
        <f>IF($A3918="","",IFERROR(IF(INDEX('Apólices'!$Q$2:$Q$5001,MATCH($A3918,'Apólices'!$A$2:$A$5001,0))="","",INDEX('Apólices'!$Q$2:$Q$5001,MATCH($A3918,'Apólices'!$A$2:$A$5001,0))),""))</f>
        <v/>
      </c>
      <c r="D3918" s="8" t="n"/>
      <c r="E3918" s="25" t="n"/>
      <c r="F3918" s="25">
        <f>IF(OR($E3918="",$C3918=""),"",ROUND($E3918*$C3918/100,2))</f>
        <v/>
      </c>
      <c r="G3918" s="8" t="n"/>
      <c r="H3918" s="25" t="n"/>
      <c r="I3918" s="8" t="n"/>
      <c r="J3918" s="25">
        <f>IF($H3918&lt;&gt;"",IF($F3918="","",ROUND($H3918-$F3918,2)),IF(AND($F3918&lt;&gt;"",ISNUMBER($G3918)),IF($G3918&lt;TODAY(),-$F3918,""),""))</f>
        <v/>
      </c>
    </row>
    <row r="3919">
      <c r="A3919" s="7" t="n"/>
      <c r="B3919" s="10" t="n"/>
      <c r="C3919">
        <f>IF($A3919="","",IFERROR(IF(INDEX('Apólices'!$Q$2:$Q$5001,MATCH($A3919,'Apólices'!$A$2:$A$5001,0))="","",INDEX('Apólices'!$Q$2:$Q$5001,MATCH($A3919,'Apólices'!$A$2:$A$5001,0))),""))</f>
        <v/>
      </c>
      <c r="D3919" s="8" t="n"/>
      <c r="E3919" s="25" t="n"/>
      <c r="F3919" s="25">
        <f>IF(OR($E3919="",$C3919=""),"",ROUND($E3919*$C3919/100,2))</f>
        <v/>
      </c>
      <c r="G3919" s="8" t="n"/>
      <c r="H3919" s="25" t="n"/>
      <c r="I3919" s="8" t="n"/>
      <c r="J3919" s="25">
        <f>IF($H3919&lt;&gt;"",IF($F3919="","",ROUND($H3919-$F3919,2)),IF(AND($F3919&lt;&gt;"",ISNUMBER($G3919)),IF($G3919&lt;TODAY(),-$F3919,""),""))</f>
        <v/>
      </c>
    </row>
    <row r="3920">
      <c r="A3920" s="7" t="n"/>
      <c r="B3920" s="10" t="n"/>
      <c r="C3920">
        <f>IF($A3920="","",IFERROR(IF(INDEX('Apólices'!$Q$2:$Q$5001,MATCH($A3920,'Apólices'!$A$2:$A$5001,0))="","",INDEX('Apólices'!$Q$2:$Q$5001,MATCH($A3920,'Apólices'!$A$2:$A$5001,0))),""))</f>
        <v/>
      </c>
      <c r="D3920" s="8" t="n"/>
      <c r="E3920" s="25" t="n"/>
      <c r="F3920" s="25">
        <f>IF(OR($E3920="",$C3920=""),"",ROUND($E3920*$C3920/100,2))</f>
        <v/>
      </c>
      <c r="G3920" s="8" t="n"/>
      <c r="H3920" s="25" t="n"/>
      <c r="I3920" s="8" t="n"/>
      <c r="J3920" s="25">
        <f>IF($H3920&lt;&gt;"",IF($F3920="","",ROUND($H3920-$F3920,2)),IF(AND($F3920&lt;&gt;"",ISNUMBER($G3920)),IF($G3920&lt;TODAY(),-$F3920,""),""))</f>
        <v/>
      </c>
    </row>
    <row r="3921">
      <c r="A3921" s="7" t="n"/>
      <c r="B3921" s="10" t="n"/>
      <c r="C3921">
        <f>IF($A3921="","",IFERROR(IF(INDEX('Apólices'!$Q$2:$Q$5001,MATCH($A3921,'Apólices'!$A$2:$A$5001,0))="","",INDEX('Apólices'!$Q$2:$Q$5001,MATCH($A3921,'Apólices'!$A$2:$A$5001,0))),""))</f>
        <v/>
      </c>
      <c r="D3921" s="8" t="n"/>
      <c r="E3921" s="25" t="n"/>
      <c r="F3921" s="25">
        <f>IF(OR($E3921="",$C3921=""),"",ROUND($E3921*$C3921/100,2))</f>
        <v/>
      </c>
      <c r="G3921" s="8" t="n"/>
      <c r="H3921" s="25" t="n"/>
      <c r="I3921" s="8" t="n"/>
      <c r="J3921" s="25">
        <f>IF($H3921&lt;&gt;"",IF($F3921="","",ROUND($H3921-$F3921,2)),IF(AND($F3921&lt;&gt;"",ISNUMBER($G3921)),IF($G3921&lt;TODAY(),-$F3921,""),""))</f>
        <v/>
      </c>
    </row>
    <row r="3922">
      <c r="A3922" s="7" t="n"/>
      <c r="B3922" s="10" t="n"/>
      <c r="C3922">
        <f>IF($A3922="","",IFERROR(IF(INDEX('Apólices'!$Q$2:$Q$5001,MATCH($A3922,'Apólices'!$A$2:$A$5001,0))="","",INDEX('Apólices'!$Q$2:$Q$5001,MATCH($A3922,'Apólices'!$A$2:$A$5001,0))),""))</f>
        <v/>
      </c>
      <c r="D3922" s="8" t="n"/>
      <c r="E3922" s="25" t="n"/>
      <c r="F3922" s="25">
        <f>IF(OR($E3922="",$C3922=""),"",ROUND($E3922*$C3922/100,2))</f>
        <v/>
      </c>
      <c r="G3922" s="8" t="n"/>
      <c r="H3922" s="25" t="n"/>
      <c r="I3922" s="8" t="n"/>
      <c r="J3922" s="25">
        <f>IF($H3922&lt;&gt;"",IF($F3922="","",ROUND($H3922-$F3922,2)),IF(AND($F3922&lt;&gt;"",ISNUMBER($G3922)),IF($G3922&lt;TODAY(),-$F3922,""),""))</f>
        <v/>
      </c>
    </row>
    <row r="3923">
      <c r="A3923" s="7" t="n"/>
      <c r="B3923" s="10" t="n"/>
      <c r="C3923">
        <f>IF($A3923="","",IFERROR(IF(INDEX('Apólices'!$Q$2:$Q$5001,MATCH($A3923,'Apólices'!$A$2:$A$5001,0))="","",INDEX('Apólices'!$Q$2:$Q$5001,MATCH($A3923,'Apólices'!$A$2:$A$5001,0))),""))</f>
        <v/>
      </c>
      <c r="D3923" s="8" t="n"/>
      <c r="E3923" s="25" t="n"/>
      <c r="F3923" s="25">
        <f>IF(OR($E3923="",$C3923=""),"",ROUND($E3923*$C3923/100,2))</f>
        <v/>
      </c>
      <c r="G3923" s="8" t="n"/>
      <c r="H3923" s="25" t="n"/>
      <c r="I3923" s="8" t="n"/>
      <c r="J3923" s="25">
        <f>IF($H3923&lt;&gt;"",IF($F3923="","",ROUND($H3923-$F3923,2)),IF(AND($F3923&lt;&gt;"",ISNUMBER($G3923)),IF($G3923&lt;TODAY(),-$F3923,""),""))</f>
        <v/>
      </c>
    </row>
    <row r="3924">
      <c r="A3924" s="7" t="n"/>
      <c r="B3924" s="10" t="n"/>
      <c r="C3924">
        <f>IF($A3924="","",IFERROR(IF(INDEX('Apólices'!$Q$2:$Q$5001,MATCH($A3924,'Apólices'!$A$2:$A$5001,0))="","",INDEX('Apólices'!$Q$2:$Q$5001,MATCH($A3924,'Apólices'!$A$2:$A$5001,0))),""))</f>
        <v/>
      </c>
      <c r="D3924" s="8" t="n"/>
      <c r="E3924" s="25" t="n"/>
      <c r="F3924" s="25">
        <f>IF(OR($E3924="",$C3924=""),"",ROUND($E3924*$C3924/100,2))</f>
        <v/>
      </c>
      <c r="G3924" s="8" t="n"/>
      <c r="H3924" s="25" t="n"/>
      <c r="I3924" s="8" t="n"/>
      <c r="J3924" s="25">
        <f>IF($H3924&lt;&gt;"",IF($F3924="","",ROUND($H3924-$F3924,2)),IF(AND($F3924&lt;&gt;"",ISNUMBER($G3924)),IF($G3924&lt;TODAY(),-$F3924,""),""))</f>
        <v/>
      </c>
    </row>
    <row r="3925">
      <c r="A3925" s="7" t="n"/>
      <c r="B3925" s="10" t="n"/>
      <c r="C3925">
        <f>IF($A3925="","",IFERROR(IF(INDEX('Apólices'!$Q$2:$Q$5001,MATCH($A3925,'Apólices'!$A$2:$A$5001,0))="","",INDEX('Apólices'!$Q$2:$Q$5001,MATCH($A3925,'Apólices'!$A$2:$A$5001,0))),""))</f>
        <v/>
      </c>
      <c r="D3925" s="8" t="n"/>
      <c r="E3925" s="25" t="n"/>
      <c r="F3925" s="25">
        <f>IF(OR($E3925="",$C3925=""),"",ROUND($E3925*$C3925/100,2))</f>
        <v/>
      </c>
      <c r="G3925" s="8" t="n"/>
      <c r="H3925" s="25" t="n"/>
      <c r="I3925" s="8" t="n"/>
      <c r="J3925" s="25">
        <f>IF($H3925&lt;&gt;"",IF($F3925="","",ROUND($H3925-$F3925,2)),IF(AND($F3925&lt;&gt;"",ISNUMBER($G3925)),IF($G3925&lt;TODAY(),-$F3925,""),""))</f>
        <v/>
      </c>
    </row>
    <row r="3926">
      <c r="A3926" s="7" t="n"/>
      <c r="B3926" s="10" t="n"/>
      <c r="C3926">
        <f>IF($A3926="","",IFERROR(IF(INDEX('Apólices'!$Q$2:$Q$5001,MATCH($A3926,'Apólices'!$A$2:$A$5001,0))="","",INDEX('Apólices'!$Q$2:$Q$5001,MATCH($A3926,'Apólices'!$A$2:$A$5001,0))),""))</f>
        <v/>
      </c>
      <c r="D3926" s="8" t="n"/>
      <c r="E3926" s="25" t="n"/>
      <c r="F3926" s="25">
        <f>IF(OR($E3926="",$C3926=""),"",ROUND($E3926*$C3926/100,2))</f>
        <v/>
      </c>
      <c r="G3926" s="8" t="n"/>
      <c r="H3926" s="25" t="n"/>
      <c r="I3926" s="8" t="n"/>
      <c r="J3926" s="25">
        <f>IF($H3926&lt;&gt;"",IF($F3926="","",ROUND($H3926-$F3926,2)),IF(AND($F3926&lt;&gt;"",ISNUMBER($G3926)),IF($G3926&lt;TODAY(),-$F3926,""),""))</f>
        <v/>
      </c>
    </row>
    <row r="3927">
      <c r="A3927" s="7" t="n"/>
      <c r="B3927" s="10" t="n"/>
      <c r="C3927">
        <f>IF($A3927="","",IFERROR(IF(INDEX('Apólices'!$Q$2:$Q$5001,MATCH($A3927,'Apólices'!$A$2:$A$5001,0))="","",INDEX('Apólices'!$Q$2:$Q$5001,MATCH($A3927,'Apólices'!$A$2:$A$5001,0))),""))</f>
        <v/>
      </c>
      <c r="D3927" s="8" t="n"/>
      <c r="E3927" s="25" t="n"/>
      <c r="F3927" s="25">
        <f>IF(OR($E3927="",$C3927=""),"",ROUND($E3927*$C3927/100,2))</f>
        <v/>
      </c>
      <c r="G3927" s="8" t="n"/>
      <c r="H3927" s="25" t="n"/>
      <c r="I3927" s="8" t="n"/>
      <c r="J3927" s="25">
        <f>IF($H3927&lt;&gt;"",IF($F3927="","",ROUND($H3927-$F3927,2)),IF(AND($F3927&lt;&gt;"",ISNUMBER($G3927)),IF($G3927&lt;TODAY(),-$F3927,""),""))</f>
        <v/>
      </c>
    </row>
    <row r="3928">
      <c r="A3928" s="7" t="n"/>
      <c r="B3928" s="10" t="n"/>
      <c r="C3928">
        <f>IF($A3928="","",IFERROR(IF(INDEX('Apólices'!$Q$2:$Q$5001,MATCH($A3928,'Apólices'!$A$2:$A$5001,0))="","",INDEX('Apólices'!$Q$2:$Q$5001,MATCH($A3928,'Apólices'!$A$2:$A$5001,0))),""))</f>
        <v/>
      </c>
      <c r="D3928" s="8" t="n"/>
      <c r="E3928" s="25" t="n"/>
      <c r="F3928" s="25">
        <f>IF(OR($E3928="",$C3928=""),"",ROUND($E3928*$C3928/100,2))</f>
        <v/>
      </c>
      <c r="G3928" s="8" t="n"/>
      <c r="H3928" s="25" t="n"/>
      <c r="I3928" s="8" t="n"/>
      <c r="J3928" s="25">
        <f>IF($H3928&lt;&gt;"",IF($F3928="","",ROUND($H3928-$F3928,2)),IF(AND($F3928&lt;&gt;"",ISNUMBER($G3928)),IF($G3928&lt;TODAY(),-$F3928,""),""))</f>
        <v/>
      </c>
    </row>
    <row r="3929">
      <c r="A3929" s="7" t="n"/>
      <c r="B3929" s="10" t="n"/>
      <c r="C3929">
        <f>IF($A3929="","",IFERROR(IF(INDEX('Apólices'!$Q$2:$Q$5001,MATCH($A3929,'Apólices'!$A$2:$A$5001,0))="","",INDEX('Apólices'!$Q$2:$Q$5001,MATCH($A3929,'Apólices'!$A$2:$A$5001,0))),""))</f>
        <v/>
      </c>
      <c r="D3929" s="8" t="n"/>
      <c r="E3929" s="25" t="n"/>
      <c r="F3929" s="25">
        <f>IF(OR($E3929="",$C3929=""),"",ROUND($E3929*$C3929/100,2))</f>
        <v/>
      </c>
      <c r="G3929" s="8" t="n"/>
      <c r="H3929" s="25" t="n"/>
      <c r="I3929" s="8" t="n"/>
      <c r="J3929" s="25">
        <f>IF($H3929&lt;&gt;"",IF($F3929="","",ROUND($H3929-$F3929,2)),IF(AND($F3929&lt;&gt;"",ISNUMBER($G3929)),IF($G3929&lt;TODAY(),-$F3929,""),""))</f>
        <v/>
      </c>
    </row>
    <row r="3930">
      <c r="A3930" s="7" t="n"/>
      <c r="B3930" s="10" t="n"/>
      <c r="C3930">
        <f>IF($A3930="","",IFERROR(IF(INDEX('Apólices'!$Q$2:$Q$5001,MATCH($A3930,'Apólices'!$A$2:$A$5001,0))="","",INDEX('Apólices'!$Q$2:$Q$5001,MATCH($A3930,'Apólices'!$A$2:$A$5001,0))),""))</f>
        <v/>
      </c>
      <c r="D3930" s="8" t="n"/>
      <c r="E3930" s="25" t="n"/>
      <c r="F3930" s="25">
        <f>IF(OR($E3930="",$C3930=""),"",ROUND($E3930*$C3930/100,2))</f>
        <v/>
      </c>
      <c r="G3930" s="8" t="n"/>
      <c r="H3930" s="25" t="n"/>
      <c r="I3930" s="8" t="n"/>
      <c r="J3930" s="25">
        <f>IF($H3930&lt;&gt;"",IF($F3930="","",ROUND($H3930-$F3930,2)),IF(AND($F3930&lt;&gt;"",ISNUMBER($G3930)),IF($G3930&lt;TODAY(),-$F3930,""),""))</f>
        <v/>
      </c>
    </row>
    <row r="3931">
      <c r="A3931" s="7" t="n"/>
      <c r="B3931" s="10" t="n"/>
      <c r="C3931">
        <f>IF($A3931="","",IFERROR(IF(INDEX('Apólices'!$Q$2:$Q$5001,MATCH($A3931,'Apólices'!$A$2:$A$5001,0))="","",INDEX('Apólices'!$Q$2:$Q$5001,MATCH($A3931,'Apólices'!$A$2:$A$5001,0))),""))</f>
        <v/>
      </c>
      <c r="D3931" s="8" t="n"/>
      <c r="E3931" s="25" t="n"/>
      <c r="F3931" s="25">
        <f>IF(OR($E3931="",$C3931=""),"",ROUND($E3931*$C3931/100,2))</f>
        <v/>
      </c>
      <c r="G3931" s="8" t="n"/>
      <c r="H3931" s="25" t="n"/>
      <c r="I3931" s="8" t="n"/>
      <c r="J3931" s="25">
        <f>IF($H3931&lt;&gt;"",IF($F3931="","",ROUND($H3931-$F3931,2)),IF(AND($F3931&lt;&gt;"",ISNUMBER($G3931)),IF($G3931&lt;TODAY(),-$F3931,""),""))</f>
        <v/>
      </c>
    </row>
    <row r="3932">
      <c r="A3932" s="7" t="n"/>
      <c r="B3932" s="10" t="n"/>
      <c r="C3932">
        <f>IF($A3932="","",IFERROR(IF(INDEX('Apólices'!$Q$2:$Q$5001,MATCH($A3932,'Apólices'!$A$2:$A$5001,0))="","",INDEX('Apólices'!$Q$2:$Q$5001,MATCH($A3932,'Apólices'!$A$2:$A$5001,0))),""))</f>
        <v/>
      </c>
      <c r="D3932" s="8" t="n"/>
      <c r="E3932" s="25" t="n"/>
      <c r="F3932" s="25">
        <f>IF(OR($E3932="",$C3932=""),"",ROUND($E3932*$C3932/100,2))</f>
        <v/>
      </c>
      <c r="G3932" s="8" t="n"/>
      <c r="H3932" s="25" t="n"/>
      <c r="I3932" s="8" t="n"/>
      <c r="J3932" s="25">
        <f>IF($H3932&lt;&gt;"",IF($F3932="","",ROUND($H3932-$F3932,2)),IF(AND($F3932&lt;&gt;"",ISNUMBER($G3932)),IF($G3932&lt;TODAY(),-$F3932,""),""))</f>
        <v/>
      </c>
    </row>
    <row r="3933">
      <c r="A3933" s="7" t="n"/>
      <c r="B3933" s="10" t="n"/>
      <c r="C3933">
        <f>IF($A3933="","",IFERROR(IF(INDEX('Apólices'!$Q$2:$Q$5001,MATCH($A3933,'Apólices'!$A$2:$A$5001,0))="","",INDEX('Apólices'!$Q$2:$Q$5001,MATCH($A3933,'Apólices'!$A$2:$A$5001,0))),""))</f>
        <v/>
      </c>
      <c r="D3933" s="8" t="n"/>
      <c r="E3933" s="25" t="n"/>
      <c r="F3933" s="25">
        <f>IF(OR($E3933="",$C3933=""),"",ROUND($E3933*$C3933/100,2))</f>
        <v/>
      </c>
      <c r="G3933" s="8" t="n"/>
      <c r="H3933" s="25" t="n"/>
      <c r="I3933" s="8" t="n"/>
      <c r="J3933" s="25">
        <f>IF($H3933&lt;&gt;"",IF($F3933="","",ROUND($H3933-$F3933,2)),IF(AND($F3933&lt;&gt;"",ISNUMBER($G3933)),IF($G3933&lt;TODAY(),-$F3933,""),""))</f>
        <v/>
      </c>
    </row>
    <row r="3934">
      <c r="A3934" s="7" t="n"/>
      <c r="B3934" s="10" t="n"/>
      <c r="C3934">
        <f>IF($A3934="","",IFERROR(IF(INDEX('Apólices'!$Q$2:$Q$5001,MATCH($A3934,'Apólices'!$A$2:$A$5001,0))="","",INDEX('Apólices'!$Q$2:$Q$5001,MATCH($A3934,'Apólices'!$A$2:$A$5001,0))),""))</f>
        <v/>
      </c>
      <c r="D3934" s="8" t="n"/>
      <c r="E3934" s="25" t="n"/>
      <c r="F3934" s="25">
        <f>IF(OR($E3934="",$C3934=""),"",ROUND($E3934*$C3934/100,2))</f>
        <v/>
      </c>
      <c r="G3934" s="8" t="n"/>
      <c r="H3934" s="25" t="n"/>
      <c r="I3934" s="8" t="n"/>
      <c r="J3934" s="25">
        <f>IF($H3934&lt;&gt;"",IF($F3934="","",ROUND($H3934-$F3934,2)),IF(AND($F3934&lt;&gt;"",ISNUMBER($G3934)),IF($G3934&lt;TODAY(),-$F3934,""),""))</f>
        <v/>
      </c>
    </row>
    <row r="3935">
      <c r="A3935" s="7" t="n"/>
      <c r="B3935" s="10" t="n"/>
      <c r="C3935">
        <f>IF($A3935="","",IFERROR(IF(INDEX('Apólices'!$Q$2:$Q$5001,MATCH($A3935,'Apólices'!$A$2:$A$5001,0))="","",INDEX('Apólices'!$Q$2:$Q$5001,MATCH($A3935,'Apólices'!$A$2:$A$5001,0))),""))</f>
        <v/>
      </c>
      <c r="D3935" s="8" t="n"/>
      <c r="E3935" s="25" t="n"/>
      <c r="F3935" s="25">
        <f>IF(OR($E3935="",$C3935=""),"",ROUND($E3935*$C3935/100,2))</f>
        <v/>
      </c>
      <c r="G3935" s="8" t="n"/>
      <c r="H3935" s="25" t="n"/>
      <c r="I3935" s="8" t="n"/>
      <c r="J3935" s="25">
        <f>IF($H3935&lt;&gt;"",IF($F3935="","",ROUND($H3935-$F3935,2)),IF(AND($F3935&lt;&gt;"",ISNUMBER($G3935)),IF($G3935&lt;TODAY(),-$F3935,""),""))</f>
        <v/>
      </c>
    </row>
    <row r="3936">
      <c r="A3936" s="7" t="n"/>
      <c r="B3936" s="10" t="n"/>
      <c r="C3936">
        <f>IF($A3936="","",IFERROR(IF(INDEX('Apólices'!$Q$2:$Q$5001,MATCH($A3936,'Apólices'!$A$2:$A$5001,0))="","",INDEX('Apólices'!$Q$2:$Q$5001,MATCH($A3936,'Apólices'!$A$2:$A$5001,0))),""))</f>
        <v/>
      </c>
      <c r="D3936" s="8" t="n"/>
      <c r="E3936" s="25" t="n"/>
      <c r="F3936" s="25">
        <f>IF(OR($E3936="",$C3936=""),"",ROUND($E3936*$C3936/100,2))</f>
        <v/>
      </c>
      <c r="G3936" s="8" t="n"/>
      <c r="H3936" s="25" t="n"/>
      <c r="I3936" s="8" t="n"/>
      <c r="J3936" s="25">
        <f>IF($H3936&lt;&gt;"",IF($F3936="","",ROUND($H3936-$F3936,2)),IF(AND($F3936&lt;&gt;"",ISNUMBER($G3936)),IF($G3936&lt;TODAY(),-$F3936,""),""))</f>
        <v/>
      </c>
    </row>
    <row r="3937">
      <c r="A3937" s="7" t="n"/>
      <c r="B3937" s="10" t="n"/>
      <c r="C3937">
        <f>IF($A3937="","",IFERROR(IF(INDEX('Apólices'!$Q$2:$Q$5001,MATCH($A3937,'Apólices'!$A$2:$A$5001,0))="","",INDEX('Apólices'!$Q$2:$Q$5001,MATCH($A3937,'Apólices'!$A$2:$A$5001,0))),""))</f>
        <v/>
      </c>
      <c r="D3937" s="8" t="n"/>
      <c r="E3937" s="25" t="n"/>
      <c r="F3937" s="25">
        <f>IF(OR($E3937="",$C3937=""),"",ROUND($E3937*$C3937/100,2))</f>
        <v/>
      </c>
      <c r="G3937" s="8" t="n"/>
      <c r="H3937" s="25" t="n"/>
      <c r="I3937" s="8" t="n"/>
      <c r="J3937" s="25">
        <f>IF($H3937&lt;&gt;"",IF($F3937="","",ROUND($H3937-$F3937,2)),IF(AND($F3937&lt;&gt;"",ISNUMBER($G3937)),IF($G3937&lt;TODAY(),-$F3937,""),""))</f>
        <v/>
      </c>
    </row>
    <row r="3938">
      <c r="A3938" s="7" t="n"/>
      <c r="B3938" s="10" t="n"/>
      <c r="C3938">
        <f>IF($A3938="","",IFERROR(IF(INDEX('Apólices'!$Q$2:$Q$5001,MATCH($A3938,'Apólices'!$A$2:$A$5001,0))="","",INDEX('Apólices'!$Q$2:$Q$5001,MATCH($A3938,'Apólices'!$A$2:$A$5001,0))),""))</f>
        <v/>
      </c>
      <c r="D3938" s="8" t="n"/>
      <c r="E3938" s="25" t="n"/>
      <c r="F3938" s="25">
        <f>IF(OR($E3938="",$C3938=""),"",ROUND($E3938*$C3938/100,2))</f>
        <v/>
      </c>
      <c r="G3938" s="8" t="n"/>
      <c r="H3938" s="25" t="n"/>
      <c r="I3938" s="8" t="n"/>
      <c r="J3938" s="25">
        <f>IF($H3938&lt;&gt;"",IF($F3938="","",ROUND($H3938-$F3938,2)),IF(AND($F3938&lt;&gt;"",ISNUMBER($G3938)),IF($G3938&lt;TODAY(),-$F3938,""),""))</f>
        <v/>
      </c>
    </row>
    <row r="3939">
      <c r="A3939" s="7" t="n"/>
      <c r="B3939" s="10" t="n"/>
      <c r="C3939">
        <f>IF($A3939="","",IFERROR(IF(INDEX('Apólices'!$Q$2:$Q$5001,MATCH($A3939,'Apólices'!$A$2:$A$5001,0))="","",INDEX('Apólices'!$Q$2:$Q$5001,MATCH($A3939,'Apólices'!$A$2:$A$5001,0))),""))</f>
        <v/>
      </c>
      <c r="D3939" s="8" t="n"/>
      <c r="E3939" s="25" t="n"/>
      <c r="F3939" s="25">
        <f>IF(OR($E3939="",$C3939=""),"",ROUND($E3939*$C3939/100,2))</f>
        <v/>
      </c>
      <c r="G3939" s="8" t="n"/>
      <c r="H3939" s="25" t="n"/>
      <c r="I3939" s="8" t="n"/>
      <c r="J3939" s="25">
        <f>IF($H3939&lt;&gt;"",IF($F3939="","",ROUND($H3939-$F3939,2)),IF(AND($F3939&lt;&gt;"",ISNUMBER($G3939)),IF($G3939&lt;TODAY(),-$F3939,""),""))</f>
        <v/>
      </c>
    </row>
    <row r="3940">
      <c r="A3940" s="7" t="n"/>
      <c r="B3940" s="10" t="n"/>
      <c r="C3940">
        <f>IF($A3940="","",IFERROR(IF(INDEX('Apólices'!$Q$2:$Q$5001,MATCH($A3940,'Apólices'!$A$2:$A$5001,0))="","",INDEX('Apólices'!$Q$2:$Q$5001,MATCH($A3940,'Apólices'!$A$2:$A$5001,0))),""))</f>
        <v/>
      </c>
      <c r="D3940" s="8" t="n"/>
      <c r="E3940" s="25" t="n"/>
      <c r="F3940" s="25">
        <f>IF(OR($E3940="",$C3940=""),"",ROUND($E3940*$C3940/100,2))</f>
        <v/>
      </c>
      <c r="G3940" s="8" t="n"/>
      <c r="H3940" s="25" t="n"/>
      <c r="I3940" s="8" t="n"/>
      <c r="J3940" s="25">
        <f>IF($H3940&lt;&gt;"",IF($F3940="","",ROUND($H3940-$F3940,2)),IF(AND($F3940&lt;&gt;"",ISNUMBER($G3940)),IF($G3940&lt;TODAY(),-$F3940,""),""))</f>
        <v/>
      </c>
    </row>
    <row r="3941">
      <c r="A3941" s="7" t="n"/>
      <c r="B3941" s="10" t="n"/>
      <c r="C3941">
        <f>IF($A3941="","",IFERROR(IF(INDEX('Apólices'!$Q$2:$Q$5001,MATCH($A3941,'Apólices'!$A$2:$A$5001,0))="","",INDEX('Apólices'!$Q$2:$Q$5001,MATCH($A3941,'Apólices'!$A$2:$A$5001,0))),""))</f>
        <v/>
      </c>
      <c r="D3941" s="8" t="n"/>
      <c r="E3941" s="25" t="n"/>
      <c r="F3941" s="25">
        <f>IF(OR($E3941="",$C3941=""),"",ROUND($E3941*$C3941/100,2))</f>
        <v/>
      </c>
      <c r="G3941" s="8" t="n"/>
      <c r="H3941" s="25" t="n"/>
      <c r="I3941" s="8" t="n"/>
      <c r="J3941" s="25">
        <f>IF($H3941&lt;&gt;"",IF($F3941="","",ROUND($H3941-$F3941,2)),IF(AND($F3941&lt;&gt;"",ISNUMBER($G3941)),IF($G3941&lt;TODAY(),-$F3941,""),""))</f>
        <v/>
      </c>
    </row>
    <row r="3942">
      <c r="A3942" s="7" t="n"/>
      <c r="B3942" s="10" t="n"/>
      <c r="C3942">
        <f>IF($A3942="","",IFERROR(IF(INDEX('Apólices'!$Q$2:$Q$5001,MATCH($A3942,'Apólices'!$A$2:$A$5001,0))="","",INDEX('Apólices'!$Q$2:$Q$5001,MATCH($A3942,'Apólices'!$A$2:$A$5001,0))),""))</f>
        <v/>
      </c>
      <c r="D3942" s="8" t="n"/>
      <c r="E3942" s="25" t="n"/>
      <c r="F3942" s="25">
        <f>IF(OR($E3942="",$C3942=""),"",ROUND($E3942*$C3942/100,2))</f>
        <v/>
      </c>
      <c r="G3942" s="8" t="n"/>
      <c r="H3942" s="25" t="n"/>
      <c r="I3942" s="8" t="n"/>
      <c r="J3942" s="25">
        <f>IF($H3942&lt;&gt;"",IF($F3942="","",ROUND($H3942-$F3942,2)),IF(AND($F3942&lt;&gt;"",ISNUMBER($G3942)),IF($G3942&lt;TODAY(),-$F3942,""),""))</f>
        <v/>
      </c>
    </row>
    <row r="3943">
      <c r="A3943" s="7" t="n"/>
      <c r="B3943" s="10" t="n"/>
      <c r="C3943">
        <f>IF($A3943="","",IFERROR(IF(INDEX('Apólices'!$Q$2:$Q$5001,MATCH($A3943,'Apólices'!$A$2:$A$5001,0))="","",INDEX('Apólices'!$Q$2:$Q$5001,MATCH($A3943,'Apólices'!$A$2:$A$5001,0))),""))</f>
        <v/>
      </c>
      <c r="D3943" s="8" t="n"/>
      <c r="E3943" s="25" t="n"/>
      <c r="F3943" s="25">
        <f>IF(OR($E3943="",$C3943=""),"",ROUND($E3943*$C3943/100,2))</f>
        <v/>
      </c>
      <c r="G3943" s="8" t="n"/>
      <c r="H3943" s="25" t="n"/>
      <c r="I3943" s="8" t="n"/>
      <c r="J3943" s="25">
        <f>IF($H3943&lt;&gt;"",IF($F3943="","",ROUND($H3943-$F3943,2)),IF(AND($F3943&lt;&gt;"",ISNUMBER($G3943)),IF($G3943&lt;TODAY(),-$F3943,""),""))</f>
        <v/>
      </c>
    </row>
    <row r="3944">
      <c r="A3944" s="7" t="n"/>
      <c r="B3944" s="10" t="n"/>
      <c r="C3944">
        <f>IF($A3944="","",IFERROR(IF(INDEX('Apólices'!$Q$2:$Q$5001,MATCH($A3944,'Apólices'!$A$2:$A$5001,0))="","",INDEX('Apólices'!$Q$2:$Q$5001,MATCH($A3944,'Apólices'!$A$2:$A$5001,0))),""))</f>
        <v/>
      </c>
      <c r="D3944" s="8" t="n"/>
      <c r="E3944" s="25" t="n"/>
      <c r="F3944" s="25">
        <f>IF(OR($E3944="",$C3944=""),"",ROUND($E3944*$C3944/100,2))</f>
        <v/>
      </c>
      <c r="G3944" s="8" t="n"/>
      <c r="H3944" s="25" t="n"/>
      <c r="I3944" s="8" t="n"/>
      <c r="J3944" s="25">
        <f>IF($H3944&lt;&gt;"",IF($F3944="","",ROUND($H3944-$F3944,2)),IF(AND($F3944&lt;&gt;"",ISNUMBER($G3944)),IF($G3944&lt;TODAY(),-$F3944,""),""))</f>
        <v/>
      </c>
    </row>
    <row r="3945">
      <c r="A3945" s="7" t="n"/>
      <c r="B3945" s="10" t="n"/>
      <c r="C3945">
        <f>IF($A3945="","",IFERROR(IF(INDEX('Apólices'!$Q$2:$Q$5001,MATCH($A3945,'Apólices'!$A$2:$A$5001,0))="","",INDEX('Apólices'!$Q$2:$Q$5001,MATCH($A3945,'Apólices'!$A$2:$A$5001,0))),""))</f>
        <v/>
      </c>
      <c r="D3945" s="8" t="n"/>
      <c r="E3945" s="25" t="n"/>
      <c r="F3945" s="25">
        <f>IF(OR($E3945="",$C3945=""),"",ROUND($E3945*$C3945/100,2))</f>
        <v/>
      </c>
      <c r="G3945" s="8" t="n"/>
      <c r="H3945" s="25" t="n"/>
      <c r="I3945" s="8" t="n"/>
      <c r="J3945" s="25">
        <f>IF($H3945&lt;&gt;"",IF($F3945="","",ROUND($H3945-$F3945,2)),IF(AND($F3945&lt;&gt;"",ISNUMBER($G3945)),IF($G3945&lt;TODAY(),-$F3945,""),""))</f>
        <v/>
      </c>
    </row>
    <row r="3946">
      <c r="A3946" s="7" t="n"/>
      <c r="B3946" s="10" t="n"/>
      <c r="C3946">
        <f>IF($A3946="","",IFERROR(IF(INDEX('Apólices'!$Q$2:$Q$5001,MATCH($A3946,'Apólices'!$A$2:$A$5001,0))="","",INDEX('Apólices'!$Q$2:$Q$5001,MATCH($A3946,'Apólices'!$A$2:$A$5001,0))),""))</f>
        <v/>
      </c>
      <c r="D3946" s="8" t="n"/>
      <c r="E3946" s="25" t="n"/>
      <c r="F3946" s="25">
        <f>IF(OR($E3946="",$C3946=""),"",ROUND($E3946*$C3946/100,2))</f>
        <v/>
      </c>
      <c r="G3946" s="8" t="n"/>
      <c r="H3946" s="25" t="n"/>
      <c r="I3946" s="8" t="n"/>
      <c r="J3946" s="25">
        <f>IF($H3946&lt;&gt;"",IF($F3946="","",ROUND($H3946-$F3946,2)),IF(AND($F3946&lt;&gt;"",ISNUMBER($G3946)),IF($G3946&lt;TODAY(),-$F3946,""),""))</f>
        <v/>
      </c>
    </row>
    <row r="3947">
      <c r="A3947" s="7" t="n"/>
      <c r="B3947" s="10" t="n"/>
      <c r="C3947">
        <f>IF($A3947="","",IFERROR(IF(INDEX('Apólices'!$Q$2:$Q$5001,MATCH($A3947,'Apólices'!$A$2:$A$5001,0))="","",INDEX('Apólices'!$Q$2:$Q$5001,MATCH($A3947,'Apólices'!$A$2:$A$5001,0))),""))</f>
        <v/>
      </c>
      <c r="D3947" s="8" t="n"/>
      <c r="E3947" s="25" t="n"/>
      <c r="F3947" s="25">
        <f>IF(OR($E3947="",$C3947=""),"",ROUND($E3947*$C3947/100,2))</f>
        <v/>
      </c>
      <c r="G3947" s="8" t="n"/>
      <c r="H3947" s="25" t="n"/>
      <c r="I3947" s="8" t="n"/>
      <c r="J3947" s="25">
        <f>IF($H3947&lt;&gt;"",IF($F3947="","",ROUND($H3947-$F3947,2)),IF(AND($F3947&lt;&gt;"",ISNUMBER($G3947)),IF($G3947&lt;TODAY(),-$F3947,""),""))</f>
        <v/>
      </c>
    </row>
    <row r="3948">
      <c r="A3948" s="7" t="n"/>
      <c r="B3948" s="10" t="n"/>
      <c r="C3948">
        <f>IF($A3948="","",IFERROR(IF(INDEX('Apólices'!$Q$2:$Q$5001,MATCH($A3948,'Apólices'!$A$2:$A$5001,0))="","",INDEX('Apólices'!$Q$2:$Q$5001,MATCH($A3948,'Apólices'!$A$2:$A$5001,0))),""))</f>
        <v/>
      </c>
      <c r="D3948" s="8" t="n"/>
      <c r="E3948" s="25" t="n"/>
      <c r="F3948" s="25">
        <f>IF(OR($E3948="",$C3948=""),"",ROUND($E3948*$C3948/100,2))</f>
        <v/>
      </c>
      <c r="G3948" s="8" t="n"/>
      <c r="H3948" s="25" t="n"/>
      <c r="I3948" s="8" t="n"/>
      <c r="J3948" s="25">
        <f>IF($H3948&lt;&gt;"",IF($F3948="","",ROUND($H3948-$F3948,2)),IF(AND($F3948&lt;&gt;"",ISNUMBER($G3948)),IF($G3948&lt;TODAY(),-$F3948,""),""))</f>
        <v/>
      </c>
    </row>
    <row r="3949">
      <c r="A3949" s="7" t="n"/>
      <c r="B3949" s="10" t="n"/>
      <c r="C3949">
        <f>IF($A3949="","",IFERROR(IF(INDEX('Apólices'!$Q$2:$Q$5001,MATCH($A3949,'Apólices'!$A$2:$A$5001,0))="","",INDEX('Apólices'!$Q$2:$Q$5001,MATCH($A3949,'Apólices'!$A$2:$A$5001,0))),""))</f>
        <v/>
      </c>
      <c r="D3949" s="8" t="n"/>
      <c r="E3949" s="25" t="n"/>
      <c r="F3949" s="25">
        <f>IF(OR($E3949="",$C3949=""),"",ROUND($E3949*$C3949/100,2))</f>
        <v/>
      </c>
      <c r="G3949" s="8" t="n"/>
      <c r="H3949" s="25" t="n"/>
      <c r="I3949" s="8" t="n"/>
      <c r="J3949" s="25">
        <f>IF($H3949&lt;&gt;"",IF($F3949="","",ROUND($H3949-$F3949,2)),IF(AND($F3949&lt;&gt;"",ISNUMBER($G3949)),IF($G3949&lt;TODAY(),-$F3949,""),""))</f>
        <v/>
      </c>
    </row>
    <row r="3950">
      <c r="A3950" s="7" t="n"/>
      <c r="B3950" s="10" t="n"/>
      <c r="C3950">
        <f>IF($A3950="","",IFERROR(IF(INDEX('Apólices'!$Q$2:$Q$5001,MATCH($A3950,'Apólices'!$A$2:$A$5001,0))="","",INDEX('Apólices'!$Q$2:$Q$5001,MATCH($A3950,'Apólices'!$A$2:$A$5001,0))),""))</f>
        <v/>
      </c>
      <c r="D3950" s="8" t="n"/>
      <c r="E3950" s="25" t="n"/>
      <c r="F3950" s="25">
        <f>IF(OR($E3950="",$C3950=""),"",ROUND($E3950*$C3950/100,2))</f>
        <v/>
      </c>
      <c r="G3950" s="8" t="n"/>
      <c r="H3950" s="25" t="n"/>
      <c r="I3950" s="8" t="n"/>
      <c r="J3950" s="25">
        <f>IF($H3950&lt;&gt;"",IF($F3950="","",ROUND($H3950-$F3950,2)),IF(AND($F3950&lt;&gt;"",ISNUMBER($G3950)),IF($G3950&lt;TODAY(),-$F3950,""),""))</f>
        <v/>
      </c>
    </row>
    <row r="3951">
      <c r="A3951" s="7" t="n"/>
      <c r="B3951" s="10" t="n"/>
      <c r="C3951">
        <f>IF($A3951="","",IFERROR(IF(INDEX('Apólices'!$Q$2:$Q$5001,MATCH($A3951,'Apólices'!$A$2:$A$5001,0))="","",INDEX('Apólices'!$Q$2:$Q$5001,MATCH($A3951,'Apólices'!$A$2:$A$5001,0))),""))</f>
        <v/>
      </c>
      <c r="D3951" s="8" t="n"/>
      <c r="E3951" s="25" t="n"/>
      <c r="F3951" s="25">
        <f>IF(OR($E3951="",$C3951=""),"",ROUND($E3951*$C3951/100,2))</f>
        <v/>
      </c>
      <c r="G3951" s="8" t="n"/>
      <c r="H3951" s="25" t="n"/>
      <c r="I3951" s="8" t="n"/>
      <c r="J3951" s="25">
        <f>IF($H3951&lt;&gt;"",IF($F3951="","",ROUND($H3951-$F3951,2)),IF(AND($F3951&lt;&gt;"",ISNUMBER($G3951)),IF($G3951&lt;TODAY(),-$F3951,""),""))</f>
        <v/>
      </c>
    </row>
    <row r="3952">
      <c r="A3952" s="7" t="n"/>
      <c r="B3952" s="10" t="n"/>
      <c r="C3952">
        <f>IF($A3952="","",IFERROR(IF(INDEX('Apólices'!$Q$2:$Q$5001,MATCH($A3952,'Apólices'!$A$2:$A$5001,0))="","",INDEX('Apólices'!$Q$2:$Q$5001,MATCH($A3952,'Apólices'!$A$2:$A$5001,0))),""))</f>
        <v/>
      </c>
      <c r="D3952" s="8" t="n"/>
      <c r="E3952" s="25" t="n"/>
      <c r="F3952" s="25">
        <f>IF(OR($E3952="",$C3952=""),"",ROUND($E3952*$C3952/100,2))</f>
        <v/>
      </c>
      <c r="G3952" s="8" t="n"/>
      <c r="H3952" s="25" t="n"/>
      <c r="I3952" s="8" t="n"/>
      <c r="J3952" s="25">
        <f>IF($H3952&lt;&gt;"",IF($F3952="","",ROUND($H3952-$F3952,2)),IF(AND($F3952&lt;&gt;"",ISNUMBER($G3952)),IF($G3952&lt;TODAY(),-$F3952,""),""))</f>
        <v/>
      </c>
    </row>
    <row r="3953">
      <c r="A3953" s="7" t="n"/>
      <c r="B3953" s="10" t="n"/>
      <c r="C3953">
        <f>IF($A3953="","",IFERROR(IF(INDEX('Apólices'!$Q$2:$Q$5001,MATCH($A3953,'Apólices'!$A$2:$A$5001,0))="","",INDEX('Apólices'!$Q$2:$Q$5001,MATCH($A3953,'Apólices'!$A$2:$A$5001,0))),""))</f>
        <v/>
      </c>
      <c r="D3953" s="8" t="n"/>
      <c r="E3953" s="25" t="n"/>
      <c r="F3953" s="25">
        <f>IF(OR($E3953="",$C3953=""),"",ROUND($E3953*$C3953/100,2))</f>
        <v/>
      </c>
      <c r="G3953" s="8" t="n"/>
      <c r="H3953" s="25" t="n"/>
      <c r="I3953" s="8" t="n"/>
      <c r="J3953" s="25">
        <f>IF($H3953&lt;&gt;"",IF($F3953="","",ROUND($H3953-$F3953,2)),IF(AND($F3953&lt;&gt;"",ISNUMBER($G3953)),IF($G3953&lt;TODAY(),-$F3953,""),""))</f>
        <v/>
      </c>
    </row>
    <row r="3954">
      <c r="A3954" s="7" t="n"/>
      <c r="B3954" s="10" t="n"/>
      <c r="C3954">
        <f>IF($A3954="","",IFERROR(IF(INDEX('Apólices'!$Q$2:$Q$5001,MATCH($A3954,'Apólices'!$A$2:$A$5001,0))="","",INDEX('Apólices'!$Q$2:$Q$5001,MATCH($A3954,'Apólices'!$A$2:$A$5001,0))),""))</f>
        <v/>
      </c>
      <c r="D3954" s="8" t="n"/>
      <c r="E3954" s="25" t="n"/>
      <c r="F3954" s="25">
        <f>IF(OR($E3954="",$C3954=""),"",ROUND($E3954*$C3954/100,2))</f>
        <v/>
      </c>
      <c r="G3954" s="8" t="n"/>
      <c r="H3954" s="25" t="n"/>
      <c r="I3954" s="8" t="n"/>
      <c r="J3954" s="25">
        <f>IF($H3954&lt;&gt;"",IF($F3954="","",ROUND($H3954-$F3954,2)),IF(AND($F3954&lt;&gt;"",ISNUMBER($G3954)),IF($G3954&lt;TODAY(),-$F3954,""),""))</f>
        <v/>
      </c>
    </row>
    <row r="3955">
      <c r="A3955" s="7" t="n"/>
      <c r="B3955" s="10" t="n"/>
      <c r="C3955">
        <f>IF($A3955="","",IFERROR(IF(INDEX('Apólices'!$Q$2:$Q$5001,MATCH($A3955,'Apólices'!$A$2:$A$5001,0))="","",INDEX('Apólices'!$Q$2:$Q$5001,MATCH($A3955,'Apólices'!$A$2:$A$5001,0))),""))</f>
        <v/>
      </c>
      <c r="D3955" s="8" t="n"/>
      <c r="E3955" s="25" t="n"/>
      <c r="F3955" s="25">
        <f>IF(OR($E3955="",$C3955=""),"",ROUND($E3955*$C3955/100,2))</f>
        <v/>
      </c>
      <c r="G3955" s="8" t="n"/>
      <c r="H3955" s="25" t="n"/>
      <c r="I3955" s="8" t="n"/>
      <c r="J3955" s="25">
        <f>IF($H3955&lt;&gt;"",IF($F3955="","",ROUND($H3955-$F3955,2)),IF(AND($F3955&lt;&gt;"",ISNUMBER($G3955)),IF($G3955&lt;TODAY(),-$F3955,""),""))</f>
        <v/>
      </c>
    </row>
    <row r="3956">
      <c r="A3956" s="7" t="n"/>
      <c r="B3956" s="10" t="n"/>
      <c r="C3956">
        <f>IF($A3956="","",IFERROR(IF(INDEX('Apólices'!$Q$2:$Q$5001,MATCH($A3956,'Apólices'!$A$2:$A$5001,0))="","",INDEX('Apólices'!$Q$2:$Q$5001,MATCH($A3956,'Apólices'!$A$2:$A$5001,0))),""))</f>
        <v/>
      </c>
      <c r="D3956" s="8" t="n"/>
      <c r="E3956" s="25" t="n"/>
      <c r="F3956" s="25">
        <f>IF(OR($E3956="",$C3956=""),"",ROUND($E3956*$C3956/100,2))</f>
        <v/>
      </c>
      <c r="G3956" s="8" t="n"/>
      <c r="H3956" s="25" t="n"/>
      <c r="I3956" s="8" t="n"/>
      <c r="J3956" s="25">
        <f>IF($H3956&lt;&gt;"",IF($F3956="","",ROUND($H3956-$F3956,2)),IF(AND($F3956&lt;&gt;"",ISNUMBER($G3956)),IF($G3956&lt;TODAY(),-$F3956,""),""))</f>
        <v/>
      </c>
    </row>
    <row r="3957">
      <c r="A3957" s="7" t="n"/>
      <c r="B3957" s="10" t="n"/>
      <c r="C3957">
        <f>IF($A3957="","",IFERROR(IF(INDEX('Apólices'!$Q$2:$Q$5001,MATCH($A3957,'Apólices'!$A$2:$A$5001,0))="","",INDEX('Apólices'!$Q$2:$Q$5001,MATCH($A3957,'Apólices'!$A$2:$A$5001,0))),""))</f>
        <v/>
      </c>
      <c r="D3957" s="8" t="n"/>
      <c r="E3957" s="25" t="n"/>
      <c r="F3957" s="25">
        <f>IF(OR($E3957="",$C3957=""),"",ROUND($E3957*$C3957/100,2))</f>
        <v/>
      </c>
      <c r="G3957" s="8" t="n"/>
      <c r="H3957" s="25" t="n"/>
      <c r="I3957" s="8" t="n"/>
      <c r="J3957" s="25">
        <f>IF($H3957&lt;&gt;"",IF($F3957="","",ROUND($H3957-$F3957,2)),IF(AND($F3957&lt;&gt;"",ISNUMBER($G3957)),IF($G3957&lt;TODAY(),-$F3957,""),""))</f>
        <v/>
      </c>
    </row>
    <row r="3958">
      <c r="A3958" s="7" t="n"/>
      <c r="B3958" s="10" t="n"/>
      <c r="C3958">
        <f>IF($A3958="","",IFERROR(IF(INDEX('Apólices'!$Q$2:$Q$5001,MATCH($A3958,'Apólices'!$A$2:$A$5001,0))="","",INDEX('Apólices'!$Q$2:$Q$5001,MATCH($A3958,'Apólices'!$A$2:$A$5001,0))),""))</f>
        <v/>
      </c>
      <c r="D3958" s="8" t="n"/>
      <c r="E3958" s="25" t="n"/>
      <c r="F3958" s="25">
        <f>IF(OR($E3958="",$C3958=""),"",ROUND($E3958*$C3958/100,2))</f>
        <v/>
      </c>
      <c r="G3958" s="8" t="n"/>
      <c r="H3958" s="25" t="n"/>
      <c r="I3958" s="8" t="n"/>
      <c r="J3958" s="25">
        <f>IF($H3958&lt;&gt;"",IF($F3958="","",ROUND($H3958-$F3958,2)),IF(AND($F3958&lt;&gt;"",ISNUMBER($G3958)),IF($G3958&lt;TODAY(),-$F3958,""),""))</f>
        <v/>
      </c>
    </row>
    <row r="3959">
      <c r="A3959" s="7" t="n"/>
      <c r="B3959" s="10" t="n"/>
      <c r="C3959">
        <f>IF($A3959="","",IFERROR(IF(INDEX('Apólices'!$Q$2:$Q$5001,MATCH($A3959,'Apólices'!$A$2:$A$5001,0))="","",INDEX('Apólices'!$Q$2:$Q$5001,MATCH($A3959,'Apólices'!$A$2:$A$5001,0))),""))</f>
        <v/>
      </c>
      <c r="D3959" s="8" t="n"/>
      <c r="E3959" s="25" t="n"/>
      <c r="F3959" s="25">
        <f>IF(OR($E3959="",$C3959=""),"",ROUND($E3959*$C3959/100,2))</f>
        <v/>
      </c>
      <c r="G3959" s="8" t="n"/>
      <c r="H3959" s="25" t="n"/>
      <c r="I3959" s="8" t="n"/>
      <c r="J3959" s="25">
        <f>IF($H3959&lt;&gt;"",IF($F3959="","",ROUND($H3959-$F3959,2)),IF(AND($F3959&lt;&gt;"",ISNUMBER($G3959)),IF($G3959&lt;TODAY(),-$F3959,""),""))</f>
        <v/>
      </c>
    </row>
    <row r="3960">
      <c r="A3960" s="7" t="n"/>
      <c r="B3960" s="10" t="n"/>
      <c r="C3960">
        <f>IF($A3960="","",IFERROR(IF(INDEX('Apólices'!$Q$2:$Q$5001,MATCH($A3960,'Apólices'!$A$2:$A$5001,0))="","",INDEX('Apólices'!$Q$2:$Q$5001,MATCH($A3960,'Apólices'!$A$2:$A$5001,0))),""))</f>
        <v/>
      </c>
      <c r="D3960" s="8" t="n"/>
      <c r="E3960" s="25" t="n"/>
      <c r="F3960" s="25">
        <f>IF(OR($E3960="",$C3960=""),"",ROUND($E3960*$C3960/100,2))</f>
        <v/>
      </c>
      <c r="G3960" s="8" t="n"/>
      <c r="H3960" s="25" t="n"/>
      <c r="I3960" s="8" t="n"/>
      <c r="J3960" s="25">
        <f>IF($H3960&lt;&gt;"",IF($F3960="","",ROUND($H3960-$F3960,2)),IF(AND($F3960&lt;&gt;"",ISNUMBER($G3960)),IF($G3960&lt;TODAY(),-$F3960,""),""))</f>
        <v/>
      </c>
    </row>
    <row r="3961">
      <c r="A3961" s="7" t="n"/>
      <c r="B3961" s="10" t="n"/>
      <c r="C3961">
        <f>IF($A3961="","",IFERROR(IF(INDEX('Apólices'!$Q$2:$Q$5001,MATCH($A3961,'Apólices'!$A$2:$A$5001,0))="","",INDEX('Apólices'!$Q$2:$Q$5001,MATCH($A3961,'Apólices'!$A$2:$A$5001,0))),""))</f>
        <v/>
      </c>
      <c r="D3961" s="8" t="n"/>
      <c r="E3961" s="25" t="n"/>
      <c r="F3961" s="25">
        <f>IF(OR($E3961="",$C3961=""),"",ROUND($E3961*$C3961/100,2))</f>
        <v/>
      </c>
      <c r="G3961" s="8" t="n"/>
      <c r="H3961" s="25" t="n"/>
      <c r="I3961" s="8" t="n"/>
      <c r="J3961" s="25">
        <f>IF($H3961&lt;&gt;"",IF($F3961="","",ROUND($H3961-$F3961,2)),IF(AND($F3961&lt;&gt;"",ISNUMBER($G3961)),IF($G3961&lt;TODAY(),-$F3961,""),""))</f>
        <v/>
      </c>
    </row>
    <row r="3962">
      <c r="A3962" s="7" t="n"/>
      <c r="B3962" s="10" t="n"/>
      <c r="C3962">
        <f>IF($A3962="","",IFERROR(IF(INDEX('Apólices'!$Q$2:$Q$5001,MATCH($A3962,'Apólices'!$A$2:$A$5001,0))="","",INDEX('Apólices'!$Q$2:$Q$5001,MATCH($A3962,'Apólices'!$A$2:$A$5001,0))),""))</f>
        <v/>
      </c>
      <c r="D3962" s="8" t="n"/>
      <c r="E3962" s="25" t="n"/>
      <c r="F3962" s="25">
        <f>IF(OR($E3962="",$C3962=""),"",ROUND($E3962*$C3962/100,2))</f>
        <v/>
      </c>
      <c r="G3962" s="8" t="n"/>
      <c r="H3962" s="25" t="n"/>
      <c r="I3962" s="8" t="n"/>
      <c r="J3962" s="25">
        <f>IF($H3962&lt;&gt;"",IF($F3962="","",ROUND($H3962-$F3962,2)),IF(AND($F3962&lt;&gt;"",ISNUMBER($G3962)),IF($G3962&lt;TODAY(),-$F3962,""),""))</f>
        <v/>
      </c>
    </row>
    <row r="3963">
      <c r="A3963" s="7" t="n"/>
      <c r="B3963" s="10" t="n"/>
      <c r="C3963">
        <f>IF($A3963="","",IFERROR(IF(INDEX('Apólices'!$Q$2:$Q$5001,MATCH($A3963,'Apólices'!$A$2:$A$5001,0))="","",INDEX('Apólices'!$Q$2:$Q$5001,MATCH($A3963,'Apólices'!$A$2:$A$5001,0))),""))</f>
        <v/>
      </c>
      <c r="D3963" s="8" t="n"/>
      <c r="E3963" s="25" t="n"/>
      <c r="F3963" s="25">
        <f>IF(OR($E3963="",$C3963=""),"",ROUND($E3963*$C3963/100,2))</f>
        <v/>
      </c>
      <c r="G3963" s="8" t="n"/>
      <c r="H3963" s="25" t="n"/>
      <c r="I3963" s="8" t="n"/>
      <c r="J3963" s="25">
        <f>IF($H3963&lt;&gt;"",IF($F3963="","",ROUND($H3963-$F3963,2)),IF(AND($F3963&lt;&gt;"",ISNUMBER($G3963)),IF($G3963&lt;TODAY(),-$F3963,""),""))</f>
        <v/>
      </c>
    </row>
    <row r="3964">
      <c r="A3964" s="7" t="n"/>
      <c r="B3964" s="10" t="n"/>
      <c r="C3964">
        <f>IF($A3964="","",IFERROR(IF(INDEX('Apólices'!$Q$2:$Q$5001,MATCH($A3964,'Apólices'!$A$2:$A$5001,0))="","",INDEX('Apólices'!$Q$2:$Q$5001,MATCH($A3964,'Apólices'!$A$2:$A$5001,0))),""))</f>
        <v/>
      </c>
      <c r="D3964" s="8" t="n"/>
      <c r="E3964" s="25" t="n"/>
      <c r="F3964" s="25">
        <f>IF(OR($E3964="",$C3964=""),"",ROUND($E3964*$C3964/100,2))</f>
        <v/>
      </c>
      <c r="G3964" s="8" t="n"/>
      <c r="H3964" s="25" t="n"/>
      <c r="I3964" s="8" t="n"/>
      <c r="J3964" s="25">
        <f>IF($H3964&lt;&gt;"",IF($F3964="","",ROUND($H3964-$F3964,2)),IF(AND($F3964&lt;&gt;"",ISNUMBER($G3964)),IF($G3964&lt;TODAY(),-$F3964,""),""))</f>
        <v/>
      </c>
    </row>
    <row r="3965">
      <c r="A3965" s="7" t="n"/>
      <c r="B3965" s="10" t="n"/>
      <c r="C3965">
        <f>IF($A3965="","",IFERROR(IF(INDEX('Apólices'!$Q$2:$Q$5001,MATCH($A3965,'Apólices'!$A$2:$A$5001,0))="","",INDEX('Apólices'!$Q$2:$Q$5001,MATCH($A3965,'Apólices'!$A$2:$A$5001,0))),""))</f>
        <v/>
      </c>
      <c r="D3965" s="8" t="n"/>
      <c r="E3965" s="25" t="n"/>
      <c r="F3965" s="25">
        <f>IF(OR($E3965="",$C3965=""),"",ROUND($E3965*$C3965/100,2))</f>
        <v/>
      </c>
      <c r="G3965" s="8" t="n"/>
      <c r="H3965" s="25" t="n"/>
      <c r="I3965" s="8" t="n"/>
      <c r="J3965" s="25">
        <f>IF($H3965&lt;&gt;"",IF($F3965="","",ROUND($H3965-$F3965,2)),IF(AND($F3965&lt;&gt;"",ISNUMBER($G3965)),IF($G3965&lt;TODAY(),-$F3965,""),""))</f>
        <v/>
      </c>
    </row>
    <row r="3966">
      <c r="A3966" s="7" t="n"/>
      <c r="B3966" s="10" t="n"/>
      <c r="C3966">
        <f>IF($A3966="","",IFERROR(IF(INDEX('Apólices'!$Q$2:$Q$5001,MATCH($A3966,'Apólices'!$A$2:$A$5001,0))="","",INDEX('Apólices'!$Q$2:$Q$5001,MATCH($A3966,'Apólices'!$A$2:$A$5001,0))),""))</f>
        <v/>
      </c>
      <c r="D3966" s="8" t="n"/>
      <c r="E3966" s="25" t="n"/>
      <c r="F3966" s="25">
        <f>IF(OR($E3966="",$C3966=""),"",ROUND($E3966*$C3966/100,2))</f>
        <v/>
      </c>
      <c r="G3966" s="8" t="n"/>
      <c r="H3966" s="25" t="n"/>
      <c r="I3966" s="8" t="n"/>
      <c r="J3966" s="25">
        <f>IF($H3966&lt;&gt;"",IF($F3966="","",ROUND($H3966-$F3966,2)),IF(AND($F3966&lt;&gt;"",ISNUMBER($G3966)),IF($G3966&lt;TODAY(),-$F3966,""),""))</f>
        <v/>
      </c>
    </row>
    <row r="3967">
      <c r="A3967" s="7" t="n"/>
      <c r="B3967" s="10" t="n"/>
      <c r="C3967">
        <f>IF($A3967="","",IFERROR(IF(INDEX('Apólices'!$Q$2:$Q$5001,MATCH($A3967,'Apólices'!$A$2:$A$5001,0))="","",INDEX('Apólices'!$Q$2:$Q$5001,MATCH($A3967,'Apólices'!$A$2:$A$5001,0))),""))</f>
        <v/>
      </c>
      <c r="D3967" s="8" t="n"/>
      <c r="E3967" s="25" t="n"/>
      <c r="F3967" s="25">
        <f>IF(OR($E3967="",$C3967=""),"",ROUND($E3967*$C3967/100,2))</f>
        <v/>
      </c>
      <c r="G3967" s="8" t="n"/>
      <c r="H3967" s="25" t="n"/>
      <c r="I3967" s="8" t="n"/>
      <c r="J3967" s="25">
        <f>IF($H3967&lt;&gt;"",IF($F3967="","",ROUND($H3967-$F3967,2)),IF(AND($F3967&lt;&gt;"",ISNUMBER($G3967)),IF($G3967&lt;TODAY(),-$F3967,""),""))</f>
        <v/>
      </c>
    </row>
    <row r="3968">
      <c r="A3968" s="7" t="n"/>
      <c r="B3968" s="10" t="n"/>
      <c r="C3968">
        <f>IF($A3968="","",IFERROR(IF(INDEX('Apólices'!$Q$2:$Q$5001,MATCH($A3968,'Apólices'!$A$2:$A$5001,0))="","",INDEX('Apólices'!$Q$2:$Q$5001,MATCH($A3968,'Apólices'!$A$2:$A$5001,0))),""))</f>
        <v/>
      </c>
      <c r="D3968" s="8" t="n"/>
      <c r="E3968" s="25" t="n"/>
      <c r="F3968" s="25">
        <f>IF(OR($E3968="",$C3968=""),"",ROUND($E3968*$C3968/100,2))</f>
        <v/>
      </c>
      <c r="G3968" s="8" t="n"/>
      <c r="H3968" s="25" t="n"/>
      <c r="I3968" s="8" t="n"/>
      <c r="J3968" s="25">
        <f>IF($H3968&lt;&gt;"",IF($F3968="","",ROUND($H3968-$F3968,2)),IF(AND($F3968&lt;&gt;"",ISNUMBER($G3968)),IF($G3968&lt;TODAY(),-$F3968,""),""))</f>
        <v/>
      </c>
    </row>
    <row r="3969">
      <c r="A3969" s="7" t="n"/>
      <c r="B3969" s="10" t="n"/>
      <c r="C3969">
        <f>IF($A3969="","",IFERROR(IF(INDEX('Apólices'!$Q$2:$Q$5001,MATCH($A3969,'Apólices'!$A$2:$A$5001,0))="","",INDEX('Apólices'!$Q$2:$Q$5001,MATCH($A3969,'Apólices'!$A$2:$A$5001,0))),""))</f>
        <v/>
      </c>
      <c r="D3969" s="8" t="n"/>
      <c r="E3969" s="25" t="n"/>
      <c r="F3969" s="25">
        <f>IF(OR($E3969="",$C3969=""),"",ROUND($E3969*$C3969/100,2))</f>
        <v/>
      </c>
      <c r="G3969" s="8" t="n"/>
      <c r="H3969" s="25" t="n"/>
      <c r="I3969" s="8" t="n"/>
      <c r="J3969" s="25">
        <f>IF($H3969&lt;&gt;"",IF($F3969="","",ROUND($H3969-$F3969,2)),IF(AND($F3969&lt;&gt;"",ISNUMBER($G3969)),IF($G3969&lt;TODAY(),-$F3969,""),""))</f>
        <v/>
      </c>
    </row>
    <row r="3970">
      <c r="A3970" s="7" t="n"/>
      <c r="B3970" s="10" t="n"/>
      <c r="C3970">
        <f>IF($A3970="","",IFERROR(IF(INDEX('Apólices'!$Q$2:$Q$5001,MATCH($A3970,'Apólices'!$A$2:$A$5001,0))="","",INDEX('Apólices'!$Q$2:$Q$5001,MATCH($A3970,'Apólices'!$A$2:$A$5001,0))),""))</f>
        <v/>
      </c>
      <c r="D3970" s="8" t="n"/>
      <c r="E3970" s="25" t="n"/>
      <c r="F3970" s="25">
        <f>IF(OR($E3970="",$C3970=""),"",ROUND($E3970*$C3970/100,2))</f>
        <v/>
      </c>
      <c r="G3970" s="8" t="n"/>
      <c r="H3970" s="25" t="n"/>
      <c r="I3970" s="8" t="n"/>
      <c r="J3970" s="25">
        <f>IF($H3970&lt;&gt;"",IF($F3970="","",ROUND($H3970-$F3970,2)),IF(AND($F3970&lt;&gt;"",ISNUMBER($G3970)),IF($G3970&lt;TODAY(),-$F3970,""),""))</f>
        <v/>
      </c>
    </row>
    <row r="3971">
      <c r="A3971" s="7" t="n"/>
      <c r="B3971" s="10" t="n"/>
      <c r="C3971">
        <f>IF($A3971="","",IFERROR(IF(INDEX('Apólices'!$Q$2:$Q$5001,MATCH($A3971,'Apólices'!$A$2:$A$5001,0))="","",INDEX('Apólices'!$Q$2:$Q$5001,MATCH($A3971,'Apólices'!$A$2:$A$5001,0))),""))</f>
        <v/>
      </c>
      <c r="D3971" s="8" t="n"/>
      <c r="E3971" s="25" t="n"/>
      <c r="F3971" s="25">
        <f>IF(OR($E3971="",$C3971=""),"",ROUND($E3971*$C3971/100,2))</f>
        <v/>
      </c>
      <c r="G3971" s="8" t="n"/>
      <c r="H3971" s="25" t="n"/>
      <c r="I3971" s="8" t="n"/>
      <c r="J3971" s="25">
        <f>IF($H3971&lt;&gt;"",IF($F3971="","",ROUND($H3971-$F3971,2)),IF(AND($F3971&lt;&gt;"",ISNUMBER($G3971)),IF($G3971&lt;TODAY(),-$F3971,""),""))</f>
        <v/>
      </c>
    </row>
    <row r="3972">
      <c r="A3972" s="7" t="n"/>
      <c r="B3972" s="10" t="n"/>
      <c r="C3972">
        <f>IF($A3972="","",IFERROR(IF(INDEX('Apólices'!$Q$2:$Q$5001,MATCH($A3972,'Apólices'!$A$2:$A$5001,0))="","",INDEX('Apólices'!$Q$2:$Q$5001,MATCH($A3972,'Apólices'!$A$2:$A$5001,0))),""))</f>
        <v/>
      </c>
      <c r="D3972" s="8" t="n"/>
      <c r="E3972" s="25" t="n"/>
      <c r="F3972" s="25">
        <f>IF(OR($E3972="",$C3972=""),"",ROUND($E3972*$C3972/100,2))</f>
        <v/>
      </c>
      <c r="G3972" s="8" t="n"/>
      <c r="H3972" s="25" t="n"/>
      <c r="I3972" s="8" t="n"/>
      <c r="J3972" s="25">
        <f>IF($H3972&lt;&gt;"",IF($F3972="","",ROUND($H3972-$F3972,2)),IF(AND($F3972&lt;&gt;"",ISNUMBER($G3972)),IF($G3972&lt;TODAY(),-$F3972,""),""))</f>
        <v/>
      </c>
    </row>
    <row r="3973">
      <c r="A3973" s="7" t="n"/>
      <c r="B3973" s="10" t="n"/>
      <c r="C3973">
        <f>IF($A3973="","",IFERROR(IF(INDEX('Apólices'!$Q$2:$Q$5001,MATCH($A3973,'Apólices'!$A$2:$A$5001,0))="","",INDEX('Apólices'!$Q$2:$Q$5001,MATCH($A3973,'Apólices'!$A$2:$A$5001,0))),""))</f>
        <v/>
      </c>
      <c r="D3973" s="8" t="n"/>
      <c r="E3973" s="25" t="n"/>
      <c r="F3973" s="25">
        <f>IF(OR($E3973="",$C3973=""),"",ROUND($E3973*$C3973/100,2))</f>
        <v/>
      </c>
      <c r="G3973" s="8" t="n"/>
      <c r="H3973" s="25" t="n"/>
      <c r="I3973" s="8" t="n"/>
      <c r="J3973" s="25">
        <f>IF($H3973&lt;&gt;"",IF($F3973="","",ROUND($H3973-$F3973,2)),IF(AND($F3973&lt;&gt;"",ISNUMBER($G3973)),IF($G3973&lt;TODAY(),-$F3973,""),""))</f>
        <v/>
      </c>
    </row>
    <row r="3974">
      <c r="A3974" s="7" t="n"/>
      <c r="B3974" s="10" t="n"/>
      <c r="C3974">
        <f>IF($A3974="","",IFERROR(IF(INDEX('Apólices'!$Q$2:$Q$5001,MATCH($A3974,'Apólices'!$A$2:$A$5001,0))="","",INDEX('Apólices'!$Q$2:$Q$5001,MATCH($A3974,'Apólices'!$A$2:$A$5001,0))),""))</f>
        <v/>
      </c>
      <c r="D3974" s="8" t="n"/>
      <c r="E3974" s="25" t="n"/>
      <c r="F3974" s="25">
        <f>IF(OR($E3974="",$C3974=""),"",ROUND($E3974*$C3974/100,2))</f>
        <v/>
      </c>
      <c r="G3974" s="8" t="n"/>
      <c r="H3974" s="25" t="n"/>
      <c r="I3974" s="8" t="n"/>
      <c r="J3974" s="25">
        <f>IF($H3974&lt;&gt;"",IF($F3974="","",ROUND($H3974-$F3974,2)),IF(AND($F3974&lt;&gt;"",ISNUMBER($G3974)),IF($G3974&lt;TODAY(),-$F3974,""),""))</f>
        <v/>
      </c>
    </row>
    <row r="3975">
      <c r="A3975" s="7" t="n"/>
      <c r="B3975" s="10" t="n"/>
      <c r="C3975">
        <f>IF($A3975="","",IFERROR(IF(INDEX('Apólices'!$Q$2:$Q$5001,MATCH($A3975,'Apólices'!$A$2:$A$5001,0))="","",INDEX('Apólices'!$Q$2:$Q$5001,MATCH($A3975,'Apólices'!$A$2:$A$5001,0))),""))</f>
        <v/>
      </c>
      <c r="D3975" s="8" t="n"/>
      <c r="E3975" s="25" t="n"/>
      <c r="F3975" s="25">
        <f>IF(OR($E3975="",$C3975=""),"",ROUND($E3975*$C3975/100,2))</f>
        <v/>
      </c>
      <c r="G3975" s="8" t="n"/>
      <c r="H3975" s="25" t="n"/>
      <c r="I3975" s="8" t="n"/>
      <c r="J3975" s="25">
        <f>IF($H3975&lt;&gt;"",IF($F3975="","",ROUND($H3975-$F3975,2)),IF(AND($F3975&lt;&gt;"",ISNUMBER($G3975)),IF($G3975&lt;TODAY(),-$F3975,""),""))</f>
        <v/>
      </c>
    </row>
    <row r="3976">
      <c r="A3976" s="7" t="n"/>
      <c r="B3976" s="10" t="n"/>
      <c r="C3976">
        <f>IF($A3976="","",IFERROR(IF(INDEX('Apólices'!$Q$2:$Q$5001,MATCH($A3976,'Apólices'!$A$2:$A$5001,0))="","",INDEX('Apólices'!$Q$2:$Q$5001,MATCH($A3976,'Apólices'!$A$2:$A$5001,0))),""))</f>
        <v/>
      </c>
      <c r="D3976" s="8" t="n"/>
      <c r="E3976" s="25" t="n"/>
      <c r="F3976" s="25">
        <f>IF(OR($E3976="",$C3976=""),"",ROUND($E3976*$C3976/100,2))</f>
        <v/>
      </c>
      <c r="G3976" s="8" t="n"/>
      <c r="H3976" s="25" t="n"/>
      <c r="I3976" s="8" t="n"/>
      <c r="J3976" s="25">
        <f>IF($H3976&lt;&gt;"",IF($F3976="","",ROUND($H3976-$F3976,2)),IF(AND($F3976&lt;&gt;"",ISNUMBER($G3976)),IF($G3976&lt;TODAY(),-$F3976,""),""))</f>
        <v/>
      </c>
    </row>
    <row r="3977">
      <c r="A3977" s="7" t="n"/>
      <c r="B3977" s="10" t="n"/>
      <c r="C3977">
        <f>IF($A3977="","",IFERROR(IF(INDEX('Apólices'!$Q$2:$Q$5001,MATCH($A3977,'Apólices'!$A$2:$A$5001,0))="","",INDEX('Apólices'!$Q$2:$Q$5001,MATCH($A3977,'Apólices'!$A$2:$A$5001,0))),""))</f>
        <v/>
      </c>
      <c r="D3977" s="8" t="n"/>
      <c r="E3977" s="25" t="n"/>
      <c r="F3977" s="25">
        <f>IF(OR($E3977="",$C3977=""),"",ROUND($E3977*$C3977/100,2))</f>
        <v/>
      </c>
      <c r="G3977" s="8" t="n"/>
      <c r="H3977" s="25" t="n"/>
      <c r="I3977" s="8" t="n"/>
      <c r="J3977" s="25">
        <f>IF($H3977&lt;&gt;"",IF($F3977="","",ROUND($H3977-$F3977,2)),IF(AND($F3977&lt;&gt;"",ISNUMBER($G3977)),IF($G3977&lt;TODAY(),-$F3977,""),""))</f>
        <v/>
      </c>
    </row>
    <row r="3978">
      <c r="A3978" s="7" t="n"/>
      <c r="B3978" s="10" t="n"/>
      <c r="C3978">
        <f>IF($A3978="","",IFERROR(IF(INDEX('Apólices'!$Q$2:$Q$5001,MATCH($A3978,'Apólices'!$A$2:$A$5001,0))="","",INDEX('Apólices'!$Q$2:$Q$5001,MATCH($A3978,'Apólices'!$A$2:$A$5001,0))),""))</f>
        <v/>
      </c>
      <c r="D3978" s="8" t="n"/>
      <c r="E3978" s="25" t="n"/>
      <c r="F3978" s="25">
        <f>IF(OR($E3978="",$C3978=""),"",ROUND($E3978*$C3978/100,2))</f>
        <v/>
      </c>
      <c r="G3978" s="8" t="n"/>
      <c r="H3978" s="25" t="n"/>
      <c r="I3978" s="8" t="n"/>
      <c r="J3978" s="25">
        <f>IF($H3978&lt;&gt;"",IF($F3978="","",ROUND($H3978-$F3978,2)),IF(AND($F3978&lt;&gt;"",ISNUMBER($G3978)),IF($G3978&lt;TODAY(),-$F3978,""),""))</f>
        <v/>
      </c>
    </row>
    <row r="3979">
      <c r="A3979" s="7" t="n"/>
      <c r="B3979" s="10" t="n"/>
      <c r="C3979">
        <f>IF($A3979="","",IFERROR(IF(INDEX('Apólices'!$Q$2:$Q$5001,MATCH($A3979,'Apólices'!$A$2:$A$5001,0))="","",INDEX('Apólices'!$Q$2:$Q$5001,MATCH($A3979,'Apólices'!$A$2:$A$5001,0))),""))</f>
        <v/>
      </c>
      <c r="D3979" s="8" t="n"/>
      <c r="E3979" s="25" t="n"/>
      <c r="F3979" s="25">
        <f>IF(OR($E3979="",$C3979=""),"",ROUND($E3979*$C3979/100,2))</f>
        <v/>
      </c>
      <c r="G3979" s="8" t="n"/>
      <c r="H3979" s="25" t="n"/>
      <c r="I3979" s="8" t="n"/>
      <c r="J3979" s="25">
        <f>IF($H3979&lt;&gt;"",IF($F3979="","",ROUND($H3979-$F3979,2)),IF(AND($F3979&lt;&gt;"",ISNUMBER($G3979)),IF($G3979&lt;TODAY(),-$F3979,""),""))</f>
        <v/>
      </c>
    </row>
    <row r="3980">
      <c r="A3980" s="7" t="n"/>
      <c r="B3980" s="10" t="n"/>
      <c r="C3980">
        <f>IF($A3980="","",IFERROR(IF(INDEX('Apólices'!$Q$2:$Q$5001,MATCH($A3980,'Apólices'!$A$2:$A$5001,0))="","",INDEX('Apólices'!$Q$2:$Q$5001,MATCH($A3980,'Apólices'!$A$2:$A$5001,0))),""))</f>
        <v/>
      </c>
      <c r="D3980" s="8" t="n"/>
      <c r="E3980" s="25" t="n"/>
      <c r="F3980" s="25">
        <f>IF(OR($E3980="",$C3980=""),"",ROUND($E3980*$C3980/100,2))</f>
        <v/>
      </c>
      <c r="G3980" s="8" t="n"/>
      <c r="H3980" s="25" t="n"/>
      <c r="I3980" s="8" t="n"/>
      <c r="J3980" s="25">
        <f>IF($H3980&lt;&gt;"",IF($F3980="","",ROUND($H3980-$F3980,2)),IF(AND($F3980&lt;&gt;"",ISNUMBER($G3980)),IF($G3980&lt;TODAY(),-$F3980,""),""))</f>
        <v/>
      </c>
    </row>
    <row r="3981">
      <c r="A3981" s="7" t="n"/>
      <c r="B3981" s="10" t="n"/>
      <c r="C3981">
        <f>IF($A3981="","",IFERROR(IF(INDEX('Apólices'!$Q$2:$Q$5001,MATCH($A3981,'Apólices'!$A$2:$A$5001,0))="","",INDEX('Apólices'!$Q$2:$Q$5001,MATCH($A3981,'Apólices'!$A$2:$A$5001,0))),""))</f>
        <v/>
      </c>
      <c r="D3981" s="8" t="n"/>
      <c r="E3981" s="25" t="n"/>
      <c r="F3981" s="25">
        <f>IF(OR($E3981="",$C3981=""),"",ROUND($E3981*$C3981/100,2))</f>
        <v/>
      </c>
      <c r="G3981" s="8" t="n"/>
      <c r="H3981" s="25" t="n"/>
      <c r="I3981" s="8" t="n"/>
      <c r="J3981" s="25">
        <f>IF($H3981&lt;&gt;"",IF($F3981="","",ROUND($H3981-$F3981,2)),IF(AND($F3981&lt;&gt;"",ISNUMBER($G3981)),IF($G3981&lt;TODAY(),-$F3981,""),""))</f>
        <v/>
      </c>
    </row>
    <row r="3982">
      <c r="A3982" s="7" t="n"/>
      <c r="B3982" s="10" t="n"/>
      <c r="C3982">
        <f>IF($A3982="","",IFERROR(IF(INDEX('Apólices'!$Q$2:$Q$5001,MATCH($A3982,'Apólices'!$A$2:$A$5001,0))="","",INDEX('Apólices'!$Q$2:$Q$5001,MATCH($A3982,'Apólices'!$A$2:$A$5001,0))),""))</f>
        <v/>
      </c>
      <c r="D3982" s="8" t="n"/>
      <c r="E3982" s="25" t="n"/>
      <c r="F3982" s="25">
        <f>IF(OR($E3982="",$C3982=""),"",ROUND($E3982*$C3982/100,2))</f>
        <v/>
      </c>
      <c r="G3982" s="8" t="n"/>
      <c r="H3982" s="25" t="n"/>
      <c r="I3982" s="8" t="n"/>
      <c r="J3982" s="25">
        <f>IF($H3982&lt;&gt;"",IF($F3982="","",ROUND($H3982-$F3982,2)),IF(AND($F3982&lt;&gt;"",ISNUMBER($G3982)),IF($G3982&lt;TODAY(),-$F3982,""),""))</f>
        <v/>
      </c>
    </row>
    <row r="3983">
      <c r="A3983" s="7" t="n"/>
      <c r="B3983" s="10" t="n"/>
      <c r="C3983">
        <f>IF($A3983="","",IFERROR(IF(INDEX('Apólices'!$Q$2:$Q$5001,MATCH($A3983,'Apólices'!$A$2:$A$5001,0))="","",INDEX('Apólices'!$Q$2:$Q$5001,MATCH($A3983,'Apólices'!$A$2:$A$5001,0))),""))</f>
        <v/>
      </c>
      <c r="D3983" s="8" t="n"/>
      <c r="E3983" s="25" t="n"/>
      <c r="F3983" s="25">
        <f>IF(OR($E3983="",$C3983=""),"",ROUND($E3983*$C3983/100,2))</f>
        <v/>
      </c>
      <c r="G3983" s="8" t="n"/>
      <c r="H3983" s="25" t="n"/>
      <c r="I3983" s="8" t="n"/>
      <c r="J3983" s="25">
        <f>IF($H3983&lt;&gt;"",IF($F3983="","",ROUND($H3983-$F3983,2)),IF(AND($F3983&lt;&gt;"",ISNUMBER($G3983)),IF($G3983&lt;TODAY(),-$F3983,""),""))</f>
        <v/>
      </c>
    </row>
    <row r="3984">
      <c r="A3984" s="7" t="n"/>
      <c r="B3984" s="10" t="n"/>
      <c r="C3984">
        <f>IF($A3984="","",IFERROR(IF(INDEX('Apólices'!$Q$2:$Q$5001,MATCH($A3984,'Apólices'!$A$2:$A$5001,0))="","",INDEX('Apólices'!$Q$2:$Q$5001,MATCH($A3984,'Apólices'!$A$2:$A$5001,0))),""))</f>
        <v/>
      </c>
      <c r="D3984" s="8" t="n"/>
      <c r="E3984" s="25" t="n"/>
      <c r="F3984" s="25">
        <f>IF(OR($E3984="",$C3984=""),"",ROUND($E3984*$C3984/100,2))</f>
        <v/>
      </c>
      <c r="G3984" s="8" t="n"/>
      <c r="H3984" s="25" t="n"/>
      <c r="I3984" s="8" t="n"/>
      <c r="J3984" s="25">
        <f>IF($H3984&lt;&gt;"",IF($F3984="","",ROUND($H3984-$F3984,2)),IF(AND($F3984&lt;&gt;"",ISNUMBER($G3984)),IF($G3984&lt;TODAY(),-$F3984,""),""))</f>
        <v/>
      </c>
    </row>
    <row r="3985">
      <c r="A3985" s="7" t="n"/>
      <c r="B3985" s="10" t="n"/>
      <c r="C3985">
        <f>IF($A3985="","",IFERROR(IF(INDEX('Apólices'!$Q$2:$Q$5001,MATCH($A3985,'Apólices'!$A$2:$A$5001,0))="","",INDEX('Apólices'!$Q$2:$Q$5001,MATCH($A3985,'Apólices'!$A$2:$A$5001,0))),""))</f>
        <v/>
      </c>
      <c r="D3985" s="8" t="n"/>
      <c r="E3985" s="25" t="n"/>
      <c r="F3985" s="25">
        <f>IF(OR($E3985="",$C3985=""),"",ROUND($E3985*$C3985/100,2))</f>
        <v/>
      </c>
      <c r="G3985" s="8" t="n"/>
      <c r="H3985" s="25" t="n"/>
      <c r="I3985" s="8" t="n"/>
      <c r="J3985" s="25">
        <f>IF($H3985&lt;&gt;"",IF($F3985="","",ROUND($H3985-$F3985,2)),IF(AND($F3985&lt;&gt;"",ISNUMBER($G3985)),IF($G3985&lt;TODAY(),-$F3985,""),""))</f>
        <v/>
      </c>
    </row>
    <row r="3986">
      <c r="A3986" s="7" t="n"/>
      <c r="B3986" s="10" t="n"/>
      <c r="C3986">
        <f>IF($A3986="","",IFERROR(IF(INDEX('Apólices'!$Q$2:$Q$5001,MATCH($A3986,'Apólices'!$A$2:$A$5001,0))="","",INDEX('Apólices'!$Q$2:$Q$5001,MATCH($A3986,'Apólices'!$A$2:$A$5001,0))),""))</f>
        <v/>
      </c>
      <c r="D3986" s="8" t="n"/>
      <c r="E3986" s="25" t="n"/>
      <c r="F3986" s="25">
        <f>IF(OR($E3986="",$C3986=""),"",ROUND($E3986*$C3986/100,2))</f>
        <v/>
      </c>
      <c r="G3986" s="8" t="n"/>
      <c r="H3986" s="25" t="n"/>
      <c r="I3986" s="8" t="n"/>
      <c r="J3986" s="25">
        <f>IF($H3986&lt;&gt;"",IF($F3986="","",ROUND($H3986-$F3986,2)),IF(AND($F3986&lt;&gt;"",ISNUMBER($G3986)),IF($G3986&lt;TODAY(),-$F3986,""),""))</f>
        <v/>
      </c>
    </row>
    <row r="3987">
      <c r="A3987" s="7" t="n"/>
      <c r="B3987" s="10" t="n"/>
      <c r="C3987">
        <f>IF($A3987="","",IFERROR(IF(INDEX('Apólices'!$Q$2:$Q$5001,MATCH($A3987,'Apólices'!$A$2:$A$5001,0))="","",INDEX('Apólices'!$Q$2:$Q$5001,MATCH($A3987,'Apólices'!$A$2:$A$5001,0))),""))</f>
        <v/>
      </c>
      <c r="D3987" s="8" t="n"/>
      <c r="E3987" s="25" t="n"/>
      <c r="F3987" s="25">
        <f>IF(OR($E3987="",$C3987=""),"",ROUND($E3987*$C3987/100,2))</f>
        <v/>
      </c>
      <c r="G3987" s="8" t="n"/>
      <c r="H3987" s="25" t="n"/>
      <c r="I3987" s="8" t="n"/>
      <c r="J3987" s="25">
        <f>IF($H3987&lt;&gt;"",IF($F3987="","",ROUND($H3987-$F3987,2)),IF(AND($F3987&lt;&gt;"",ISNUMBER($G3987)),IF($G3987&lt;TODAY(),-$F3987,""),""))</f>
        <v/>
      </c>
    </row>
    <row r="3988">
      <c r="A3988" s="7" t="n"/>
      <c r="B3988" s="10" t="n"/>
      <c r="C3988">
        <f>IF($A3988="","",IFERROR(IF(INDEX('Apólices'!$Q$2:$Q$5001,MATCH($A3988,'Apólices'!$A$2:$A$5001,0))="","",INDEX('Apólices'!$Q$2:$Q$5001,MATCH($A3988,'Apólices'!$A$2:$A$5001,0))),""))</f>
        <v/>
      </c>
      <c r="D3988" s="8" t="n"/>
      <c r="E3988" s="25" t="n"/>
      <c r="F3988" s="25">
        <f>IF(OR($E3988="",$C3988=""),"",ROUND($E3988*$C3988/100,2))</f>
        <v/>
      </c>
      <c r="G3988" s="8" t="n"/>
      <c r="H3988" s="25" t="n"/>
      <c r="I3988" s="8" t="n"/>
      <c r="J3988" s="25">
        <f>IF($H3988&lt;&gt;"",IF($F3988="","",ROUND($H3988-$F3988,2)),IF(AND($F3988&lt;&gt;"",ISNUMBER($G3988)),IF($G3988&lt;TODAY(),-$F3988,""),""))</f>
        <v/>
      </c>
    </row>
    <row r="3989">
      <c r="A3989" s="7" t="n"/>
      <c r="B3989" s="10" t="n"/>
      <c r="C3989">
        <f>IF($A3989="","",IFERROR(IF(INDEX('Apólices'!$Q$2:$Q$5001,MATCH($A3989,'Apólices'!$A$2:$A$5001,0))="","",INDEX('Apólices'!$Q$2:$Q$5001,MATCH($A3989,'Apólices'!$A$2:$A$5001,0))),""))</f>
        <v/>
      </c>
      <c r="D3989" s="8" t="n"/>
      <c r="E3989" s="25" t="n"/>
      <c r="F3989" s="25">
        <f>IF(OR($E3989="",$C3989=""),"",ROUND($E3989*$C3989/100,2))</f>
        <v/>
      </c>
      <c r="G3989" s="8" t="n"/>
      <c r="H3989" s="25" t="n"/>
      <c r="I3989" s="8" t="n"/>
      <c r="J3989" s="25">
        <f>IF($H3989&lt;&gt;"",IF($F3989="","",ROUND($H3989-$F3989,2)),IF(AND($F3989&lt;&gt;"",ISNUMBER($G3989)),IF($G3989&lt;TODAY(),-$F3989,""),""))</f>
        <v/>
      </c>
    </row>
    <row r="3990">
      <c r="A3990" s="7" t="n"/>
      <c r="B3990" s="10" t="n"/>
      <c r="C3990">
        <f>IF($A3990="","",IFERROR(IF(INDEX('Apólices'!$Q$2:$Q$5001,MATCH($A3990,'Apólices'!$A$2:$A$5001,0))="","",INDEX('Apólices'!$Q$2:$Q$5001,MATCH($A3990,'Apólices'!$A$2:$A$5001,0))),""))</f>
        <v/>
      </c>
      <c r="D3990" s="8" t="n"/>
      <c r="E3990" s="25" t="n"/>
      <c r="F3990" s="25">
        <f>IF(OR($E3990="",$C3990=""),"",ROUND($E3990*$C3990/100,2))</f>
        <v/>
      </c>
      <c r="G3990" s="8" t="n"/>
      <c r="H3990" s="25" t="n"/>
      <c r="I3990" s="8" t="n"/>
      <c r="J3990" s="25">
        <f>IF($H3990&lt;&gt;"",IF($F3990="","",ROUND($H3990-$F3990,2)),IF(AND($F3990&lt;&gt;"",ISNUMBER($G3990)),IF($G3990&lt;TODAY(),-$F3990,""),""))</f>
        <v/>
      </c>
    </row>
    <row r="3991">
      <c r="A3991" s="7" t="n"/>
      <c r="B3991" s="10" t="n"/>
      <c r="C3991">
        <f>IF($A3991="","",IFERROR(IF(INDEX('Apólices'!$Q$2:$Q$5001,MATCH($A3991,'Apólices'!$A$2:$A$5001,0))="","",INDEX('Apólices'!$Q$2:$Q$5001,MATCH($A3991,'Apólices'!$A$2:$A$5001,0))),""))</f>
        <v/>
      </c>
      <c r="D3991" s="8" t="n"/>
      <c r="E3991" s="25" t="n"/>
      <c r="F3991" s="25">
        <f>IF(OR($E3991="",$C3991=""),"",ROUND($E3991*$C3991/100,2))</f>
        <v/>
      </c>
      <c r="G3991" s="8" t="n"/>
      <c r="H3991" s="25" t="n"/>
      <c r="I3991" s="8" t="n"/>
      <c r="J3991" s="25">
        <f>IF($H3991&lt;&gt;"",IF($F3991="","",ROUND($H3991-$F3991,2)),IF(AND($F3991&lt;&gt;"",ISNUMBER($G3991)),IF($G3991&lt;TODAY(),-$F3991,""),""))</f>
        <v/>
      </c>
    </row>
    <row r="3992">
      <c r="A3992" s="7" t="n"/>
      <c r="B3992" s="10" t="n"/>
      <c r="C3992">
        <f>IF($A3992="","",IFERROR(IF(INDEX('Apólices'!$Q$2:$Q$5001,MATCH($A3992,'Apólices'!$A$2:$A$5001,0))="","",INDEX('Apólices'!$Q$2:$Q$5001,MATCH($A3992,'Apólices'!$A$2:$A$5001,0))),""))</f>
        <v/>
      </c>
      <c r="D3992" s="8" t="n"/>
      <c r="E3992" s="25" t="n"/>
      <c r="F3992" s="25">
        <f>IF(OR($E3992="",$C3992=""),"",ROUND($E3992*$C3992/100,2))</f>
        <v/>
      </c>
      <c r="G3992" s="8" t="n"/>
      <c r="H3992" s="25" t="n"/>
      <c r="I3992" s="8" t="n"/>
      <c r="J3992" s="25">
        <f>IF($H3992&lt;&gt;"",IF($F3992="","",ROUND($H3992-$F3992,2)),IF(AND($F3992&lt;&gt;"",ISNUMBER($G3992)),IF($G3992&lt;TODAY(),-$F3992,""),""))</f>
        <v/>
      </c>
    </row>
    <row r="3993">
      <c r="A3993" s="7" t="n"/>
      <c r="B3993" s="10" t="n"/>
      <c r="C3993">
        <f>IF($A3993="","",IFERROR(IF(INDEX('Apólices'!$Q$2:$Q$5001,MATCH($A3993,'Apólices'!$A$2:$A$5001,0))="","",INDEX('Apólices'!$Q$2:$Q$5001,MATCH($A3993,'Apólices'!$A$2:$A$5001,0))),""))</f>
        <v/>
      </c>
      <c r="D3993" s="8" t="n"/>
      <c r="E3993" s="25" t="n"/>
      <c r="F3993" s="25">
        <f>IF(OR($E3993="",$C3993=""),"",ROUND($E3993*$C3993/100,2))</f>
        <v/>
      </c>
      <c r="G3993" s="8" t="n"/>
      <c r="H3993" s="25" t="n"/>
      <c r="I3993" s="8" t="n"/>
      <c r="J3993" s="25">
        <f>IF($H3993&lt;&gt;"",IF($F3993="","",ROUND($H3993-$F3993,2)),IF(AND($F3993&lt;&gt;"",ISNUMBER($G3993)),IF($G3993&lt;TODAY(),-$F3993,""),""))</f>
        <v/>
      </c>
    </row>
    <row r="3994">
      <c r="A3994" s="7" t="n"/>
      <c r="B3994" s="10" t="n"/>
      <c r="C3994">
        <f>IF($A3994="","",IFERROR(IF(INDEX('Apólices'!$Q$2:$Q$5001,MATCH($A3994,'Apólices'!$A$2:$A$5001,0))="","",INDEX('Apólices'!$Q$2:$Q$5001,MATCH($A3994,'Apólices'!$A$2:$A$5001,0))),""))</f>
        <v/>
      </c>
      <c r="D3994" s="8" t="n"/>
      <c r="E3994" s="25" t="n"/>
      <c r="F3994" s="25">
        <f>IF(OR($E3994="",$C3994=""),"",ROUND($E3994*$C3994/100,2))</f>
        <v/>
      </c>
      <c r="G3994" s="8" t="n"/>
      <c r="H3994" s="25" t="n"/>
      <c r="I3994" s="8" t="n"/>
      <c r="J3994" s="25">
        <f>IF($H3994&lt;&gt;"",IF($F3994="","",ROUND($H3994-$F3994,2)),IF(AND($F3994&lt;&gt;"",ISNUMBER($G3994)),IF($G3994&lt;TODAY(),-$F3994,""),""))</f>
        <v/>
      </c>
    </row>
    <row r="3995">
      <c r="A3995" s="7" t="n"/>
      <c r="B3995" s="10" t="n"/>
      <c r="C3995">
        <f>IF($A3995="","",IFERROR(IF(INDEX('Apólices'!$Q$2:$Q$5001,MATCH($A3995,'Apólices'!$A$2:$A$5001,0))="","",INDEX('Apólices'!$Q$2:$Q$5001,MATCH($A3995,'Apólices'!$A$2:$A$5001,0))),""))</f>
        <v/>
      </c>
      <c r="D3995" s="8" t="n"/>
      <c r="E3995" s="25" t="n"/>
      <c r="F3995" s="25">
        <f>IF(OR($E3995="",$C3995=""),"",ROUND($E3995*$C3995/100,2))</f>
        <v/>
      </c>
      <c r="G3995" s="8" t="n"/>
      <c r="H3995" s="25" t="n"/>
      <c r="I3995" s="8" t="n"/>
      <c r="J3995" s="25">
        <f>IF($H3995&lt;&gt;"",IF($F3995="","",ROUND($H3995-$F3995,2)),IF(AND($F3995&lt;&gt;"",ISNUMBER($G3995)),IF($G3995&lt;TODAY(),-$F3995,""),""))</f>
        <v/>
      </c>
    </row>
    <row r="3996">
      <c r="A3996" s="7" t="n"/>
      <c r="B3996" s="10" t="n"/>
      <c r="C3996">
        <f>IF($A3996="","",IFERROR(IF(INDEX('Apólices'!$Q$2:$Q$5001,MATCH($A3996,'Apólices'!$A$2:$A$5001,0))="","",INDEX('Apólices'!$Q$2:$Q$5001,MATCH($A3996,'Apólices'!$A$2:$A$5001,0))),""))</f>
        <v/>
      </c>
      <c r="D3996" s="8" t="n"/>
      <c r="E3996" s="25" t="n"/>
      <c r="F3996" s="25">
        <f>IF(OR($E3996="",$C3996=""),"",ROUND($E3996*$C3996/100,2))</f>
        <v/>
      </c>
      <c r="G3996" s="8" t="n"/>
      <c r="H3996" s="25" t="n"/>
      <c r="I3996" s="8" t="n"/>
      <c r="J3996" s="25">
        <f>IF($H3996&lt;&gt;"",IF($F3996="","",ROUND($H3996-$F3996,2)),IF(AND($F3996&lt;&gt;"",ISNUMBER($G3996)),IF($G3996&lt;TODAY(),-$F3996,""),""))</f>
        <v/>
      </c>
    </row>
    <row r="3997">
      <c r="A3997" s="7" t="n"/>
      <c r="B3997" s="10" t="n"/>
      <c r="C3997">
        <f>IF($A3997="","",IFERROR(IF(INDEX('Apólices'!$Q$2:$Q$5001,MATCH($A3997,'Apólices'!$A$2:$A$5001,0))="","",INDEX('Apólices'!$Q$2:$Q$5001,MATCH($A3997,'Apólices'!$A$2:$A$5001,0))),""))</f>
        <v/>
      </c>
      <c r="D3997" s="8" t="n"/>
      <c r="E3997" s="25" t="n"/>
      <c r="F3997" s="25">
        <f>IF(OR($E3997="",$C3997=""),"",ROUND($E3997*$C3997/100,2))</f>
        <v/>
      </c>
      <c r="G3997" s="8" t="n"/>
      <c r="H3997" s="25" t="n"/>
      <c r="I3997" s="8" t="n"/>
      <c r="J3997" s="25">
        <f>IF($H3997&lt;&gt;"",IF($F3997="","",ROUND($H3997-$F3997,2)),IF(AND($F3997&lt;&gt;"",ISNUMBER($G3997)),IF($G3997&lt;TODAY(),-$F3997,""),""))</f>
        <v/>
      </c>
    </row>
    <row r="3998">
      <c r="A3998" s="7" t="n"/>
      <c r="B3998" s="10" t="n"/>
      <c r="C3998">
        <f>IF($A3998="","",IFERROR(IF(INDEX('Apólices'!$Q$2:$Q$5001,MATCH($A3998,'Apólices'!$A$2:$A$5001,0))="","",INDEX('Apólices'!$Q$2:$Q$5001,MATCH($A3998,'Apólices'!$A$2:$A$5001,0))),""))</f>
        <v/>
      </c>
      <c r="D3998" s="8" t="n"/>
      <c r="E3998" s="25" t="n"/>
      <c r="F3998" s="25">
        <f>IF(OR($E3998="",$C3998=""),"",ROUND($E3998*$C3998/100,2))</f>
        <v/>
      </c>
      <c r="G3998" s="8" t="n"/>
      <c r="H3998" s="25" t="n"/>
      <c r="I3998" s="8" t="n"/>
      <c r="J3998" s="25">
        <f>IF($H3998&lt;&gt;"",IF($F3998="","",ROUND($H3998-$F3998,2)),IF(AND($F3998&lt;&gt;"",ISNUMBER($G3998)),IF($G3998&lt;TODAY(),-$F3998,""),""))</f>
        <v/>
      </c>
    </row>
    <row r="3999">
      <c r="A3999" s="7" t="n"/>
      <c r="B3999" s="10" t="n"/>
      <c r="C3999">
        <f>IF($A3999="","",IFERROR(IF(INDEX('Apólices'!$Q$2:$Q$5001,MATCH($A3999,'Apólices'!$A$2:$A$5001,0))="","",INDEX('Apólices'!$Q$2:$Q$5001,MATCH($A3999,'Apólices'!$A$2:$A$5001,0))),""))</f>
        <v/>
      </c>
      <c r="D3999" s="8" t="n"/>
      <c r="E3999" s="25" t="n"/>
      <c r="F3999" s="25">
        <f>IF(OR($E3999="",$C3999=""),"",ROUND($E3999*$C3999/100,2))</f>
        <v/>
      </c>
      <c r="G3999" s="8" t="n"/>
      <c r="H3999" s="25" t="n"/>
      <c r="I3999" s="8" t="n"/>
      <c r="J3999" s="25">
        <f>IF($H3999&lt;&gt;"",IF($F3999="","",ROUND($H3999-$F3999,2)),IF(AND($F3999&lt;&gt;"",ISNUMBER($G3999)),IF($G3999&lt;TODAY(),-$F3999,""),""))</f>
        <v/>
      </c>
    </row>
    <row r="4000">
      <c r="A4000" s="7" t="n"/>
      <c r="B4000" s="10" t="n"/>
      <c r="C4000">
        <f>IF($A4000="","",IFERROR(IF(INDEX('Apólices'!$Q$2:$Q$5001,MATCH($A4000,'Apólices'!$A$2:$A$5001,0))="","",INDEX('Apólices'!$Q$2:$Q$5001,MATCH($A4000,'Apólices'!$A$2:$A$5001,0))),""))</f>
        <v/>
      </c>
      <c r="D4000" s="8" t="n"/>
      <c r="E4000" s="25" t="n"/>
      <c r="F4000" s="25">
        <f>IF(OR($E4000="",$C4000=""),"",ROUND($E4000*$C4000/100,2))</f>
        <v/>
      </c>
      <c r="G4000" s="8" t="n"/>
      <c r="H4000" s="25" t="n"/>
      <c r="I4000" s="8" t="n"/>
      <c r="J4000" s="25">
        <f>IF($H4000&lt;&gt;"",IF($F4000="","",ROUND($H4000-$F4000,2)),IF(AND($F4000&lt;&gt;"",ISNUMBER($G4000)),IF($G4000&lt;TODAY(),-$F4000,""),""))</f>
        <v/>
      </c>
    </row>
    <row r="4001">
      <c r="A4001" s="7" t="n"/>
      <c r="B4001" s="10" t="n"/>
      <c r="C4001">
        <f>IF($A4001="","",IFERROR(IF(INDEX('Apólices'!$Q$2:$Q$5001,MATCH($A4001,'Apólices'!$A$2:$A$5001,0))="","",INDEX('Apólices'!$Q$2:$Q$5001,MATCH($A4001,'Apólices'!$A$2:$A$5001,0))),""))</f>
        <v/>
      </c>
      <c r="D4001" s="8" t="n"/>
      <c r="E4001" s="25" t="n"/>
      <c r="F4001" s="25">
        <f>IF(OR($E4001="",$C4001=""),"",ROUND($E4001*$C4001/100,2))</f>
        <v/>
      </c>
      <c r="G4001" s="8" t="n"/>
      <c r="H4001" s="25" t="n"/>
      <c r="I4001" s="8" t="n"/>
      <c r="J4001" s="25">
        <f>IF($H4001&lt;&gt;"",IF($F4001="","",ROUND($H4001-$F4001,2)),IF(AND($F4001&lt;&gt;"",ISNUMBER($G4001)),IF($G4001&lt;TODAY(),-$F4001,""),""))</f>
        <v/>
      </c>
    </row>
    <row r="4002">
      <c r="A4002" s="7" t="n"/>
      <c r="B4002" s="10" t="n"/>
      <c r="C4002">
        <f>IF($A4002="","",IFERROR(IF(INDEX('Apólices'!$Q$2:$Q$5001,MATCH($A4002,'Apólices'!$A$2:$A$5001,0))="","",INDEX('Apólices'!$Q$2:$Q$5001,MATCH($A4002,'Apólices'!$A$2:$A$5001,0))),""))</f>
        <v/>
      </c>
      <c r="D4002" s="8" t="n"/>
      <c r="E4002" s="25" t="n"/>
      <c r="F4002" s="25">
        <f>IF(OR($E4002="",$C4002=""),"",ROUND($E4002*$C4002/100,2))</f>
        <v/>
      </c>
      <c r="G4002" s="8" t="n"/>
      <c r="H4002" s="25" t="n"/>
      <c r="I4002" s="8" t="n"/>
      <c r="J4002" s="25">
        <f>IF($H4002&lt;&gt;"",IF($F4002="","",ROUND($H4002-$F4002,2)),IF(AND($F4002&lt;&gt;"",ISNUMBER($G4002)),IF($G4002&lt;TODAY(),-$F4002,""),""))</f>
        <v/>
      </c>
    </row>
    <row r="4003">
      <c r="A4003" s="7" t="n"/>
      <c r="B4003" s="10" t="n"/>
      <c r="C4003">
        <f>IF($A4003="","",IFERROR(IF(INDEX('Apólices'!$Q$2:$Q$5001,MATCH($A4003,'Apólices'!$A$2:$A$5001,0))="","",INDEX('Apólices'!$Q$2:$Q$5001,MATCH($A4003,'Apólices'!$A$2:$A$5001,0))),""))</f>
        <v/>
      </c>
      <c r="D4003" s="8" t="n"/>
      <c r="E4003" s="25" t="n"/>
      <c r="F4003" s="25">
        <f>IF(OR($E4003="",$C4003=""),"",ROUND($E4003*$C4003/100,2))</f>
        <v/>
      </c>
      <c r="G4003" s="8" t="n"/>
      <c r="H4003" s="25" t="n"/>
      <c r="I4003" s="8" t="n"/>
      <c r="J4003" s="25">
        <f>IF($H4003&lt;&gt;"",IF($F4003="","",ROUND($H4003-$F4003,2)),IF(AND($F4003&lt;&gt;"",ISNUMBER($G4003)),IF($G4003&lt;TODAY(),-$F4003,""),""))</f>
        <v/>
      </c>
    </row>
    <row r="4004">
      <c r="A4004" s="7" t="n"/>
      <c r="B4004" s="10" t="n"/>
      <c r="C4004">
        <f>IF($A4004="","",IFERROR(IF(INDEX('Apólices'!$Q$2:$Q$5001,MATCH($A4004,'Apólices'!$A$2:$A$5001,0))="","",INDEX('Apólices'!$Q$2:$Q$5001,MATCH($A4004,'Apólices'!$A$2:$A$5001,0))),""))</f>
        <v/>
      </c>
      <c r="D4004" s="8" t="n"/>
      <c r="E4004" s="25" t="n"/>
      <c r="F4004" s="25">
        <f>IF(OR($E4004="",$C4004=""),"",ROUND($E4004*$C4004/100,2))</f>
        <v/>
      </c>
      <c r="G4004" s="8" t="n"/>
      <c r="H4004" s="25" t="n"/>
      <c r="I4004" s="8" t="n"/>
      <c r="J4004" s="25">
        <f>IF($H4004&lt;&gt;"",IF($F4004="","",ROUND($H4004-$F4004,2)),IF(AND($F4004&lt;&gt;"",ISNUMBER($G4004)),IF($G4004&lt;TODAY(),-$F4004,""),""))</f>
        <v/>
      </c>
    </row>
    <row r="4005">
      <c r="A4005" s="7" t="n"/>
      <c r="B4005" s="10" t="n"/>
      <c r="C4005">
        <f>IF($A4005="","",IFERROR(IF(INDEX('Apólices'!$Q$2:$Q$5001,MATCH($A4005,'Apólices'!$A$2:$A$5001,0))="","",INDEX('Apólices'!$Q$2:$Q$5001,MATCH($A4005,'Apólices'!$A$2:$A$5001,0))),""))</f>
        <v/>
      </c>
      <c r="D4005" s="8" t="n"/>
      <c r="E4005" s="25" t="n"/>
      <c r="F4005" s="25">
        <f>IF(OR($E4005="",$C4005=""),"",ROUND($E4005*$C4005/100,2))</f>
        <v/>
      </c>
      <c r="G4005" s="8" t="n"/>
      <c r="H4005" s="25" t="n"/>
      <c r="I4005" s="8" t="n"/>
      <c r="J4005" s="25">
        <f>IF($H4005&lt;&gt;"",IF($F4005="","",ROUND($H4005-$F4005,2)),IF(AND($F4005&lt;&gt;"",ISNUMBER($G4005)),IF($G4005&lt;TODAY(),-$F4005,""),""))</f>
        <v/>
      </c>
    </row>
    <row r="4006">
      <c r="A4006" s="7" t="n"/>
      <c r="B4006" s="10" t="n"/>
      <c r="C4006">
        <f>IF($A4006="","",IFERROR(IF(INDEX('Apólices'!$Q$2:$Q$5001,MATCH($A4006,'Apólices'!$A$2:$A$5001,0))="","",INDEX('Apólices'!$Q$2:$Q$5001,MATCH($A4006,'Apólices'!$A$2:$A$5001,0))),""))</f>
        <v/>
      </c>
      <c r="D4006" s="8" t="n"/>
      <c r="E4006" s="25" t="n"/>
      <c r="F4006" s="25">
        <f>IF(OR($E4006="",$C4006=""),"",ROUND($E4006*$C4006/100,2))</f>
        <v/>
      </c>
      <c r="G4006" s="8" t="n"/>
      <c r="H4006" s="25" t="n"/>
      <c r="I4006" s="8" t="n"/>
      <c r="J4006" s="25">
        <f>IF($H4006&lt;&gt;"",IF($F4006="","",ROUND($H4006-$F4006,2)),IF(AND($F4006&lt;&gt;"",ISNUMBER($G4006)),IF($G4006&lt;TODAY(),-$F4006,""),""))</f>
        <v/>
      </c>
    </row>
    <row r="4007">
      <c r="A4007" s="7" t="n"/>
      <c r="B4007" s="10" t="n"/>
      <c r="C4007">
        <f>IF($A4007="","",IFERROR(IF(INDEX('Apólices'!$Q$2:$Q$5001,MATCH($A4007,'Apólices'!$A$2:$A$5001,0))="","",INDEX('Apólices'!$Q$2:$Q$5001,MATCH($A4007,'Apólices'!$A$2:$A$5001,0))),""))</f>
        <v/>
      </c>
      <c r="D4007" s="8" t="n"/>
      <c r="E4007" s="25" t="n"/>
      <c r="F4007" s="25">
        <f>IF(OR($E4007="",$C4007=""),"",ROUND($E4007*$C4007/100,2))</f>
        <v/>
      </c>
      <c r="G4007" s="8" t="n"/>
      <c r="H4007" s="25" t="n"/>
      <c r="I4007" s="8" t="n"/>
      <c r="J4007" s="25">
        <f>IF($H4007&lt;&gt;"",IF($F4007="","",ROUND($H4007-$F4007,2)),IF(AND($F4007&lt;&gt;"",ISNUMBER($G4007)),IF($G4007&lt;TODAY(),-$F4007,""),""))</f>
        <v/>
      </c>
    </row>
    <row r="4008">
      <c r="A4008" s="7" t="n"/>
      <c r="B4008" s="10" t="n"/>
      <c r="C4008">
        <f>IF($A4008="","",IFERROR(IF(INDEX('Apólices'!$Q$2:$Q$5001,MATCH($A4008,'Apólices'!$A$2:$A$5001,0))="","",INDEX('Apólices'!$Q$2:$Q$5001,MATCH($A4008,'Apólices'!$A$2:$A$5001,0))),""))</f>
        <v/>
      </c>
      <c r="D4008" s="8" t="n"/>
      <c r="E4008" s="25" t="n"/>
      <c r="F4008" s="25">
        <f>IF(OR($E4008="",$C4008=""),"",ROUND($E4008*$C4008/100,2))</f>
        <v/>
      </c>
      <c r="G4008" s="8" t="n"/>
      <c r="H4008" s="25" t="n"/>
      <c r="I4008" s="8" t="n"/>
      <c r="J4008" s="25">
        <f>IF($H4008&lt;&gt;"",IF($F4008="","",ROUND($H4008-$F4008,2)),IF(AND($F4008&lt;&gt;"",ISNUMBER($G4008)),IF($G4008&lt;TODAY(),-$F4008,""),""))</f>
        <v/>
      </c>
    </row>
    <row r="4009">
      <c r="A4009" s="7" t="n"/>
      <c r="B4009" s="10" t="n"/>
      <c r="C4009">
        <f>IF($A4009="","",IFERROR(IF(INDEX('Apólices'!$Q$2:$Q$5001,MATCH($A4009,'Apólices'!$A$2:$A$5001,0))="","",INDEX('Apólices'!$Q$2:$Q$5001,MATCH($A4009,'Apólices'!$A$2:$A$5001,0))),""))</f>
        <v/>
      </c>
      <c r="D4009" s="8" t="n"/>
      <c r="E4009" s="25" t="n"/>
      <c r="F4009" s="25">
        <f>IF(OR($E4009="",$C4009=""),"",ROUND($E4009*$C4009/100,2))</f>
        <v/>
      </c>
      <c r="G4009" s="8" t="n"/>
      <c r="H4009" s="25" t="n"/>
      <c r="I4009" s="8" t="n"/>
      <c r="J4009" s="25">
        <f>IF($H4009&lt;&gt;"",IF($F4009="","",ROUND($H4009-$F4009,2)),IF(AND($F4009&lt;&gt;"",ISNUMBER($G4009)),IF($G4009&lt;TODAY(),-$F4009,""),""))</f>
        <v/>
      </c>
    </row>
    <row r="4010">
      <c r="A4010" s="7" t="n"/>
      <c r="B4010" s="10" t="n"/>
      <c r="C4010">
        <f>IF($A4010="","",IFERROR(IF(INDEX('Apólices'!$Q$2:$Q$5001,MATCH($A4010,'Apólices'!$A$2:$A$5001,0))="","",INDEX('Apólices'!$Q$2:$Q$5001,MATCH($A4010,'Apólices'!$A$2:$A$5001,0))),""))</f>
        <v/>
      </c>
      <c r="D4010" s="8" t="n"/>
      <c r="E4010" s="25" t="n"/>
      <c r="F4010" s="25">
        <f>IF(OR($E4010="",$C4010=""),"",ROUND($E4010*$C4010/100,2))</f>
        <v/>
      </c>
      <c r="G4010" s="8" t="n"/>
      <c r="H4010" s="25" t="n"/>
      <c r="I4010" s="8" t="n"/>
      <c r="J4010" s="25">
        <f>IF($H4010&lt;&gt;"",IF($F4010="","",ROUND($H4010-$F4010,2)),IF(AND($F4010&lt;&gt;"",ISNUMBER($G4010)),IF($G4010&lt;TODAY(),-$F4010,""),""))</f>
        <v/>
      </c>
    </row>
    <row r="4011">
      <c r="A4011" s="7" t="n"/>
      <c r="B4011" s="10" t="n"/>
      <c r="C4011">
        <f>IF($A4011="","",IFERROR(IF(INDEX('Apólices'!$Q$2:$Q$5001,MATCH($A4011,'Apólices'!$A$2:$A$5001,0))="","",INDEX('Apólices'!$Q$2:$Q$5001,MATCH($A4011,'Apólices'!$A$2:$A$5001,0))),""))</f>
        <v/>
      </c>
      <c r="D4011" s="8" t="n"/>
      <c r="E4011" s="25" t="n"/>
      <c r="F4011" s="25">
        <f>IF(OR($E4011="",$C4011=""),"",ROUND($E4011*$C4011/100,2))</f>
        <v/>
      </c>
      <c r="G4011" s="8" t="n"/>
      <c r="H4011" s="25" t="n"/>
      <c r="I4011" s="8" t="n"/>
      <c r="J4011" s="25">
        <f>IF($H4011&lt;&gt;"",IF($F4011="","",ROUND($H4011-$F4011,2)),IF(AND($F4011&lt;&gt;"",ISNUMBER($G4011)),IF($G4011&lt;TODAY(),-$F4011,""),""))</f>
        <v/>
      </c>
    </row>
    <row r="4012">
      <c r="A4012" s="7" t="n"/>
      <c r="B4012" s="10" t="n"/>
      <c r="C4012">
        <f>IF($A4012="","",IFERROR(IF(INDEX('Apólices'!$Q$2:$Q$5001,MATCH($A4012,'Apólices'!$A$2:$A$5001,0))="","",INDEX('Apólices'!$Q$2:$Q$5001,MATCH($A4012,'Apólices'!$A$2:$A$5001,0))),""))</f>
        <v/>
      </c>
      <c r="D4012" s="8" t="n"/>
      <c r="E4012" s="25" t="n"/>
      <c r="F4012" s="25">
        <f>IF(OR($E4012="",$C4012=""),"",ROUND($E4012*$C4012/100,2))</f>
        <v/>
      </c>
      <c r="G4012" s="8" t="n"/>
      <c r="H4012" s="25" t="n"/>
      <c r="I4012" s="8" t="n"/>
      <c r="J4012" s="25">
        <f>IF($H4012&lt;&gt;"",IF($F4012="","",ROUND($H4012-$F4012,2)),IF(AND($F4012&lt;&gt;"",ISNUMBER($G4012)),IF($G4012&lt;TODAY(),-$F4012,""),""))</f>
        <v/>
      </c>
    </row>
    <row r="4013">
      <c r="A4013" s="7" t="n"/>
      <c r="B4013" s="10" t="n"/>
      <c r="C4013">
        <f>IF($A4013="","",IFERROR(IF(INDEX('Apólices'!$Q$2:$Q$5001,MATCH($A4013,'Apólices'!$A$2:$A$5001,0))="","",INDEX('Apólices'!$Q$2:$Q$5001,MATCH($A4013,'Apólices'!$A$2:$A$5001,0))),""))</f>
        <v/>
      </c>
      <c r="D4013" s="8" t="n"/>
      <c r="E4013" s="25" t="n"/>
      <c r="F4013" s="25">
        <f>IF(OR($E4013="",$C4013=""),"",ROUND($E4013*$C4013/100,2))</f>
        <v/>
      </c>
      <c r="G4013" s="8" t="n"/>
      <c r="H4013" s="25" t="n"/>
      <c r="I4013" s="8" t="n"/>
      <c r="J4013" s="25">
        <f>IF($H4013&lt;&gt;"",IF($F4013="","",ROUND($H4013-$F4013,2)),IF(AND($F4013&lt;&gt;"",ISNUMBER($G4013)),IF($G4013&lt;TODAY(),-$F4013,""),""))</f>
        <v/>
      </c>
    </row>
    <row r="4014">
      <c r="A4014" s="7" t="n"/>
      <c r="B4014" s="10" t="n"/>
      <c r="C4014">
        <f>IF($A4014="","",IFERROR(IF(INDEX('Apólices'!$Q$2:$Q$5001,MATCH($A4014,'Apólices'!$A$2:$A$5001,0))="","",INDEX('Apólices'!$Q$2:$Q$5001,MATCH($A4014,'Apólices'!$A$2:$A$5001,0))),""))</f>
        <v/>
      </c>
      <c r="D4014" s="8" t="n"/>
      <c r="E4014" s="25" t="n"/>
      <c r="F4014" s="25">
        <f>IF(OR($E4014="",$C4014=""),"",ROUND($E4014*$C4014/100,2))</f>
        <v/>
      </c>
      <c r="G4014" s="8" t="n"/>
      <c r="H4014" s="25" t="n"/>
      <c r="I4014" s="8" t="n"/>
      <c r="J4014" s="25">
        <f>IF($H4014&lt;&gt;"",IF($F4014="","",ROUND($H4014-$F4014,2)),IF(AND($F4014&lt;&gt;"",ISNUMBER($G4014)),IF($G4014&lt;TODAY(),-$F4014,""),""))</f>
        <v/>
      </c>
    </row>
    <row r="4015">
      <c r="A4015" s="7" t="n"/>
      <c r="B4015" s="10" t="n"/>
      <c r="C4015">
        <f>IF($A4015="","",IFERROR(IF(INDEX('Apólices'!$Q$2:$Q$5001,MATCH($A4015,'Apólices'!$A$2:$A$5001,0))="","",INDEX('Apólices'!$Q$2:$Q$5001,MATCH($A4015,'Apólices'!$A$2:$A$5001,0))),""))</f>
        <v/>
      </c>
      <c r="D4015" s="8" t="n"/>
      <c r="E4015" s="25" t="n"/>
      <c r="F4015" s="25">
        <f>IF(OR($E4015="",$C4015=""),"",ROUND($E4015*$C4015/100,2))</f>
        <v/>
      </c>
      <c r="G4015" s="8" t="n"/>
      <c r="H4015" s="25" t="n"/>
      <c r="I4015" s="8" t="n"/>
      <c r="J4015" s="25">
        <f>IF($H4015&lt;&gt;"",IF($F4015="","",ROUND($H4015-$F4015,2)),IF(AND($F4015&lt;&gt;"",ISNUMBER($G4015)),IF($G4015&lt;TODAY(),-$F4015,""),""))</f>
        <v/>
      </c>
    </row>
    <row r="4016">
      <c r="A4016" s="7" t="n"/>
      <c r="B4016" s="10" t="n"/>
      <c r="C4016">
        <f>IF($A4016="","",IFERROR(IF(INDEX('Apólices'!$Q$2:$Q$5001,MATCH($A4016,'Apólices'!$A$2:$A$5001,0))="","",INDEX('Apólices'!$Q$2:$Q$5001,MATCH($A4016,'Apólices'!$A$2:$A$5001,0))),""))</f>
        <v/>
      </c>
      <c r="D4016" s="8" t="n"/>
      <c r="E4016" s="25" t="n"/>
      <c r="F4016" s="25">
        <f>IF(OR($E4016="",$C4016=""),"",ROUND($E4016*$C4016/100,2))</f>
        <v/>
      </c>
      <c r="G4016" s="8" t="n"/>
      <c r="H4016" s="25" t="n"/>
      <c r="I4016" s="8" t="n"/>
      <c r="J4016" s="25">
        <f>IF($H4016&lt;&gt;"",IF($F4016="","",ROUND($H4016-$F4016,2)),IF(AND($F4016&lt;&gt;"",ISNUMBER($G4016)),IF($G4016&lt;TODAY(),-$F4016,""),""))</f>
        <v/>
      </c>
    </row>
    <row r="4017">
      <c r="A4017" s="7" t="n"/>
      <c r="B4017" s="10" t="n"/>
      <c r="C4017">
        <f>IF($A4017="","",IFERROR(IF(INDEX('Apólices'!$Q$2:$Q$5001,MATCH($A4017,'Apólices'!$A$2:$A$5001,0))="","",INDEX('Apólices'!$Q$2:$Q$5001,MATCH($A4017,'Apólices'!$A$2:$A$5001,0))),""))</f>
        <v/>
      </c>
      <c r="D4017" s="8" t="n"/>
      <c r="E4017" s="25" t="n"/>
      <c r="F4017" s="25">
        <f>IF(OR($E4017="",$C4017=""),"",ROUND($E4017*$C4017/100,2))</f>
        <v/>
      </c>
      <c r="G4017" s="8" t="n"/>
      <c r="H4017" s="25" t="n"/>
      <c r="I4017" s="8" t="n"/>
      <c r="J4017" s="25">
        <f>IF($H4017&lt;&gt;"",IF($F4017="","",ROUND($H4017-$F4017,2)),IF(AND($F4017&lt;&gt;"",ISNUMBER($G4017)),IF($G4017&lt;TODAY(),-$F4017,""),""))</f>
        <v/>
      </c>
    </row>
    <row r="4018">
      <c r="A4018" s="7" t="n"/>
      <c r="B4018" s="10" t="n"/>
      <c r="C4018">
        <f>IF($A4018="","",IFERROR(IF(INDEX('Apólices'!$Q$2:$Q$5001,MATCH($A4018,'Apólices'!$A$2:$A$5001,0))="","",INDEX('Apólices'!$Q$2:$Q$5001,MATCH($A4018,'Apólices'!$A$2:$A$5001,0))),""))</f>
        <v/>
      </c>
      <c r="D4018" s="8" t="n"/>
      <c r="E4018" s="25" t="n"/>
      <c r="F4018" s="25">
        <f>IF(OR($E4018="",$C4018=""),"",ROUND($E4018*$C4018/100,2))</f>
        <v/>
      </c>
      <c r="G4018" s="8" t="n"/>
      <c r="H4018" s="25" t="n"/>
      <c r="I4018" s="8" t="n"/>
      <c r="J4018" s="25">
        <f>IF($H4018&lt;&gt;"",IF($F4018="","",ROUND($H4018-$F4018,2)),IF(AND($F4018&lt;&gt;"",ISNUMBER($G4018)),IF($G4018&lt;TODAY(),-$F4018,""),""))</f>
        <v/>
      </c>
    </row>
    <row r="4019">
      <c r="A4019" s="7" t="n"/>
      <c r="B4019" s="10" t="n"/>
      <c r="C4019">
        <f>IF($A4019="","",IFERROR(IF(INDEX('Apólices'!$Q$2:$Q$5001,MATCH($A4019,'Apólices'!$A$2:$A$5001,0))="","",INDEX('Apólices'!$Q$2:$Q$5001,MATCH($A4019,'Apólices'!$A$2:$A$5001,0))),""))</f>
        <v/>
      </c>
      <c r="D4019" s="8" t="n"/>
      <c r="E4019" s="25" t="n"/>
      <c r="F4019" s="25">
        <f>IF(OR($E4019="",$C4019=""),"",ROUND($E4019*$C4019/100,2))</f>
        <v/>
      </c>
      <c r="G4019" s="8" t="n"/>
      <c r="H4019" s="25" t="n"/>
      <c r="I4019" s="8" t="n"/>
      <c r="J4019" s="25">
        <f>IF($H4019&lt;&gt;"",IF($F4019="","",ROUND($H4019-$F4019,2)),IF(AND($F4019&lt;&gt;"",ISNUMBER($G4019)),IF($G4019&lt;TODAY(),-$F4019,""),""))</f>
        <v/>
      </c>
    </row>
    <row r="4020">
      <c r="A4020" s="7" t="n"/>
      <c r="B4020" s="10" t="n"/>
      <c r="C4020">
        <f>IF($A4020="","",IFERROR(IF(INDEX('Apólices'!$Q$2:$Q$5001,MATCH($A4020,'Apólices'!$A$2:$A$5001,0))="","",INDEX('Apólices'!$Q$2:$Q$5001,MATCH($A4020,'Apólices'!$A$2:$A$5001,0))),""))</f>
        <v/>
      </c>
      <c r="D4020" s="8" t="n"/>
      <c r="E4020" s="25" t="n"/>
      <c r="F4020" s="25">
        <f>IF(OR($E4020="",$C4020=""),"",ROUND($E4020*$C4020/100,2))</f>
        <v/>
      </c>
      <c r="G4020" s="8" t="n"/>
      <c r="H4020" s="25" t="n"/>
      <c r="I4020" s="8" t="n"/>
      <c r="J4020" s="25">
        <f>IF($H4020&lt;&gt;"",IF($F4020="","",ROUND($H4020-$F4020,2)),IF(AND($F4020&lt;&gt;"",ISNUMBER($G4020)),IF($G4020&lt;TODAY(),-$F4020,""),""))</f>
        <v/>
      </c>
    </row>
    <row r="4021">
      <c r="A4021" s="7" t="n"/>
      <c r="B4021" s="10" t="n"/>
      <c r="C4021">
        <f>IF($A4021="","",IFERROR(IF(INDEX('Apólices'!$Q$2:$Q$5001,MATCH($A4021,'Apólices'!$A$2:$A$5001,0))="","",INDEX('Apólices'!$Q$2:$Q$5001,MATCH($A4021,'Apólices'!$A$2:$A$5001,0))),""))</f>
        <v/>
      </c>
      <c r="D4021" s="8" t="n"/>
      <c r="E4021" s="25" t="n"/>
      <c r="F4021" s="25">
        <f>IF(OR($E4021="",$C4021=""),"",ROUND($E4021*$C4021/100,2))</f>
        <v/>
      </c>
      <c r="G4021" s="8" t="n"/>
      <c r="H4021" s="25" t="n"/>
      <c r="I4021" s="8" t="n"/>
      <c r="J4021" s="25">
        <f>IF($H4021&lt;&gt;"",IF($F4021="","",ROUND($H4021-$F4021,2)),IF(AND($F4021&lt;&gt;"",ISNUMBER($G4021)),IF($G4021&lt;TODAY(),-$F4021,""),""))</f>
        <v/>
      </c>
    </row>
    <row r="4022">
      <c r="A4022" s="7" t="n"/>
      <c r="B4022" s="10" t="n"/>
      <c r="C4022">
        <f>IF($A4022="","",IFERROR(IF(INDEX('Apólices'!$Q$2:$Q$5001,MATCH($A4022,'Apólices'!$A$2:$A$5001,0))="","",INDEX('Apólices'!$Q$2:$Q$5001,MATCH($A4022,'Apólices'!$A$2:$A$5001,0))),""))</f>
        <v/>
      </c>
      <c r="D4022" s="8" t="n"/>
      <c r="E4022" s="25" t="n"/>
      <c r="F4022" s="25">
        <f>IF(OR($E4022="",$C4022=""),"",ROUND($E4022*$C4022/100,2))</f>
        <v/>
      </c>
      <c r="G4022" s="8" t="n"/>
      <c r="H4022" s="25" t="n"/>
      <c r="I4022" s="8" t="n"/>
      <c r="J4022" s="25">
        <f>IF($H4022&lt;&gt;"",IF($F4022="","",ROUND($H4022-$F4022,2)),IF(AND($F4022&lt;&gt;"",ISNUMBER($G4022)),IF($G4022&lt;TODAY(),-$F4022,""),""))</f>
        <v/>
      </c>
    </row>
    <row r="4023">
      <c r="A4023" s="7" t="n"/>
      <c r="B4023" s="10" t="n"/>
      <c r="C4023">
        <f>IF($A4023="","",IFERROR(IF(INDEX('Apólices'!$Q$2:$Q$5001,MATCH($A4023,'Apólices'!$A$2:$A$5001,0))="","",INDEX('Apólices'!$Q$2:$Q$5001,MATCH($A4023,'Apólices'!$A$2:$A$5001,0))),""))</f>
        <v/>
      </c>
      <c r="D4023" s="8" t="n"/>
      <c r="E4023" s="25" t="n"/>
      <c r="F4023" s="25">
        <f>IF(OR($E4023="",$C4023=""),"",ROUND($E4023*$C4023/100,2))</f>
        <v/>
      </c>
      <c r="G4023" s="8" t="n"/>
      <c r="H4023" s="25" t="n"/>
      <c r="I4023" s="8" t="n"/>
      <c r="J4023" s="25">
        <f>IF($H4023&lt;&gt;"",IF($F4023="","",ROUND($H4023-$F4023,2)),IF(AND($F4023&lt;&gt;"",ISNUMBER($G4023)),IF($G4023&lt;TODAY(),-$F4023,""),""))</f>
        <v/>
      </c>
    </row>
    <row r="4024">
      <c r="A4024" s="7" t="n"/>
      <c r="B4024" s="10" t="n"/>
      <c r="C4024">
        <f>IF($A4024="","",IFERROR(IF(INDEX('Apólices'!$Q$2:$Q$5001,MATCH($A4024,'Apólices'!$A$2:$A$5001,0))="","",INDEX('Apólices'!$Q$2:$Q$5001,MATCH($A4024,'Apólices'!$A$2:$A$5001,0))),""))</f>
        <v/>
      </c>
      <c r="D4024" s="8" t="n"/>
      <c r="E4024" s="25" t="n"/>
      <c r="F4024" s="25">
        <f>IF(OR($E4024="",$C4024=""),"",ROUND($E4024*$C4024/100,2))</f>
        <v/>
      </c>
      <c r="G4024" s="8" t="n"/>
      <c r="H4024" s="25" t="n"/>
      <c r="I4024" s="8" t="n"/>
      <c r="J4024" s="25">
        <f>IF($H4024&lt;&gt;"",IF($F4024="","",ROUND($H4024-$F4024,2)),IF(AND($F4024&lt;&gt;"",ISNUMBER($G4024)),IF($G4024&lt;TODAY(),-$F4024,""),""))</f>
        <v/>
      </c>
    </row>
    <row r="4025">
      <c r="A4025" s="7" t="n"/>
      <c r="B4025" s="10" t="n"/>
      <c r="C4025">
        <f>IF($A4025="","",IFERROR(IF(INDEX('Apólices'!$Q$2:$Q$5001,MATCH($A4025,'Apólices'!$A$2:$A$5001,0))="","",INDEX('Apólices'!$Q$2:$Q$5001,MATCH($A4025,'Apólices'!$A$2:$A$5001,0))),""))</f>
        <v/>
      </c>
      <c r="D4025" s="8" t="n"/>
      <c r="E4025" s="25" t="n"/>
      <c r="F4025" s="25">
        <f>IF(OR($E4025="",$C4025=""),"",ROUND($E4025*$C4025/100,2))</f>
        <v/>
      </c>
      <c r="G4025" s="8" t="n"/>
      <c r="H4025" s="25" t="n"/>
      <c r="I4025" s="8" t="n"/>
      <c r="J4025" s="25">
        <f>IF($H4025&lt;&gt;"",IF($F4025="","",ROUND($H4025-$F4025,2)),IF(AND($F4025&lt;&gt;"",ISNUMBER($G4025)),IF($G4025&lt;TODAY(),-$F4025,""),""))</f>
        <v/>
      </c>
    </row>
    <row r="4026">
      <c r="A4026" s="7" t="n"/>
      <c r="B4026" s="10" t="n"/>
      <c r="C4026">
        <f>IF($A4026="","",IFERROR(IF(INDEX('Apólices'!$Q$2:$Q$5001,MATCH($A4026,'Apólices'!$A$2:$A$5001,0))="","",INDEX('Apólices'!$Q$2:$Q$5001,MATCH($A4026,'Apólices'!$A$2:$A$5001,0))),""))</f>
        <v/>
      </c>
      <c r="D4026" s="8" t="n"/>
      <c r="E4026" s="25" t="n"/>
      <c r="F4026" s="25">
        <f>IF(OR($E4026="",$C4026=""),"",ROUND($E4026*$C4026/100,2))</f>
        <v/>
      </c>
      <c r="G4026" s="8" t="n"/>
      <c r="H4026" s="25" t="n"/>
      <c r="I4026" s="8" t="n"/>
      <c r="J4026" s="25">
        <f>IF($H4026&lt;&gt;"",IF($F4026="","",ROUND($H4026-$F4026,2)),IF(AND($F4026&lt;&gt;"",ISNUMBER($G4026)),IF($G4026&lt;TODAY(),-$F4026,""),""))</f>
        <v/>
      </c>
    </row>
    <row r="4027">
      <c r="A4027" s="7" t="n"/>
      <c r="B4027" s="10" t="n"/>
      <c r="C4027">
        <f>IF($A4027="","",IFERROR(IF(INDEX('Apólices'!$Q$2:$Q$5001,MATCH($A4027,'Apólices'!$A$2:$A$5001,0))="","",INDEX('Apólices'!$Q$2:$Q$5001,MATCH($A4027,'Apólices'!$A$2:$A$5001,0))),""))</f>
        <v/>
      </c>
      <c r="D4027" s="8" t="n"/>
      <c r="E4027" s="25" t="n"/>
      <c r="F4027" s="25">
        <f>IF(OR($E4027="",$C4027=""),"",ROUND($E4027*$C4027/100,2))</f>
        <v/>
      </c>
      <c r="G4027" s="8" t="n"/>
      <c r="H4027" s="25" t="n"/>
      <c r="I4027" s="8" t="n"/>
      <c r="J4027" s="25">
        <f>IF($H4027&lt;&gt;"",IF($F4027="","",ROUND($H4027-$F4027,2)),IF(AND($F4027&lt;&gt;"",ISNUMBER($G4027)),IF($G4027&lt;TODAY(),-$F4027,""),""))</f>
        <v/>
      </c>
    </row>
    <row r="4028">
      <c r="A4028" s="7" t="n"/>
      <c r="B4028" s="10" t="n"/>
      <c r="C4028">
        <f>IF($A4028="","",IFERROR(IF(INDEX('Apólices'!$Q$2:$Q$5001,MATCH($A4028,'Apólices'!$A$2:$A$5001,0))="","",INDEX('Apólices'!$Q$2:$Q$5001,MATCH($A4028,'Apólices'!$A$2:$A$5001,0))),""))</f>
        <v/>
      </c>
      <c r="D4028" s="8" t="n"/>
      <c r="E4028" s="25" t="n"/>
      <c r="F4028" s="25">
        <f>IF(OR($E4028="",$C4028=""),"",ROUND($E4028*$C4028/100,2))</f>
        <v/>
      </c>
      <c r="G4028" s="8" t="n"/>
      <c r="H4028" s="25" t="n"/>
      <c r="I4028" s="8" t="n"/>
      <c r="J4028" s="25">
        <f>IF($H4028&lt;&gt;"",IF($F4028="","",ROUND($H4028-$F4028,2)),IF(AND($F4028&lt;&gt;"",ISNUMBER($G4028)),IF($G4028&lt;TODAY(),-$F4028,""),""))</f>
        <v/>
      </c>
    </row>
    <row r="4029">
      <c r="A4029" s="7" t="n"/>
      <c r="B4029" s="10" t="n"/>
      <c r="C4029">
        <f>IF($A4029="","",IFERROR(IF(INDEX('Apólices'!$Q$2:$Q$5001,MATCH($A4029,'Apólices'!$A$2:$A$5001,0))="","",INDEX('Apólices'!$Q$2:$Q$5001,MATCH($A4029,'Apólices'!$A$2:$A$5001,0))),""))</f>
        <v/>
      </c>
      <c r="D4029" s="8" t="n"/>
      <c r="E4029" s="25" t="n"/>
      <c r="F4029" s="25">
        <f>IF(OR($E4029="",$C4029=""),"",ROUND($E4029*$C4029/100,2))</f>
        <v/>
      </c>
      <c r="G4029" s="8" t="n"/>
      <c r="H4029" s="25" t="n"/>
      <c r="I4029" s="8" t="n"/>
      <c r="J4029" s="25">
        <f>IF($H4029&lt;&gt;"",IF($F4029="","",ROUND($H4029-$F4029,2)),IF(AND($F4029&lt;&gt;"",ISNUMBER($G4029)),IF($G4029&lt;TODAY(),-$F4029,""),""))</f>
        <v/>
      </c>
    </row>
    <row r="4030">
      <c r="A4030" s="7" t="n"/>
      <c r="B4030" s="10" t="n"/>
      <c r="C4030">
        <f>IF($A4030="","",IFERROR(IF(INDEX('Apólices'!$Q$2:$Q$5001,MATCH($A4030,'Apólices'!$A$2:$A$5001,0))="","",INDEX('Apólices'!$Q$2:$Q$5001,MATCH($A4030,'Apólices'!$A$2:$A$5001,0))),""))</f>
        <v/>
      </c>
      <c r="D4030" s="8" t="n"/>
      <c r="E4030" s="25" t="n"/>
      <c r="F4030" s="25">
        <f>IF(OR($E4030="",$C4030=""),"",ROUND($E4030*$C4030/100,2))</f>
        <v/>
      </c>
      <c r="G4030" s="8" t="n"/>
      <c r="H4030" s="25" t="n"/>
      <c r="I4030" s="8" t="n"/>
      <c r="J4030" s="25">
        <f>IF($H4030&lt;&gt;"",IF($F4030="","",ROUND($H4030-$F4030,2)),IF(AND($F4030&lt;&gt;"",ISNUMBER($G4030)),IF($G4030&lt;TODAY(),-$F4030,""),""))</f>
        <v/>
      </c>
    </row>
    <row r="4031">
      <c r="A4031" s="7" t="n"/>
      <c r="B4031" s="10" t="n"/>
      <c r="C4031">
        <f>IF($A4031="","",IFERROR(IF(INDEX('Apólices'!$Q$2:$Q$5001,MATCH($A4031,'Apólices'!$A$2:$A$5001,0))="","",INDEX('Apólices'!$Q$2:$Q$5001,MATCH($A4031,'Apólices'!$A$2:$A$5001,0))),""))</f>
        <v/>
      </c>
      <c r="D4031" s="8" t="n"/>
      <c r="E4031" s="25" t="n"/>
      <c r="F4031" s="25">
        <f>IF(OR($E4031="",$C4031=""),"",ROUND($E4031*$C4031/100,2))</f>
        <v/>
      </c>
      <c r="G4031" s="8" t="n"/>
      <c r="H4031" s="25" t="n"/>
      <c r="I4031" s="8" t="n"/>
      <c r="J4031" s="25">
        <f>IF($H4031&lt;&gt;"",IF($F4031="","",ROUND($H4031-$F4031,2)),IF(AND($F4031&lt;&gt;"",ISNUMBER($G4031)),IF($G4031&lt;TODAY(),-$F4031,""),""))</f>
        <v/>
      </c>
    </row>
    <row r="4032">
      <c r="A4032" s="7" t="n"/>
      <c r="B4032" s="10" t="n"/>
      <c r="C4032">
        <f>IF($A4032="","",IFERROR(IF(INDEX('Apólices'!$Q$2:$Q$5001,MATCH($A4032,'Apólices'!$A$2:$A$5001,0))="","",INDEX('Apólices'!$Q$2:$Q$5001,MATCH($A4032,'Apólices'!$A$2:$A$5001,0))),""))</f>
        <v/>
      </c>
      <c r="D4032" s="8" t="n"/>
      <c r="E4032" s="25" t="n"/>
      <c r="F4032" s="25">
        <f>IF(OR($E4032="",$C4032=""),"",ROUND($E4032*$C4032/100,2))</f>
        <v/>
      </c>
      <c r="G4032" s="8" t="n"/>
      <c r="H4032" s="25" t="n"/>
      <c r="I4032" s="8" t="n"/>
      <c r="J4032" s="25">
        <f>IF($H4032&lt;&gt;"",IF($F4032="","",ROUND($H4032-$F4032,2)),IF(AND($F4032&lt;&gt;"",ISNUMBER($G4032)),IF($G4032&lt;TODAY(),-$F4032,""),""))</f>
        <v/>
      </c>
    </row>
    <row r="4033">
      <c r="A4033" s="7" t="n"/>
      <c r="B4033" s="10" t="n"/>
      <c r="C4033">
        <f>IF($A4033="","",IFERROR(IF(INDEX('Apólices'!$Q$2:$Q$5001,MATCH($A4033,'Apólices'!$A$2:$A$5001,0))="","",INDEX('Apólices'!$Q$2:$Q$5001,MATCH($A4033,'Apólices'!$A$2:$A$5001,0))),""))</f>
        <v/>
      </c>
      <c r="D4033" s="8" t="n"/>
      <c r="E4033" s="25" t="n"/>
      <c r="F4033" s="25">
        <f>IF(OR($E4033="",$C4033=""),"",ROUND($E4033*$C4033/100,2))</f>
        <v/>
      </c>
      <c r="G4033" s="8" t="n"/>
      <c r="H4033" s="25" t="n"/>
      <c r="I4033" s="8" t="n"/>
      <c r="J4033" s="25">
        <f>IF($H4033&lt;&gt;"",IF($F4033="","",ROUND($H4033-$F4033,2)),IF(AND($F4033&lt;&gt;"",ISNUMBER($G4033)),IF($G4033&lt;TODAY(),-$F4033,""),""))</f>
        <v/>
      </c>
    </row>
    <row r="4034">
      <c r="A4034" s="7" t="n"/>
      <c r="B4034" s="10" t="n"/>
      <c r="C4034">
        <f>IF($A4034="","",IFERROR(IF(INDEX('Apólices'!$Q$2:$Q$5001,MATCH($A4034,'Apólices'!$A$2:$A$5001,0))="","",INDEX('Apólices'!$Q$2:$Q$5001,MATCH($A4034,'Apólices'!$A$2:$A$5001,0))),""))</f>
        <v/>
      </c>
      <c r="D4034" s="8" t="n"/>
      <c r="E4034" s="25" t="n"/>
      <c r="F4034" s="25">
        <f>IF(OR($E4034="",$C4034=""),"",ROUND($E4034*$C4034/100,2))</f>
        <v/>
      </c>
      <c r="G4034" s="8" t="n"/>
      <c r="H4034" s="25" t="n"/>
      <c r="I4034" s="8" t="n"/>
      <c r="J4034" s="25">
        <f>IF($H4034&lt;&gt;"",IF($F4034="","",ROUND($H4034-$F4034,2)),IF(AND($F4034&lt;&gt;"",ISNUMBER($G4034)),IF($G4034&lt;TODAY(),-$F4034,""),""))</f>
        <v/>
      </c>
    </row>
    <row r="4035">
      <c r="A4035" s="7" t="n"/>
      <c r="B4035" s="10" t="n"/>
      <c r="C4035">
        <f>IF($A4035="","",IFERROR(IF(INDEX('Apólices'!$Q$2:$Q$5001,MATCH($A4035,'Apólices'!$A$2:$A$5001,0))="","",INDEX('Apólices'!$Q$2:$Q$5001,MATCH($A4035,'Apólices'!$A$2:$A$5001,0))),""))</f>
        <v/>
      </c>
      <c r="D4035" s="8" t="n"/>
      <c r="E4035" s="25" t="n"/>
      <c r="F4035" s="25">
        <f>IF(OR($E4035="",$C4035=""),"",ROUND($E4035*$C4035/100,2))</f>
        <v/>
      </c>
      <c r="G4035" s="8" t="n"/>
      <c r="H4035" s="25" t="n"/>
      <c r="I4035" s="8" t="n"/>
      <c r="J4035" s="25">
        <f>IF($H4035&lt;&gt;"",IF($F4035="","",ROUND($H4035-$F4035,2)),IF(AND($F4035&lt;&gt;"",ISNUMBER($G4035)),IF($G4035&lt;TODAY(),-$F4035,""),""))</f>
        <v/>
      </c>
    </row>
    <row r="4036">
      <c r="A4036" s="7" t="n"/>
      <c r="B4036" s="10" t="n"/>
      <c r="C4036">
        <f>IF($A4036="","",IFERROR(IF(INDEX('Apólices'!$Q$2:$Q$5001,MATCH($A4036,'Apólices'!$A$2:$A$5001,0))="","",INDEX('Apólices'!$Q$2:$Q$5001,MATCH($A4036,'Apólices'!$A$2:$A$5001,0))),""))</f>
        <v/>
      </c>
      <c r="D4036" s="8" t="n"/>
      <c r="E4036" s="25" t="n"/>
      <c r="F4036" s="25">
        <f>IF(OR($E4036="",$C4036=""),"",ROUND($E4036*$C4036/100,2))</f>
        <v/>
      </c>
      <c r="G4036" s="8" t="n"/>
      <c r="H4036" s="25" t="n"/>
      <c r="I4036" s="8" t="n"/>
      <c r="J4036" s="25">
        <f>IF($H4036&lt;&gt;"",IF($F4036="","",ROUND($H4036-$F4036,2)),IF(AND($F4036&lt;&gt;"",ISNUMBER($G4036)),IF($G4036&lt;TODAY(),-$F4036,""),""))</f>
        <v/>
      </c>
    </row>
    <row r="4037">
      <c r="A4037" s="7" t="n"/>
      <c r="B4037" s="10" t="n"/>
      <c r="C4037">
        <f>IF($A4037="","",IFERROR(IF(INDEX('Apólices'!$Q$2:$Q$5001,MATCH($A4037,'Apólices'!$A$2:$A$5001,0))="","",INDEX('Apólices'!$Q$2:$Q$5001,MATCH($A4037,'Apólices'!$A$2:$A$5001,0))),""))</f>
        <v/>
      </c>
      <c r="D4037" s="8" t="n"/>
      <c r="E4037" s="25" t="n"/>
      <c r="F4037" s="25">
        <f>IF(OR($E4037="",$C4037=""),"",ROUND($E4037*$C4037/100,2))</f>
        <v/>
      </c>
      <c r="G4037" s="8" t="n"/>
      <c r="H4037" s="25" t="n"/>
      <c r="I4037" s="8" t="n"/>
      <c r="J4037" s="25">
        <f>IF($H4037&lt;&gt;"",IF($F4037="","",ROUND($H4037-$F4037,2)),IF(AND($F4037&lt;&gt;"",ISNUMBER($G4037)),IF($G4037&lt;TODAY(),-$F4037,""),""))</f>
        <v/>
      </c>
    </row>
    <row r="4038">
      <c r="A4038" s="7" t="n"/>
      <c r="B4038" s="10" t="n"/>
      <c r="C4038">
        <f>IF($A4038="","",IFERROR(IF(INDEX('Apólices'!$Q$2:$Q$5001,MATCH($A4038,'Apólices'!$A$2:$A$5001,0))="","",INDEX('Apólices'!$Q$2:$Q$5001,MATCH($A4038,'Apólices'!$A$2:$A$5001,0))),""))</f>
        <v/>
      </c>
      <c r="D4038" s="8" t="n"/>
      <c r="E4038" s="25" t="n"/>
      <c r="F4038" s="25">
        <f>IF(OR($E4038="",$C4038=""),"",ROUND($E4038*$C4038/100,2))</f>
        <v/>
      </c>
      <c r="G4038" s="8" t="n"/>
      <c r="H4038" s="25" t="n"/>
      <c r="I4038" s="8" t="n"/>
      <c r="J4038" s="25">
        <f>IF($H4038&lt;&gt;"",IF($F4038="","",ROUND($H4038-$F4038,2)),IF(AND($F4038&lt;&gt;"",ISNUMBER($G4038)),IF($G4038&lt;TODAY(),-$F4038,""),""))</f>
        <v/>
      </c>
    </row>
    <row r="4039">
      <c r="A4039" s="7" t="n"/>
      <c r="B4039" s="10" t="n"/>
      <c r="C4039">
        <f>IF($A4039="","",IFERROR(IF(INDEX('Apólices'!$Q$2:$Q$5001,MATCH($A4039,'Apólices'!$A$2:$A$5001,0))="","",INDEX('Apólices'!$Q$2:$Q$5001,MATCH($A4039,'Apólices'!$A$2:$A$5001,0))),""))</f>
        <v/>
      </c>
      <c r="D4039" s="8" t="n"/>
      <c r="E4039" s="25" t="n"/>
      <c r="F4039" s="25">
        <f>IF(OR($E4039="",$C4039=""),"",ROUND($E4039*$C4039/100,2))</f>
        <v/>
      </c>
      <c r="G4039" s="8" t="n"/>
      <c r="H4039" s="25" t="n"/>
      <c r="I4039" s="8" t="n"/>
      <c r="J4039" s="25">
        <f>IF($H4039&lt;&gt;"",IF($F4039="","",ROUND($H4039-$F4039,2)),IF(AND($F4039&lt;&gt;"",ISNUMBER($G4039)),IF($G4039&lt;TODAY(),-$F4039,""),""))</f>
        <v/>
      </c>
    </row>
    <row r="4040">
      <c r="A4040" s="7" t="n"/>
      <c r="B4040" s="10" t="n"/>
      <c r="C4040">
        <f>IF($A4040="","",IFERROR(IF(INDEX('Apólices'!$Q$2:$Q$5001,MATCH($A4040,'Apólices'!$A$2:$A$5001,0))="","",INDEX('Apólices'!$Q$2:$Q$5001,MATCH($A4040,'Apólices'!$A$2:$A$5001,0))),""))</f>
        <v/>
      </c>
      <c r="D4040" s="8" t="n"/>
      <c r="E4040" s="25" t="n"/>
      <c r="F4040" s="25">
        <f>IF(OR($E4040="",$C4040=""),"",ROUND($E4040*$C4040/100,2))</f>
        <v/>
      </c>
      <c r="G4040" s="8" t="n"/>
      <c r="H4040" s="25" t="n"/>
      <c r="I4040" s="8" t="n"/>
      <c r="J4040" s="25">
        <f>IF($H4040&lt;&gt;"",IF($F4040="","",ROUND($H4040-$F4040,2)),IF(AND($F4040&lt;&gt;"",ISNUMBER($G4040)),IF($G4040&lt;TODAY(),-$F4040,""),""))</f>
        <v/>
      </c>
    </row>
    <row r="4041">
      <c r="A4041" s="7" t="n"/>
      <c r="B4041" s="10" t="n"/>
      <c r="C4041">
        <f>IF($A4041="","",IFERROR(IF(INDEX('Apólices'!$Q$2:$Q$5001,MATCH($A4041,'Apólices'!$A$2:$A$5001,0))="","",INDEX('Apólices'!$Q$2:$Q$5001,MATCH($A4041,'Apólices'!$A$2:$A$5001,0))),""))</f>
        <v/>
      </c>
      <c r="D4041" s="8" t="n"/>
      <c r="E4041" s="25" t="n"/>
      <c r="F4041" s="25">
        <f>IF(OR($E4041="",$C4041=""),"",ROUND($E4041*$C4041/100,2))</f>
        <v/>
      </c>
      <c r="G4041" s="8" t="n"/>
      <c r="H4041" s="25" t="n"/>
      <c r="I4041" s="8" t="n"/>
      <c r="J4041" s="25">
        <f>IF($H4041&lt;&gt;"",IF($F4041="","",ROUND($H4041-$F4041,2)),IF(AND($F4041&lt;&gt;"",ISNUMBER($G4041)),IF($G4041&lt;TODAY(),-$F4041,""),""))</f>
        <v/>
      </c>
    </row>
    <row r="4042">
      <c r="A4042" s="7" t="n"/>
      <c r="B4042" s="10" t="n"/>
      <c r="C4042">
        <f>IF($A4042="","",IFERROR(IF(INDEX('Apólices'!$Q$2:$Q$5001,MATCH($A4042,'Apólices'!$A$2:$A$5001,0))="","",INDEX('Apólices'!$Q$2:$Q$5001,MATCH($A4042,'Apólices'!$A$2:$A$5001,0))),""))</f>
        <v/>
      </c>
      <c r="D4042" s="8" t="n"/>
      <c r="E4042" s="25" t="n"/>
      <c r="F4042" s="25">
        <f>IF(OR($E4042="",$C4042=""),"",ROUND($E4042*$C4042/100,2))</f>
        <v/>
      </c>
      <c r="G4042" s="8" t="n"/>
      <c r="H4042" s="25" t="n"/>
      <c r="I4042" s="8" t="n"/>
      <c r="J4042" s="25">
        <f>IF($H4042&lt;&gt;"",IF($F4042="","",ROUND($H4042-$F4042,2)),IF(AND($F4042&lt;&gt;"",ISNUMBER($G4042)),IF($G4042&lt;TODAY(),-$F4042,""),""))</f>
        <v/>
      </c>
    </row>
    <row r="4043">
      <c r="A4043" s="7" t="n"/>
      <c r="B4043" s="10" t="n"/>
      <c r="C4043">
        <f>IF($A4043="","",IFERROR(IF(INDEX('Apólices'!$Q$2:$Q$5001,MATCH($A4043,'Apólices'!$A$2:$A$5001,0))="","",INDEX('Apólices'!$Q$2:$Q$5001,MATCH($A4043,'Apólices'!$A$2:$A$5001,0))),""))</f>
        <v/>
      </c>
      <c r="D4043" s="8" t="n"/>
      <c r="E4043" s="25" t="n"/>
      <c r="F4043" s="25">
        <f>IF(OR($E4043="",$C4043=""),"",ROUND($E4043*$C4043/100,2))</f>
        <v/>
      </c>
      <c r="G4043" s="8" t="n"/>
      <c r="H4043" s="25" t="n"/>
      <c r="I4043" s="8" t="n"/>
      <c r="J4043" s="25">
        <f>IF($H4043&lt;&gt;"",IF($F4043="","",ROUND($H4043-$F4043,2)),IF(AND($F4043&lt;&gt;"",ISNUMBER($G4043)),IF($G4043&lt;TODAY(),-$F4043,""),""))</f>
        <v/>
      </c>
    </row>
    <row r="4044">
      <c r="A4044" s="7" t="n"/>
      <c r="B4044" s="10" t="n"/>
      <c r="C4044">
        <f>IF($A4044="","",IFERROR(IF(INDEX('Apólices'!$Q$2:$Q$5001,MATCH($A4044,'Apólices'!$A$2:$A$5001,0))="","",INDEX('Apólices'!$Q$2:$Q$5001,MATCH($A4044,'Apólices'!$A$2:$A$5001,0))),""))</f>
        <v/>
      </c>
      <c r="D4044" s="8" t="n"/>
      <c r="E4044" s="25" t="n"/>
      <c r="F4044" s="25">
        <f>IF(OR($E4044="",$C4044=""),"",ROUND($E4044*$C4044/100,2))</f>
        <v/>
      </c>
      <c r="G4044" s="8" t="n"/>
      <c r="H4044" s="25" t="n"/>
      <c r="I4044" s="8" t="n"/>
      <c r="J4044" s="25">
        <f>IF($H4044&lt;&gt;"",IF($F4044="","",ROUND($H4044-$F4044,2)),IF(AND($F4044&lt;&gt;"",ISNUMBER($G4044)),IF($G4044&lt;TODAY(),-$F4044,""),""))</f>
        <v/>
      </c>
    </row>
    <row r="4045">
      <c r="A4045" s="7" t="n"/>
      <c r="B4045" s="10" t="n"/>
      <c r="C4045">
        <f>IF($A4045="","",IFERROR(IF(INDEX('Apólices'!$Q$2:$Q$5001,MATCH($A4045,'Apólices'!$A$2:$A$5001,0))="","",INDEX('Apólices'!$Q$2:$Q$5001,MATCH($A4045,'Apólices'!$A$2:$A$5001,0))),""))</f>
        <v/>
      </c>
      <c r="D4045" s="8" t="n"/>
      <c r="E4045" s="25" t="n"/>
      <c r="F4045" s="25">
        <f>IF(OR($E4045="",$C4045=""),"",ROUND($E4045*$C4045/100,2))</f>
        <v/>
      </c>
      <c r="G4045" s="8" t="n"/>
      <c r="H4045" s="25" t="n"/>
      <c r="I4045" s="8" t="n"/>
      <c r="J4045" s="25">
        <f>IF($H4045&lt;&gt;"",IF($F4045="","",ROUND($H4045-$F4045,2)),IF(AND($F4045&lt;&gt;"",ISNUMBER($G4045)),IF($G4045&lt;TODAY(),-$F4045,""),""))</f>
        <v/>
      </c>
    </row>
    <row r="4046">
      <c r="A4046" s="7" t="n"/>
      <c r="B4046" s="10" t="n"/>
      <c r="C4046">
        <f>IF($A4046="","",IFERROR(IF(INDEX('Apólices'!$Q$2:$Q$5001,MATCH($A4046,'Apólices'!$A$2:$A$5001,0))="","",INDEX('Apólices'!$Q$2:$Q$5001,MATCH($A4046,'Apólices'!$A$2:$A$5001,0))),""))</f>
        <v/>
      </c>
      <c r="D4046" s="8" t="n"/>
      <c r="E4046" s="25" t="n"/>
      <c r="F4046" s="25">
        <f>IF(OR($E4046="",$C4046=""),"",ROUND($E4046*$C4046/100,2))</f>
        <v/>
      </c>
      <c r="G4046" s="8" t="n"/>
      <c r="H4046" s="25" t="n"/>
      <c r="I4046" s="8" t="n"/>
      <c r="J4046" s="25">
        <f>IF($H4046&lt;&gt;"",IF($F4046="","",ROUND($H4046-$F4046,2)),IF(AND($F4046&lt;&gt;"",ISNUMBER($G4046)),IF($G4046&lt;TODAY(),-$F4046,""),""))</f>
        <v/>
      </c>
    </row>
    <row r="4047">
      <c r="A4047" s="7" t="n"/>
      <c r="B4047" s="10" t="n"/>
      <c r="C4047">
        <f>IF($A4047="","",IFERROR(IF(INDEX('Apólices'!$Q$2:$Q$5001,MATCH($A4047,'Apólices'!$A$2:$A$5001,0))="","",INDEX('Apólices'!$Q$2:$Q$5001,MATCH($A4047,'Apólices'!$A$2:$A$5001,0))),""))</f>
        <v/>
      </c>
      <c r="D4047" s="8" t="n"/>
      <c r="E4047" s="25" t="n"/>
      <c r="F4047" s="25">
        <f>IF(OR($E4047="",$C4047=""),"",ROUND($E4047*$C4047/100,2))</f>
        <v/>
      </c>
      <c r="G4047" s="8" t="n"/>
      <c r="H4047" s="25" t="n"/>
      <c r="I4047" s="8" t="n"/>
      <c r="J4047" s="25">
        <f>IF($H4047&lt;&gt;"",IF($F4047="","",ROUND($H4047-$F4047,2)),IF(AND($F4047&lt;&gt;"",ISNUMBER($G4047)),IF($G4047&lt;TODAY(),-$F4047,""),""))</f>
        <v/>
      </c>
    </row>
    <row r="4048">
      <c r="A4048" s="7" t="n"/>
      <c r="B4048" s="10" t="n"/>
      <c r="C4048">
        <f>IF($A4048="","",IFERROR(IF(INDEX('Apólices'!$Q$2:$Q$5001,MATCH($A4048,'Apólices'!$A$2:$A$5001,0))="","",INDEX('Apólices'!$Q$2:$Q$5001,MATCH($A4048,'Apólices'!$A$2:$A$5001,0))),""))</f>
        <v/>
      </c>
      <c r="D4048" s="8" t="n"/>
      <c r="E4048" s="25" t="n"/>
      <c r="F4048" s="25">
        <f>IF(OR($E4048="",$C4048=""),"",ROUND($E4048*$C4048/100,2))</f>
        <v/>
      </c>
      <c r="G4048" s="8" t="n"/>
      <c r="H4048" s="25" t="n"/>
      <c r="I4048" s="8" t="n"/>
      <c r="J4048" s="25">
        <f>IF($H4048&lt;&gt;"",IF($F4048="","",ROUND($H4048-$F4048,2)),IF(AND($F4048&lt;&gt;"",ISNUMBER($G4048)),IF($G4048&lt;TODAY(),-$F4048,""),""))</f>
        <v/>
      </c>
    </row>
    <row r="4049">
      <c r="A4049" s="7" t="n"/>
      <c r="B4049" s="10" t="n"/>
      <c r="C4049">
        <f>IF($A4049="","",IFERROR(IF(INDEX('Apólices'!$Q$2:$Q$5001,MATCH($A4049,'Apólices'!$A$2:$A$5001,0))="","",INDEX('Apólices'!$Q$2:$Q$5001,MATCH($A4049,'Apólices'!$A$2:$A$5001,0))),""))</f>
        <v/>
      </c>
      <c r="D4049" s="8" t="n"/>
      <c r="E4049" s="25" t="n"/>
      <c r="F4049" s="25">
        <f>IF(OR($E4049="",$C4049=""),"",ROUND($E4049*$C4049/100,2))</f>
        <v/>
      </c>
      <c r="G4049" s="8" t="n"/>
      <c r="H4049" s="25" t="n"/>
      <c r="I4049" s="8" t="n"/>
      <c r="J4049" s="25">
        <f>IF($H4049&lt;&gt;"",IF($F4049="","",ROUND($H4049-$F4049,2)),IF(AND($F4049&lt;&gt;"",ISNUMBER($G4049)),IF($G4049&lt;TODAY(),-$F4049,""),""))</f>
        <v/>
      </c>
    </row>
    <row r="4050">
      <c r="A4050" s="7" t="n"/>
      <c r="B4050" s="10" t="n"/>
      <c r="C4050">
        <f>IF($A4050="","",IFERROR(IF(INDEX('Apólices'!$Q$2:$Q$5001,MATCH($A4050,'Apólices'!$A$2:$A$5001,0))="","",INDEX('Apólices'!$Q$2:$Q$5001,MATCH($A4050,'Apólices'!$A$2:$A$5001,0))),""))</f>
        <v/>
      </c>
      <c r="D4050" s="8" t="n"/>
      <c r="E4050" s="25" t="n"/>
      <c r="F4050" s="25">
        <f>IF(OR($E4050="",$C4050=""),"",ROUND($E4050*$C4050/100,2))</f>
        <v/>
      </c>
      <c r="G4050" s="8" t="n"/>
      <c r="H4050" s="25" t="n"/>
      <c r="I4050" s="8" t="n"/>
      <c r="J4050" s="25">
        <f>IF($H4050&lt;&gt;"",IF($F4050="","",ROUND($H4050-$F4050,2)),IF(AND($F4050&lt;&gt;"",ISNUMBER($G4050)),IF($G4050&lt;TODAY(),-$F4050,""),""))</f>
        <v/>
      </c>
    </row>
    <row r="4051">
      <c r="A4051" s="7" t="n"/>
      <c r="B4051" s="10" t="n"/>
      <c r="C4051">
        <f>IF($A4051="","",IFERROR(IF(INDEX('Apólices'!$Q$2:$Q$5001,MATCH($A4051,'Apólices'!$A$2:$A$5001,0))="","",INDEX('Apólices'!$Q$2:$Q$5001,MATCH($A4051,'Apólices'!$A$2:$A$5001,0))),""))</f>
        <v/>
      </c>
      <c r="D4051" s="8" t="n"/>
      <c r="E4051" s="25" t="n"/>
      <c r="F4051" s="25">
        <f>IF(OR($E4051="",$C4051=""),"",ROUND($E4051*$C4051/100,2))</f>
        <v/>
      </c>
      <c r="G4051" s="8" t="n"/>
      <c r="H4051" s="25" t="n"/>
      <c r="I4051" s="8" t="n"/>
      <c r="J4051" s="25">
        <f>IF($H4051&lt;&gt;"",IF($F4051="","",ROUND($H4051-$F4051,2)),IF(AND($F4051&lt;&gt;"",ISNUMBER($G4051)),IF($G4051&lt;TODAY(),-$F4051,""),""))</f>
        <v/>
      </c>
    </row>
    <row r="4052">
      <c r="A4052" s="7" t="n"/>
      <c r="B4052" s="10" t="n"/>
      <c r="C4052">
        <f>IF($A4052="","",IFERROR(IF(INDEX('Apólices'!$Q$2:$Q$5001,MATCH($A4052,'Apólices'!$A$2:$A$5001,0))="","",INDEX('Apólices'!$Q$2:$Q$5001,MATCH($A4052,'Apólices'!$A$2:$A$5001,0))),""))</f>
        <v/>
      </c>
      <c r="D4052" s="8" t="n"/>
      <c r="E4052" s="25" t="n"/>
      <c r="F4052" s="25">
        <f>IF(OR($E4052="",$C4052=""),"",ROUND($E4052*$C4052/100,2))</f>
        <v/>
      </c>
      <c r="G4052" s="8" t="n"/>
      <c r="H4052" s="25" t="n"/>
      <c r="I4052" s="8" t="n"/>
      <c r="J4052" s="25">
        <f>IF($H4052&lt;&gt;"",IF($F4052="","",ROUND($H4052-$F4052,2)),IF(AND($F4052&lt;&gt;"",ISNUMBER($G4052)),IF($G4052&lt;TODAY(),-$F4052,""),""))</f>
        <v/>
      </c>
    </row>
    <row r="4053">
      <c r="A4053" s="7" t="n"/>
      <c r="B4053" s="10" t="n"/>
      <c r="C4053">
        <f>IF($A4053="","",IFERROR(IF(INDEX('Apólices'!$Q$2:$Q$5001,MATCH($A4053,'Apólices'!$A$2:$A$5001,0))="","",INDEX('Apólices'!$Q$2:$Q$5001,MATCH($A4053,'Apólices'!$A$2:$A$5001,0))),""))</f>
        <v/>
      </c>
      <c r="D4053" s="8" t="n"/>
      <c r="E4053" s="25" t="n"/>
      <c r="F4053" s="25">
        <f>IF(OR($E4053="",$C4053=""),"",ROUND($E4053*$C4053/100,2))</f>
        <v/>
      </c>
      <c r="G4053" s="8" t="n"/>
      <c r="H4053" s="25" t="n"/>
      <c r="I4053" s="8" t="n"/>
      <c r="J4053" s="25">
        <f>IF($H4053&lt;&gt;"",IF($F4053="","",ROUND($H4053-$F4053,2)),IF(AND($F4053&lt;&gt;"",ISNUMBER($G4053)),IF($G4053&lt;TODAY(),-$F4053,""),""))</f>
        <v/>
      </c>
    </row>
    <row r="4054">
      <c r="A4054" s="7" t="n"/>
      <c r="B4054" s="10" t="n"/>
      <c r="C4054">
        <f>IF($A4054="","",IFERROR(IF(INDEX('Apólices'!$Q$2:$Q$5001,MATCH($A4054,'Apólices'!$A$2:$A$5001,0))="","",INDEX('Apólices'!$Q$2:$Q$5001,MATCH($A4054,'Apólices'!$A$2:$A$5001,0))),""))</f>
        <v/>
      </c>
      <c r="D4054" s="8" t="n"/>
      <c r="E4054" s="25" t="n"/>
      <c r="F4054" s="25">
        <f>IF(OR($E4054="",$C4054=""),"",ROUND($E4054*$C4054/100,2))</f>
        <v/>
      </c>
      <c r="G4054" s="8" t="n"/>
      <c r="H4054" s="25" t="n"/>
      <c r="I4054" s="8" t="n"/>
      <c r="J4054" s="25">
        <f>IF($H4054&lt;&gt;"",IF($F4054="","",ROUND($H4054-$F4054,2)),IF(AND($F4054&lt;&gt;"",ISNUMBER($G4054)),IF($G4054&lt;TODAY(),-$F4054,""),""))</f>
        <v/>
      </c>
    </row>
    <row r="4055">
      <c r="A4055" s="7" t="n"/>
      <c r="B4055" s="10" t="n"/>
      <c r="C4055">
        <f>IF($A4055="","",IFERROR(IF(INDEX('Apólices'!$Q$2:$Q$5001,MATCH($A4055,'Apólices'!$A$2:$A$5001,0))="","",INDEX('Apólices'!$Q$2:$Q$5001,MATCH($A4055,'Apólices'!$A$2:$A$5001,0))),""))</f>
        <v/>
      </c>
      <c r="D4055" s="8" t="n"/>
      <c r="E4055" s="25" t="n"/>
      <c r="F4055" s="25">
        <f>IF(OR($E4055="",$C4055=""),"",ROUND($E4055*$C4055/100,2))</f>
        <v/>
      </c>
      <c r="G4055" s="8" t="n"/>
      <c r="H4055" s="25" t="n"/>
      <c r="I4055" s="8" t="n"/>
      <c r="J4055" s="25">
        <f>IF($H4055&lt;&gt;"",IF($F4055="","",ROUND($H4055-$F4055,2)),IF(AND($F4055&lt;&gt;"",ISNUMBER($G4055)),IF($G4055&lt;TODAY(),-$F4055,""),""))</f>
        <v/>
      </c>
    </row>
    <row r="4056">
      <c r="A4056" s="7" t="n"/>
      <c r="B4056" s="10" t="n"/>
      <c r="C4056">
        <f>IF($A4056="","",IFERROR(IF(INDEX('Apólices'!$Q$2:$Q$5001,MATCH($A4056,'Apólices'!$A$2:$A$5001,0))="","",INDEX('Apólices'!$Q$2:$Q$5001,MATCH($A4056,'Apólices'!$A$2:$A$5001,0))),""))</f>
        <v/>
      </c>
      <c r="D4056" s="8" t="n"/>
      <c r="E4056" s="25" t="n"/>
      <c r="F4056" s="25">
        <f>IF(OR($E4056="",$C4056=""),"",ROUND($E4056*$C4056/100,2))</f>
        <v/>
      </c>
      <c r="G4056" s="8" t="n"/>
      <c r="H4056" s="25" t="n"/>
      <c r="I4056" s="8" t="n"/>
      <c r="J4056" s="25">
        <f>IF($H4056&lt;&gt;"",IF($F4056="","",ROUND($H4056-$F4056,2)),IF(AND($F4056&lt;&gt;"",ISNUMBER($G4056)),IF($G4056&lt;TODAY(),-$F4056,""),""))</f>
        <v/>
      </c>
    </row>
    <row r="4057">
      <c r="A4057" s="7" t="n"/>
      <c r="B4057" s="10" t="n"/>
      <c r="C4057">
        <f>IF($A4057="","",IFERROR(IF(INDEX('Apólices'!$Q$2:$Q$5001,MATCH($A4057,'Apólices'!$A$2:$A$5001,0))="","",INDEX('Apólices'!$Q$2:$Q$5001,MATCH($A4057,'Apólices'!$A$2:$A$5001,0))),""))</f>
        <v/>
      </c>
      <c r="D4057" s="8" t="n"/>
      <c r="E4057" s="25" t="n"/>
      <c r="F4057" s="25">
        <f>IF(OR($E4057="",$C4057=""),"",ROUND($E4057*$C4057/100,2))</f>
        <v/>
      </c>
      <c r="G4057" s="8" t="n"/>
      <c r="H4057" s="25" t="n"/>
      <c r="I4057" s="8" t="n"/>
      <c r="J4057" s="25">
        <f>IF($H4057&lt;&gt;"",IF($F4057="","",ROUND($H4057-$F4057,2)),IF(AND($F4057&lt;&gt;"",ISNUMBER($G4057)),IF($G4057&lt;TODAY(),-$F4057,""),""))</f>
        <v/>
      </c>
    </row>
    <row r="4058">
      <c r="A4058" s="7" t="n"/>
      <c r="B4058" s="10" t="n"/>
      <c r="C4058">
        <f>IF($A4058="","",IFERROR(IF(INDEX('Apólices'!$Q$2:$Q$5001,MATCH($A4058,'Apólices'!$A$2:$A$5001,0))="","",INDEX('Apólices'!$Q$2:$Q$5001,MATCH($A4058,'Apólices'!$A$2:$A$5001,0))),""))</f>
        <v/>
      </c>
      <c r="D4058" s="8" t="n"/>
      <c r="E4058" s="25" t="n"/>
      <c r="F4058" s="25">
        <f>IF(OR($E4058="",$C4058=""),"",ROUND($E4058*$C4058/100,2))</f>
        <v/>
      </c>
      <c r="G4058" s="8" t="n"/>
      <c r="H4058" s="25" t="n"/>
      <c r="I4058" s="8" t="n"/>
      <c r="J4058" s="25">
        <f>IF($H4058&lt;&gt;"",IF($F4058="","",ROUND($H4058-$F4058,2)),IF(AND($F4058&lt;&gt;"",ISNUMBER($G4058)),IF($G4058&lt;TODAY(),-$F4058,""),""))</f>
        <v/>
      </c>
    </row>
    <row r="4059">
      <c r="A4059" s="7" t="n"/>
      <c r="B4059" s="10" t="n"/>
      <c r="C4059">
        <f>IF($A4059="","",IFERROR(IF(INDEX('Apólices'!$Q$2:$Q$5001,MATCH($A4059,'Apólices'!$A$2:$A$5001,0))="","",INDEX('Apólices'!$Q$2:$Q$5001,MATCH($A4059,'Apólices'!$A$2:$A$5001,0))),""))</f>
        <v/>
      </c>
      <c r="D4059" s="8" t="n"/>
      <c r="E4059" s="25" t="n"/>
      <c r="F4059" s="25">
        <f>IF(OR($E4059="",$C4059=""),"",ROUND($E4059*$C4059/100,2))</f>
        <v/>
      </c>
      <c r="G4059" s="8" t="n"/>
      <c r="H4059" s="25" t="n"/>
      <c r="I4059" s="8" t="n"/>
      <c r="J4059" s="25">
        <f>IF($H4059&lt;&gt;"",IF($F4059="","",ROUND($H4059-$F4059,2)),IF(AND($F4059&lt;&gt;"",ISNUMBER($G4059)),IF($G4059&lt;TODAY(),-$F4059,""),""))</f>
        <v/>
      </c>
    </row>
    <row r="4060">
      <c r="A4060" s="7" t="n"/>
      <c r="B4060" s="10" t="n"/>
      <c r="C4060">
        <f>IF($A4060="","",IFERROR(IF(INDEX('Apólices'!$Q$2:$Q$5001,MATCH($A4060,'Apólices'!$A$2:$A$5001,0))="","",INDEX('Apólices'!$Q$2:$Q$5001,MATCH($A4060,'Apólices'!$A$2:$A$5001,0))),""))</f>
        <v/>
      </c>
      <c r="D4060" s="8" t="n"/>
      <c r="E4060" s="25" t="n"/>
      <c r="F4060" s="25">
        <f>IF(OR($E4060="",$C4060=""),"",ROUND($E4060*$C4060/100,2))</f>
        <v/>
      </c>
      <c r="G4060" s="8" t="n"/>
      <c r="H4060" s="25" t="n"/>
      <c r="I4060" s="8" t="n"/>
      <c r="J4060" s="25">
        <f>IF($H4060&lt;&gt;"",IF($F4060="","",ROUND($H4060-$F4060,2)),IF(AND($F4060&lt;&gt;"",ISNUMBER($G4060)),IF($G4060&lt;TODAY(),-$F4060,""),""))</f>
        <v/>
      </c>
    </row>
    <row r="4061">
      <c r="A4061" s="7" t="n"/>
      <c r="B4061" s="10" t="n"/>
      <c r="C4061">
        <f>IF($A4061="","",IFERROR(IF(INDEX('Apólices'!$Q$2:$Q$5001,MATCH($A4061,'Apólices'!$A$2:$A$5001,0))="","",INDEX('Apólices'!$Q$2:$Q$5001,MATCH($A4061,'Apólices'!$A$2:$A$5001,0))),""))</f>
        <v/>
      </c>
      <c r="D4061" s="8" t="n"/>
      <c r="E4061" s="25" t="n"/>
      <c r="F4061" s="25">
        <f>IF(OR($E4061="",$C4061=""),"",ROUND($E4061*$C4061/100,2))</f>
        <v/>
      </c>
      <c r="G4061" s="8" t="n"/>
      <c r="H4061" s="25" t="n"/>
      <c r="I4061" s="8" t="n"/>
      <c r="J4061" s="25">
        <f>IF($H4061&lt;&gt;"",IF($F4061="","",ROUND($H4061-$F4061,2)),IF(AND($F4061&lt;&gt;"",ISNUMBER($G4061)),IF($G4061&lt;TODAY(),-$F4061,""),""))</f>
        <v/>
      </c>
    </row>
    <row r="4062">
      <c r="A4062" s="7" t="n"/>
      <c r="B4062" s="10" t="n"/>
      <c r="C4062">
        <f>IF($A4062="","",IFERROR(IF(INDEX('Apólices'!$Q$2:$Q$5001,MATCH($A4062,'Apólices'!$A$2:$A$5001,0))="","",INDEX('Apólices'!$Q$2:$Q$5001,MATCH($A4062,'Apólices'!$A$2:$A$5001,0))),""))</f>
        <v/>
      </c>
      <c r="D4062" s="8" t="n"/>
      <c r="E4062" s="25" t="n"/>
      <c r="F4062" s="25">
        <f>IF(OR($E4062="",$C4062=""),"",ROUND($E4062*$C4062/100,2))</f>
        <v/>
      </c>
      <c r="G4062" s="8" t="n"/>
      <c r="H4062" s="25" t="n"/>
      <c r="I4062" s="8" t="n"/>
      <c r="J4062" s="25">
        <f>IF($H4062&lt;&gt;"",IF($F4062="","",ROUND($H4062-$F4062,2)),IF(AND($F4062&lt;&gt;"",ISNUMBER($G4062)),IF($G4062&lt;TODAY(),-$F4062,""),""))</f>
        <v/>
      </c>
    </row>
    <row r="4063">
      <c r="A4063" s="7" t="n"/>
      <c r="B4063" s="10" t="n"/>
      <c r="C4063">
        <f>IF($A4063="","",IFERROR(IF(INDEX('Apólices'!$Q$2:$Q$5001,MATCH($A4063,'Apólices'!$A$2:$A$5001,0))="","",INDEX('Apólices'!$Q$2:$Q$5001,MATCH($A4063,'Apólices'!$A$2:$A$5001,0))),""))</f>
        <v/>
      </c>
      <c r="D4063" s="8" t="n"/>
      <c r="E4063" s="25" t="n"/>
      <c r="F4063" s="25">
        <f>IF(OR($E4063="",$C4063=""),"",ROUND($E4063*$C4063/100,2))</f>
        <v/>
      </c>
      <c r="G4063" s="8" t="n"/>
      <c r="H4063" s="25" t="n"/>
      <c r="I4063" s="8" t="n"/>
      <c r="J4063" s="25">
        <f>IF($H4063&lt;&gt;"",IF($F4063="","",ROUND($H4063-$F4063,2)),IF(AND($F4063&lt;&gt;"",ISNUMBER($G4063)),IF($G4063&lt;TODAY(),-$F4063,""),""))</f>
        <v/>
      </c>
    </row>
    <row r="4064">
      <c r="A4064" s="7" t="n"/>
      <c r="B4064" s="10" t="n"/>
      <c r="C4064">
        <f>IF($A4064="","",IFERROR(IF(INDEX('Apólices'!$Q$2:$Q$5001,MATCH($A4064,'Apólices'!$A$2:$A$5001,0))="","",INDEX('Apólices'!$Q$2:$Q$5001,MATCH($A4064,'Apólices'!$A$2:$A$5001,0))),""))</f>
        <v/>
      </c>
      <c r="D4064" s="8" t="n"/>
      <c r="E4064" s="25" t="n"/>
      <c r="F4064" s="25">
        <f>IF(OR($E4064="",$C4064=""),"",ROUND($E4064*$C4064/100,2))</f>
        <v/>
      </c>
      <c r="G4064" s="8" t="n"/>
      <c r="H4064" s="25" t="n"/>
      <c r="I4064" s="8" t="n"/>
      <c r="J4064" s="25">
        <f>IF($H4064&lt;&gt;"",IF($F4064="","",ROUND($H4064-$F4064,2)),IF(AND($F4064&lt;&gt;"",ISNUMBER($G4064)),IF($G4064&lt;TODAY(),-$F4064,""),""))</f>
        <v/>
      </c>
    </row>
    <row r="4065">
      <c r="A4065" s="7" t="n"/>
      <c r="B4065" s="10" t="n"/>
      <c r="C4065">
        <f>IF($A4065="","",IFERROR(IF(INDEX('Apólices'!$Q$2:$Q$5001,MATCH($A4065,'Apólices'!$A$2:$A$5001,0))="","",INDEX('Apólices'!$Q$2:$Q$5001,MATCH($A4065,'Apólices'!$A$2:$A$5001,0))),""))</f>
        <v/>
      </c>
      <c r="D4065" s="8" t="n"/>
      <c r="E4065" s="25" t="n"/>
      <c r="F4065" s="25">
        <f>IF(OR($E4065="",$C4065=""),"",ROUND($E4065*$C4065/100,2))</f>
        <v/>
      </c>
      <c r="G4065" s="8" t="n"/>
      <c r="H4065" s="25" t="n"/>
      <c r="I4065" s="8" t="n"/>
      <c r="J4065" s="25">
        <f>IF($H4065&lt;&gt;"",IF($F4065="","",ROUND($H4065-$F4065,2)),IF(AND($F4065&lt;&gt;"",ISNUMBER($G4065)),IF($G4065&lt;TODAY(),-$F4065,""),""))</f>
        <v/>
      </c>
    </row>
    <row r="4066">
      <c r="A4066" s="7" t="n"/>
      <c r="B4066" s="10" t="n"/>
      <c r="C4066">
        <f>IF($A4066="","",IFERROR(IF(INDEX('Apólices'!$Q$2:$Q$5001,MATCH($A4066,'Apólices'!$A$2:$A$5001,0))="","",INDEX('Apólices'!$Q$2:$Q$5001,MATCH($A4066,'Apólices'!$A$2:$A$5001,0))),""))</f>
        <v/>
      </c>
      <c r="D4066" s="8" t="n"/>
      <c r="E4066" s="25" t="n"/>
      <c r="F4066" s="25">
        <f>IF(OR($E4066="",$C4066=""),"",ROUND($E4066*$C4066/100,2))</f>
        <v/>
      </c>
      <c r="G4066" s="8" t="n"/>
      <c r="H4066" s="25" t="n"/>
      <c r="I4066" s="8" t="n"/>
      <c r="J4066" s="25">
        <f>IF($H4066&lt;&gt;"",IF($F4066="","",ROUND($H4066-$F4066,2)),IF(AND($F4066&lt;&gt;"",ISNUMBER($G4066)),IF($G4066&lt;TODAY(),-$F4066,""),""))</f>
        <v/>
      </c>
    </row>
    <row r="4067">
      <c r="A4067" s="7" t="n"/>
      <c r="B4067" s="10" t="n"/>
      <c r="C4067">
        <f>IF($A4067="","",IFERROR(IF(INDEX('Apólices'!$Q$2:$Q$5001,MATCH($A4067,'Apólices'!$A$2:$A$5001,0))="","",INDEX('Apólices'!$Q$2:$Q$5001,MATCH($A4067,'Apólices'!$A$2:$A$5001,0))),""))</f>
        <v/>
      </c>
      <c r="D4067" s="8" t="n"/>
      <c r="E4067" s="25" t="n"/>
      <c r="F4067" s="25">
        <f>IF(OR($E4067="",$C4067=""),"",ROUND($E4067*$C4067/100,2))</f>
        <v/>
      </c>
      <c r="G4067" s="8" t="n"/>
      <c r="H4067" s="25" t="n"/>
      <c r="I4067" s="8" t="n"/>
      <c r="J4067" s="25">
        <f>IF($H4067&lt;&gt;"",IF($F4067="","",ROUND($H4067-$F4067,2)),IF(AND($F4067&lt;&gt;"",ISNUMBER($G4067)),IF($G4067&lt;TODAY(),-$F4067,""),""))</f>
        <v/>
      </c>
    </row>
    <row r="4068">
      <c r="A4068" s="7" t="n"/>
      <c r="B4068" s="10" t="n"/>
      <c r="C4068">
        <f>IF($A4068="","",IFERROR(IF(INDEX('Apólices'!$Q$2:$Q$5001,MATCH($A4068,'Apólices'!$A$2:$A$5001,0))="","",INDEX('Apólices'!$Q$2:$Q$5001,MATCH($A4068,'Apólices'!$A$2:$A$5001,0))),""))</f>
        <v/>
      </c>
      <c r="D4068" s="8" t="n"/>
      <c r="E4068" s="25" t="n"/>
      <c r="F4068" s="25">
        <f>IF(OR($E4068="",$C4068=""),"",ROUND($E4068*$C4068/100,2))</f>
        <v/>
      </c>
      <c r="G4068" s="8" t="n"/>
      <c r="H4068" s="25" t="n"/>
      <c r="I4068" s="8" t="n"/>
      <c r="J4068" s="25">
        <f>IF($H4068&lt;&gt;"",IF($F4068="","",ROUND($H4068-$F4068,2)),IF(AND($F4068&lt;&gt;"",ISNUMBER($G4068)),IF($G4068&lt;TODAY(),-$F4068,""),""))</f>
        <v/>
      </c>
    </row>
    <row r="4069">
      <c r="A4069" s="7" t="n"/>
      <c r="B4069" s="10" t="n"/>
      <c r="C4069">
        <f>IF($A4069="","",IFERROR(IF(INDEX('Apólices'!$Q$2:$Q$5001,MATCH($A4069,'Apólices'!$A$2:$A$5001,0))="","",INDEX('Apólices'!$Q$2:$Q$5001,MATCH($A4069,'Apólices'!$A$2:$A$5001,0))),""))</f>
        <v/>
      </c>
      <c r="D4069" s="8" t="n"/>
      <c r="E4069" s="25" t="n"/>
      <c r="F4069" s="25">
        <f>IF(OR($E4069="",$C4069=""),"",ROUND($E4069*$C4069/100,2))</f>
        <v/>
      </c>
      <c r="G4069" s="8" t="n"/>
      <c r="H4069" s="25" t="n"/>
      <c r="I4069" s="8" t="n"/>
      <c r="J4069" s="25">
        <f>IF($H4069&lt;&gt;"",IF($F4069="","",ROUND($H4069-$F4069,2)),IF(AND($F4069&lt;&gt;"",ISNUMBER($G4069)),IF($G4069&lt;TODAY(),-$F4069,""),""))</f>
        <v/>
      </c>
    </row>
    <row r="4070">
      <c r="A4070" s="7" t="n"/>
      <c r="B4070" s="10" t="n"/>
      <c r="C4070">
        <f>IF($A4070="","",IFERROR(IF(INDEX('Apólices'!$Q$2:$Q$5001,MATCH($A4070,'Apólices'!$A$2:$A$5001,0))="","",INDEX('Apólices'!$Q$2:$Q$5001,MATCH($A4070,'Apólices'!$A$2:$A$5001,0))),""))</f>
        <v/>
      </c>
      <c r="D4070" s="8" t="n"/>
      <c r="E4070" s="25" t="n"/>
      <c r="F4070" s="25">
        <f>IF(OR($E4070="",$C4070=""),"",ROUND($E4070*$C4070/100,2))</f>
        <v/>
      </c>
      <c r="G4070" s="8" t="n"/>
      <c r="H4070" s="25" t="n"/>
      <c r="I4070" s="8" t="n"/>
      <c r="J4070" s="25">
        <f>IF($H4070&lt;&gt;"",IF($F4070="","",ROUND($H4070-$F4070,2)),IF(AND($F4070&lt;&gt;"",ISNUMBER($G4070)),IF($G4070&lt;TODAY(),-$F4070,""),""))</f>
        <v/>
      </c>
    </row>
    <row r="4071">
      <c r="A4071" s="7" t="n"/>
      <c r="B4071" s="10" t="n"/>
      <c r="C4071">
        <f>IF($A4071="","",IFERROR(IF(INDEX('Apólices'!$Q$2:$Q$5001,MATCH($A4071,'Apólices'!$A$2:$A$5001,0))="","",INDEX('Apólices'!$Q$2:$Q$5001,MATCH($A4071,'Apólices'!$A$2:$A$5001,0))),""))</f>
        <v/>
      </c>
      <c r="D4071" s="8" t="n"/>
      <c r="E4071" s="25" t="n"/>
      <c r="F4071" s="25">
        <f>IF(OR($E4071="",$C4071=""),"",ROUND($E4071*$C4071/100,2))</f>
        <v/>
      </c>
      <c r="G4071" s="8" t="n"/>
      <c r="H4071" s="25" t="n"/>
      <c r="I4071" s="8" t="n"/>
      <c r="J4071" s="25">
        <f>IF($H4071&lt;&gt;"",IF($F4071="","",ROUND($H4071-$F4071,2)),IF(AND($F4071&lt;&gt;"",ISNUMBER($G4071)),IF($G4071&lt;TODAY(),-$F4071,""),""))</f>
        <v/>
      </c>
    </row>
    <row r="4072">
      <c r="A4072" s="7" t="n"/>
      <c r="B4072" s="10" t="n"/>
      <c r="C4072">
        <f>IF($A4072="","",IFERROR(IF(INDEX('Apólices'!$Q$2:$Q$5001,MATCH($A4072,'Apólices'!$A$2:$A$5001,0))="","",INDEX('Apólices'!$Q$2:$Q$5001,MATCH($A4072,'Apólices'!$A$2:$A$5001,0))),""))</f>
        <v/>
      </c>
      <c r="D4072" s="8" t="n"/>
      <c r="E4072" s="25" t="n"/>
      <c r="F4072" s="25">
        <f>IF(OR($E4072="",$C4072=""),"",ROUND($E4072*$C4072/100,2))</f>
        <v/>
      </c>
      <c r="G4072" s="8" t="n"/>
      <c r="H4072" s="25" t="n"/>
      <c r="I4072" s="8" t="n"/>
      <c r="J4072" s="25">
        <f>IF($H4072&lt;&gt;"",IF($F4072="","",ROUND($H4072-$F4072,2)),IF(AND($F4072&lt;&gt;"",ISNUMBER($G4072)),IF($G4072&lt;TODAY(),-$F4072,""),""))</f>
        <v/>
      </c>
    </row>
    <row r="4073">
      <c r="A4073" s="7" t="n"/>
      <c r="B4073" s="10" t="n"/>
      <c r="C4073">
        <f>IF($A4073="","",IFERROR(IF(INDEX('Apólices'!$Q$2:$Q$5001,MATCH($A4073,'Apólices'!$A$2:$A$5001,0))="","",INDEX('Apólices'!$Q$2:$Q$5001,MATCH($A4073,'Apólices'!$A$2:$A$5001,0))),""))</f>
        <v/>
      </c>
      <c r="D4073" s="8" t="n"/>
      <c r="E4073" s="25" t="n"/>
      <c r="F4073" s="25">
        <f>IF(OR($E4073="",$C4073=""),"",ROUND($E4073*$C4073/100,2))</f>
        <v/>
      </c>
      <c r="G4073" s="8" t="n"/>
      <c r="H4073" s="25" t="n"/>
      <c r="I4073" s="8" t="n"/>
      <c r="J4073" s="25">
        <f>IF($H4073&lt;&gt;"",IF($F4073="","",ROUND($H4073-$F4073,2)),IF(AND($F4073&lt;&gt;"",ISNUMBER($G4073)),IF($G4073&lt;TODAY(),-$F4073,""),""))</f>
        <v/>
      </c>
    </row>
    <row r="4074">
      <c r="A4074" s="7" t="n"/>
      <c r="B4074" s="10" t="n"/>
      <c r="C4074">
        <f>IF($A4074="","",IFERROR(IF(INDEX('Apólices'!$Q$2:$Q$5001,MATCH($A4074,'Apólices'!$A$2:$A$5001,0))="","",INDEX('Apólices'!$Q$2:$Q$5001,MATCH($A4074,'Apólices'!$A$2:$A$5001,0))),""))</f>
        <v/>
      </c>
      <c r="D4074" s="8" t="n"/>
      <c r="E4074" s="25" t="n"/>
      <c r="F4074" s="25">
        <f>IF(OR($E4074="",$C4074=""),"",ROUND($E4074*$C4074/100,2))</f>
        <v/>
      </c>
      <c r="G4074" s="8" t="n"/>
      <c r="H4074" s="25" t="n"/>
      <c r="I4074" s="8" t="n"/>
      <c r="J4074" s="25">
        <f>IF($H4074&lt;&gt;"",IF($F4074="","",ROUND($H4074-$F4074,2)),IF(AND($F4074&lt;&gt;"",ISNUMBER($G4074)),IF($G4074&lt;TODAY(),-$F4074,""),""))</f>
        <v/>
      </c>
    </row>
    <row r="4075">
      <c r="A4075" s="7" t="n"/>
      <c r="B4075" s="10" t="n"/>
      <c r="C4075">
        <f>IF($A4075="","",IFERROR(IF(INDEX('Apólices'!$Q$2:$Q$5001,MATCH($A4075,'Apólices'!$A$2:$A$5001,0))="","",INDEX('Apólices'!$Q$2:$Q$5001,MATCH($A4075,'Apólices'!$A$2:$A$5001,0))),""))</f>
        <v/>
      </c>
      <c r="D4075" s="8" t="n"/>
      <c r="E4075" s="25" t="n"/>
      <c r="F4075" s="25">
        <f>IF(OR($E4075="",$C4075=""),"",ROUND($E4075*$C4075/100,2))</f>
        <v/>
      </c>
      <c r="G4075" s="8" t="n"/>
      <c r="H4075" s="25" t="n"/>
      <c r="I4075" s="8" t="n"/>
      <c r="J4075" s="25">
        <f>IF($H4075&lt;&gt;"",IF($F4075="","",ROUND($H4075-$F4075,2)),IF(AND($F4075&lt;&gt;"",ISNUMBER($G4075)),IF($G4075&lt;TODAY(),-$F4075,""),""))</f>
        <v/>
      </c>
    </row>
    <row r="4076">
      <c r="A4076" s="7" t="n"/>
      <c r="B4076" s="10" t="n"/>
      <c r="C4076">
        <f>IF($A4076="","",IFERROR(IF(INDEX('Apólices'!$Q$2:$Q$5001,MATCH($A4076,'Apólices'!$A$2:$A$5001,0))="","",INDEX('Apólices'!$Q$2:$Q$5001,MATCH($A4076,'Apólices'!$A$2:$A$5001,0))),""))</f>
        <v/>
      </c>
      <c r="D4076" s="8" t="n"/>
      <c r="E4076" s="25" t="n"/>
      <c r="F4076" s="25">
        <f>IF(OR($E4076="",$C4076=""),"",ROUND($E4076*$C4076/100,2))</f>
        <v/>
      </c>
      <c r="G4076" s="8" t="n"/>
      <c r="H4076" s="25" t="n"/>
      <c r="I4076" s="8" t="n"/>
      <c r="J4076" s="25">
        <f>IF($H4076&lt;&gt;"",IF($F4076="","",ROUND($H4076-$F4076,2)),IF(AND($F4076&lt;&gt;"",ISNUMBER($G4076)),IF($G4076&lt;TODAY(),-$F4076,""),""))</f>
        <v/>
      </c>
    </row>
    <row r="4077">
      <c r="A4077" s="7" t="n"/>
      <c r="B4077" s="10" t="n"/>
      <c r="C4077">
        <f>IF($A4077="","",IFERROR(IF(INDEX('Apólices'!$Q$2:$Q$5001,MATCH($A4077,'Apólices'!$A$2:$A$5001,0))="","",INDEX('Apólices'!$Q$2:$Q$5001,MATCH($A4077,'Apólices'!$A$2:$A$5001,0))),""))</f>
        <v/>
      </c>
      <c r="D4077" s="8" t="n"/>
      <c r="E4077" s="25" t="n"/>
      <c r="F4077" s="25">
        <f>IF(OR($E4077="",$C4077=""),"",ROUND($E4077*$C4077/100,2))</f>
        <v/>
      </c>
      <c r="G4077" s="8" t="n"/>
      <c r="H4077" s="25" t="n"/>
      <c r="I4077" s="8" t="n"/>
      <c r="J4077" s="25">
        <f>IF($H4077&lt;&gt;"",IF($F4077="","",ROUND($H4077-$F4077,2)),IF(AND($F4077&lt;&gt;"",ISNUMBER($G4077)),IF($G4077&lt;TODAY(),-$F4077,""),""))</f>
        <v/>
      </c>
    </row>
    <row r="4078">
      <c r="A4078" s="7" t="n"/>
      <c r="B4078" s="10" t="n"/>
      <c r="C4078">
        <f>IF($A4078="","",IFERROR(IF(INDEX('Apólices'!$Q$2:$Q$5001,MATCH($A4078,'Apólices'!$A$2:$A$5001,0))="","",INDEX('Apólices'!$Q$2:$Q$5001,MATCH($A4078,'Apólices'!$A$2:$A$5001,0))),""))</f>
        <v/>
      </c>
      <c r="D4078" s="8" t="n"/>
      <c r="E4078" s="25" t="n"/>
      <c r="F4078" s="25">
        <f>IF(OR($E4078="",$C4078=""),"",ROUND($E4078*$C4078/100,2))</f>
        <v/>
      </c>
      <c r="G4078" s="8" t="n"/>
      <c r="H4078" s="25" t="n"/>
      <c r="I4078" s="8" t="n"/>
      <c r="J4078" s="25">
        <f>IF($H4078&lt;&gt;"",IF($F4078="","",ROUND($H4078-$F4078,2)),IF(AND($F4078&lt;&gt;"",ISNUMBER($G4078)),IF($G4078&lt;TODAY(),-$F4078,""),""))</f>
        <v/>
      </c>
    </row>
    <row r="4079">
      <c r="A4079" s="7" t="n"/>
      <c r="B4079" s="10" t="n"/>
      <c r="C4079">
        <f>IF($A4079="","",IFERROR(IF(INDEX('Apólices'!$Q$2:$Q$5001,MATCH($A4079,'Apólices'!$A$2:$A$5001,0))="","",INDEX('Apólices'!$Q$2:$Q$5001,MATCH($A4079,'Apólices'!$A$2:$A$5001,0))),""))</f>
        <v/>
      </c>
      <c r="D4079" s="8" t="n"/>
      <c r="E4079" s="25" t="n"/>
      <c r="F4079" s="25">
        <f>IF(OR($E4079="",$C4079=""),"",ROUND($E4079*$C4079/100,2))</f>
        <v/>
      </c>
      <c r="G4079" s="8" t="n"/>
      <c r="H4079" s="25" t="n"/>
      <c r="I4079" s="8" t="n"/>
      <c r="J4079" s="25">
        <f>IF($H4079&lt;&gt;"",IF($F4079="","",ROUND($H4079-$F4079,2)),IF(AND($F4079&lt;&gt;"",ISNUMBER($G4079)),IF($G4079&lt;TODAY(),-$F4079,""),""))</f>
        <v/>
      </c>
    </row>
    <row r="4080">
      <c r="A4080" s="7" t="n"/>
      <c r="B4080" s="10" t="n"/>
      <c r="C4080">
        <f>IF($A4080="","",IFERROR(IF(INDEX('Apólices'!$Q$2:$Q$5001,MATCH($A4080,'Apólices'!$A$2:$A$5001,0))="","",INDEX('Apólices'!$Q$2:$Q$5001,MATCH($A4080,'Apólices'!$A$2:$A$5001,0))),""))</f>
        <v/>
      </c>
      <c r="D4080" s="8" t="n"/>
      <c r="E4080" s="25" t="n"/>
      <c r="F4080" s="25">
        <f>IF(OR($E4080="",$C4080=""),"",ROUND($E4080*$C4080/100,2))</f>
        <v/>
      </c>
      <c r="G4080" s="8" t="n"/>
      <c r="H4080" s="25" t="n"/>
      <c r="I4080" s="8" t="n"/>
      <c r="J4080" s="25">
        <f>IF($H4080&lt;&gt;"",IF($F4080="","",ROUND($H4080-$F4080,2)),IF(AND($F4080&lt;&gt;"",ISNUMBER($G4080)),IF($G4080&lt;TODAY(),-$F4080,""),""))</f>
        <v/>
      </c>
    </row>
    <row r="4081">
      <c r="A4081" s="7" t="n"/>
      <c r="B4081" s="10" t="n"/>
      <c r="C4081">
        <f>IF($A4081="","",IFERROR(IF(INDEX('Apólices'!$Q$2:$Q$5001,MATCH($A4081,'Apólices'!$A$2:$A$5001,0))="","",INDEX('Apólices'!$Q$2:$Q$5001,MATCH($A4081,'Apólices'!$A$2:$A$5001,0))),""))</f>
        <v/>
      </c>
      <c r="D4081" s="8" t="n"/>
      <c r="E4081" s="25" t="n"/>
      <c r="F4081" s="25">
        <f>IF(OR($E4081="",$C4081=""),"",ROUND($E4081*$C4081/100,2))</f>
        <v/>
      </c>
      <c r="G4081" s="8" t="n"/>
      <c r="H4081" s="25" t="n"/>
      <c r="I4081" s="8" t="n"/>
      <c r="J4081" s="25">
        <f>IF($H4081&lt;&gt;"",IF($F4081="","",ROUND($H4081-$F4081,2)),IF(AND($F4081&lt;&gt;"",ISNUMBER($G4081)),IF($G4081&lt;TODAY(),-$F4081,""),""))</f>
        <v/>
      </c>
    </row>
    <row r="4082">
      <c r="A4082" s="7" t="n"/>
      <c r="B4082" s="10" t="n"/>
      <c r="C4082">
        <f>IF($A4082="","",IFERROR(IF(INDEX('Apólices'!$Q$2:$Q$5001,MATCH($A4082,'Apólices'!$A$2:$A$5001,0))="","",INDEX('Apólices'!$Q$2:$Q$5001,MATCH($A4082,'Apólices'!$A$2:$A$5001,0))),""))</f>
        <v/>
      </c>
      <c r="D4082" s="8" t="n"/>
      <c r="E4082" s="25" t="n"/>
      <c r="F4082" s="25">
        <f>IF(OR($E4082="",$C4082=""),"",ROUND($E4082*$C4082/100,2))</f>
        <v/>
      </c>
      <c r="G4082" s="8" t="n"/>
      <c r="H4082" s="25" t="n"/>
      <c r="I4082" s="8" t="n"/>
      <c r="J4082" s="25">
        <f>IF($H4082&lt;&gt;"",IF($F4082="","",ROUND($H4082-$F4082,2)),IF(AND($F4082&lt;&gt;"",ISNUMBER($G4082)),IF($G4082&lt;TODAY(),-$F4082,""),""))</f>
        <v/>
      </c>
    </row>
    <row r="4083">
      <c r="A4083" s="7" t="n"/>
      <c r="B4083" s="10" t="n"/>
      <c r="C4083">
        <f>IF($A4083="","",IFERROR(IF(INDEX('Apólices'!$Q$2:$Q$5001,MATCH($A4083,'Apólices'!$A$2:$A$5001,0))="","",INDEX('Apólices'!$Q$2:$Q$5001,MATCH($A4083,'Apólices'!$A$2:$A$5001,0))),""))</f>
        <v/>
      </c>
      <c r="D4083" s="8" t="n"/>
      <c r="E4083" s="25" t="n"/>
      <c r="F4083" s="25">
        <f>IF(OR($E4083="",$C4083=""),"",ROUND($E4083*$C4083/100,2))</f>
        <v/>
      </c>
      <c r="G4083" s="8" t="n"/>
      <c r="H4083" s="25" t="n"/>
      <c r="I4083" s="8" t="n"/>
      <c r="J4083" s="25">
        <f>IF($H4083&lt;&gt;"",IF($F4083="","",ROUND($H4083-$F4083,2)),IF(AND($F4083&lt;&gt;"",ISNUMBER($G4083)),IF($G4083&lt;TODAY(),-$F4083,""),""))</f>
        <v/>
      </c>
    </row>
    <row r="4084">
      <c r="A4084" s="7" t="n"/>
      <c r="B4084" s="10" t="n"/>
      <c r="C4084">
        <f>IF($A4084="","",IFERROR(IF(INDEX('Apólices'!$Q$2:$Q$5001,MATCH($A4084,'Apólices'!$A$2:$A$5001,0))="","",INDEX('Apólices'!$Q$2:$Q$5001,MATCH($A4084,'Apólices'!$A$2:$A$5001,0))),""))</f>
        <v/>
      </c>
      <c r="D4084" s="8" t="n"/>
      <c r="E4084" s="25" t="n"/>
      <c r="F4084" s="25">
        <f>IF(OR($E4084="",$C4084=""),"",ROUND($E4084*$C4084/100,2))</f>
        <v/>
      </c>
      <c r="G4084" s="8" t="n"/>
      <c r="H4084" s="25" t="n"/>
      <c r="I4084" s="8" t="n"/>
      <c r="J4084" s="25">
        <f>IF($H4084&lt;&gt;"",IF($F4084="","",ROUND($H4084-$F4084,2)),IF(AND($F4084&lt;&gt;"",ISNUMBER($G4084)),IF($G4084&lt;TODAY(),-$F4084,""),""))</f>
        <v/>
      </c>
    </row>
    <row r="4085">
      <c r="A4085" s="7" t="n"/>
      <c r="B4085" s="10" t="n"/>
      <c r="C4085">
        <f>IF($A4085="","",IFERROR(IF(INDEX('Apólices'!$Q$2:$Q$5001,MATCH($A4085,'Apólices'!$A$2:$A$5001,0))="","",INDEX('Apólices'!$Q$2:$Q$5001,MATCH($A4085,'Apólices'!$A$2:$A$5001,0))),""))</f>
        <v/>
      </c>
      <c r="D4085" s="8" t="n"/>
      <c r="E4085" s="25" t="n"/>
      <c r="F4085" s="25">
        <f>IF(OR($E4085="",$C4085=""),"",ROUND($E4085*$C4085/100,2))</f>
        <v/>
      </c>
      <c r="G4085" s="8" t="n"/>
      <c r="H4085" s="25" t="n"/>
      <c r="I4085" s="8" t="n"/>
      <c r="J4085" s="25">
        <f>IF($H4085&lt;&gt;"",IF($F4085="","",ROUND($H4085-$F4085,2)),IF(AND($F4085&lt;&gt;"",ISNUMBER($G4085)),IF($G4085&lt;TODAY(),-$F4085,""),""))</f>
        <v/>
      </c>
    </row>
    <row r="4086">
      <c r="A4086" s="7" t="n"/>
      <c r="B4086" s="10" t="n"/>
      <c r="C4086">
        <f>IF($A4086="","",IFERROR(IF(INDEX('Apólices'!$Q$2:$Q$5001,MATCH($A4086,'Apólices'!$A$2:$A$5001,0))="","",INDEX('Apólices'!$Q$2:$Q$5001,MATCH($A4086,'Apólices'!$A$2:$A$5001,0))),""))</f>
        <v/>
      </c>
      <c r="D4086" s="8" t="n"/>
      <c r="E4086" s="25" t="n"/>
      <c r="F4086" s="25">
        <f>IF(OR($E4086="",$C4086=""),"",ROUND($E4086*$C4086/100,2))</f>
        <v/>
      </c>
      <c r="G4086" s="8" t="n"/>
      <c r="H4086" s="25" t="n"/>
      <c r="I4086" s="8" t="n"/>
      <c r="J4086" s="25">
        <f>IF($H4086&lt;&gt;"",IF($F4086="","",ROUND($H4086-$F4086,2)),IF(AND($F4086&lt;&gt;"",ISNUMBER($G4086)),IF($G4086&lt;TODAY(),-$F4086,""),""))</f>
        <v/>
      </c>
    </row>
    <row r="4087">
      <c r="A4087" s="7" t="n"/>
      <c r="B4087" s="10" t="n"/>
      <c r="C4087">
        <f>IF($A4087="","",IFERROR(IF(INDEX('Apólices'!$Q$2:$Q$5001,MATCH($A4087,'Apólices'!$A$2:$A$5001,0))="","",INDEX('Apólices'!$Q$2:$Q$5001,MATCH($A4087,'Apólices'!$A$2:$A$5001,0))),""))</f>
        <v/>
      </c>
      <c r="D4087" s="8" t="n"/>
      <c r="E4087" s="25" t="n"/>
      <c r="F4087" s="25">
        <f>IF(OR($E4087="",$C4087=""),"",ROUND($E4087*$C4087/100,2))</f>
        <v/>
      </c>
      <c r="G4087" s="8" t="n"/>
      <c r="H4087" s="25" t="n"/>
      <c r="I4087" s="8" t="n"/>
      <c r="J4087" s="25">
        <f>IF($H4087&lt;&gt;"",IF($F4087="","",ROUND($H4087-$F4087,2)),IF(AND($F4087&lt;&gt;"",ISNUMBER($G4087)),IF($G4087&lt;TODAY(),-$F4087,""),""))</f>
        <v/>
      </c>
    </row>
    <row r="4088">
      <c r="A4088" s="7" t="n"/>
      <c r="B4088" s="10" t="n"/>
      <c r="C4088">
        <f>IF($A4088="","",IFERROR(IF(INDEX('Apólices'!$Q$2:$Q$5001,MATCH($A4088,'Apólices'!$A$2:$A$5001,0))="","",INDEX('Apólices'!$Q$2:$Q$5001,MATCH($A4088,'Apólices'!$A$2:$A$5001,0))),""))</f>
        <v/>
      </c>
      <c r="D4088" s="8" t="n"/>
      <c r="E4088" s="25" t="n"/>
      <c r="F4088" s="25">
        <f>IF(OR($E4088="",$C4088=""),"",ROUND($E4088*$C4088/100,2))</f>
        <v/>
      </c>
      <c r="G4088" s="8" t="n"/>
      <c r="H4088" s="25" t="n"/>
      <c r="I4088" s="8" t="n"/>
      <c r="J4088" s="25">
        <f>IF($H4088&lt;&gt;"",IF($F4088="","",ROUND($H4088-$F4088,2)),IF(AND($F4088&lt;&gt;"",ISNUMBER($G4088)),IF($G4088&lt;TODAY(),-$F4088,""),""))</f>
        <v/>
      </c>
    </row>
    <row r="4089">
      <c r="A4089" s="7" t="n"/>
      <c r="B4089" s="10" t="n"/>
      <c r="C4089">
        <f>IF($A4089="","",IFERROR(IF(INDEX('Apólices'!$Q$2:$Q$5001,MATCH($A4089,'Apólices'!$A$2:$A$5001,0))="","",INDEX('Apólices'!$Q$2:$Q$5001,MATCH($A4089,'Apólices'!$A$2:$A$5001,0))),""))</f>
        <v/>
      </c>
      <c r="D4089" s="8" t="n"/>
      <c r="E4089" s="25" t="n"/>
      <c r="F4089" s="25">
        <f>IF(OR($E4089="",$C4089=""),"",ROUND($E4089*$C4089/100,2))</f>
        <v/>
      </c>
      <c r="G4089" s="8" t="n"/>
      <c r="H4089" s="25" t="n"/>
      <c r="I4089" s="8" t="n"/>
      <c r="J4089" s="25">
        <f>IF($H4089&lt;&gt;"",IF($F4089="","",ROUND($H4089-$F4089,2)),IF(AND($F4089&lt;&gt;"",ISNUMBER($G4089)),IF($G4089&lt;TODAY(),-$F4089,""),""))</f>
        <v/>
      </c>
    </row>
    <row r="4090">
      <c r="A4090" s="7" t="n"/>
      <c r="B4090" s="10" t="n"/>
      <c r="C4090">
        <f>IF($A4090="","",IFERROR(IF(INDEX('Apólices'!$Q$2:$Q$5001,MATCH($A4090,'Apólices'!$A$2:$A$5001,0))="","",INDEX('Apólices'!$Q$2:$Q$5001,MATCH($A4090,'Apólices'!$A$2:$A$5001,0))),""))</f>
        <v/>
      </c>
      <c r="D4090" s="8" t="n"/>
      <c r="E4090" s="25" t="n"/>
      <c r="F4090" s="25">
        <f>IF(OR($E4090="",$C4090=""),"",ROUND($E4090*$C4090/100,2))</f>
        <v/>
      </c>
      <c r="G4090" s="8" t="n"/>
      <c r="H4090" s="25" t="n"/>
      <c r="I4090" s="8" t="n"/>
      <c r="J4090" s="25">
        <f>IF($H4090&lt;&gt;"",IF($F4090="","",ROUND($H4090-$F4090,2)),IF(AND($F4090&lt;&gt;"",ISNUMBER($G4090)),IF($G4090&lt;TODAY(),-$F4090,""),""))</f>
        <v/>
      </c>
    </row>
    <row r="4091">
      <c r="A4091" s="7" t="n"/>
      <c r="B4091" s="10" t="n"/>
      <c r="C4091">
        <f>IF($A4091="","",IFERROR(IF(INDEX('Apólices'!$Q$2:$Q$5001,MATCH($A4091,'Apólices'!$A$2:$A$5001,0))="","",INDEX('Apólices'!$Q$2:$Q$5001,MATCH($A4091,'Apólices'!$A$2:$A$5001,0))),""))</f>
        <v/>
      </c>
      <c r="D4091" s="8" t="n"/>
      <c r="E4091" s="25" t="n"/>
      <c r="F4091" s="25">
        <f>IF(OR($E4091="",$C4091=""),"",ROUND($E4091*$C4091/100,2))</f>
        <v/>
      </c>
      <c r="G4091" s="8" t="n"/>
      <c r="H4091" s="25" t="n"/>
      <c r="I4091" s="8" t="n"/>
      <c r="J4091" s="25">
        <f>IF($H4091&lt;&gt;"",IF($F4091="","",ROUND($H4091-$F4091,2)),IF(AND($F4091&lt;&gt;"",ISNUMBER($G4091)),IF($G4091&lt;TODAY(),-$F4091,""),""))</f>
        <v/>
      </c>
    </row>
    <row r="4092">
      <c r="A4092" s="7" t="n"/>
      <c r="B4092" s="10" t="n"/>
      <c r="C4092">
        <f>IF($A4092="","",IFERROR(IF(INDEX('Apólices'!$Q$2:$Q$5001,MATCH($A4092,'Apólices'!$A$2:$A$5001,0))="","",INDEX('Apólices'!$Q$2:$Q$5001,MATCH($A4092,'Apólices'!$A$2:$A$5001,0))),""))</f>
        <v/>
      </c>
      <c r="D4092" s="8" t="n"/>
      <c r="E4092" s="25" t="n"/>
      <c r="F4092" s="25">
        <f>IF(OR($E4092="",$C4092=""),"",ROUND($E4092*$C4092/100,2))</f>
        <v/>
      </c>
      <c r="G4092" s="8" t="n"/>
      <c r="H4092" s="25" t="n"/>
      <c r="I4092" s="8" t="n"/>
      <c r="J4092" s="25">
        <f>IF($H4092&lt;&gt;"",IF($F4092="","",ROUND($H4092-$F4092,2)),IF(AND($F4092&lt;&gt;"",ISNUMBER($G4092)),IF($G4092&lt;TODAY(),-$F4092,""),""))</f>
        <v/>
      </c>
    </row>
    <row r="4093">
      <c r="A4093" s="7" t="n"/>
      <c r="B4093" s="10" t="n"/>
      <c r="C4093">
        <f>IF($A4093="","",IFERROR(IF(INDEX('Apólices'!$Q$2:$Q$5001,MATCH($A4093,'Apólices'!$A$2:$A$5001,0))="","",INDEX('Apólices'!$Q$2:$Q$5001,MATCH($A4093,'Apólices'!$A$2:$A$5001,0))),""))</f>
        <v/>
      </c>
      <c r="D4093" s="8" t="n"/>
      <c r="E4093" s="25" t="n"/>
      <c r="F4093" s="25">
        <f>IF(OR($E4093="",$C4093=""),"",ROUND($E4093*$C4093/100,2))</f>
        <v/>
      </c>
      <c r="G4093" s="8" t="n"/>
      <c r="H4093" s="25" t="n"/>
      <c r="I4093" s="8" t="n"/>
      <c r="J4093" s="25">
        <f>IF($H4093&lt;&gt;"",IF($F4093="","",ROUND($H4093-$F4093,2)),IF(AND($F4093&lt;&gt;"",ISNUMBER($G4093)),IF($G4093&lt;TODAY(),-$F4093,""),""))</f>
        <v/>
      </c>
    </row>
    <row r="4094">
      <c r="A4094" s="7" t="n"/>
      <c r="B4094" s="10" t="n"/>
      <c r="C4094">
        <f>IF($A4094="","",IFERROR(IF(INDEX('Apólices'!$Q$2:$Q$5001,MATCH($A4094,'Apólices'!$A$2:$A$5001,0))="","",INDEX('Apólices'!$Q$2:$Q$5001,MATCH($A4094,'Apólices'!$A$2:$A$5001,0))),""))</f>
        <v/>
      </c>
      <c r="D4094" s="8" t="n"/>
      <c r="E4094" s="25" t="n"/>
      <c r="F4094" s="25">
        <f>IF(OR($E4094="",$C4094=""),"",ROUND($E4094*$C4094/100,2))</f>
        <v/>
      </c>
      <c r="G4094" s="8" t="n"/>
      <c r="H4094" s="25" t="n"/>
      <c r="I4094" s="8" t="n"/>
      <c r="J4094" s="25">
        <f>IF($H4094&lt;&gt;"",IF($F4094="","",ROUND($H4094-$F4094,2)),IF(AND($F4094&lt;&gt;"",ISNUMBER($G4094)),IF($G4094&lt;TODAY(),-$F4094,""),""))</f>
        <v/>
      </c>
    </row>
    <row r="4095">
      <c r="A4095" s="7" t="n"/>
      <c r="B4095" s="10" t="n"/>
      <c r="C4095">
        <f>IF($A4095="","",IFERROR(IF(INDEX('Apólices'!$Q$2:$Q$5001,MATCH($A4095,'Apólices'!$A$2:$A$5001,0))="","",INDEX('Apólices'!$Q$2:$Q$5001,MATCH($A4095,'Apólices'!$A$2:$A$5001,0))),""))</f>
        <v/>
      </c>
      <c r="D4095" s="8" t="n"/>
      <c r="E4095" s="25" t="n"/>
      <c r="F4095" s="25">
        <f>IF(OR($E4095="",$C4095=""),"",ROUND($E4095*$C4095/100,2))</f>
        <v/>
      </c>
      <c r="G4095" s="8" t="n"/>
      <c r="H4095" s="25" t="n"/>
      <c r="I4095" s="8" t="n"/>
      <c r="J4095" s="25">
        <f>IF($H4095&lt;&gt;"",IF($F4095="","",ROUND($H4095-$F4095,2)),IF(AND($F4095&lt;&gt;"",ISNUMBER($G4095)),IF($G4095&lt;TODAY(),-$F4095,""),""))</f>
        <v/>
      </c>
    </row>
    <row r="4096">
      <c r="A4096" s="7" t="n"/>
      <c r="B4096" s="10" t="n"/>
      <c r="C4096">
        <f>IF($A4096="","",IFERROR(IF(INDEX('Apólices'!$Q$2:$Q$5001,MATCH($A4096,'Apólices'!$A$2:$A$5001,0))="","",INDEX('Apólices'!$Q$2:$Q$5001,MATCH($A4096,'Apólices'!$A$2:$A$5001,0))),""))</f>
        <v/>
      </c>
      <c r="D4096" s="8" t="n"/>
      <c r="E4096" s="25" t="n"/>
      <c r="F4096" s="25">
        <f>IF(OR($E4096="",$C4096=""),"",ROUND($E4096*$C4096/100,2))</f>
        <v/>
      </c>
      <c r="G4096" s="8" t="n"/>
      <c r="H4096" s="25" t="n"/>
      <c r="I4096" s="8" t="n"/>
      <c r="J4096" s="25">
        <f>IF($H4096&lt;&gt;"",IF($F4096="","",ROUND($H4096-$F4096,2)),IF(AND($F4096&lt;&gt;"",ISNUMBER($G4096)),IF($G4096&lt;TODAY(),-$F4096,""),""))</f>
        <v/>
      </c>
    </row>
    <row r="4097">
      <c r="A4097" s="7" t="n"/>
      <c r="B4097" s="10" t="n"/>
      <c r="C4097">
        <f>IF($A4097="","",IFERROR(IF(INDEX('Apólices'!$Q$2:$Q$5001,MATCH($A4097,'Apólices'!$A$2:$A$5001,0))="","",INDEX('Apólices'!$Q$2:$Q$5001,MATCH($A4097,'Apólices'!$A$2:$A$5001,0))),""))</f>
        <v/>
      </c>
      <c r="D4097" s="8" t="n"/>
      <c r="E4097" s="25" t="n"/>
      <c r="F4097" s="25">
        <f>IF(OR($E4097="",$C4097=""),"",ROUND($E4097*$C4097/100,2))</f>
        <v/>
      </c>
      <c r="G4097" s="8" t="n"/>
      <c r="H4097" s="25" t="n"/>
      <c r="I4097" s="8" t="n"/>
      <c r="J4097" s="25">
        <f>IF($H4097&lt;&gt;"",IF($F4097="","",ROUND($H4097-$F4097,2)),IF(AND($F4097&lt;&gt;"",ISNUMBER($G4097)),IF($G4097&lt;TODAY(),-$F4097,""),""))</f>
        <v/>
      </c>
    </row>
    <row r="4098">
      <c r="A4098" s="7" t="n"/>
      <c r="B4098" s="10" t="n"/>
      <c r="C4098">
        <f>IF($A4098="","",IFERROR(IF(INDEX('Apólices'!$Q$2:$Q$5001,MATCH($A4098,'Apólices'!$A$2:$A$5001,0))="","",INDEX('Apólices'!$Q$2:$Q$5001,MATCH($A4098,'Apólices'!$A$2:$A$5001,0))),""))</f>
        <v/>
      </c>
      <c r="D4098" s="8" t="n"/>
      <c r="E4098" s="25" t="n"/>
      <c r="F4098" s="25">
        <f>IF(OR($E4098="",$C4098=""),"",ROUND($E4098*$C4098/100,2))</f>
        <v/>
      </c>
      <c r="G4098" s="8" t="n"/>
      <c r="H4098" s="25" t="n"/>
      <c r="I4098" s="8" t="n"/>
      <c r="J4098" s="25">
        <f>IF($H4098&lt;&gt;"",IF($F4098="","",ROUND($H4098-$F4098,2)),IF(AND($F4098&lt;&gt;"",ISNUMBER($G4098)),IF($G4098&lt;TODAY(),-$F4098,""),""))</f>
        <v/>
      </c>
    </row>
    <row r="4099">
      <c r="A4099" s="7" t="n"/>
      <c r="B4099" s="10" t="n"/>
      <c r="C4099">
        <f>IF($A4099="","",IFERROR(IF(INDEX('Apólices'!$Q$2:$Q$5001,MATCH($A4099,'Apólices'!$A$2:$A$5001,0))="","",INDEX('Apólices'!$Q$2:$Q$5001,MATCH($A4099,'Apólices'!$A$2:$A$5001,0))),""))</f>
        <v/>
      </c>
      <c r="D4099" s="8" t="n"/>
      <c r="E4099" s="25" t="n"/>
      <c r="F4099" s="25">
        <f>IF(OR($E4099="",$C4099=""),"",ROUND($E4099*$C4099/100,2))</f>
        <v/>
      </c>
      <c r="G4099" s="8" t="n"/>
      <c r="H4099" s="25" t="n"/>
      <c r="I4099" s="8" t="n"/>
      <c r="J4099" s="25">
        <f>IF($H4099&lt;&gt;"",IF($F4099="","",ROUND($H4099-$F4099,2)),IF(AND($F4099&lt;&gt;"",ISNUMBER($G4099)),IF($G4099&lt;TODAY(),-$F4099,""),""))</f>
        <v/>
      </c>
    </row>
    <row r="4100">
      <c r="A4100" s="7" t="n"/>
      <c r="B4100" s="10" t="n"/>
      <c r="C4100">
        <f>IF($A4100="","",IFERROR(IF(INDEX('Apólices'!$Q$2:$Q$5001,MATCH($A4100,'Apólices'!$A$2:$A$5001,0))="","",INDEX('Apólices'!$Q$2:$Q$5001,MATCH($A4100,'Apólices'!$A$2:$A$5001,0))),""))</f>
        <v/>
      </c>
      <c r="D4100" s="8" t="n"/>
      <c r="E4100" s="25" t="n"/>
      <c r="F4100" s="25">
        <f>IF(OR($E4100="",$C4100=""),"",ROUND($E4100*$C4100/100,2))</f>
        <v/>
      </c>
      <c r="G4100" s="8" t="n"/>
      <c r="H4100" s="25" t="n"/>
      <c r="I4100" s="8" t="n"/>
      <c r="J4100" s="25">
        <f>IF($H4100&lt;&gt;"",IF($F4100="","",ROUND($H4100-$F4100,2)),IF(AND($F4100&lt;&gt;"",ISNUMBER($G4100)),IF($G4100&lt;TODAY(),-$F4100,""),""))</f>
        <v/>
      </c>
    </row>
    <row r="4101">
      <c r="A4101" s="7" t="n"/>
      <c r="B4101" s="10" t="n"/>
      <c r="C4101">
        <f>IF($A4101="","",IFERROR(IF(INDEX('Apólices'!$Q$2:$Q$5001,MATCH($A4101,'Apólices'!$A$2:$A$5001,0))="","",INDEX('Apólices'!$Q$2:$Q$5001,MATCH($A4101,'Apólices'!$A$2:$A$5001,0))),""))</f>
        <v/>
      </c>
      <c r="D4101" s="8" t="n"/>
      <c r="E4101" s="25" t="n"/>
      <c r="F4101" s="25">
        <f>IF(OR($E4101="",$C4101=""),"",ROUND($E4101*$C4101/100,2))</f>
        <v/>
      </c>
      <c r="G4101" s="8" t="n"/>
      <c r="H4101" s="25" t="n"/>
      <c r="I4101" s="8" t="n"/>
      <c r="J4101" s="25">
        <f>IF($H4101&lt;&gt;"",IF($F4101="","",ROUND($H4101-$F4101,2)),IF(AND($F4101&lt;&gt;"",ISNUMBER($G4101)),IF($G4101&lt;TODAY(),-$F4101,""),""))</f>
        <v/>
      </c>
    </row>
    <row r="4102">
      <c r="A4102" s="7" t="n"/>
      <c r="B4102" s="10" t="n"/>
      <c r="C4102">
        <f>IF($A4102="","",IFERROR(IF(INDEX('Apólices'!$Q$2:$Q$5001,MATCH($A4102,'Apólices'!$A$2:$A$5001,0))="","",INDEX('Apólices'!$Q$2:$Q$5001,MATCH($A4102,'Apólices'!$A$2:$A$5001,0))),""))</f>
        <v/>
      </c>
      <c r="D4102" s="8" t="n"/>
      <c r="E4102" s="25" t="n"/>
      <c r="F4102" s="25">
        <f>IF(OR($E4102="",$C4102=""),"",ROUND($E4102*$C4102/100,2))</f>
        <v/>
      </c>
      <c r="G4102" s="8" t="n"/>
      <c r="H4102" s="25" t="n"/>
      <c r="I4102" s="8" t="n"/>
      <c r="J4102" s="25">
        <f>IF($H4102&lt;&gt;"",IF($F4102="","",ROUND($H4102-$F4102,2)),IF(AND($F4102&lt;&gt;"",ISNUMBER($G4102)),IF($G4102&lt;TODAY(),-$F4102,""),""))</f>
        <v/>
      </c>
    </row>
    <row r="4103">
      <c r="A4103" s="7" t="n"/>
      <c r="B4103" s="10" t="n"/>
      <c r="C4103">
        <f>IF($A4103="","",IFERROR(IF(INDEX('Apólices'!$Q$2:$Q$5001,MATCH($A4103,'Apólices'!$A$2:$A$5001,0))="","",INDEX('Apólices'!$Q$2:$Q$5001,MATCH($A4103,'Apólices'!$A$2:$A$5001,0))),""))</f>
        <v/>
      </c>
      <c r="D4103" s="8" t="n"/>
      <c r="E4103" s="25" t="n"/>
      <c r="F4103" s="25">
        <f>IF(OR($E4103="",$C4103=""),"",ROUND($E4103*$C4103/100,2))</f>
        <v/>
      </c>
      <c r="G4103" s="8" t="n"/>
      <c r="H4103" s="25" t="n"/>
      <c r="I4103" s="8" t="n"/>
      <c r="J4103" s="25">
        <f>IF($H4103&lt;&gt;"",IF($F4103="","",ROUND($H4103-$F4103,2)),IF(AND($F4103&lt;&gt;"",ISNUMBER($G4103)),IF($G4103&lt;TODAY(),-$F4103,""),""))</f>
        <v/>
      </c>
    </row>
    <row r="4104">
      <c r="A4104" s="7" t="n"/>
      <c r="B4104" s="10" t="n"/>
      <c r="C4104">
        <f>IF($A4104="","",IFERROR(IF(INDEX('Apólices'!$Q$2:$Q$5001,MATCH($A4104,'Apólices'!$A$2:$A$5001,0))="","",INDEX('Apólices'!$Q$2:$Q$5001,MATCH($A4104,'Apólices'!$A$2:$A$5001,0))),""))</f>
        <v/>
      </c>
      <c r="D4104" s="8" t="n"/>
      <c r="E4104" s="25" t="n"/>
      <c r="F4104" s="25">
        <f>IF(OR($E4104="",$C4104=""),"",ROUND($E4104*$C4104/100,2))</f>
        <v/>
      </c>
      <c r="G4104" s="8" t="n"/>
      <c r="H4104" s="25" t="n"/>
      <c r="I4104" s="8" t="n"/>
      <c r="J4104" s="25">
        <f>IF($H4104&lt;&gt;"",IF($F4104="","",ROUND($H4104-$F4104,2)),IF(AND($F4104&lt;&gt;"",ISNUMBER($G4104)),IF($G4104&lt;TODAY(),-$F4104,""),""))</f>
        <v/>
      </c>
    </row>
    <row r="4105">
      <c r="A4105" s="7" t="n"/>
      <c r="B4105" s="10" t="n"/>
      <c r="C4105">
        <f>IF($A4105="","",IFERROR(IF(INDEX('Apólices'!$Q$2:$Q$5001,MATCH($A4105,'Apólices'!$A$2:$A$5001,0))="","",INDEX('Apólices'!$Q$2:$Q$5001,MATCH($A4105,'Apólices'!$A$2:$A$5001,0))),""))</f>
        <v/>
      </c>
      <c r="D4105" s="8" t="n"/>
      <c r="E4105" s="25" t="n"/>
      <c r="F4105" s="25">
        <f>IF(OR($E4105="",$C4105=""),"",ROUND($E4105*$C4105/100,2))</f>
        <v/>
      </c>
      <c r="G4105" s="8" t="n"/>
      <c r="H4105" s="25" t="n"/>
      <c r="I4105" s="8" t="n"/>
      <c r="J4105" s="25">
        <f>IF($H4105&lt;&gt;"",IF($F4105="","",ROUND($H4105-$F4105,2)),IF(AND($F4105&lt;&gt;"",ISNUMBER($G4105)),IF($G4105&lt;TODAY(),-$F4105,""),""))</f>
        <v/>
      </c>
    </row>
    <row r="4106">
      <c r="A4106" s="7" t="n"/>
      <c r="B4106" s="10" t="n"/>
      <c r="C4106">
        <f>IF($A4106="","",IFERROR(IF(INDEX('Apólices'!$Q$2:$Q$5001,MATCH($A4106,'Apólices'!$A$2:$A$5001,0))="","",INDEX('Apólices'!$Q$2:$Q$5001,MATCH($A4106,'Apólices'!$A$2:$A$5001,0))),""))</f>
        <v/>
      </c>
      <c r="D4106" s="8" t="n"/>
      <c r="E4106" s="25" t="n"/>
      <c r="F4106" s="25">
        <f>IF(OR($E4106="",$C4106=""),"",ROUND($E4106*$C4106/100,2))</f>
        <v/>
      </c>
      <c r="G4106" s="8" t="n"/>
      <c r="H4106" s="25" t="n"/>
      <c r="I4106" s="8" t="n"/>
      <c r="J4106" s="25">
        <f>IF($H4106&lt;&gt;"",IF($F4106="","",ROUND($H4106-$F4106,2)),IF(AND($F4106&lt;&gt;"",ISNUMBER($G4106)),IF($G4106&lt;TODAY(),-$F4106,""),""))</f>
        <v/>
      </c>
    </row>
    <row r="4107">
      <c r="A4107" s="7" t="n"/>
      <c r="B4107" s="10" t="n"/>
      <c r="C4107">
        <f>IF($A4107="","",IFERROR(IF(INDEX('Apólices'!$Q$2:$Q$5001,MATCH($A4107,'Apólices'!$A$2:$A$5001,0))="","",INDEX('Apólices'!$Q$2:$Q$5001,MATCH($A4107,'Apólices'!$A$2:$A$5001,0))),""))</f>
        <v/>
      </c>
      <c r="D4107" s="8" t="n"/>
      <c r="E4107" s="25" t="n"/>
      <c r="F4107" s="25">
        <f>IF(OR($E4107="",$C4107=""),"",ROUND($E4107*$C4107/100,2))</f>
        <v/>
      </c>
      <c r="G4107" s="8" t="n"/>
      <c r="H4107" s="25" t="n"/>
      <c r="I4107" s="8" t="n"/>
      <c r="J4107" s="25">
        <f>IF($H4107&lt;&gt;"",IF($F4107="","",ROUND($H4107-$F4107,2)),IF(AND($F4107&lt;&gt;"",ISNUMBER($G4107)),IF($G4107&lt;TODAY(),-$F4107,""),""))</f>
        <v/>
      </c>
    </row>
    <row r="4108">
      <c r="A4108" s="7" t="n"/>
      <c r="B4108" s="10" t="n"/>
      <c r="C4108">
        <f>IF($A4108="","",IFERROR(IF(INDEX('Apólices'!$Q$2:$Q$5001,MATCH($A4108,'Apólices'!$A$2:$A$5001,0))="","",INDEX('Apólices'!$Q$2:$Q$5001,MATCH($A4108,'Apólices'!$A$2:$A$5001,0))),""))</f>
        <v/>
      </c>
      <c r="D4108" s="8" t="n"/>
      <c r="E4108" s="25" t="n"/>
      <c r="F4108" s="25">
        <f>IF(OR($E4108="",$C4108=""),"",ROUND($E4108*$C4108/100,2))</f>
        <v/>
      </c>
      <c r="G4108" s="8" t="n"/>
      <c r="H4108" s="25" t="n"/>
      <c r="I4108" s="8" t="n"/>
      <c r="J4108" s="25">
        <f>IF($H4108&lt;&gt;"",IF($F4108="","",ROUND($H4108-$F4108,2)),IF(AND($F4108&lt;&gt;"",ISNUMBER($G4108)),IF($G4108&lt;TODAY(),-$F4108,""),""))</f>
        <v/>
      </c>
    </row>
    <row r="4109">
      <c r="A4109" s="7" t="n"/>
      <c r="B4109" s="10" t="n"/>
      <c r="C4109">
        <f>IF($A4109="","",IFERROR(IF(INDEX('Apólices'!$Q$2:$Q$5001,MATCH($A4109,'Apólices'!$A$2:$A$5001,0))="","",INDEX('Apólices'!$Q$2:$Q$5001,MATCH($A4109,'Apólices'!$A$2:$A$5001,0))),""))</f>
        <v/>
      </c>
      <c r="D4109" s="8" t="n"/>
      <c r="E4109" s="25" t="n"/>
      <c r="F4109" s="25">
        <f>IF(OR($E4109="",$C4109=""),"",ROUND($E4109*$C4109/100,2))</f>
        <v/>
      </c>
      <c r="G4109" s="8" t="n"/>
      <c r="H4109" s="25" t="n"/>
      <c r="I4109" s="8" t="n"/>
      <c r="J4109" s="25">
        <f>IF($H4109&lt;&gt;"",IF($F4109="","",ROUND($H4109-$F4109,2)),IF(AND($F4109&lt;&gt;"",ISNUMBER($G4109)),IF($G4109&lt;TODAY(),-$F4109,""),""))</f>
        <v/>
      </c>
    </row>
    <row r="4110">
      <c r="A4110" s="7" t="n"/>
      <c r="B4110" s="10" t="n"/>
      <c r="C4110">
        <f>IF($A4110="","",IFERROR(IF(INDEX('Apólices'!$Q$2:$Q$5001,MATCH($A4110,'Apólices'!$A$2:$A$5001,0))="","",INDEX('Apólices'!$Q$2:$Q$5001,MATCH($A4110,'Apólices'!$A$2:$A$5001,0))),""))</f>
        <v/>
      </c>
      <c r="D4110" s="8" t="n"/>
      <c r="E4110" s="25" t="n"/>
      <c r="F4110" s="25">
        <f>IF(OR($E4110="",$C4110=""),"",ROUND($E4110*$C4110/100,2))</f>
        <v/>
      </c>
      <c r="G4110" s="8" t="n"/>
      <c r="H4110" s="25" t="n"/>
      <c r="I4110" s="8" t="n"/>
      <c r="J4110" s="25">
        <f>IF($H4110&lt;&gt;"",IF($F4110="","",ROUND($H4110-$F4110,2)),IF(AND($F4110&lt;&gt;"",ISNUMBER($G4110)),IF($G4110&lt;TODAY(),-$F4110,""),""))</f>
        <v/>
      </c>
    </row>
    <row r="4111">
      <c r="A4111" s="7" t="n"/>
      <c r="B4111" s="10" t="n"/>
      <c r="C4111">
        <f>IF($A4111="","",IFERROR(IF(INDEX('Apólices'!$Q$2:$Q$5001,MATCH($A4111,'Apólices'!$A$2:$A$5001,0))="","",INDEX('Apólices'!$Q$2:$Q$5001,MATCH($A4111,'Apólices'!$A$2:$A$5001,0))),""))</f>
        <v/>
      </c>
      <c r="D4111" s="8" t="n"/>
      <c r="E4111" s="25" t="n"/>
      <c r="F4111" s="25">
        <f>IF(OR($E4111="",$C4111=""),"",ROUND($E4111*$C4111/100,2))</f>
        <v/>
      </c>
      <c r="G4111" s="8" t="n"/>
      <c r="H4111" s="25" t="n"/>
      <c r="I4111" s="8" t="n"/>
      <c r="J4111" s="25">
        <f>IF($H4111&lt;&gt;"",IF($F4111="","",ROUND($H4111-$F4111,2)),IF(AND($F4111&lt;&gt;"",ISNUMBER($G4111)),IF($G4111&lt;TODAY(),-$F4111,""),""))</f>
        <v/>
      </c>
    </row>
    <row r="4112">
      <c r="A4112" s="7" t="n"/>
      <c r="B4112" s="10" t="n"/>
      <c r="C4112">
        <f>IF($A4112="","",IFERROR(IF(INDEX('Apólices'!$Q$2:$Q$5001,MATCH($A4112,'Apólices'!$A$2:$A$5001,0))="","",INDEX('Apólices'!$Q$2:$Q$5001,MATCH($A4112,'Apólices'!$A$2:$A$5001,0))),""))</f>
        <v/>
      </c>
      <c r="D4112" s="8" t="n"/>
      <c r="E4112" s="25" t="n"/>
      <c r="F4112" s="25">
        <f>IF(OR($E4112="",$C4112=""),"",ROUND($E4112*$C4112/100,2))</f>
        <v/>
      </c>
      <c r="G4112" s="8" t="n"/>
      <c r="H4112" s="25" t="n"/>
      <c r="I4112" s="8" t="n"/>
      <c r="J4112" s="25">
        <f>IF($H4112&lt;&gt;"",IF($F4112="","",ROUND($H4112-$F4112,2)),IF(AND($F4112&lt;&gt;"",ISNUMBER($G4112)),IF($G4112&lt;TODAY(),-$F4112,""),""))</f>
        <v/>
      </c>
    </row>
    <row r="4113">
      <c r="A4113" s="7" t="n"/>
      <c r="B4113" s="10" t="n"/>
      <c r="C4113">
        <f>IF($A4113="","",IFERROR(IF(INDEX('Apólices'!$Q$2:$Q$5001,MATCH($A4113,'Apólices'!$A$2:$A$5001,0))="","",INDEX('Apólices'!$Q$2:$Q$5001,MATCH($A4113,'Apólices'!$A$2:$A$5001,0))),""))</f>
        <v/>
      </c>
      <c r="D4113" s="8" t="n"/>
      <c r="E4113" s="25" t="n"/>
      <c r="F4113" s="25">
        <f>IF(OR($E4113="",$C4113=""),"",ROUND($E4113*$C4113/100,2))</f>
        <v/>
      </c>
      <c r="G4113" s="8" t="n"/>
      <c r="H4113" s="25" t="n"/>
      <c r="I4113" s="8" t="n"/>
      <c r="J4113" s="25">
        <f>IF($H4113&lt;&gt;"",IF($F4113="","",ROUND($H4113-$F4113,2)),IF(AND($F4113&lt;&gt;"",ISNUMBER($G4113)),IF($G4113&lt;TODAY(),-$F4113,""),""))</f>
        <v/>
      </c>
    </row>
    <row r="4114">
      <c r="A4114" s="7" t="n"/>
      <c r="B4114" s="10" t="n"/>
      <c r="C4114">
        <f>IF($A4114="","",IFERROR(IF(INDEX('Apólices'!$Q$2:$Q$5001,MATCH($A4114,'Apólices'!$A$2:$A$5001,0))="","",INDEX('Apólices'!$Q$2:$Q$5001,MATCH($A4114,'Apólices'!$A$2:$A$5001,0))),""))</f>
        <v/>
      </c>
      <c r="D4114" s="8" t="n"/>
      <c r="E4114" s="25" t="n"/>
      <c r="F4114" s="25">
        <f>IF(OR($E4114="",$C4114=""),"",ROUND($E4114*$C4114/100,2))</f>
        <v/>
      </c>
      <c r="G4114" s="8" t="n"/>
      <c r="H4114" s="25" t="n"/>
      <c r="I4114" s="8" t="n"/>
      <c r="J4114" s="25">
        <f>IF($H4114&lt;&gt;"",IF($F4114="","",ROUND($H4114-$F4114,2)),IF(AND($F4114&lt;&gt;"",ISNUMBER($G4114)),IF($G4114&lt;TODAY(),-$F4114,""),""))</f>
        <v/>
      </c>
    </row>
    <row r="4115">
      <c r="A4115" s="7" t="n"/>
      <c r="B4115" s="10" t="n"/>
      <c r="C4115">
        <f>IF($A4115="","",IFERROR(IF(INDEX('Apólices'!$Q$2:$Q$5001,MATCH($A4115,'Apólices'!$A$2:$A$5001,0))="","",INDEX('Apólices'!$Q$2:$Q$5001,MATCH($A4115,'Apólices'!$A$2:$A$5001,0))),""))</f>
        <v/>
      </c>
      <c r="D4115" s="8" t="n"/>
      <c r="E4115" s="25" t="n"/>
      <c r="F4115" s="25">
        <f>IF(OR($E4115="",$C4115=""),"",ROUND($E4115*$C4115/100,2))</f>
        <v/>
      </c>
      <c r="G4115" s="8" t="n"/>
      <c r="H4115" s="25" t="n"/>
      <c r="I4115" s="8" t="n"/>
      <c r="J4115" s="25">
        <f>IF($H4115&lt;&gt;"",IF($F4115="","",ROUND($H4115-$F4115,2)),IF(AND($F4115&lt;&gt;"",ISNUMBER($G4115)),IF($G4115&lt;TODAY(),-$F4115,""),""))</f>
        <v/>
      </c>
    </row>
    <row r="4116">
      <c r="A4116" s="7" t="n"/>
      <c r="B4116" s="10" t="n"/>
      <c r="C4116">
        <f>IF($A4116="","",IFERROR(IF(INDEX('Apólices'!$Q$2:$Q$5001,MATCH($A4116,'Apólices'!$A$2:$A$5001,0))="","",INDEX('Apólices'!$Q$2:$Q$5001,MATCH($A4116,'Apólices'!$A$2:$A$5001,0))),""))</f>
        <v/>
      </c>
      <c r="D4116" s="8" t="n"/>
      <c r="E4116" s="25" t="n"/>
      <c r="F4116" s="25">
        <f>IF(OR($E4116="",$C4116=""),"",ROUND($E4116*$C4116/100,2))</f>
        <v/>
      </c>
      <c r="G4116" s="8" t="n"/>
      <c r="H4116" s="25" t="n"/>
      <c r="I4116" s="8" t="n"/>
      <c r="J4116" s="25">
        <f>IF($H4116&lt;&gt;"",IF($F4116="","",ROUND($H4116-$F4116,2)),IF(AND($F4116&lt;&gt;"",ISNUMBER($G4116)),IF($G4116&lt;TODAY(),-$F4116,""),""))</f>
        <v/>
      </c>
    </row>
    <row r="4117">
      <c r="A4117" s="7" t="n"/>
      <c r="B4117" s="10" t="n"/>
      <c r="C4117">
        <f>IF($A4117="","",IFERROR(IF(INDEX('Apólices'!$Q$2:$Q$5001,MATCH($A4117,'Apólices'!$A$2:$A$5001,0))="","",INDEX('Apólices'!$Q$2:$Q$5001,MATCH($A4117,'Apólices'!$A$2:$A$5001,0))),""))</f>
        <v/>
      </c>
      <c r="D4117" s="8" t="n"/>
      <c r="E4117" s="25" t="n"/>
      <c r="F4117" s="25">
        <f>IF(OR($E4117="",$C4117=""),"",ROUND($E4117*$C4117/100,2))</f>
        <v/>
      </c>
      <c r="G4117" s="8" t="n"/>
      <c r="H4117" s="25" t="n"/>
      <c r="I4117" s="8" t="n"/>
      <c r="J4117" s="25">
        <f>IF($H4117&lt;&gt;"",IF($F4117="","",ROUND($H4117-$F4117,2)),IF(AND($F4117&lt;&gt;"",ISNUMBER($G4117)),IF($G4117&lt;TODAY(),-$F4117,""),""))</f>
        <v/>
      </c>
    </row>
    <row r="4118">
      <c r="A4118" s="7" t="n"/>
      <c r="B4118" s="10" t="n"/>
      <c r="C4118">
        <f>IF($A4118="","",IFERROR(IF(INDEX('Apólices'!$Q$2:$Q$5001,MATCH($A4118,'Apólices'!$A$2:$A$5001,0))="","",INDEX('Apólices'!$Q$2:$Q$5001,MATCH($A4118,'Apólices'!$A$2:$A$5001,0))),""))</f>
        <v/>
      </c>
      <c r="D4118" s="8" t="n"/>
      <c r="E4118" s="25" t="n"/>
      <c r="F4118" s="25">
        <f>IF(OR($E4118="",$C4118=""),"",ROUND($E4118*$C4118/100,2))</f>
        <v/>
      </c>
      <c r="G4118" s="8" t="n"/>
      <c r="H4118" s="25" t="n"/>
      <c r="I4118" s="8" t="n"/>
      <c r="J4118" s="25">
        <f>IF($H4118&lt;&gt;"",IF($F4118="","",ROUND($H4118-$F4118,2)),IF(AND($F4118&lt;&gt;"",ISNUMBER($G4118)),IF($G4118&lt;TODAY(),-$F4118,""),""))</f>
        <v/>
      </c>
    </row>
    <row r="4119">
      <c r="A4119" s="7" t="n"/>
      <c r="B4119" s="10" t="n"/>
      <c r="C4119">
        <f>IF($A4119="","",IFERROR(IF(INDEX('Apólices'!$Q$2:$Q$5001,MATCH($A4119,'Apólices'!$A$2:$A$5001,0))="","",INDEX('Apólices'!$Q$2:$Q$5001,MATCH($A4119,'Apólices'!$A$2:$A$5001,0))),""))</f>
        <v/>
      </c>
      <c r="D4119" s="8" t="n"/>
      <c r="E4119" s="25" t="n"/>
      <c r="F4119" s="25">
        <f>IF(OR($E4119="",$C4119=""),"",ROUND($E4119*$C4119/100,2))</f>
        <v/>
      </c>
      <c r="G4119" s="8" t="n"/>
      <c r="H4119" s="25" t="n"/>
      <c r="I4119" s="8" t="n"/>
      <c r="J4119" s="25">
        <f>IF($H4119&lt;&gt;"",IF($F4119="","",ROUND($H4119-$F4119,2)),IF(AND($F4119&lt;&gt;"",ISNUMBER($G4119)),IF($G4119&lt;TODAY(),-$F4119,""),""))</f>
        <v/>
      </c>
    </row>
    <row r="4120">
      <c r="A4120" s="7" t="n"/>
      <c r="B4120" s="10" t="n"/>
      <c r="C4120">
        <f>IF($A4120="","",IFERROR(IF(INDEX('Apólices'!$Q$2:$Q$5001,MATCH($A4120,'Apólices'!$A$2:$A$5001,0))="","",INDEX('Apólices'!$Q$2:$Q$5001,MATCH($A4120,'Apólices'!$A$2:$A$5001,0))),""))</f>
        <v/>
      </c>
      <c r="D4120" s="8" t="n"/>
      <c r="E4120" s="25" t="n"/>
      <c r="F4120" s="25">
        <f>IF(OR($E4120="",$C4120=""),"",ROUND($E4120*$C4120/100,2))</f>
        <v/>
      </c>
      <c r="G4120" s="8" t="n"/>
      <c r="H4120" s="25" t="n"/>
      <c r="I4120" s="8" t="n"/>
      <c r="J4120" s="25">
        <f>IF($H4120&lt;&gt;"",IF($F4120="","",ROUND($H4120-$F4120,2)),IF(AND($F4120&lt;&gt;"",ISNUMBER($G4120)),IF($G4120&lt;TODAY(),-$F4120,""),""))</f>
        <v/>
      </c>
    </row>
    <row r="4121">
      <c r="A4121" s="7" t="n"/>
      <c r="B4121" s="10" t="n"/>
      <c r="C4121">
        <f>IF($A4121="","",IFERROR(IF(INDEX('Apólices'!$Q$2:$Q$5001,MATCH($A4121,'Apólices'!$A$2:$A$5001,0))="","",INDEX('Apólices'!$Q$2:$Q$5001,MATCH($A4121,'Apólices'!$A$2:$A$5001,0))),""))</f>
        <v/>
      </c>
      <c r="D4121" s="8" t="n"/>
      <c r="E4121" s="25" t="n"/>
      <c r="F4121" s="25">
        <f>IF(OR($E4121="",$C4121=""),"",ROUND($E4121*$C4121/100,2))</f>
        <v/>
      </c>
      <c r="G4121" s="8" t="n"/>
      <c r="H4121" s="25" t="n"/>
      <c r="I4121" s="8" t="n"/>
      <c r="J4121" s="25">
        <f>IF($H4121&lt;&gt;"",IF($F4121="","",ROUND($H4121-$F4121,2)),IF(AND($F4121&lt;&gt;"",ISNUMBER($G4121)),IF($G4121&lt;TODAY(),-$F4121,""),""))</f>
        <v/>
      </c>
    </row>
    <row r="4122">
      <c r="A4122" s="7" t="n"/>
      <c r="B4122" s="10" t="n"/>
      <c r="C4122">
        <f>IF($A4122="","",IFERROR(IF(INDEX('Apólices'!$Q$2:$Q$5001,MATCH($A4122,'Apólices'!$A$2:$A$5001,0))="","",INDEX('Apólices'!$Q$2:$Q$5001,MATCH($A4122,'Apólices'!$A$2:$A$5001,0))),""))</f>
        <v/>
      </c>
      <c r="D4122" s="8" t="n"/>
      <c r="E4122" s="25" t="n"/>
      <c r="F4122" s="25">
        <f>IF(OR($E4122="",$C4122=""),"",ROUND($E4122*$C4122/100,2))</f>
        <v/>
      </c>
      <c r="G4122" s="8" t="n"/>
      <c r="H4122" s="25" t="n"/>
      <c r="I4122" s="8" t="n"/>
      <c r="J4122" s="25">
        <f>IF($H4122&lt;&gt;"",IF($F4122="","",ROUND($H4122-$F4122,2)),IF(AND($F4122&lt;&gt;"",ISNUMBER($G4122)),IF($G4122&lt;TODAY(),-$F4122,""),""))</f>
        <v/>
      </c>
    </row>
    <row r="4123">
      <c r="A4123" s="7" t="n"/>
      <c r="B4123" s="10" t="n"/>
      <c r="C4123">
        <f>IF($A4123="","",IFERROR(IF(INDEX('Apólices'!$Q$2:$Q$5001,MATCH($A4123,'Apólices'!$A$2:$A$5001,0))="","",INDEX('Apólices'!$Q$2:$Q$5001,MATCH($A4123,'Apólices'!$A$2:$A$5001,0))),""))</f>
        <v/>
      </c>
      <c r="D4123" s="8" t="n"/>
      <c r="E4123" s="25" t="n"/>
      <c r="F4123" s="25">
        <f>IF(OR($E4123="",$C4123=""),"",ROUND($E4123*$C4123/100,2))</f>
        <v/>
      </c>
      <c r="G4123" s="8" t="n"/>
      <c r="H4123" s="25" t="n"/>
      <c r="I4123" s="8" t="n"/>
      <c r="J4123" s="25">
        <f>IF($H4123&lt;&gt;"",IF($F4123="","",ROUND($H4123-$F4123,2)),IF(AND($F4123&lt;&gt;"",ISNUMBER($G4123)),IF($G4123&lt;TODAY(),-$F4123,""),""))</f>
        <v/>
      </c>
    </row>
    <row r="4124">
      <c r="A4124" s="7" t="n"/>
      <c r="B4124" s="10" t="n"/>
      <c r="C4124">
        <f>IF($A4124="","",IFERROR(IF(INDEX('Apólices'!$Q$2:$Q$5001,MATCH($A4124,'Apólices'!$A$2:$A$5001,0))="","",INDEX('Apólices'!$Q$2:$Q$5001,MATCH($A4124,'Apólices'!$A$2:$A$5001,0))),""))</f>
        <v/>
      </c>
      <c r="D4124" s="8" t="n"/>
      <c r="E4124" s="25" t="n"/>
      <c r="F4124" s="25">
        <f>IF(OR($E4124="",$C4124=""),"",ROUND($E4124*$C4124/100,2))</f>
        <v/>
      </c>
      <c r="G4124" s="8" t="n"/>
      <c r="H4124" s="25" t="n"/>
      <c r="I4124" s="8" t="n"/>
      <c r="J4124" s="25">
        <f>IF($H4124&lt;&gt;"",IF($F4124="","",ROUND($H4124-$F4124,2)),IF(AND($F4124&lt;&gt;"",ISNUMBER($G4124)),IF($G4124&lt;TODAY(),-$F4124,""),""))</f>
        <v/>
      </c>
    </row>
    <row r="4125">
      <c r="A4125" s="7" t="n"/>
      <c r="B4125" s="10" t="n"/>
      <c r="C4125">
        <f>IF($A4125="","",IFERROR(IF(INDEX('Apólices'!$Q$2:$Q$5001,MATCH($A4125,'Apólices'!$A$2:$A$5001,0))="","",INDEX('Apólices'!$Q$2:$Q$5001,MATCH($A4125,'Apólices'!$A$2:$A$5001,0))),""))</f>
        <v/>
      </c>
      <c r="D4125" s="8" t="n"/>
      <c r="E4125" s="25" t="n"/>
      <c r="F4125" s="25">
        <f>IF(OR($E4125="",$C4125=""),"",ROUND($E4125*$C4125/100,2))</f>
        <v/>
      </c>
      <c r="G4125" s="8" t="n"/>
      <c r="H4125" s="25" t="n"/>
      <c r="I4125" s="8" t="n"/>
      <c r="J4125" s="25">
        <f>IF($H4125&lt;&gt;"",IF($F4125="","",ROUND($H4125-$F4125,2)),IF(AND($F4125&lt;&gt;"",ISNUMBER($G4125)),IF($G4125&lt;TODAY(),-$F4125,""),""))</f>
        <v/>
      </c>
    </row>
    <row r="4126">
      <c r="A4126" s="7" t="n"/>
      <c r="B4126" s="10" t="n"/>
      <c r="C4126">
        <f>IF($A4126="","",IFERROR(IF(INDEX('Apólices'!$Q$2:$Q$5001,MATCH($A4126,'Apólices'!$A$2:$A$5001,0))="","",INDEX('Apólices'!$Q$2:$Q$5001,MATCH($A4126,'Apólices'!$A$2:$A$5001,0))),""))</f>
        <v/>
      </c>
      <c r="D4126" s="8" t="n"/>
      <c r="E4126" s="25" t="n"/>
      <c r="F4126" s="25">
        <f>IF(OR($E4126="",$C4126=""),"",ROUND($E4126*$C4126/100,2))</f>
        <v/>
      </c>
      <c r="G4126" s="8" t="n"/>
      <c r="H4126" s="25" t="n"/>
      <c r="I4126" s="8" t="n"/>
      <c r="J4126" s="25">
        <f>IF($H4126&lt;&gt;"",IF($F4126="","",ROUND($H4126-$F4126,2)),IF(AND($F4126&lt;&gt;"",ISNUMBER($G4126)),IF($G4126&lt;TODAY(),-$F4126,""),""))</f>
        <v/>
      </c>
    </row>
    <row r="4127">
      <c r="A4127" s="7" t="n"/>
      <c r="B4127" s="10" t="n"/>
      <c r="C4127">
        <f>IF($A4127="","",IFERROR(IF(INDEX('Apólices'!$Q$2:$Q$5001,MATCH($A4127,'Apólices'!$A$2:$A$5001,0))="","",INDEX('Apólices'!$Q$2:$Q$5001,MATCH($A4127,'Apólices'!$A$2:$A$5001,0))),""))</f>
        <v/>
      </c>
      <c r="D4127" s="8" t="n"/>
      <c r="E4127" s="25" t="n"/>
      <c r="F4127" s="25">
        <f>IF(OR($E4127="",$C4127=""),"",ROUND($E4127*$C4127/100,2))</f>
        <v/>
      </c>
      <c r="G4127" s="8" t="n"/>
      <c r="H4127" s="25" t="n"/>
      <c r="I4127" s="8" t="n"/>
      <c r="J4127" s="25">
        <f>IF($H4127&lt;&gt;"",IF($F4127="","",ROUND($H4127-$F4127,2)),IF(AND($F4127&lt;&gt;"",ISNUMBER($G4127)),IF($G4127&lt;TODAY(),-$F4127,""),""))</f>
        <v/>
      </c>
    </row>
    <row r="4128">
      <c r="A4128" s="7" t="n"/>
      <c r="B4128" s="10" t="n"/>
      <c r="C4128">
        <f>IF($A4128="","",IFERROR(IF(INDEX('Apólices'!$Q$2:$Q$5001,MATCH($A4128,'Apólices'!$A$2:$A$5001,0))="","",INDEX('Apólices'!$Q$2:$Q$5001,MATCH($A4128,'Apólices'!$A$2:$A$5001,0))),""))</f>
        <v/>
      </c>
      <c r="D4128" s="8" t="n"/>
      <c r="E4128" s="25" t="n"/>
      <c r="F4128" s="25">
        <f>IF(OR($E4128="",$C4128=""),"",ROUND($E4128*$C4128/100,2))</f>
        <v/>
      </c>
      <c r="G4128" s="8" t="n"/>
      <c r="H4128" s="25" t="n"/>
      <c r="I4128" s="8" t="n"/>
      <c r="J4128" s="25">
        <f>IF($H4128&lt;&gt;"",IF($F4128="","",ROUND($H4128-$F4128,2)),IF(AND($F4128&lt;&gt;"",ISNUMBER($G4128)),IF($G4128&lt;TODAY(),-$F4128,""),""))</f>
        <v/>
      </c>
    </row>
    <row r="4129">
      <c r="A4129" s="7" t="n"/>
      <c r="B4129" s="10" t="n"/>
      <c r="C4129">
        <f>IF($A4129="","",IFERROR(IF(INDEX('Apólices'!$Q$2:$Q$5001,MATCH($A4129,'Apólices'!$A$2:$A$5001,0))="","",INDEX('Apólices'!$Q$2:$Q$5001,MATCH($A4129,'Apólices'!$A$2:$A$5001,0))),""))</f>
        <v/>
      </c>
      <c r="D4129" s="8" t="n"/>
      <c r="E4129" s="25" t="n"/>
      <c r="F4129" s="25">
        <f>IF(OR($E4129="",$C4129=""),"",ROUND($E4129*$C4129/100,2))</f>
        <v/>
      </c>
      <c r="G4129" s="8" t="n"/>
      <c r="H4129" s="25" t="n"/>
      <c r="I4129" s="8" t="n"/>
      <c r="J4129" s="25">
        <f>IF($H4129&lt;&gt;"",IF($F4129="","",ROUND($H4129-$F4129,2)),IF(AND($F4129&lt;&gt;"",ISNUMBER($G4129)),IF($G4129&lt;TODAY(),-$F4129,""),""))</f>
        <v/>
      </c>
    </row>
    <row r="4130">
      <c r="A4130" s="7" t="n"/>
      <c r="B4130" s="10" t="n"/>
      <c r="C4130">
        <f>IF($A4130="","",IFERROR(IF(INDEX('Apólices'!$Q$2:$Q$5001,MATCH($A4130,'Apólices'!$A$2:$A$5001,0))="","",INDEX('Apólices'!$Q$2:$Q$5001,MATCH($A4130,'Apólices'!$A$2:$A$5001,0))),""))</f>
        <v/>
      </c>
      <c r="D4130" s="8" t="n"/>
      <c r="E4130" s="25" t="n"/>
      <c r="F4130" s="25">
        <f>IF(OR($E4130="",$C4130=""),"",ROUND($E4130*$C4130/100,2))</f>
        <v/>
      </c>
      <c r="G4130" s="8" t="n"/>
      <c r="H4130" s="25" t="n"/>
      <c r="I4130" s="8" t="n"/>
      <c r="J4130" s="25">
        <f>IF($H4130&lt;&gt;"",IF($F4130="","",ROUND($H4130-$F4130,2)),IF(AND($F4130&lt;&gt;"",ISNUMBER($G4130)),IF($G4130&lt;TODAY(),-$F4130,""),""))</f>
        <v/>
      </c>
    </row>
    <row r="4131">
      <c r="A4131" s="7" t="n"/>
      <c r="B4131" s="10" t="n"/>
      <c r="C4131">
        <f>IF($A4131="","",IFERROR(IF(INDEX('Apólices'!$Q$2:$Q$5001,MATCH($A4131,'Apólices'!$A$2:$A$5001,0))="","",INDEX('Apólices'!$Q$2:$Q$5001,MATCH($A4131,'Apólices'!$A$2:$A$5001,0))),""))</f>
        <v/>
      </c>
      <c r="D4131" s="8" t="n"/>
      <c r="E4131" s="25" t="n"/>
      <c r="F4131" s="25">
        <f>IF(OR($E4131="",$C4131=""),"",ROUND($E4131*$C4131/100,2))</f>
        <v/>
      </c>
      <c r="G4131" s="8" t="n"/>
      <c r="H4131" s="25" t="n"/>
      <c r="I4131" s="8" t="n"/>
      <c r="J4131" s="25">
        <f>IF($H4131&lt;&gt;"",IF($F4131="","",ROUND($H4131-$F4131,2)),IF(AND($F4131&lt;&gt;"",ISNUMBER($G4131)),IF($G4131&lt;TODAY(),-$F4131,""),""))</f>
        <v/>
      </c>
    </row>
    <row r="4132">
      <c r="A4132" s="7" t="n"/>
      <c r="B4132" s="10" t="n"/>
      <c r="C4132">
        <f>IF($A4132="","",IFERROR(IF(INDEX('Apólices'!$Q$2:$Q$5001,MATCH($A4132,'Apólices'!$A$2:$A$5001,0))="","",INDEX('Apólices'!$Q$2:$Q$5001,MATCH($A4132,'Apólices'!$A$2:$A$5001,0))),""))</f>
        <v/>
      </c>
      <c r="D4132" s="8" t="n"/>
      <c r="E4132" s="25" t="n"/>
      <c r="F4132" s="25">
        <f>IF(OR($E4132="",$C4132=""),"",ROUND($E4132*$C4132/100,2))</f>
        <v/>
      </c>
      <c r="G4132" s="8" t="n"/>
      <c r="H4132" s="25" t="n"/>
      <c r="I4132" s="8" t="n"/>
      <c r="J4132" s="25">
        <f>IF($H4132&lt;&gt;"",IF($F4132="","",ROUND($H4132-$F4132,2)),IF(AND($F4132&lt;&gt;"",ISNUMBER($G4132)),IF($G4132&lt;TODAY(),-$F4132,""),""))</f>
        <v/>
      </c>
    </row>
    <row r="4133">
      <c r="A4133" s="7" t="n"/>
      <c r="B4133" s="10" t="n"/>
      <c r="C4133">
        <f>IF($A4133="","",IFERROR(IF(INDEX('Apólices'!$Q$2:$Q$5001,MATCH($A4133,'Apólices'!$A$2:$A$5001,0))="","",INDEX('Apólices'!$Q$2:$Q$5001,MATCH($A4133,'Apólices'!$A$2:$A$5001,0))),""))</f>
        <v/>
      </c>
      <c r="D4133" s="8" t="n"/>
      <c r="E4133" s="25" t="n"/>
      <c r="F4133" s="25">
        <f>IF(OR($E4133="",$C4133=""),"",ROUND($E4133*$C4133/100,2))</f>
        <v/>
      </c>
      <c r="G4133" s="8" t="n"/>
      <c r="H4133" s="25" t="n"/>
      <c r="I4133" s="8" t="n"/>
      <c r="J4133" s="25">
        <f>IF($H4133&lt;&gt;"",IF($F4133="","",ROUND($H4133-$F4133,2)),IF(AND($F4133&lt;&gt;"",ISNUMBER($G4133)),IF($G4133&lt;TODAY(),-$F4133,""),""))</f>
        <v/>
      </c>
    </row>
    <row r="4134">
      <c r="A4134" s="7" t="n"/>
      <c r="B4134" s="10" t="n"/>
      <c r="C4134">
        <f>IF($A4134="","",IFERROR(IF(INDEX('Apólices'!$Q$2:$Q$5001,MATCH($A4134,'Apólices'!$A$2:$A$5001,0))="","",INDEX('Apólices'!$Q$2:$Q$5001,MATCH($A4134,'Apólices'!$A$2:$A$5001,0))),""))</f>
        <v/>
      </c>
      <c r="D4134" s="8" t="n"/>
      <c r="E4134" s="25" t="n"/>
      <c r="F4134" s="25">
        <f>IF(OR($E4134="",$C4134=""),"",ROUND($E4134*$C4134/100,2))</f>
        <v/>
      </c>
      <c r="G4134" s="8" t="n"/>
      <c r="H4134" s="25" t="n"/>
      <c r="I4134" s="8" t="n"/>
      <c r="J4134" s="25">
        <f>IF($H4134&lt;&gt;"",IF($F4134="","",ROUND($H4134-$F4134,2)),IF(AND($F4134&lt;&gt;"",ISNUMBER($G4134)),IF($G4134&lt;TODAY(),-$F4134,""),""))</f>
        <v/>
      </c>
    </row>
    <row r="4135">
      <c r="A4135" s="7" t="n"/>
      <c r="B4135" s="10" t="n"/>
      <c r="C4135">
        <f>IF($A4135="","",IFERROR(IF(INDEX('Apólices'!$Q$2:$Q$5001,MATCH($A4135,'Apólices'!$A$2:$A$5001,0))="","",INDEX('Apólices'!$Q$2:$Q$5001,MATCH($A4135,'Apólices'!$A$2:$A$5001,0))),""))</f>
        <v/>
      </c>
      <c r="D4135" s="8" t="n"/>
      <c r="E4135" s="25" t="n"/>
      <c r="F4135" s="25">
        <f>IF(OR($E4135="",$C4135=""),"",ROUND($E4135*$C4135/100,2))</f>
        <v/>
      </c>
      <c r="G4135" s="8" t="n"/>
      <c r="H4135" s="25" t="n"/>
      <c r="I4135" s="8" t="n"/>
      <c r="J4135" s="25">
        <f>IF($H4135&lt;&gt;"",IF($F4135="","",ROUND($H4135-$F4135,2)),IF(AND($F4135&lt;&gt;"",ISNUMBER($G4135)),IF($G4135&lt;TODAY(),-$F4135,""),""))</f>
        <v/>
      </c>
    </row>
    <row r="4136">
      <c r="A4136" s="7" t="n"/>
      <c r="B4136" s="10" t="n"/>
      <c r="C4136">
        <f>IF($A4136="","",IFERROR(IF(INDEX('Apólices'!$Q$2:$Q$5001,MATCH($A4136,'Apólices'!$A$2:$A$5001,0))="","",INDEX('Apólices'!$Q$2:$Q$5001,MATCH($A4136,'Apólices'!$A$2:$A$5001,0))),""))</f>
        <v/>
      </c>
      <c r="D4136" s="8" t="n"/>
      <c r="E4136" s="25" t="n"/>
      <c r="F4136" s="25">
        <f>IF(OR($E4136="",$C4136=""),"",ROUND($E4136*$C4136/100,2))</f>
        <v/>
      </c>
      <c r="G4136" s="8" t="n"/>
      <c r="H4136" s="25" t="n"/>
      <c r="I4136" s="8" t="n"/>
      <c r="J4136" s="25">
        <f>IF($H4136&lt;&gt;"",IF($F4136="","",ROUND($H4136-$F4136,2)),IF(AND($F4136&lt;&gt;"",ISNUMBER($G4136)),IF($G4136&lt;TODAY(),-$F4136,""),""))</f>
        <v/>
      </c>
    </row>
    <row r="4137">
      <c r="A4137" s="7" t="n"/>
      <c r="B4137" s="10" t="n"/>
      <c r="C4137">
        <f>IF($A4137="","",IFERROR(IF(INDEX('Apólices'!$Q$2:$Q$5001,MATCH($A4137,'Apólices'!$A$2:$A$5001,0))="","",INDEX('Apólices'!$Q$2:$Q$5001,MATCH($A4137,'Apólices'!$A$2:$A$5001,0))),""))</f>
        <v/>
      </c>
      <c r="D4137" s="8" t="n"/>
      <c r="E4137" s="25" t="n"/>
      <c r="F4137" s="25">
        <f>IF(OR($E4137="",$C4137=""),"",ROUND($E4137*$C4137/100,2))</f>
        <v/>
      </c>
      <c r="G4137" s="8" t="n"/>
      <c r="H4137" s="25" t="n"/>
      <c r="I4137" s="8" t="n"/>
      <c r="J4137" s="25">
        <f>IF($H4137&lt;&gt;"",IF($F4137="","",ROUND($H4137-$F4137,2)),IF(AND($F4137&lt;&gt;"",ISNUMBER($G4137)),IF($G4137&lt;TODAY(),-$F4137,""),""))</f>
        <v/>
      </c>
    </row>
    <row r="4138">
      <c r="A4138" s="7" t="n"/>
      <c r="B4138" s="10" t="n"/>
      <c r="C4138">
        <f>IF($A4138="","",IFERROR(IF(INDEX('Apólices'!$Q$2:$Q$5001,MATCH($A4138,'Apólices'!$A$2:$A$5001,0))="","",INDEX('Apólices'!$Q$2:$Q$5001,MATCH($A4138,'Apólices'!$A$2:$A$5001,0))),""))</f>
        <v/>
      </c>
      <c r="D4138" s="8" t="n"/>
      <c r="E4138" s="25" t="n"/>
      <c r="F4138" s="25">
        <f>IF(OR($E4138="",$C4138=""),"",ROUND($E4138*$C4138/100,2))</f>
        <v/>
      </c>
      <c r="G4138" s="8" t="n"/>
      <c r="H4138" s="25" t="n"/>
      <c r="I4138" s="8" t="n"/>
      <c r="J4138" s="25">
        <f>IF($H4138&lt;&gt;"",IF($F4138="","",ROUND($H4138-$F4138,2)),IF(AND($F4138&lt;&gt;"",ISNUMBER($G4138)),IF($G4138&lt;TODAY(),-$F4138,""),""))</f>
        <v/>
      </c>
    </row>
    <row r="4139">
      <c r="A4139" s="7" t="n"/>
      <c r="B4139" s="10" t="n"/>
      <c r="C4139">
        <f>IF($A4139="","",IFERROR(IF(INDEX('Apólices'!$Q$2:$Q$5001,MATCH($A4139,'Apólices'!$A$2:$A$5001,0))="","",INDEX('Apólices'!$Q$2:$Q$5001,MATCH($A4139,'Apólices'!$A$2:$A$5001,0))),""))</f>
        <v/>
      </c>
      <c r="D4139" s="8" t="n"/>
      <c r="E4139" s="25" t="n"/>
      <c r="F4139" s="25">
        <f>IF(OR($E4139="",$C4139=""),"",ROUND($E4139*$C4139/100,2))</f>
        <v/>
      </c>
      <c r="G4139" s="8" t="n"/>
      <c r="H4139" s="25" t="n"/>
      <c r="I4139" s="8" t="n"/>
      <c r="J4139" s="25">
        <f>IF($H4139&lt;&gt;"",IF($F4139="","",ROUND($H4139-$F4139,2)),IF(AND($F4139&lt;&gt;"",ISNUMBER($G4139)),IF($G4139&lt;TODAY(),-$F4139,""),""))</f>
        <v/>
      </c>
    </row>
    <row r="4140">
      <c r="A4140" s="7" t="n"/>
      <c r="B4140" s="10" t="n"/>
      <c r="C4140">
        <f>IF($A4140="","",IFERROR(IF(INDEX('Apólices'!$Q$2:$Q$5001,MATCH($A4140,'Apólices'!$A$2:$A$5001,0))="","",INDEX('Apólices'!$Q$2:$Q$5001,MATCH($A4140,'Apólices'!$A$2:$A$5001,0))),""))</f>
        <v/>
      </c>
      <c r="D4140" s="8" t="n"/>
      <c r="E4140" s="25" t="n"/>
      <c r="F4140" s="25">
        <f>IF(OR($E4140="",$C4140=""),"",ROUND($E4140*$C4140/100,2))</f>
        <v/>
      </c>
      <c r="G4140" s="8" t="n"/>
      <c r="H4140" s="25" t="n"/>
      <c r="I4140" s="8" t="n"/>
      <c r="J4140" s="25">
        <f>IF($H4140&lt;&gt;"",IF($F4140="","",ROUND($H4140-$F4140,2)),IF(AND($F4140&lt;&gt;"",ISNUMBER($G4140)),IF($G4140&lt;TODAY(),-$F4140,""),""))</f>
        <v/>
      </c>
    </row>
    <row r="4141">
      <c r="A4141" s="7" t="n"/>
      <c r="B4141" s="10" t="n"/>
      <c r="C4141">
        <f>IF($A4141="","",IFERROR(IF(INDEX('Apólices'!$Q$2:$Q$5001,MATCH($A4141,'Apólices'!$A$2:$A$5001,0))="","",INDEX('Apólices'!$Q$2:$Q$5001,MATCH($A4141,'Apólices'!$A$2:$A$5001,0))),""))</f>
        <v/>
      </c>
      <c r="D4141" s="8" t="n"/>
      <c r="E4141" s="25" t="n"/>
      <c r="F4141" s="25">
        <f>IF(OR($E4141="",$C4141=""),"",ROUND($E4141*$C4141/100,2))</f>
        <v/>
      </c>
      <c r="G4141" s="8" t="n"/>
      <c r="H4141" s="25" t="n"/>
      <c r="I4141" s="8" t="n"/>
      <c r="J4141" s="25">
        <f>IF($H4141&lt;&gt;"",IF($F4141="","",ROUND($H4141-$F4141,2)),IF(AND($F4141&lt;&gt;"",ISNUMBER($G4141)),IF($G4141&lt;TODAY(),-$F4141,""),""))</f>
        <v/>
      </c>
    </row>
    <row r="4142">
      <c r="A4142" s="7" t="n"/>
      <c r="B4142" s="10" t="n"/>
      <c r="C4142">
        <f>IF($A4142="","",IFERROR(IF(INDEX('Apólices'!$Q$2:$Q$5001,MATCH($A4142,'Apólices'!$A$2:$A$5001,0))="","",INDEX('Apólices'!$Q$2:$Q$5001,MATCH($A4142,'Apólices'!$A$2:$A$5001,0))),""))</f>
        <v/>
      </c>
      <c r="D4142" s="8" t="n"/>
      <c r="E4142" s="25" t="n"/>
      <c r="F4142" s="25">
        <f>IF(OR($E4142="",$C4142=""),"",ROUND($E4142*$C4142/100,2))</f>
        <v/>
      </c>
      <c r="G4142" s="8" t="n"/>
      <c r="H4142" s="25" t="n"/>
      <c r="I4142" s="8" t="n"/>
      <c r="J4142" s="25">
        <f>IF($H4142&lt;&gt;"",IF($F4142="","",ROUND($H4142-$F4142,2)),IF(AND($F4142&lt;&gt;"",ISNUMBER($G4142)),IF($G4142&lt;TODAY(),-$F4142,""),""))</f>
        <v/>
      </c>
    </row>
    <row r="4143">
      <c r="A4143" s="7" t="n"/>
      <c r="B4143" s="10" t="n"/>
      <c r="C4143">
        <f>IF($A4143="","",IFERROR(IF(INDEX('Apólices'!$Q$2:$Q$5001,MATCH($A4143,'Apólices'!$A$2:$A$5001,0))="","",INDEX('Apólices'!$Q$2:$Q$5001,MATCH($A4143,'Apólices'!$A$2:$A$5001,0))),""))</f>
        <v/>
      </c>
      <c r="D4143" s="8" t="n"/>
      <c r="E4143" s="25" t="n"/>
      <c r="F4143" s="25">
        <f>IF(OR($E4143="",$C4143=""),"",ROUND($E4143*$C4143/100,2))</f>
        <v/>
      </c>
      <c r="G4143" s="8" t="n"/>
      <c r="H4143" s="25" t="n"/>
      <c r="I4143" s="8" t="n"/>
      <c r="J4143" s="25">
        <f>IF($H4143&lt;&gt;"",IF($F4143="","",ROUND($H4143-$F4143,2)),IF(AND($F4143&lt;&gt;"",ISNUMBER($G4143)),IF($G4143&lt;TODAY(),-$F4143,""),""))</f>
        <v/>
      </c>
    </row>
    <row r="4144">
      <c r="A4144" s="7" t="n"/>
      <c r="B4144" s="10" t="n"/>
      <c r="C4144">
        <f>IF($A4144="","",IFERROR(IF(INDEX('Apólices'!$Q$2:$Q$5001,MATCH($A4144,'Apólices'!$A$2:$A$5001,0))="","",INDEX('Apólices'!$Q$2:$Q$5001,MATCH($A4144,'Apólices'!$A$2:$A$5001,0))),""))</f>
        <v/>
      </c>
      <c r="D4144" s="8" t="n"/>
      <c r="E4144" s="25" t="n"/>
      <c r="F4144" s="25">
        <f>IF(OR($E4144="",$C4144=""),"",ROUND($E4144*$C4144/100,2))</f>
        <v/>
      </c>
      <c r="G4144" s="8" t="n"/>
      <c r="H4144" s="25" t="n"/>
      <c r="I4144" s="8" t="n"/>
      <c r="J4144" s="25">
        <f>IF($H4144&lt;&gt;"",IF($F4144="","",ROUND($H4144-$F4144,2)),IF(AND($F4144&lt;&gt;"",ISNUMBER($G4144)),IF($G4144&lt;TODAY(),-$F4144,""),""))</f>
        <v/>
      </c>
    </row>
    <row r="4145">
      <c r="A4145" s="7" t="n"/>
      <c r="B4145" s="10" t="n"/>
      <c r="C4145">
        <f>IF($A4145="","",IFERROR(IF(INDEX('Apólices'!$Q$2:$Q$5001,MATCH($A4145,'Apólices'!$A$2:$A$5001,0))="","",INDEX('Apólices'!$Q$2:$Q$5001,MATCH($A4145,'Apólices'!$A$2:$A$5001,0))),""))</f>
        <v/>
      </c>
      <c r="D4145" s="8" t="n"/>
      <c r="E4145" s="25" t="n"/>
      <c r="F4145" s="25">
        <f>IF(OR($E4145="",$C4145=""),"",ROUND($E4145*$C4145/100,2))</f>
        <v/>
      </c>
      <c r="G4145" s="8" t="n"/>
      <c r="H4145" s="25" t="n"/>
      <c r="I4145" s="8" t="n"/>
      <c r="J4145" s="25">
        <f>IF($H4145&lt;&gt;"",IF($F4145="","",ROUND($H4145-$F4145,2)),IF(AND($F4145&lt;&gt;"",ISNUMBER($G4145)),IF($G4145&lt;TODAY(),-$F4145,""),""))</f>
        <v/>
      </c>
    </row>
    <row r="4146">
      <c r="A4146" s="7" t="n"/>
      <c r="B4146" s="10" t="n"/>
      <c r="C4146">
        <f>IF($A4146="","",IFERROR(IF(INDEX('Apólices'!$Q$2:$Q$5001,MATCH($A4146,'Apólices'!$A$2:$A$5001,0))="","",INDEX('Apólices'!$Q$2:$Q$5001,MATCH($A4146,'Apólices'!$A$2:$A$5001,0))),""))</f>
        <v/>
      </c>
      <c r="D4146" s="8" t="n"/>
      <c r="E4146" s="25" t="n"/>
      <c r="F4146" s="25">
        <f>IF(OR($E4146="",$C4146=""),"",ROUND($E4146*$C4146/100,2))</f>
        <v/>
      </c>
      <c r="G4146" s="8" t="n"/>
      <c r="H4146" s="25" t="n"/>
      <c r="I4146" s="8" t="n"/>
      <c r="J4146" s="25">
        <f>IF($H4146&lt;&gt;"",IF($F4146="","",ROUND($H4146-$F4146,2)),IF(AND($F4146&lt;&gt;"",ISNUMBER($G4146)),IF($G4146&lt;TODAY(),-$F4146,""),""))</f>
        <v/>
      </c>
    </row>
    <row r="4147">
      <c r="A4147" s="7" t="n"/>
      <c r="B4147" s="10" t="n"/>
      <c r="C4147">
        <f>IF($A4147="","",IFERROR(IF(INDEX('Apólices'!$Q$2:$Q$5001,MATCH($A4147,'Apólices'!$A$2:$A$5001,0))="","",INDEX('Apólices'!$Q$2:$Q$5001,MATCH($A4147,'Apólices'!$A$2:$A$5001,0))),""))</f>
        <v/>
      </c>
      <c r="D4147" s="8" t="n"/>
      <c r="E4147" s="25" t="n"/>
      <c r="F4147" s="25">
        <f>IF(OR($E4147="",$C4147=""),"",ROUND($E4147*$C4147/100,2))</f>
        <v/>
      </c>
      <c r="G4147" s="8" t="n"/>
      <c r="H4147" s="25" t="n"/>
      <c r="I4147" s="8" t="n"/>
      <c r="J4147" s="25">
        <f>IF($H4147&lt;&gt;"",IF($F4147="","",ROUND($H4147-$F4147,2)),IF(AND($F4147&lt;&gt;"",ISNUMBER($G4147)),IF($G4147&lt;TODAY(),-$F4147,""),""))</f>
        <v/>
      </c>
    </row>
    <row r="4148">
      <c r="A4148" s="7" t="n"/>
      <c r="B4148" s="10" t="n"/>
      <c r="C4148">
        <f>IF($A4148="","",IFERROR(IF(INDEX('Apólices'!$Q$2:$Q$5001,MATCH($A4148,'Apólices'!$A$2:$A$5001,0))="","",INDEX('Apólices'!$Q$2:$Q$5001,MATCH($A4148,'Apólices'!$A$2:$A$5001,0))),""))</f>
        <v/>
      </c>
      <c r="D4148" s="8" t="n"/>
      <c r="E4148" s="25" t="n"/>
      <c r="F4148" s="25">
        <f>IF(OR($E4148="",$C4148=""),"",ROUND($E4148*$C4148/100,2))</f>
        <v/>
      </c>
      <c r="G4148" s="8" t="n"/>
      <c r="H4148" s="25" t="n"/>
      <c r="I4148" s="8" t="n"/>
      <c r="J4148" s="25">
        <f>IF($H4148&lt;&gt;"",IF($F4148="","",ROUND($H4148-$F4148,2)),IF(AND($F4148&lt;&gt;"",ISNUMBER($G4148)),IF($G4148&lt;TODAY(),-$F4148,""),""))</f>
        <v/>
      </c>
    </row>
    <row r="4149">
      <c r="A4149" s="7" t="n"/>
      <c r="B4149" s="10" t="n"/>
      <c r="C4149">
        <f>IF($A4149="","",IFERROR(IF(INDEX('Apólices'!$Q$2:$Q$5001,MATCH($A4149,'Apólices'!$A$2:$A$5001,0))="","",INDEX('Apólices'!$Q$2:$Q$5001,MATCH($A4149,'Apólices'!$A$2:$A$5001,0))),""))</f>
        <v/>
      </c>
      <c r="D4149" s="8" t="n"/>
      <c r="E4149" s="25" t="n"/>
      <c r="F4149" s="25">
        <f>IF(OR($E4149="",$C4149=""),"",ROUND($E4149*$C4149/100,2))</f>
        <v/>
      </c>
      <c r="G4149" s="8" t="n"/>
      <c r="H4149" s="25" t="n"/>
      <c r="I4149" s="8" t="n"/>
      <c r="J4149" s="25">
        <f>IF($H4149&lt;&gt;"",IF($F4149="","",ROUND($H4149-$F4149,2)),IF(AND($F4149&lt;&gt;"",ISNUMBER($G4149)),IF($G4149&lt;TODAY(),-$F4149,""),""))</f>
        <v/>
      </c>
    </row>
    <row r="4150">
      <c r="A4150" s="7" t="n"/>
      <c r="B4150" s="10" t="n"/>
      <c r="C4150">
        <f>IF($A4150="","",IFERROR(IF(INDEX('Apólices'!$Q$2:$Q$5001,MATCH($A4150,'Apólices'!$A$2:$A$5001,0))="","",INDEX('Apólices'!$Q$2:$Q$5001,MATCH($A4150,'Apólices'!$A$2:$A$5001,0))),""))</f>
        <v/>
      </c>
      <c r="D4150" s="8" t="n"/>
      <c r="E4150" s="25" t="n"/>
      <c r="F4150" s="25">
        <f>IF(OR($E4150="",$C4150=""),"",ROUND($E4150*$C4150/100,2))</f>
        <v/>
      </c>
      <c r="G4150" s="8" t="n"/>
      <c r="H4150" s="25" t="n"/>
      <c r="I4150" s="8" t="n"/>
      <c r="J4150" s="25">
        <f>IF($H4150&lt;&gt;"",IF($F4150="","",ROUND($H4150-$F4150,2)),IF(AND($F4150&lt;&gt;"",ISNUMBER($G4150)),IF($G4150&lt;TODAY(),-$F4150,""),""))</f>
        <v/>
      </c>
    </row>
    <row r="4151">
      <c r="A4151" s="7" t="n"/>
      <c r="B4151" s="10" t="n"/>
      <c r="C4151">
        <f>IF($A4151="","",IFERROR(IF(INDEX('Apólices'!$Q$2:$Q$5001,MATCH($A4151,'Apólices'!$A$2:$A$5001,0))="","",INDEX('Apólices'!$Q$2:$Q$5001,MATCH($A4151,'Apólices'!$A$2:$A$5001,0))),""))</f>
        <v/>
      </c>
      <c r="D4151" s="8" t="n"/>
      <c r="E4151" s="25" t="n"/>
      <c r="F4151" s="25">
        <f>IF(OR($E4151="",$C4151=""),"",ROUND($E4151*$C4151/100,2))</f>
        <v/>
      </c>
      <c r="G4151" s="8" t="n"/>
      <c r="H4151" s="25" t="n"/>
      <c r="I4151" s="8" t="n"/>
      <c r="J4151" s="25">
        <f>IF($H4151&lt;&gt;"",IF($F4151="","",ROUND($H4151-$F4151,2)),IF(AND($F4151&lt;&gt;"",ISNUMBER($G4151)),IF($G4151&lt;TODAY(),-$F4151,""),""))</f>
        <v/>
      </c>
    </row>
    <row r="4152">
      <c r="A4152" s="7" t="n"/>
      <c r="B4152" s="10" t="n"/>
      <c r="C4152">
        <f>IF($A4152="","",IFERROR(IF(INDEX('Apólices'!$Q$2:$Q$5001,MATCH($A4152,'Apólices'!$A$2:$A$5001,0))="","",INDEX('Apólices'!$Q$2:$Q$5001,MATCH($A4152,'Apólices'!$A$2:$A$5001,0))),""))</f>
        <v/>
      </c>
      <c r="D4152" s="8" t="n"/>
      <c r="E4152" s="25" t="n"/>
      <c r="F4152" s="25">
        <f>IF(OR($E4152="",$C4152=""),"",ROUND($E4152*$C4152/100,2))</f>
        <v/>
      </c>
      <c r="G4152" s="8" t="n"/>
      <c r="H4152" s="25" t="n"/>
      <c r="I4152" s="8" t="n"/>
      <c r="J4152" s="25">
        <f>IF($H4152&lt;&gt;"",IF($F4152="","",ROUND($H4152-$F4152,2)),IF(AND($F4152&lt;&gt;"",ISNUMBER($G4152)),IF($G4152&lt;TODAY(),-$F4152,""),""))</f>
        <v/>
      </c>
    </row>
    <row r="4153">
      <c r="A4153" s="7" t="n"/>
      <c r="B4153" s="10" t="n"/>
      <c r="C4153">
        <f>IF($A4153="","",IFERROR(IF(INDEX('Apólices'!$Q$2:$Q$5001,MATCH($A4153,'Apólices'!$A$2:$A$5001,0))="","",INDEX('Apólices'!$Q$2:$Q$5001,MATCH($A4153,'Apólices'!$A$2:$A$5001,0))),""))</f>
        <v/>
      </c>
      <c r="D4153" s="8" t="n"/>
      <c r="E4153" s="25" t="n"/>
      <c r="F4153" s="25">
        <f>IF(OR($E4153="",$C4153=""),"",ROUND($E4153*$C4153/100,2))</f>
        <v/>
      </c>
      <c r="G4153" s="8" t="n"/>
      <c r="H4153" s="25" t="n"/>
      <c r="I4153" s="8" t="n"/>
      <c r="J4153" s="25">
        <f>IF($H4153&lt;&gt;"",IF($F4153="","",ROUND($H4153-$F4153,2)),IF(AND($F4153&lt;&gt;"",ISNUMBER($G4153)),IF($G4153&lt;TODAY(),-$F4153,""),""))</f>
        <v/>
      </c>
    </row>
    <row r="4154">
      <c r="A4154" s="7" t="n"/>
      <c r="B4154" s="10" t="n"/>
      <c r="C4154">
        <f>IF($A4154="","",IFERROR(IF(INDEX('Apólices'!$Q$2:$Q$5001,MATCH($A4154,'Apólices'!$A$2:$A$5001,0))="","",INDEX('Apólices'!$Q$2:$Q$5001,MATCH($A4154,'Apólices'!$A$2:$A$5001,0))),""))</f>
        <v/>
      </c>
      <c r="D4154" s="8" t="n"/>
      <c r="E4154" s="25" t="n"/>
      <c r="F4154" s="25">
        <f>IF(OR($E4154="",$C4154=""),"",ROUND($E4154*$C4154/100,2))</f>
        <v/>
      </c>
      <c r="G4154" s="8" t="n"/>
      <c r="H4154" s="25" t="n"/>
      <c r="I4154" s="8" t="n"/>
      <c r="J4154" s="25">
        <f>IF($H4154&lt;&gt;"",IF($F4154="","",ROUND($H4154-$F4154,2)),IF(AND($F4154&lt;&gt;"",ISNUMBER($G4154)),IF($G4154&lt;TODAY(),-$F4154,""),""))</f>
        <v/>
      </c>
    </row>
    <row r="4155">
      <c r="A4155" s="7" t="n"/>
      <c r="B4155" s="10" t="n"/>
      <c r="C4155">
        <f>IF($A4155="","",IFERROR(IF(INDEX('Apólices'!$Q$2:$Q$5001,MATCH($A4155,'Apólices'!$A$2:$A$5001,0))="","",INDEX('Apólices'!$Q$2:$Q$5001,MATCH($A4155,'Apólices'!$A$2:$A$5001,0))),""))</f>
        <v/>
      </c>
      <c r="D4155" s="8" t="n"/>
      <c r="E4155" s="25" t="n"/>
      <c r="F4155" s="25">
        <f>IF(OR($E4155="",$C4155=""),"",ROUND($E4155*$C4155/100,2))</f>
        <v/>
      </c>
      <c r="G4155" s="8" t="n"/>
      <c r="H4155" s="25" t="n"/>
      <c r="I4155" s="8" t="n"/>
      <c r="J4155" s="25">
        <f>IF($H4155&lt;&gt;"",IF($F4155="","",ROUND($H4155-$F4155,2)),IF(AND($F4155&lt;&gt;"",ISNUMBER($G4155)),IF($G4155&lt;TODAY(),-$F4155,""),""))</f>
        <v/>
      </c>
    </row>
    <row r="4156">
      <c r="A4156" s="7" t="n"/>
      <c r="B4156" s="10" t="n"/>
      <c r="C4156">
        <f>IF($A4156="","",IFERROR(IF(INDEX('Apólices'!$Q$2:$Q$5001,MATCH($A4156,'Apólices'!$A$2:$A$5001,0))="","",INDEX('Apólices'!$Q$2:$Q$5001,MATCH($A4156,'Apólices'!$A$2:$A$5001,0))),""))</f>
        <v/>
      </c>
      <c r="D4156" s="8" t="n"/>
      <c r="E4156" s="25" t="n"/>
      <c r="F4156" s="25">
        <f>IF(OR($E4156="",$C4156=""),"",ROUND($E4156*$C4156/100,2))</f>
        <v/>
      </c>
      <c r="G4156" s="8" t="n"/>
      <c r="H4156" s="25" t="n"/>
      <c r="I4156" s="8" t="n"/>
      <c r="J4156" s="25">
        <f>IF($H4156&lt;&gt;"",IF($F4156="","",ROUND($H4156-$F4156,2)),IF(AND($F4156&lt;&gt;"",ISNUMBER($G4156)),IF($G4156&lt;TODAY(),-$F4156,""),""))</f>
        <v/>
      </c>
    </row>
    <row r="4157">
      <c r="A4157" s="7" t="n"/>
      <c r="B4157" s="10" t="n"/>
      <c r="C4157">
        <f>IF($A4157="","",IFERROR(IF(INDEX('Apólices'!$Q$2:$Q$5001,MATCH($A4157,'Apólices'!$A$2:$A$5001,0))="","",INDEX('Apólices'!$Q$2:$Q$5001,MATCH($A4157,'Apólices'!$A$2:$A$5001,0))),""))</f>
        <v/>
      </c>
      <c r="D4157" s="8" t="n"/>
      <c r="E4157" s="25" t="n"/>
      <c r="F4157" s="25">
        <f>IF(OR($E4157="",$C4157=""),"",ROUND($E4157*$C4157/100,2))</f>
        <v/>
      </c>
      <c r="G4157" s="8" t="n"/>
      <c r="H4157" s="25" t="n"/>
      <c r="I4157" s="8" t="n"/>
      <c r="J4157" s="25">
        <f>IF($H4157&lt;&gt;"",IF($F4157="","",ROUND($H4157-$F4157,2)),IF(AND($F4157&lt;&gt;"",ISNUMBER($G4157)),IF($G4157&lt;TODAY(),-$F4157,""),""))</f>
        <v/>
      </c>
    </row>
    <row r="4158">
      <c r="A4158" s="7" t="n"/>
      <c r="B4158" s="10" t="n"/>
      <c r="C4158">
        <f>IF($A4158="","",IFERROR(IF(INDEX('Apólices'!$Q$2:$Q$5001,MATCH($A4158,'Apólices'!$A$2:$A$5001,0))="","",INDEX('Apólices'!$Q$2:$Q$5001,MATCH($A4158,'Apólices'!$A$2:$A$5001,0))),""))</f>
        <v/>
      </c>
      <c r="D4158" s="8" t="n"/>
      <c r="E4158" s="25" t="n"/>
      <c r="F4158" s="25">
        <f>IF(OR($E4158="",$C4158=""),"",ROUND($E4158*$C4158/100,2))</f>
        <v/>
      </c>
      <c r="G4158" s="8" t="n"/>
      <c r="H4158" s="25" t="n"/>
      <c r="I4158" s="8" t="n"/>
      <c r="J4158" s="25">
        <f>IF($H4158&lt;&gt;"",IF($F4158="","",ROUND($H4158-$F4158,2)),IF(AND($F4158&lt;&gt;"",ISNUMBER($G4158)),IF($G4158&lt;TODAY(),-$F4158,""),""))</f>
        <v/>
      </c>
    </row>
    <row r="4159">
      <c r="A4159" s="7" t="n"/>
      <c r="B4159" s="10" t="n"/>
      <c r="C4159">
        <f>IF($A4159="","",IFERROR(IF(INDEX('Apólices'!$Q$2:$Q$5001,MATCH($A4159,'Apólices'!$A$2:$A$5001,0))="","",INDEX('Apólices'!$Q$2:$Q$5001,MATCH($A4159,'Apólices'!$A$2:$A$5001,0))),""))</f>
        <v/>
      </c>
      <c r="D4159" s="8" t="n"/>
      <c r="E4159" s="25" t="n"/>
      <c r="F4159" s="25">
        <f>IF(OR($E4159="",$C4159=""),"",ROUND($E4159*$C4159/100,2))</f>
        <v/>
      </c>
      <c r="G4159" s="8" t="n"/>
      <c r="H4159" s="25" t="n"/>
      <c r="I4159" s="8" t="n"/>
      <c r="J4159" s="25">
        <f>IF($H4159&lt;&gt;"",IF($F4159="","",ROUND($H4159-$F4159,2)),IF(AND($F4159&lt;&gt;"",ISNUMBER($G4159)),IF($G4159&lt;TODAY(),-$F4159,""),""))</f>
        <v/>
      </c>
    </row>
    <row r="4160">
      <c r="A4160" s="7" t="n"/>
      <c r="B4160" s="10" t="n"/>
      <c r="C4160">
        <f>IF($A4160="","",IFERROR(IF(INDEX('Apólices'!$Q$2:$Q$5001,MATCH($A4160,'Apólices'!$A$2:$A$5001,0))="","",INDEX('Apólices'!$Q$2:$Q$5001,MATCH($A4160,'Apólices'!$A$2:$A$5001,0))),""))</f>
        <v/>
      </c>
      <c r="D4160" s="8" t="n"/>
      <c r="E4160" s="25" t="n"/>
      <c r="F4160" s="25">
        <f>IF(OR($E4160="",$C4160=""),"",ROUND($E4160*$C4160/100,2))</f>
        <v/>
      </c>
      <c r="G4160" s="8" t="n"/>
      <c r="H4160" s="25" t="n"/>
      <c r="I4160" s="8" t="n"/>
      <c r="J4160" s="25">
        <f>IF($H4160&lt;&gt;"",IF($F4160="","",ROUND($H4160-$F4160,2)),IF(AND($F4160&lt;&gt;"",ISNUMBER($G4160)),IF($G4160&lt;TODAY(),-$F4160,""),""))</f>
        <v/>
      </c>
    </row>
    <row r="4161">
      <c r="A4161" s="7" t="n"/>
      <c r="B4161" s="10" t="n"/>
      <c r="C4161">
        <f>IF($A4161="","",IFERROR(IF(INDEX('Apólices'!$Q$2:$Q$5001,MATCH($A4161,'Apólices'!$A$2:$A$5001,0))="","",INDEX('Apólices'!$Q$2:$Q$5001,MATCH($A4161,'Apólices'!$A$2:$A$5001,0))),""))</f>
        <v/>
      </c>
      <c r="D4161" s="8" t="n"/>
      <c r="E4161" s="25" t="n"/>
      <c r="F4161" s="25">
        <f>IF(OR($E4161="",$C4161=""),"",ROUND($E4161*$C4161/100,2))</f>
        <v/>
      </c>
      <c r="G4161" s="8" t="n"/>
      <c r="H4161" s="25" t="n"/>
      <c r="I4161" s="8" t="n"/>
      <c r="J4161" s="25">
        <f>IF($H4161&lt;&gt;"",IF($F4161="","",ROUND($H4161-$F4161,2)),IF(AND($F4161&lt;&gt;"",ISNUMBER($G4161)),IF($G4161&lt;TODAY(),-$F4161,""),""))</f>
        <v/>
      </c>
    </row>
    <row r="4162">
      <c r="A4162" s="7" t="n"/>
      <c r="B4162" s="10" t="n"/>
      <c r="C4162">
        <f>IF($A4162="","",IFERROR(IF(INDEX('Apólices'!$Q$2:$Q$5001,MATCH($A4162,'Apólices'!$A$2:$A$5001,0))="","",INDEX('Apólices'!$Q$2:$Q$5001,MATCH($A4162,'Apólices'!$A$2:$A$5001,0))),""))</f>
        <v/>
      </c>
      <c r="D4162" s="8" t="n"/>
      <c r="E4162" s="25" t="n"/>
      <c r="F4162" s="25">
        <f>IF(OR($E4162="",$C4162=""),"",ROUND($E4162*$C4162/100,2))</f>
        <v/>
      </c>
      <c r="G4162" s="8" t="n"/>
      <c r="H4162" s="25" t="n"/>
      <c r="I4162" s="8" t="n"/>
      <c r="J4162" s="25">
        <f>IF($H4162&lt;&gt;"",IF($F4162="","",ROUND($H4162-$F4162,2)),IF(AND($F4162&lt;&gt;"",ISNUMBER($G4162)),IF($G4162&lt;TODAY(),-$F4162,""),""))</f>
        <v/>
      </c>
    </row>
    <row r="4163">
      <c r="A4163" s="7" t="n"/>
      <c r="B4163" s="10" t="n"/>
      <c r="C4163">
        <f>IF($A4163="","",IFERROR(IF(INDEX('Apólices'!$Q$2:$Q$5001,MATCH($A4163,'Apólices'!$A$2:$A$5001,0))="","",INDEX('Apólices'!$Q$2:$Q$5001,MATCH($A4163,'Apólices'!$A$2:$A$5001,0))),""))</f>
        <v/>
      </c>
      <c r="D4163" s="8" t="n"/>
      <c r="E4163" s="25" t="n"/>
      <c r="F4163" s="25">
        <f>IF(OR($E4163="",$C4163=""),"",ROUND($E4163*$C4163/100,2))</f>
        <v/>
      </c>
      <c r="G4163" s="8" t="n"/>
      <c r="H4163" s="25" t="n"/>
      <c r="I4163" s="8" t="n"/>
      <c r="J4163" s="25">
        <f>IF($H4163&lt;&gt;"",IF($F4163="","",ROUND($H4163-$F4163,2)),IF(AND($F4163&lt;&gt;"",ISNUMBER($G4163)),IF($G4163&lt;TODAY(),-$F4163,""),""))</f>
        <v/>
      </c>
    </row>
    <row r="4164">
      <c r="A4164" s="7" t="n"/>
      <c r="B4164" s="10" t="n"/>
      <c r="C4164">
        <f>IF($A4164="","",IFERROR(IF(INDEX('Apólices'!$Q$2:$Q$5001,MATCH($A4164,'Apólices'!$A$2:$A$5001,0))="","",INDEX('Apólices'!$Q$2:$Q$5001,MATCH($A4164,'Apólices'!$A$2:$A$5001,0))),""))</f>
        <v/>
      </c>
      <c r="D4164" s="8" t="n"/>
      <c r="E4164" s="25" t="n"/>
      <c r="F4164" s="25">
        <f>IF(OR($E4164="",$C4164=""),"",ROUND($E4164*$C4164/100,2))</f>
        <v/>
      </c>
      <c r="G4164" s="8" t="n"/>
      <c r="H4164" s="25" t="n"/>
      <c r="I4164" s="8" t="n"/>
      <c r="J4164" s="25">
        <f>IF($H4164&lt;&gt;"",IF($F4164="","",ROUND($H4164-$F4164,2)),IF(AND($F4164&lt;&gt;"",ISNUMBER($G4164)),IF($G4164&lt;TODAY(),-$F4164,""),""))</f>
        <v/>
      </c>
    </row>
    <row r="4165">
      <c r="A4165" s="7" t="n"/>
      <c r="B4165" s="10" t="n"/>
      <c r="C4165">
        <f>IF($A4165="","",IFERROR(IF(INDEX('Apólices'!$Q$2:$Q$5001,MATCH($A4165,'Apólices'!$A$2:$A$5001,0))="","",INDEX('Apólices'!$Q$2:$Q$5001,MATCH($A4165,'Apólices'!$A$2:$A$5001,0))),""))</f>
        <v/>
      </c>
      <c r="D4165" s="8" t="n"/>
      <c r="E4165" s="25" t="n"/>
      <c r="F4165" s="25">
        <f>IF(OR($E4165="",$C4165=""),"",ROUND($E4165*$C4165/100,2))</f>
        <v/>
      </c>
      <c r="G4165" s="8" t="n"/>
      <c r="H4165" s="25" t="n"/>
      <c r="I4165" s="8" t="n"/>
      <c r="J4165" s="25">
        <f>IF($H4165&lt;&gt;"",IF($F4165="","",ROUND($H4165-$F4165,2)),IF(AND($F4165&lt;&gt;"",ISNUMBER($G4165)),IF($G4165&lt;TODAY(),-$F4165,""),""))</f>
        <v/>
      </c>
    </row>
    <row r="4166">
      <c r="A4166" s="7" t="n"/>
      <c r="B4166" s="10" t="n"/>
      <c r="C4166">
        <f>IF($A4166="","",IFERROR(IF(INDEX('Apólices'!$Q$2:$Q$5001,MATCH($A4166,'Apólices'!$A$2:$A$5001,0))="","",INDEX('Apólices'!$Q$2:$Q$5001,MATCH($A4166,'Apólices'!$A$2:$A$5001,0))),""))</f>
        <v/>
      </c>
      <c r="D4166" s="8" t="n"/>
      <c r="E4166" s="25" t="n"/>
      <c r="F4166" s="25">
        <f>IF(OR($E4166="",$C4166=""),"",ROUND($E4166*$C4166/100,2))</f>
        <v/>
      </c>
      <c r="G4166" s="8" t="n"/>
      <c r="H4166" s="25" t="n"/>
      <c r="I4166" s="8" t="n"/>
      <c r="J4166" s="25">
        <f>IF($H4166&lt;&gt;"",IF($F4166="","",ROUND($H4166-$F4166,2)),IF(AND($F4166&lt;&gt;"",ISNUMBER($G4166)),IF($G4166&lt;TODAY(),-$F4166,""),""))</f>
        <v/>
      </c>
    </row>
    <row r="4167">
      <c r="A4167" s="7" t="n"/>
      <c r="B4167" s="10" t="n"/>
      <c r="C4167">
        <f>IF($A4167="","",IFERROR(IF(INDEX('Apólices'!$Q$2:$Q$5001,MATCH($A4167,'Apólices'!$A$2:$A$5001,0))="","",INDEX('Apólices'!$Q$2:$Q$5001,MATCH($A4167,'Apólices'!$A$2:$A$5001,0))),""))</f>
        <v/>
      </c>
      <c r="D4167" s="8" t="n"/>
      <c r="E4167" s="25" t="n"/>
      <c r="F4167" s="25">
        <f>IF(OR($E4167="",$C4167=""),"",ROUND($E4167*$C4167/100,2))</f>
        <v/>
      </c>
      <c r="G4167" s="8" t="n"/>
      <c r="H4167" s="25" t="n"/>
      <c r="I4167" s="8" t="n"/>
      <c r="J4167" s="25">
        <f>IF($H4167&lt;&gt;"",IF($F4167="","",ROUND($H4167-$F4167,2)),IF(AND($F4167&lt;&gt;"",ISNUMBER($G4167)),IF($G4167&lt;TODAY(),-$F4167,""),""))</f>
        <v/>
      </c>
    </row>
    <row r="4168">
      <c r="A4168" s="7" t="n"/>
      <c r="B4168" s="10" t="n"/>
      <c r="C4168">
        <f>IF($A4168="","",IFERROR(IF(INDEX('Apólices'!$Q$2:$Q$5001,MATCH($A4168,'Apólices'!$A$2:$A$5001,0))="","",INDEX('Apólices'!$Q$2:$Q$5001,MATCH($A4168,'Apólices'!$A$2:$A$5001,0))),""))</f>
        <v/>
      </c>
      <c r="D4168" s="8" t="n"/>
      <c r="E4168" s="25" t="n"/>
      <c r="F4168" s="25">
        <f>IF(OR($E4168="",$C4168=""),"",ROUND($E4168*$C4168/100,2))</f>
        <v/>
      </c>
      <c r="G4168" s="8" t="n"/>
      <c r="H4168" s="25" t="n"/>
      <c r="I4168" s="8" t="n"/>
      <c r="J4168" s="25">
        <f>IF($H4168&lt;&gt;"",IF($F4168="","",ROUND($H4168-$F4168,2)),IF(AND($F4168&lt;&gt;"",ISNUMBER($G4168)),IF($G4168&lt;TODAY(),-$F4168,""),""))</f>
        <v/>
      </c>
    </row>
    <row r="4169">
      <c r="A4169" s="7" t="n"/>
      <c r="B4169" s="10" t="n"/>
      <c r="C4169">
        <f>IF($A4169="","",IFERROR(IF(INDEX('Apólices'!$Q$2:$Q$5001,MATCH($A4169,'Apólices'!$A$2:$A$5001,0))="","",INDEX('Apólices'!$Q$2:$Q$5001,MATCH($A4169,'Apólices'!$A$2:$A$5001,0))),""))</f>
        <v/>
      </c>
      <c r="D4169" s="8" t="n"/>
      <c r="E4169" s="25" t="n"/>
      <c r="F4169" s="25">
        <f>IF(OR($E4169="",$C4169=""),"",ROUND($E4169*$C4169/100,2))</f>
        <v/>
      </c>
      <c r="G4169" s="8" t="n"/>
      <c r="H4169" s="25" t="n"/>
      <c r="I4169" s="8" t="n"/>
      <c r="J4169" s="25">
        <f>IF($H4169&lt;&gt;"",IF($F4169="","",ROUND($H4169-$F4169,2)),IF(AND($F4169&lt;&gt;"",ISNUMBER($G4169)),IF($G4169&lt;TODAY(),-$F4169,""),""))</f>
        <v/>
      </c>
    </row>
    <row r="4170">
      <c r="A4170" s="7" t="n"/>
      <c r="B4170" s="10" t="n"/>
      <c r="C4170">
        <f>IF($A4170="","",IFERROR(IF(INDEX('Apólices'!$Q$2:$Q$5001,MATCH($A4170,'Apólices'!$A$2:$A$5001,0))="","",INDEX('Apólices'!$Q$2:$Q$5001,MATCH($A4170,'Apólices'!$A$2:$A$5001,0))),""))</f>
        <v/>
      </c>
      <c r="D4170" s="8" t="n"/>
      <c r="E4170" s="25" t="n"/>
      <c r="F4170" s="25">
        <f>IF(OR($E4170="",$C4170=""),"",ROUND($E4170*$C4170/100,2))</f>
        <v/>
      </c>
      <c r="G4170" s="8" t="n"/>
      <c r="H4170" s="25" t="n"/>
      <c r="I4170" s="8" t="n"/>
      <c r="J4170" s="25">
        <f>IF($H4170&lt;&gt;"",IF($F4170="","",ROUND($H4170-$F4170,2)),IF(AND($F4170&lt;&gt;"",ISNUMBER($G4170)),IF($G4170&lt;TODAY(),-$F4170,""),""))</f>
        <v/>
      </c>
    </row>
    <row r="4171">
      <c r="A4171" s="7" t="n"/>
      <c r="B4171" s="10" t="n"/>
      <c r="C4171">
        <f>IF($A4171="","",IFERROR(IF(INDEX('Apólices'!$Q$2:$Q$5001,MATCH($A4171,'Apólices'!$A$2:$A$5001,0))="","",INDEX('Apólices'!$Q$2:$Q$5001,MATCH($A4171,'Apólices'!$A$2:$A$5001,0))),""))</f>
        <v/>
      </c>
      <c r="D4171" s="8" t="n"/>
      <c r="E4171" s="25" t="n"/>
      <c r="F4171" s="25">
        <f>IF(OR($E4171="",$C4171=""),"",ROUND($E4171*$C4171/100,2))</f>
        <v/>
      </c>
      <c r="G4171" s="8" t="n"/>
      <c r="H4171" s="25" t="n"/>
      <c r="I4171" s="8" t="n"/>
      <c r="J4171" s="25">
        <f>IF($H4171&lt;&gt;"",IF($F4171="","",ROUND($H4171-$F4171,2)),IF(AND($F4171&lt;&gt;"",ISNUMBER($G4171)),IF($G4171&lt;TODAY(),-$F4171,""),""))</f>
        <v/>
      </c>
    </row>
    <row r="4172">
      <c r="A4172" s="7" t="n"/>
      <c r="B4172" s="10" t="n"/>
      <c r="C4172">
        <f>IF($A4172="","",IFERROR(IF(INDEX('Apólices'!$Q$2:$Q$5001,MATCH($A4172,'Apólices'!$A$2:$A$5001,0))="","",INDEX('Apólices'!$Q$2:$Q$5001,MATCH($A4172,'Apólices'!$A$2:$A$5001,0))),""))</f>
        <v/>
      </c>
      <c r="D4172" s="8" t="n"/>
      <c r="E4172" s="25" t="n"/>
      <c r="F4172" s="25">
        <f>IF(OR($E4172="",$C4172=""),"",ROUND($E4172*$C4172/100,2))</f>
        <v/>
      </c>
      <c r="G4172" s="8" t="n"/>
      <c r="H4172" s="25" t="n"/>
      <c r="I4172" s="8" t="n"/>
      <c r="J4172" s="25">
        <f>IF($H4172&lt;&gt;"",IF($F4172="","",ROUND($H4172-$F4172,2)),IF(AND($F4172&lt;&gt;"",ISNUMBER($G4172)),IF($G4172&lt;TODAY(),-$F4172,""),""))</f>
        <v/>
      </c>
    </row>
    <row r="4173">
      <c r="A4173" s="7" t="n"/>
      <c r="B4173" s="10" t="n"/>
      <c r="C4173">
        <f>IF($A4173="","",IFERROR(IF(INDEX('Apólices'!$Q$2:$Q$5001,MATCH($A4173,'Apólices'!$A$2:$A$5001,0))="","",INDEX('Apólices'!$Q$2:$Q$5001,MATCH($A4173,'Apólices'!$A$2:$A$5001,0))),""))</f>
        <v/>
      </c>
      <c r="D4173" s="8" t="n"/>
      <c r="E4173" s="25" t="n"/>
      <c r="F4173" s="25">
        <f>IF(OR($E4173="",$C4173=""),"",ROUND($E4173*$C4173/100,2))</f>
        <v/>
      </c>
      <c r="G4173" s="8" t="n"/>
      <c r="H4173" s="25" t="n"/>
      <c r="I4173" s="8" t="n"/>
      <c r="J4173" s="25">
        <f>IF($H4173&lt;&gt;"",IF($F4173="","",ROUND($H4173-$F4173,2)),IF(AND($F4173&lt;&gt;"",ISNUMBER($G4173)),IF($G4173&lt;TODAY(),-$F4173,""),""))</f>
        <v/>
      </c>
    </row>
    <row r="4174">
      <c r="A4174" s="7" t="n"/>
      <c r="B4174" s="10" t="n"/>
      <c r="C4174">
        <f>IF($A4174="","",IFERROR(IF(INDEX('Apólices'!$Q$2:$Q$5001,MATCH($A4174,'Apólices'!$A$2:$A$5001,0))="","",INDEX('Apólices'!$Q$2:$Q$5001,MATCH($A4174,'Apólices'!$A$2:$A$5001,0))),""))</f>
        <v/>
      </c>
      <c r="D4174" s="8" t="n"/>
      <c r="E4174" s="25" t="n"/>
      <c r="F4174" s="25">
        <f>IF(OR($E4174="",$C4174=""),"",ROUND($E4174*$C4174/100,2))</f>
        <v/>
      </c>
      <c r="G4174" s="8" t="n"/>
      <c r="H4174" s="25" t="n"/>
      <c r="I4174" s="8" t="n"/>
      <c r="J4174" s="25">
        <f>IF($H4174&lt;&gt;"",IF($F4174="","",ROUND($H4174-$F4174,2)),IF(AND($F4174&lt;&gt;"",ISNUMBER($G4174)),IF($G4174&lt;TODAY(),-$F4174,""),""))</f>
        <v/>
      </c>
    </row>
    <row r="4175">
      <c r="A4175" s="7" t="n"/>
      <c r="B4175" s="10" t="n"/>
      <c r="C4175">
        <f>IF($A4175="","",IFERROR(IF(INDEX('Apólices'!$Q$2:$Q$5001,MATCH($A4175,'Apólices'!$A$2:$A$5001,0))="","",INDEX('Apólices'!$Q$2:$Q$5001,MATCH($A4175,'Apólices'!$A$2:$A$5001,0))),""))</f>
        <v/>
      </c>
      <c r="D4175" s="8" t="n"/>
      <c r="E4175" s="25" t="n"/>
      <c r="F4175" s="25">
        <f>IF(OR($E4175="",$C4175=""),"",ROUND($E4175*$C4175/100,2))</f>
        <v/>
      </c>
      <c r="G4175" s="8" t="n"/>
      <c r="H4175" s="25" t="n"/>
      <c r="I4175" s="8" t="n"/>
      <c r="J4175" s="25">
        <f>IF($H4175&lt;&gt;"",IF($F4175="","",ROUND($H4175-$F4175,2)),IF(AND($F4175&lt;&gt;"",ISNUMBER($G4175)),IF($G4175&lt;TODAY(),-$F4175,""),""))</f>
        <v/>
      </c>
    </row>
    <row r="4176">
      <c r="A4176" s="7" t="n"/>
      <c r="B4176" s="10" t="n"/>
      <c r="C4176">
        <f>IF($A4176="","",IFERROR(IF(INDEX('Apólices'!$Q$2:$Q$5001,MATCH($A4176,'Apólices'!$A$2:$A$5001,0))="","",INDEX('Apólices'!$Q$2:$Q$5001,MATCH($A4176,'Apólices'!$A$2:$A$5001,0))),""))</f>
        <v/>
      </c>
      <c r="D4176" s="8" t="n"/>
      <c r="E4176" s="25" t="n"/>
      <c r="F4176" s="25">
        <f>IF(OR($E4176="",$C4176=""),"",ROUND($E4176*$C4176/100,2))</f>
        <v/>
      </c>
      <c r="G4176" s="8" t="n"/>
      <c r="H4176" s="25" t="n"/>
      <c r="I4176" s="8" t="n"/>
      <c r="J4176" s="25">
        <f>IF($H4176&lt;&gt;"",IF($F4176="","",ROUND($H4176-$F4176,2)),IF(AND($F4176&lt;&gt;"",ISNUMBER($G4176)),IF($G4176&lt;TODAY(),-$F4176,""),""))</f>
        <v/>
      </c>
    </row>
    <row r="4177">
      <c r="A4177" s="7" t="n"/>
      <c r="B4177" s="10" t="n"/>
      <c r="C4177">
        <f>IF($A4177="","",IFERROR(IF(INDEX('Apólices'!$Q$2:$Q$5001,MATCH($A4177,'Apólices'!$A$2:$A$5001,0))="","",INDEX('Apólices'!$Q$2:$Q$5001,MATCH($A4177,'Apólices'!$A$2:$A$5001,0))),""))</f>
        <v/>
      </c>
      <c r="D4177" s="8" t="n"/>
      <c r="E4177" s="25" t="n"/>
      <c r="F4177" s="25">
        <f>IF(OR($E4177="",$C4177=""),"",ROUND($E4177*$C4177/100,2))</f>
        <v/>
      </c>
      <c r="G4177" s="8" t="n"/>
      <c r="H4177" s="25" t="n"/>
      <c r="I4177" s="8" t="n"/>
      <c r="J4177" s="25">
        <f>IF($H4177&lt;&gt;"",IF($F4177="","",ROUND($H4177-$F4177,2)),IF(AND($F4177&lt;&gt;"",ISNUMBER($G4177)),IF($G4177&lt;TODAY(),-$F4177,""),""))</f>
        <v/>
      </c>
    </row>
    <row r="4178">
      <c r="A4178" s="7" t="n"/>
      <c r="B4178" s="10" t="n"/>
      <c r="C4178">
        <f>IF($A4178="","",IFERROR(IF(INDEX('Apólices'!$Q$2:$Q$5001,MATCH($A4178,'Apólices'!$A$2:$A$5001,0))="","",INDEX('Apólices'!$Q$2:$Q$5001,MATCH($A4178,'Apólices'!$A$2:$A$5001,0))),""))</f>
        <v/>
      </c>
      <c r="D4178" s="8" t="n"/>
      <c r="E4178" s="25" t="n"/>
      <c r="F4178" s="25">
        <f>IF(OR($E4178="",$C4178=""),"",ROUND($E4178*$C4178/100,2))</f>
        <v/>
      </c>
      <c r="G4178" s="8" t="n"/>
      <c r="H4178" s="25" t="n"/>
      <c r="I4178" s="8" t="n"/>
      <c r="J4178" s="25">
        <f>IF($H4178&lt;&gt;"",IF($F4178="","",ROUND($H4178-$F4178,2)),IF(AND($F4178&lt;&gt;"",ISNUMBER($G4178)),IF($G4178&lt;TODAY(),-$F4178,""),""))</f>
        <v/>
      </c>
    </row>
    <row r="4179">
      <c r="A4179" s="7" t="n"/>
      <c r="B4179" s="10" t="n"/>
      <c r="C4179">
        <f>IF($A4179="","",IFERROR(IF(INDEX('Apólices'!$Q$2:$Q$5001,MATCH($A4179,'Apólices'!$A$2:$A$5001,0))="","",INDEX('Apólices'!$Q$2:$Q$5001,MATCH($A4179,'Apólices'!$A$2:$A$5001,0))),""))</f>
        <v/>
      </c>
      <c r="D4179" s="8" t="n"/>
      <c r="E4179" s="25" t="n"/>
      <c r="F4179" s="25">
        <f>IF(OR($E4179="",$C4179=""),"",ROUND($E4179*$C4179/100,2))</f>
        <v/>
      </c>
      <c r="G4179" s="8" t="n"/>
      <c r="H4179" s="25" t="n"/>
      <c r="I4179" s="8" t="n"/>
      <c r="J4179" s="25">
        <f>IF($H4179&lt;&gt;"",IF($F4179="","",ROUND($H4179-$F4179,2)),IF(AND($F4179&lt;&gt;"",ISNUMBER($G4179)),IF($G4179&lt;TODAY(),-$F4179,""),""))</f>
        <v/>
      </c>
    </row>
    <row r="4180">
      <c r="A4180" s="7" t="n"/>
      <c r="B4180" s="10" t="n"/>
      <c r="C4180">
        <f>IF($A4180="","",IFERROR(IF(INDEX('Apólices'!$Q$2:$Q$5001,MATCH($A4180,'Apólices'!$A$2:$A$5001,0))="","",INDEX('Apólices'!$Q$2:$Q$5001,MATCH($A4180,'Apólices'!$A$2:$A$5001,0))),""))</f>
        <v/>
      </c>
      <c r="D4180" s="8" t="n"/>
      <c r="E4180" s="25" t="n"/>
      <c r="F4180" s="25">
        <f>IF(OR($E4180="",$C4180=""),"",ROUND($E4180*$C4180/100,2))</f>
        <v/>
      </c>
      <c r="G4180" s="8" t="n"/>
      <c r="H4180" s="25" t="n"/>
      <c r="I4180" s="8" t="n"/>
      <c r="J4180" s="25">
        <f>IF($H4180&lt;&gt;"",IF($F4180="","",ROUND($H4180-$F4180,2)),IF(AND($F4180&lt;&gt;"",ISNUMBER($G4180)),IF($G4180&lt;TODAY(),-$F4180,""),""))</f>
        <v/>
      </c>
    </row>
    <row r="4181">
      <c r="A4181" s="7" t="n"/>
      <c r="B4181" s="10" t="n"/>
      <c r="C4181">
        <f>IF($A4181="","",IFERROR(IF(INDEX('Apólices'!$Q$2:$Q$5001,MATCH($A4181,'Apólices'!$A$2:$A$5001,0))="","",INDEX('Apólices'!$Q$2:$Q$5001,MATCH($A4181,'Apólices'!$A$2:$A$5001,0))),""))</f>
        <v/>
      </c>
      <c r="D4181" s="8" t="n"/>
      <c r="E4181" s="25" t="n"/>
      <c r="F4181" s="25">
        <f>IF(OR($E4181="",$C4181=""),"",ROUND($E4181*$C4181/100,2))</f>
        <v/>
      </c>
      <c r="G4181" s="8" t="n"/>
      <c r="H4181" s="25" t="n"/>
      <c r="I4181" s="8" t="n"/>
      <c r="J4181" s="25">
        <f>IF($H4181&lt;&gt;"",IF($F4181="","",ROUND($H4181-$F4181,2)),IF(AND($F4181&lt;&gt;"",ISNUMBER($G4181)),IF($G4181&lt;TODAY(),-$F4181,""),""))</f>
        <v/>
      </c>
    </row>
    <row r="4182">
      <c r="A4182" s="7" t="n"/>
      <c r="B4182" s="10" t="n"/>
      <c r="C4182">
        <f>IF($A4182="","",IFERROR(IF(INDEX('Apólices'!$Q$2:$Q$5001,MATCH($A4182,'Apólices'!$A$2:$A$5001,0))="","",INDEX('Apólices'!$Q$2:$Q$5001,MATCH($A4182,'Apólices'!$A$2:$A$5001,0))),""))</f>
        <v/>
      </c>
      <c r="D4182" s="8" t="n"/>
      <c r="E4182" s="25" t="n"/>
      <c r="F4182" s="25">
        <f>IF(OR($E4182="",$C4182=""),"",ROUND($E4182*$C4182/100,2))</f>
        <v/>
      </c>
      <c r="G4182" s="8" t="n"/>
      <c r="H4182" s="25" t="n"/>
      <c r="I4182" s="8" t="n"/>
      <c r="J4182" s="25">
        <f>IF($H4182&lt;&gt;"",IF($F4182="","",ROUND($H4182-$F4182,2)),IF(AND($F4182&lt;&gt;"",ISNUMBER($G4182)),IF($G4182&lt;TODAY(),-$F4182,""),""))</f>
        <v/>
      </c>
    </row>
    <row r="4183">
      <c r="A4183" s="7" t="n"/>
      <c r="B4183" s="10" t="n"/>
      <c r="C4183">
        <f>IF($A4183="","",IFERROR(IF(INDEX('Apólices'!$Q$2:$Q$5001,MATCH($A4183,'Apólices'!$A$2:$A$5001,0))="","",INDEX('Apólices'!$Q$2:$Q$5001,MATCH($A4183,'Apólices'!$A$2:$A$5001,0))),""))</f>
        <v/>
      </c>
      <c r="D4183" s="8" t="n"/>
      <c r="E4183" s="25" t="n"/>
      <c r="F4183" s="25">
        <f>IF(OR($E4183="",$C4183=""),"",ROUND($E4183*$C4183/100,2))</f>
        <v/>
      </c>
      <c r="G4183" s="8" t="n"/>
      <c r="H4183" s="25" t="n"/>
      <c r="I4183" s="8" t="n"/>
      <c r="J4183" s="25">
        <f>IF($H4183&lt;&gt;"",IF($F4183="","",ROUND($H4183-$F4183,2)),IF(AND($F4183&lt;&gt;"",ISNUMBER($G4183)),IF($G4183&lt;TODAY(),-$F4183,""),""))</f>
        <v/>
      </c>
    </row>
    <row r="4184">
      <c r="A4184" s="7" t="n"/>
      <c r="B4184" s="10" t="n"/>
      <c r="C4184">
        <f>IF($A4184="","",IFERROR(IF(INDEX('Apólices'!$Q$2:$Q$5001,MATCH($A4184,'Apólices'!$A$2:$A$5001,0))="","",INDEX('Apólices'!$Q$2:$Q$5001,MATCH($A4184,'Apólices'!$A$2:$A$5001,0))),""))</f>
        <v/>
      </c>
      <c r="D4184" s="8" t="n"/>
      <c r="E4184" s="25" t="n"/>
      <c r="F4184" s="25">
        <f>IF(OR($E4184="",$C4184=""),"",ROUND($E4184*$C4184/100,2))</f>
        <v/>
      </c>
      <c r="G4184" s="8" t="n"/>
      <c r="H4184" s="25" t="n"/>
      <c r="I4184" s="8" t="n"/>
      <c r="J4184" s="25">
        <f>IF($H4184&lt;&gt;"",IF($F4184="","",ROUND($H4184-$F4184,2)),IF(AND($F4184&lt;&gt;"",ISNUMBER($G4184)),IF($G4184&lt;TODAY(),-$F4184,""),""))</f>
        <v/>
      </c>
    </row>
    <row r="4185">
      <c r="A4185" s="7" t="n"/>
      <c r="B4185" s="10" t="n"/>
      <c r="C4185">
        <f>IF($A4185="","",IFERROR(IF(INDEX('Apólices'!$Q$2:$Q$5001,MATCH($A4185,'Apólices'!$A$2:$A$5001,0))="","",INDEX('Apólices'!$Q$2:$Q$5001,MATCH($A4185,'Apólices'!$A$2:$A$5001,0))),""))</f>
        <v/>
      </c>
      <c r="D4185" s="8" t="n"/>
      <c r="E4185" s="25" t="n"/>
      <c r="F4185" s="25">
        <f>IF(OR($E4185="",$C4185=""),"",ROUND($E4185*$C4185/100,2))</f>
        <v/>
      </c>
      <c r="G4185" s="8" t="n"/>
      <c r="H4185" s="25" t="n"/>
      <c r="I4185" s="8" t="n"/>
      <c r="J4185" s="25">
        <f>IF($H4185&lt;&gt;"",IF($F4185="","",ROUND($H4185-$F4185,2)),IF(AND($F4185&lt;&gt;"",ISNUMBER($G4185)),IF($G4185&lt;TODAY(),-$F4185,""),""))</f>
        <v/>
      </c>
    </row>
    <row r="4186">
      <c r="A4186" s="7" t="n"/>
      <c r="B4186" s="10" t="n"/>
      <c r="C4186">
        <f>IF($A4186="","",IFERROR(IF(INDEX('Apólices'!$Q$2:$Q$5001,MATCH($A4186,'Apólices'!$A$2:$A$5001,0))="","",INDEX('Apólices'!$Q$2:$Q$5001,MATCH($A4186,'Apólices'!$A$2:$A$5001,0))),""))</f>
        <v/>
      </c>
      <c r="D4186" s="8" t="n"/>
      <c r="E4186" s="25" t="n"/>
      <c r="F4186" s="25">
        <f>IF(OR($E4186="",$C4186=""),"",ROUND($E4186*$C4186/100,2))</f>
        <v/>
      </c>
      <c r="G4186" s="8" t="n"/>
      <c r="H4186" s="25" t="n"/>
      <c r="I4186" s="8" t="n"/>
      <c r="J4186" s="25">
        <f>IF($H4186&lt;&gt;"",IF($F4186="","",ROUND($H4186-$F4186,2)),IF(AND($F4186&lt;&gt;"",ISNUMBER($G4186)),IF($G4186&lt;TODAY(),-$F4186,""),""))</f>
        <v/>
      </c>
    </row>
    <row r="4187">
      <c r="A4187" s="7" t="n"/>
      <c r="B4187" s="10" t="n"/>
      <c r="C4187">
        <f>IF($A4187="","",IFERROR(IF(INDEX('Apólices'!$Q$2:$Q$5001,MATCH($A4187,'Apólices'!$A$2:$A$5001,0))="","",INDEX('Apólices'!$Q$2:$Q$5001,MATCH($A4187,'Apólices'!$A$2:$A$5001,0))),""))</f>
        <v/>
      </c>
      <c r="D4187" s="8" t="n"/>
      <c r="E4187" s="25" t="n"/>
      <c r="F4187" s="25">
        <f>IF(OR($E4187="",$C4187=""),"",ROUND($E4187*$C4187/100,2))</f>
        <v/>
      </c>
      <c r="G4187" s="8" t="n"/>
      <c r="H4187" s="25" t="n"/>
      <c r="I4187" s="8" t="n"/>
      <c r="J4187" s="25">
        <f>IF($H4187&lt;&gt;"",IF($F4187="","",ROUND($H4187-$F4187,2)),IF(AND($F4187&lt;&gt;"",ISNUMBER($G4187)),IF($G4187&lt;TODAY(),-$F4187,""),""))</f>
        <v/>
      </c>
    </row>
    <row r="4188">
      <c r="A4188" s="7" t="n"/>
      <c r="B4188" s="10" t="n"/>
      <c r="C4188">
        <f>IF($A4188="","",IFERROR(IF(INDEX('Apólices'!$Q$2:$Q$5001,MATCH($A4188,'Apólices'!$A$2:$A$5001,0))="","",INDEX('Apólices'!$Q$2:$Q$5001,MATCH($A4188,'Apólices'!$A$2:$A$5001,0))),""))</f>
        <v/>
      </c>
      <c r="D4188" s="8" t="n"/>
      <c r="E4188" s="25" t="n"/>
      <c r="F4188" s="25">
        <f>IF(OR($E4188="",$C4188=""),"",ROUND($E4188*$C4188/100,2))</f>
        <v/>
      </c>
      <c r="G4188" s="8" t="n"/>
      <c r="H4188" s="25" t="n"/>
      <c r="I4188" s="8" t="n"/>
      <c r="J4188" s="25">
        <f>IF($H4188&lt;&gt;"",IF($F4188="","",ROUND($H4188-$F4188,2)),IF(AND($F4188&lt;&gt;"",ISNUMBER($G4188)),IF($G4188&lt;TODAY(),-$F4188,""),""))</f>
        <v/>
      </c>
    </row>
    <row r="4189">
      <c r="A4189" s="7" t="n"/>
      <c r="B4189" s="10" t="n"/>
      <c r="C4189">
        <f>IF($A4189="","",IFERROR(IF(INDEX('Apólices'!$Q$2:$Q$5001,MATCH($A4189,'Apólices'!$A$2:$A$5001,0))="","",INDEX('Apólices'!$Q$2:$Q$5001,MATCH($A4189,'Apólices'!$A$2:$A$5001,0))),""))</f>
        <v/>
      </c>
      <c r="D4189" s="8" t="n"/>
      <c r="E4189" s="25" t="n"/>
      <c r="F4189" s="25">
        <f>IF(OR($E4189="",$C4189=""),"",ROUND($E4189*$C4189/100,2))</f>
        <v/>
      </c>
      <c r="G4189" s="8" t="n"/>
      <c r="H4189" s="25" t="n"/>
      <c r="I4189" s="8" t="n"/>
      <c r="J4189" s="25">
        <f>IF($H4189&lt;&gt;"",IF($F4189="","",ROUND($H4189-$F4189,2)),IF(AND($F4189&lt;&gt;"",ISNUMBER($G4189)),IF($G4189&lt;TODAY(),-$F4189,""),""))</f>
        <v/>
      </c>
    </row>
    <row r="4190">
      <c r="A4190" s="7" t="n"/>
      <c r="B4190" s="10" t="n"/>
      <c r="C4190">
        <f>IF($A4190="","",IFERROR(IF(INDEX('Apólices'!$Q$2:$Q$5001,MATCH($A4190,'Apólices'!$A$2:$A$5001,0))="","",INDEX('Apólices'!$Q$2:$Q$5001,MATCH($A4190,'Apólices'!$A$2:$A$5001,0))),""))</f>
        <v/>
      </c>
      <c r="D4190" s="8" t="n"/>
      <c r="E4190" s="25" t="n"/>
      <c r="F4190" s="25">
        <f>IF(OR($E4190="",$C4190=""),"",ROUND($E4190*$C4190/100,2))</f>
        <v/>
      </c>
      <c r="G4190" s="8" t="n"/>
      <c r="H4190" s="25" t="n"/>
      <c r="I4190" s="8" t="n"/>
      <c r="J4190" s="25">
        <f>IF($H4190&lt;&gt;"",IF($F4190="","",ROUND($H4190-$F4190,2)),IF(AND($F4190&lt;&gt;"",ISNUMBER($G4190)),IF($G4190&lt;TODAY(),-$F4190,""),""))</f>
        <v/>
      </c>
    </row>
    <row r="4191">
      <c r="A4191" s="7" t="n"/>
      <c r="B4191" s="10" t="n"/>
      <c r="C4191">
        <f>IF($A4191="","",IFERROR(IF(INDEX('Apólices'!$Q$2:$Q$5001,MATCH($A4191,'Apólices'!$A$2:$A$5001,0))="","",INDEX('Apólices'!$Q$2:$Q$5001,MATCH($A4191,'Apólices'!$A$2:$A$5001,0))),""))</f>
        <v/>
      </c>
      <c r="D4191" s="8" t="n"/>
      <c r="E4191" s="25" t="n"/>
      <c r="F4191" s="25">
        <f>IF(OR($E4191="",$C4191=""),"",ROUND($E4191*$C4191/100,2))</f>
        <v/>
      </c>
      <c r="G4191" s="8" t="n"/>
      <c r="H4191" s="25" t="n"/>
      <c r="I4191" s="8" t="n"/>
      <c r="J4191" s="25">
        <f>IF($H4191&lt;&gt;"",IF($F4191="","",ROUND($H4191-$F4191,2)),IF(AND($F4191&lt;&gt;"",ISNUMBER($G4191)),IF($G4191&lt;TODAY(),-$F4191,""),""))</f>
        <v/>
      </c>
    </row>
    <row r="4192">
      <c r="A4192" s="7" t="n"/>
      <c r="B4192" s="10" t="n"/>
      <c r="C4192">
        <f>IF($A4192="","",IFERROR(IF(INDEX('Apólices'!$Q$2:$Q$5001,MATCH($A4192,'Apólices'!$A$2:$A$5001,0))="","",INDEX('Apólices'!$Q$2:$Q$5001,MATCH($A4192,'Apólices'!$A$2:$A$5001,0))),""))</f>
        <v/>
      </c>
      <c r="D4192" s="8" t="n"/>
      <c r="E4192" s="25" t="n"/>
      <c r="F4192" s="25">
        <f>IF(OR($E4192="",$C4192=""),"",ROUND($E4192*$C4192/100,2))</f>
        <v/>
      </c>
      <c r="G4192" s="8" t="n"/>
      <c r="H4192" s="25" t="n"/>
      <c r="I4192" s="8" t="n"/>
      <c r="J4192" s="25">
        <f>IF($H4192&lt;&gt;"",IF($F4192="","",ROUND($H4192-$F4192,2)),IF(AND($F4192&lt;&gt;"",ISNUMBER($G4192)),IF($G4192&lt;TODAY(),-$F4192,""),""))</f>
        <v/>
      </c>
    </row>
    <row r="4193">
      <c r="A4193" s="7" t="n"/>
      <c r="B4193" s="10" t="n"/>
      <c r="C4193">
        <f>IF($A4193="","",IFERROR(IF(INDEX('Apólices'!$Q$2:$Q$5001,MATCH($A4193,'Apólices'!$A$2:$A$5001,0))="","",INDEX('Apólices'!$Q$2:$Q$5001,MATCH($A4193,'Apólices'!$A$2:$A$5001,0))),""))</f>
        <v/>
      </c>
      <c r="D4193" s="8" t="n"/>
      <c r="E4193" s="25" t="n"/>
      <c r="F4193" s="25">
        <f>IF(OR($E4193="",$C4193=""),"",ROUND($E4193*$C4193/100,2))</f>
        <v/>
      </c>
      <c r="G4193" s="8" t="n"/>
      <c r="H4193" s="25" t="n"/>
      <c r="I4193" s="8" t="n"/>
      <c r="J4193" s="25">
        <f>IF($H4193&lt;&gt;"",IF($F4193="","",ROUND($H4193-$F4193,2)),IF(AND($F4193&lt;&gt;"",ISNUMBER($G4193)),IF($G4193&lt;TODAY(),-$F4193,""),""))</f>
        <v/>
      </c>
    </row>
    <row r="4194">
      <c r="A4194" s="7" t="n"/>
      <c r="B4194" s="10" t="n"/>
      <c r="C4194">
        <f>IF($A4194="","",IFERROR(IF(INDEX('Apólices'!$Q$2:$Q$5001,MATCH($A4194,'Apólices'!$A$2:$A$5001,0))="","",INDEX('Apólices'!$Q$2:$Q$5001,MATCH($A4194,'Apólices'!$A$2:$A$5001,0))),""))</f>
        <v/>
      </c>
      <c r="D4194" s="8" t="n"/>
      <c r="E4194" s="25" t="n"/>
      <c r="F4194" s="25">
        <f>IF(OR($E4194="",$C4194=""),"",ROUND($E4194*$C4194/100,2))</f>
        <v/>
      </c>
      <c r="G4194" s="8" t="n"/>
      <c r="H4194" s="25" t="n"/>
      <c r="I4194" s="8" t="n"/>
      <c r="J4194" s="25">
        <f>IF($H4194&lt;&gt;"",IF($F4194="","",ROUND($H4194-$F4194,2)),IF(AND($F4194&lt;&gt;"",ISNUMBER($G4194)),IF($G4194&lt;TODAY(),-$F4194,""),""))</f>
        <v/>
      </c>
    </row>
    <row r="4195">
      <c r="A4195" s="7" t="n"/>
      <c r="B4195" s="10" t="n"/>
      <c r="C4195">
        <f>IF($A4195="","",IFERROR(IF(INDEX('Apólices'!$Q$2:$Q$5001,MATCH($A4195,'Apólices'!$A$2:$A$5001,0))="","",INDEX('Apólices'!$Q$2:$Q$5001,MATCH($A4195,'Apólices'!$A$2:$A$5001,0))),""))</f>
        <v/>
      </c>
      <c r="D4195" s="8" t="n"/>
      <c r="E4195" s="25" t="n"/>
      <c r="F4195" s="25">
        <f>IF(OR($E4195="",$C4195=""),"",ROUND($E4195*$C4195/100,2))</f>
        <v/>
      </c>
      <c r="G4195" s="8" t="n"/>
      <c r="H4195" s="25" t="n"/>
      <c r="I4195" s="8" t="n"/>
      <c r="J4195" s="25">
        <f>IF($H4195&lt;&gt;"",IF($F4195="","",ROUND($H4195-$F4195,2)),IF(AND($F4195&lt;&gt;"",ISNUMBER($G4195)),IF($G4195&lt;TODAY(),-$F4195,""),""))</f>
        <v/>
      </c>
    </row>
    <row r="4196">
      <c r="A4196" s="7" t="n"/>
      <c r="B4196" s="10" t="n"/>
      <c r="C4196">
        <f>IF($A4196="","",IFERROR(IF(INDEX('Apólices'!$Q$2:$Q$5001,MATCH($A4196,'Apólices'!$A$2:$A$5001,0))="","",INDEX('Apólices'!$Q$2:$Q$5001,MATCH($A4196,'Apólices'!$A$2:$A$5001,0))),""))</f>
        <v/>
      </c>
      <c r="D4196" s="8" t="n"/>
      <c r="E4196" s="25" t="n"/>
      <c r="F4196" s="25">
        <f>IF(OR($E4196="",$C4196=""),"",ROUND($E4196*$C4196/100,2))</f>
        <v/>
      </c>
      <c r="G4196" s="8" t="n"/>
      <c r="H4196" s="25" t="n"/>
      <c r="I4196" s="8" t="n"/>
      <c r="J4196" s="25">
        <f>IF($H4196&lt;&gt;"",IF($F4196="","",ROUND($H4196-$F4196,2)),IF(AND($F4196&lt;&gt;"",ISNUMBER($G4196)),IF($G4196&lt;TODAY(),-$F4196,""),""))</f>
        <v/>
      </c>
    </row>
    <row r="4197">
      <c r="A4197" s="7" t="n"/>
      <c r="B4197" s="10" t="n"/>
      <c r="C4197">
        <f>IF($A4197="","",IFERROR(IF(INDEX('Apólices'!$Q$2:$Q$5001,MATCH($A4197,'Apólices'!$A$2:$A$5001,0))="","",INDEX('Apólices'!$Q$2:$Q$5001,MATCH($A4197,'Apólices'!$A$2:$A$5001,0))),""))</f>
        <v/>
      </c>
      <c r="D4197" s="8" t="n"/>
      <c r="E4197" s="25" t="n"/>
      <c r="F4197" s="25">
        <f>IF(OR($E4197="",$C4197=""),"",ROUND($E4197*$C4197/100,2))</f>
        <v/>
      </c>
      <c r="G4197" s="8" t="n"/>
      <c r="H4197" s="25" t="n"/>
      <c r="I4197" s="8" t="n"/>
      <c r="J4197" s="25">
        <f>IF($H4197&lt;&gt;"",IF($F4197="","",ROUND($H4197-$F4197,2)),IF(AND($F4197&lt;&gt;"",ISNUMBER($G4197)),IF($G4197&lt;TODAY(),-$F4197,""),""))</f>
        <v/>
      </c>
    </row>
    <row r="4198">
      <c r="A4198" s="7" t="n"/>
      <c r="B4198" s="10" t="n"/>
      <c r="C4198">
        <f>IF($A4198="","",IFERROR(IF(INDEX('Apólices'!$Q$2:$Q$5001,MATCH($A4198,'Apólices'!$A$2:$A$5001,0))="","",INDEX('Apólices'!$Q$2:$Q$5001,MATCH($A4198,'Apólices'!$A$2:$A$5001,0))),""))</f>
        <v/>
      </c>
      <c r="D4198" s="8" t="n"/>
      <c r="E4198" s="25" t="n"/>
      <c r="F4198" s="25">
        <f>IF(OR($E4198="",$C4198=""),"",ROUND($E4198*$C4198/100,2))</f>
        <v/>
      </c>
      <c r="G4198" s="8" t="n"/>
      <c r="H4198" s="25" t="n"/>
      <c r="I4198" s="8" t="n"/>
      <c r="J4198" s="25">
        <f>IF($H4198&lt;&gt;"",IF($F4198="","",ROUND($H4198-$F4198,2)),IF(AND($F4198&lt;&gt;"",ISNUMBER($G4198)),IF($G4198&lt;TODAY(),-$F4198,""),""))</f>
        <v/>
      </c>
    </row>
    <row r="4199">
      <c r="A4199" s="7" t="n"/>
      <c r="B4199" s="10" t="n"/>
      <c r="C4199">
        <f>IF($A4199="","",IFERROR(IF(INDEX('Apólices'!$Q$2:$Q$5001,MATCH($A4199,'Apólices'!$A$2:$A$5001,0))="","",INDEX('Apólices'!$Q$2:$Q$5001,MATCH($A4199,'Apólices'!$A$2:$A$5001,0))),""))</f>
        <v/>
      </c>
      <c r="D4199" s="8" t="n"/>
      <c r="E4199" s="25" t="n"/>
      <c r="F4199" s="25">
        <f>IF(OR($E4199="",$C4199=""),"",ROUND($E4199*$C4199/100,2))</f>
        <v/>
      </c>
      <c r="G4199" s="8" t="n"/>
      <c r="H4199" s="25" t="n"/>
      <c r="I4199" s="8" t="n"/>
      <c r="J4199" s="25">
        <f>IF($H4199&lt;&gt;"",IF($F4199="","",ROUND($H4199-$F4199,2)),IF(AND($F4199&lt;&gt;"",ISNUMBER($G4199)),IF($G4199&lt;TODAY(),-$F4199,""),""))</f>
        <v/>
      </c>
    </row>
    <row r="4200">
      <c r="A4200" s="7" t="n"/>
      <c r="B4200" s="10" t="n"/>
      <c r="C4200">
        <f>IF($A4200="","",IFERROR(IF(INDEX('Apólices'!$Q$2:$Q$5001,MATCH($A4200,'Apólices'!$A$2:$A$5001,0))="","",INDEX('Apólices'!$Q$2:$Q$5001,MATCH($A4200,'Apólices'!$A$2:$A$5001,0))),""))</f>
        <v/>
      </c>
      <c r="D4200" s="8" t="n"/>
      <c r="E4200" s="25" t="n"/>
      <c r="F4200" s="25">
        <f>IF(OR($E4200="",$C4200=""),"",ROUND($E4200*$C4200/100,2))</f>
        <v/>
      </c>
      <c r="G4200" s="8" t="n"/>
      <c r="H4200" s="25" t="n"/>
      <c r="I4200" s="8" t="n"/>
      <c r="J4200" s="25">
        <f>IF($H4200&lt;&gt;"",IF($F4200="","",ROUND($H4200-$F4200,2)),IF(AND($F4200&lt;&gt;"",ISNUMBER($G4200)),IF($G4200&lt;TODAY(),-$F4200,""),""))</f>
        <v/>
      </c>
    </row>
    <row r="4201">
      <c r="A4201" s="7" t="n"/>
      <c r="B4201" s="10" t="n"/>
      <c r="C4201">
        <f>IF($A4201="","",IFERROR(IF(INDEX('Apólices'!$Q$2:$Q$5001,MATCH($A4201,'Apólices'!$A$2:$A$5001,0))="","",INDEX('Apólices'!$Q$2:$Q$5001,MATCH($A4201,'Apólices'!$A$2:$A$5001,0))),""))</f>
        <v/>
      </c>
      <c r="D4201" s="8" t="n"/>
      <c r="E4201" s="25" t="n"/>
      <c r="F4201" s="25">
        <f>IF(OR($E4201="",$C4201=""),"",ROUND($E4201*$C4201/100,2))</f>
        <v/>
      </c>
      <c r="G4201" s="8" t="n"/>
      <c r="H4201" s="25" t="n"/>
      <c r="I4201" s="8" t="n"/>
      <c r="J4201" s="25">
        <f>IF($H4201&lt;&gt;"",IF($F4201="","",ROUND($H4201-$F4201,2)),IF(AND($F4201&lt;&gt;"",ISNUMBER($G4201)),IF($G4201&lt;TODAY(),-$F4201,""),""))</f>
        <v/>
      </c>
    </row>
    <row r="4202">
      <c r="A4202" s="7" t="n"/>
      <c r="B4202" s="10" t="n"/>
      <c r="C4202">
        <f>IF($A4202="","",IFERROR(IF(INDEX('Apólices'!$Q$2:$Q$5001,MATCH($A4202,'Apólices'!$A$2:$A$5001,0))="","",INDEX('Apólices'!$Q$2:$Q$5001,MATCH($A4202,'Apólices'!$A$2:$A$5001,0))),""))</f>
        <v/>
      </c>
      <c r="D4202" s="8" t="n"/>
      <c r="E4202" s="25" t="n"/>
      <c r="F4202" s="25">
        <f>IF(OR($E4202="",$C4202=""),"",ROUND($E4202*$C4202/100,2))</f>
        <v/>
      </c>
      <c r="G4202" s="8" t="n"/>
      <c r="H4202" s="25" t="n"/>
      <c r="I4202" s="8" t="n"/>
      <c r="J4202" s="25">
        <f>IF($H4202&lt;&gt;"",IF($F4202="","",ROUND($H4202-$F4202,2)),IF(AND($F4202&lt;&gt;"",ISNUMBER($G4202)),IF($G4202&lt;TODAY(),-$F4202,""),""))</f>
        <v/>
      </c>
    </row>
    <row r="4203">
      <c r="A4203" s="7" t="n"/>
      <c r="B4203" s="10" t="n"/>
      <c r="C4203">
        <f>IF($A4203="","",IFERROR(IF(INDEX('Apólices'!$Q$2:$Q$5001,MATCH($A4203,'Apólices'!$A$2:$A$5001,0))="","",INDEX('Apólices'!$Q$2:$Q$5001,MATCH($A4203,'Apólices'!$A$2:$A$5001,0))),""))</f>
        <v/>
      </c>
      <c r="D4203" s="8" t="n"/>
      <c r="E4203" s="25" t="n"/>
      <c r="F4203" s="25">
        <f>IF(OR($E4203="",$C4203=""),"",ROUND($E4203*$C4203/100,2))</f>
        <v/>
      </c>
      <c r="G4203" s="8" t="n"/>
      <c r="H4203" s="25" t="n"/>
      <c r="I4203" s="8" t="n"/>
      <c r="J4203" s="25">
        <f>IF($H4203&lt;&gt;"",IF($F4203="","",ROUND($H4203-$F4203,2)),IF(AND($F4203&lt;&gt;"",ISNUMBER($G4203)),IF($G4203&lt;TODAY(),-$F4203,""),""))</f>
        <v/>
      </c>
    </row>
    <row r="4204">
      <c r="A4204" s="7" t="n"/>
      <c r="B4204" s="10" t="n"/>
      <c r="C4204">
        <f>IF($A4204="","",IFERROR(IF(INDEX('Apólices'!$Q$2:$Q$5001,MATCH($A4204,'Apólices'!$A$2:$A$5001,0))="","",INDEX('Apólices'!$Q$2:$Q$5001,MATCH($A4204,'Apólices'!$A$2:$A$5001,0))),""))</f>
        <v/>
      </c>
      <c r="D4204" s="8" t="n"/>
      <c r="E4204" s="25" t="n"/>
      <c r="F4204" s="25">
        <f>IF(OR($E4204="",$C4204=""),"",ROUND($E4204*$C4204/100,2))</f>
        <v/>
      </c>
      <c r="G4204" s="8" t="n"/>
      <c r="H4204" s="25" t="n"/>
      <c r="I4204" s="8" t="n"/>
      <c r="J4204" s="25">
        <f>IF($H4204&lt;&gt;"",IF($F4204="","",ROUND($H4204-$F4204,2)),IF(AND($F4204&lt;&gt;"",ISNUMBER($G4204)),IF($G4204&lt;TODAY(),-$F4204,""),""))</f>
        <v/>
      </c>
    </row>
    <row r="4205">
      <c r="A4205" s="7" t="n"/>
      <c r="B4205" s="10" t="n"/>
      <c r="C4205">
        <f>IF($A4205="","",IFERROR(IF(INDEX('Apólices'!$Q$2:$Q$5001,MATCH($A4205,'Apólices'!$A$2:$A$5001,0))="","",INDEX('Apólices'!$Q$2:$Q$5001,MATCH($A4205,'Apólices'!$A$2:$A$5001,0))),""))</f>
        <v/>
      </c>
      <c r="D4205" s="8" t="n"/>
      <c r="E4205" s="25" t="n"/>
      <c r="F4205" s="25">
        <f>IF(OR($E4205="",$C4205=""),"",ROUND($E4205*$C4205/100,2))</f>
        <v/>
      </c>
      <c r="G4205" s="8" t="n"/>
      <c r="H4205" s="25" t="n"/>
      <c r="I4205" s="8" t="n"/>
      <c r="J4205" s="25">
        <f>IF($H4205&lt;&gt;"",IF($F4205="","",ROUND($H4205-$F4205,2)),IF(AND($F4205&lt;&gt;"",ISNUMBER($G4205)),IF($G4205&lt;TODAY(),-$F4205,""),""))</f>
        <v/>
      </c>
    </row>
    <row r="4206">
      <c r="A4206" s="7" t="n"/>
      <c r="B4206" s="10" t="n"/>
      <c r="C4206">
        <f>IF($A4206="","",IFERROR(IF(INDEX('Apólices'!$Q$2:$Q$5001,MATCH($A4206,'Apólices'!$A$2:$A$5001,0))="","",INDEX('Apólices'!$Q$2:$Q$5001,MATCH($A4206,'Apólices'!$A$2:$A$5001,0))),""))</f>
        <v/>
      </c>
      <c r="D4206" s="8" t="n"/>
      <c r="E4206" s="25" t="n"/>
      <c r="F4206" s="25">
        <f>IF(OR($E4206="",$C4206=""),"",ROUND($E4206*$C4206/100,2))</f>
        <v/>
      </c>
      <c r="G4206" s="8" t="n"/>
      <c r="H4206" s="25" t="n"/>
      <c r="I4206" s="8" t="n"/>
      <c r="J4206" s="25">
        <f>IF($H4206&lt;&gt;"",IF($F4206="","",ROUND($H4206-$F4206,2)),IF(AND($F4206&lt;&gt;"",ISNUMBER($G4206)),IF($G4206&lt;TODAY(),-$F4206,""),""))</f>
        <v/>
      </c>
    </row>
    <row r="4207">
      <c r="A4207" s="7" t="n"/>
      <c r="B4207" s="10" t="n"/>
      <c r="C4207">
        <f>IF($A4207="","",IFERROR(IF(INDEX('Apólices'!$Q$2:$Q$5001,MATCH($A4207,'Apólices'!$A$2:$A$5001,0))="","",INDEX('Apólices'!$Q$2:$Q$5001,MATCH($A4207,'Apólices'!$A$2:$A$5001,0))),""))</f>
        <v/>
      </c>
      <c r="D4207" s="8" t="n"/>
      <c r="E4207" s="25" t="n"/>
      <c r="F4207" s="25">
        <f>IF(OR($E4207="",$C4207=""),"",ROUND($E4207*$C4207/100,2))</f>
        <v/>
      </c>
      <c r="G4207" s="8" t="n"/>
      <c r="H4207" s="25" t="n"/>
      <c r="I4207" s="8" t="n"/>
      <c r="J4207" s="25">
        <f>IF($H4207&lt;&gt;"",IF($F4207="","",ROUND($H4207-$F4207,2)),IF(AND($F4207&lt;&gt;"",ISNUMBER($G4207)),IF($G4207&lt;TODAY(),-$F4207,""),""))</f>
        <v/>
      </c>
    </row>
    <row r="4208">
      <c r="A4208" s="7" t="n"/>
      <c r="B4208" s="10" t="n"/>
      <c r="C4208">
        <f>IF($A4208="","",IFERROR(IF(INDEX('Apólices'!$Q$2:$Q$5001,MATCH($A4208,'Apólices'!$A$2:$A$5001,0))="","",INDEX('Apólices'!$Q$2:$Q$5001,MATCH($A4208,'Apólices'!$A$2:$A$5001,0))),""))</f>
        <v/>
      </c>
      <c r="D4208" s="8" t="n"/>
      <c r="E4208" s="25" t="n"/>
      <c r="F4208" s="25">
        <f>IF(OR($E4208="",$C4208=""),"",ROUND($E4208*$C4208/100,2))</f>
        <v/>
      </c>
      <c r="G4208" s="8" t="n"/>
      <c r="H4208" s="25" t="n"/>
      <c r="I4208" s="8" t="n"/>
      <c r="J4208" s="25">
        <f>IF($H4208&lt;&gt;"",IF($F4208="","",ROUND($H4208-$F4208,2)),IF(AND($F4208&lt;&gt;"",ISNUMBER($G4208)),IF($G4208&lt;TODAY(),-$F4208,""),""))</f>
        <v/>
      </c>
    </row>
    <row r="4209">
      <c r="A4209" s="7" t="n"/>
      <c r="B4209" s="10" t="n"/>
      <c r="C4209">
        <f>IF($A4209="","",IFERROR(IF(INDEX('Apólices'!$Q$2:$Q$5001,MATCH($A4209,'Apólices'!$A$2:$A$5001,0))="","",INDEX('Apólices'!$Q$2:$Q$5001,MATCH($A4209,'Apólices'!$A$2:$A$5001,0))),""))</f>
        <v/>
      </c>
      <c r="D4209" s="8" t="n"/>
      <c r="E4209" s="25" t="n"/>
      <c r="F4209" s="25">
        <f>IF(OR($E4209="",$C4209=""),"",ROUND($E4209*$C4209/100,2))</f>
        <v/>
      </c>
      <c r="G4209" s="8" t="n"/>
      <c r="H4209" s="25" t="n"/>
      <c r="I4209" s="8" t="n"/>
      <c r="J4209" s="25">
        <f>IF($H4209&lt;&gt;"",IF($F4209="","",ROUND($H4209-$F4209,2)),IF(AND($F4209&lt;&gt;"",ISNUMBER($G4209)),IF($G4209&lt;TODAY(),-$F4209,""),""))</f>
        <v/>
      </c>
    </row>
    <row r="4210">
      <c r="A4210" s="7" t="n"/>
      <c r="B4210" s="10" t="n"/>
      <c r="C4210">
        <f>IF($A4210="","",IFERROR(IF(INDEX('Apólices'!$Q$2:$Q$5001,MATCH($A4210,'Apólices'!$A$2:$A$5001,0))="","",INDEX('Apólices'!$Q$2:$Q$5001,MATCH($A4210,'Apólices'!$A$2:$A$5001,0))),""))</f>
        <v/>
      </c>
      <c r="D4210" s="8" t="n"/>
      <c r="E4210" s="25" t="n"/>
      <c r="F4210" s="25">
        <f>IF(OR($E4210="",$C4210=""),"",ROUND($E4210*$C4210/100,2))</f>
        <v/>
      </c>
      <c r="G4210" s="8" t="n"/>
      <c r="H4210" s="25" t="n"/>
      <c r="I4210" s="8" t="n"/>
      <c r="J4210" s="25">
        <f>IF($H4210&lt;&gt;"",IF($F4210="","",ROUND($H4210-$F4210,2)),IF(AND($F4210&lt;&gt;"",ISNUMBER($G4210)),IF($G4210&lt;TODAY(),-$F4210,""),""))</f>
        <v/>
      </c>
    </row>
    <row r="4211">
      <c r="A4211" s="7" t="n"/>
      <c r="B4211" s="10" t="n"/>
      <c r="C4211">
        <f>IF($A4211="","",IFERROR(IF(INDEX('Apólices'!$Q$2:$Q$5001,MATCH($A4211,'Apólices'!$A$2:$A$5001,0))="","",INDEX('Apólices'!$Q$2:$Q$5001,MATCH($A4211,'Apólices'!$A$2:$A$5001,0))),""))</f>
        <v/>
      </c>
      <c r="D4211" s="8" t="n"/>
      <c r="E4211" s="25" t="n"/>
      <c r="F4211" s="25">
        <f>IF(OR($E4211="",$C4211=""),"",ROUND($E4211*$C4211/100,2))</f>
        <v/>
      </c>
      <c r="G4211" s="8" t="n"/>
      <c r="H4211" s="25" t="n"/>
      <c r="I4211" s="8" t="n"/>
      <c r="J4211" s="25">
        <f>IF($H4211&lt;&gt;"",IF($F4211="","",ROUND($H4211-$F4211,2)),IF(AND($F4211&lt;&gt;"",ISNUMBER($G4211)),IF($G4211&lt;TODAY(),-$F4211,""),""))</f>
        <v/>
      </c>
    </row>
    <row r="4212">
      <c r="A4212" s="7" t="n"/>
      <c r="B4212" s="10" t="n"/>
      <c r="C4212">
        <f>IF($A4212="","",IFERROR(IF(INDEX('Apólices'!$Q$2:$Q$5001,MATCH($A4212,'Apólices'!$A$2:$A$5001,0))="","",INDEX('Apólices'!$Q$2:$Q$5001,MATCH($A4212,'Apólices'!$A$2:$A$5001,0))),""))</f>
        <v/>
      </c>
      <c r="D4212" s="8" t="n"/>
      <c r="E4212" s="25" t="n"/>
      <c r="F4212" s="25">
        <f>IF(OR($E4212="",$C4212=""),"",ROUND($E4212*$C4212/100,2))</f>
        <v/>
      </c>
      <c r="G4212" s="8" t="n"/>
      <c r="H4212" s="25" t="n"/>
      <c r="I4212" s="8" t="n"/>
      <c r="J4212" s="25">
        <f>IF($H4212&lt;&gt;"",IF($F4212="","",ROUND($H4212-$F4212,2)),IF(AND($F4212&lt;&gt;"",ISNUMBER($G4212)),IF($G4212&lt;TODAY(),-$F4212,""),""))</f>
        <v/>
      </c>
    </row>
    <row r="4213">
      <c r="A4213" s="7" t="n"/>
      <c r="B4213" s="10" t="n"/>
      <c r="C4213">
        <f>IF($A4213="","",IFERROR(IF(INDEX('Apólices'!$Q$2:$Q$5001,MATCH($A4213,'Apólices'!$A$2:$A$5001,0))="","",INDEX('Apólices'!$Q$2:$Q$5001,MATCH($A4213,'Apólices'!$A$2:$A$5001,0))),""))</f>
        <v/>
      </c>
      <c r="D4213" s="8" t="n"/>
      <c r="E4213" s="25" t="n"/>
      <c r="F4213" s="25">
        <f>IF(OR($E4213="",$C4213=""),"",ROUND($E4213*$C4213/100,2))</f>
        <v/>
      </c>
      <c r="G4213" s="8" t="n"/>
      <c r="H4213" s="25" t="n"/>
      <c r="I4213" s="8" t="n"/>
      <c r="J4213" s="25">
        <f>IF($H4213&lt;&gt;"",IF($F4213="","",ROUND($H4213-$F4213,2)),IF(AND($F4213&lt;&gt;"",ISNUMBER($G4213)),IF($G4213&lt;TODAY(),-$F4213,""),""))</f>
        <v/>
      </c>
    </row>
    <row r="4214">
      <c r="A4214" s="7" t="n"/>
      <c r="B4214" s="10" t="n"/>
      <c r="C4214">
        <f>IF($A4214="","",IFERROR(IF(INDEX('Apólices'!$Q$2:$Q$5001,MATCH($A4214,'Apólices'!$A$2:$A$5001,0))="","",INDEX('Apólices'!$Q$2:$Q$5001,MATCH($A4214,'Apólices'!$A$2:$A$5001,0))),""))</f>
        <v/>
      </c>
      <c r="D4214" s="8" t="n"/>
      <c r="E4214" s="25" t="n"/>
      <c r="F4214" s="25">
        <f>IF(OR($E4214="",$C4214=""),"",ROUND($E4214*$C4214/100,2))</f>
        <v/>
      </c>
      <c r="G4214" s="8" t="n"/>
      <c r="H4214" s="25" t="n"/>
      <c r="I4214" s="8" t="n"/>
      <c r="J4214" s="25">
        <f>IF($H4214&lt;&gt;"",IF($F4214="","",ROUND($H4214-$F4214,2)),IF(AND($F4214&lt;&gt;"",ISNUMBER($G4214)),IF($G4214&lt;TODAY(),-$F4214,""),""))</f>
        <v/>
      </c>
    </row>
    <row r="4215">
      <c r="A4215" s="7" t="n"/>
      <c r="B4215" s="10" t="n"/>
      <c r="C4215">
        <f>IF($A4215="","",IFERROR(IF(INDEX('Apólices'!$Q$2:$Q$5001,MATCH($A4215,'Apólices'!$A$2:$A$5001,0))="","",INDEX('Apólices'!$Q$2:$Q$5001,MATCH($A4215,'Apólices'!$A$2:$A$5001,0))),""))</f>
        <v/>
      </c>
      <c r="D4215" s="8" t="n"/>
      <c r="E4215" s="25" t="n"/>
      <c r="F4215" s="25">
        <f>IF(OR($E4215="",$C4215=""),"",ROUND($E4215*$C4215/100,2))</f>
        <v/>
      </c>
      <c r="G4215" s="8" t="n"/>
      <c r="H4215" s="25" t="n"/>
      <c r="I4215" s="8" t="n"/>
      <c r="J4215" s="25">
        <f>IF($H4215&lt;&gt;"",IF($F4215="","",ROUND($H4215-$F4215,2)),IF(AND($F4215&lt;&gt;"",ISNUMBER($G4215)),IF($G4215&lt;TODAY(),-$F4215,""),""))</f>
        <v/>
      </c>
    </row>
    <row r="4216">
      <c r="A4216" s="7" t="n"/>
      <c r="B4216" s="10" t="n"/>
      <c r="C4216">
        <f>IF($A4216="","",IFERROR(IF(INDEX('Apólices'!$Q$2:$Q$5001,MATCH($A4216,'Apólices'!$A$2:$A$5001,0))="","",INDEX('Apólices'!$Q$2:$Q$5001,MATCH($A4216,'Apólices'!$A$2:$A$5001,0))),""))</f>
        <v/>
      </c>
      <c r="D4216" s="8" t="n"/>
      <c r="E4216" s="25" t="n"/>
      <c r="F4216" s="25">
        <f>IF(OR($E4216="",$C4216=""),"",ROUND($E4216*$C4216/100,2))</f>
        <v/>
      </c>
      <c r="G4216" s="8" t="n"/>
      <c r="H4216" s="25" t="n"/>
      <c r="I4216" s="8" t="n"/>
      <c r="J4216" s="25">
        <f>IF($H4216&lt;&gt;"",IF($F4216="","",ROUND($H4216-$F4216,2)),IF(AND($F4216&lt;&gt;"",ISNUMBER($G4216)),IF($G4216&lt;TODAY(),-$F4216,""),""))</f>
        <v/>
      </c>
    </row>
    <row r="4217">
      <c r="A4217" s="7" t="n"/>
      <c r="B4217" s="10" t="n"/>
      <c r="C4217">
        <f>IF($A4217="","",IFERROR(IF(INDEX('Apólices'!$Q$2:$Q$5001,MATCH($A4217,'Apólices'!$A$2:$A$5001,0))="","",INDEX('Apólices'!$Q$2:$Q$5001,MATCH($A4217,'Apólices'!$A$2:$A$5001,0))),""))</f>
        <v/>
      </c>
      <c r="D4217" s="8" t="n"/>
      <c r="E4217" s="25" t="n"/>
      <c r="F4217" s="25">
        <f>IF(OR($E4217="",$C4217=""),"",ROUND($E4217*$C4217/100,2))</f>
        <v/>
      </c>
      <c r="G4217" s="8" t="n"/>
      <c r="H4217" s="25" t="n"/>
      <c r="I4217" s="8" t="n"/>
      <c r="J4217" s="25">
        <f>IF($H4217&lt;&gt;"",IF($F4217="","",ROUND($H4217-$F4217,2)),IF(AND($F4217&lt;&gt;"",ISNUMBER($G4217)),IF($G4217&lt;TODAY(),-$F4217,""),""))</f>
        <v/>
      </c>
    </row>
    <row r="4218">
      <c r="A4218" s="7" t="n"/>
      <c r="B4218" s="10" t="n"/>
      <c r="C4218">
        <f>IF($A4218="","",IFERROR(IF(INDEX('Apólices'!$Q$2:$Q$5001,MATCH($A4218,'Apólices'!$A$2:$A$5001,0))="","",INDEX('Apólices'!$Q$2:$Q$5001,MATCH($A4218,'Apólices'!$A$2:$A$5001,0))),""))</f>
        <v/>
      </c>
      <c r="D4218" s="8" t="n"/>
      <c r="E4218" s="25" t="n"/>
      <c r="F4218" s="25">
        <f>IF(OR($E4218="",$C4218=""),"",ROUND($E4218*$C4218/100,2))</f>
        <v/>
      </c>
      <c r="G4218" s="8" t="n"/>
      <c r="H4218" s="25" t="n"/>
      <c r="I4218" s="8" t="n"/>
      <c r="J4218" s="25">
        <f>IF($H4218&lt;&gt;"",IF($F4218="","",ROUND($H4218-$F4218,2)),IF(AND($F4218&lt;&gt;"",ISNUMBER($G4218)),IF($G4218&lt;TODAY(),-$F4218,""),""))</f>
        <v/>
      </c>
    </row>
    <row r="4219">
      <c r="A4219" s="7" t="n"/>
      <c r="B4219" s="10" t="n"/>
      <c r="C4219">
        <f>IF($A4219="","",IFERROR(IF(INDEX('Apólices'!$Q$2:$Q$5001,MATCH($A4219,'Apólices'!$A$2:$A$5001,0))="","",INDEX('Apólices'!$Q$2:$Q$5001,MATCH($A4219,'Apólices'!$A$2:$A$5001,0))),""))</f>
        <v/>
      </c>
      <c r="D4219" s="8" t="n"/>
      <c r="E4219" s="25" t="n"/>
      <c r="F4219" s="25">
        <f>IF(OR($E4219="",$C4219=""),"",ROUND($E4219*$C4219/100,2))</f>
        <v/>
      </c>
      <c r="G4219" s="8" t="n"/>
      <c r="H4219" s="25" t="n"/>
      <c r="I4219" s="8" t="n"/>
      <c r="J4219" s="25">
        <f>IF($H4219&lt;&gt;"",IF($F4219="","",ROUND($H4219-$F4219,2)),IF(AND($F4219&lt;&gt;"",ISNUMBER($G4219)),IF($G4219&lt;TODAY(),-$F4219,""),""))</f>
        <v/>
      </c>
    </row>
    <row r="4220">
      <c r="A4220" s="7" t="n"/>
      <c r="B4220" s="10" t="n"/>
      <c r="C4220">
        <f>IF($A4220="","",IFERROR(IF(INDEX('Apólices'!$Q$2:$Q$5001,MATCH($A4220,'Apólices'!$A$2:$A$5001,0))="","",INDEX('Apólices'!$Q$2:$Q$5001,MATCH($A4220,'Apólices'!$A$2:$A$5001,0))),""))</f>
        <v/>
      </c>
      <c r="D4220" s="8" t="n"/>
      <c r="E4220" s="25" t="n"/>
      <c r="F4220" s="25">
        <f>IF(OR($E4220="",$C4220=""),"",ROUND($E4220*$C4220/100,2))</f>
        <v/>
      </c>
      <c r="G4220" s="8" t="n"/>
      <c r="H4220" s="25" t="n"/>
      <c r="I4220" s="8" t="n"/>
      <c r="J4220" s="25">
        <f>IF($H4220&lt;&gt;"",IF($F4220="","",ROUND($H4220-$F4220,2)),IF(AND($F4220&lt;&gt;"",ISNUMBER($G4220)),IF($G4220&lt;TODAY(),-$F4220,""),""))</f>
        <v/>
      </c>
    </row>
    <row r="4221">
      <c r="A4221" s="7" t="n"/>
      <c r="B4221" s="10" t="n"/>
      <c r="C4221">
        <f>IF($A4221="","",IFERROR(IF(INDEX('Apólices'!$Q$2:$Q$5001,MATCH($A4221,'Apólices'!$A$2:$A$5001,0))="","",INDEX('Apólices'!$Q$2:$Q$5001,MATCH($A4221,'Apólices'!$A$2:$A$5001,0))),""))</f>
        <v/>
      </c>
      <c r="D4221" s="8" t="n"/>
      <c r="E4221" s="25" t="n"/>
      <c r="F4221" s="25">
        <f>IF(OR($E4221="",$C4221=""),"",ROUND($E4221*$C4221/100,2))</f>
        <v/>
      </c>
      <c r="G4221" s="8" t="n"/>
      <c r="H4221" s="25" t="n"/>
      <c r="I4221" s="8" t="n"/>
      <c r="J4221" s="25">
        <f>IF($H4221&lt;&gt;"",IF($F4221="","",ROUND($H4221-$F4221,2)),IF(AND($F4221&lt;&gt;"",ISNUMBER($G4221)),IF($G4221&lt;TODAY(),-$F4221,""),""))</f>
        <v/>
      </c>
    </row>
    <row r="4222">
      <c r="A4222" s="7" t="n"/>
      <c r="B4222" s="10" t="n"/>
      <c r="C4222">
        <f>IF($A4222="","",IFERROR(IF(INDEX('Apólices'!$Q$2:$Q$5001,MATCH($A4222,'Apólices'!$A$2:$A$5001,0))="","",INDEX('Apólices'!$Q$2:$Q$5001,MATCH($A4222,'Apólices'!$A$2:$A$5001,0))),""))</f>
        <v/>
      </c>
      <c r="D4222" s="8" t="n"/>
      <c r="E4222" s="25" t="n"/>
      <c r="F4222" s="25">
        <f>IF(OR($E4222="",$C4222=""),"",ROUND($E4222*$C4222/100,2))</f>
        <v/>
      </c>
      <c r="G4222" s="8" t="n"/>
      <c r="H4222" s="25" t="n"/>
      <c r="I4222" s="8" t="n"/>
      <c r="J4222" s="25">
        <f>IF($H4222&lt;&gt;"",IF($F4222="","",ROUND($H4222-$F4222,2)),IF(AND($F4222&lt;&gt;"",ISNUMBER($G4222)),IF($G4222&lt;TODAY(),-$F4222,""),""))</f>
        <v/>
      </c>
    </row>
    <row r="4223">
      <c r="A4223" s="7" t="n"/>
      <c r="B4223" s="10" t="n"/>
      <c r="C4223">
        <f>IF($A4223="","",IFERROR(IF(INDEX('Apólices'!$Q$2:$Q$5001,MATCH($A4223,'Apólices'!$A$2:$A$5001,0))="","",INDEX('Apólices'!$Q$2:$Q$5001,MATCH($A4223,'Apólices'!$A$2:$A$5001,0))),""))</f>
        <v/>
      </c>
      <c r="D4223" s="8" t="n"/>
      <c r="E4223" s="25" t="n"/>
      <c r="F4223" s="25">
        <f>IF(OR($E4223="",$C4223=""),"",ROUND($E4223*$C4223/100,2))</f>
        <v/>
      </c>
      <c r="G4223" s="8" t="n"/>
      <c r="H4223" s="25" t="n"/>
      <c r="I4223" s="8" t="n"/>
      <c r="J4223" s="25">
        <f>IF($H4223&lt;&gt;"",IF($F4223="","",ROUND($H4223-$F4223,2)),IF(AND($F4223&lt;&gt;"",ISNUMBER($G4223)),IF($G4223&lt;TODAY(),-$F4223,""),""))</f>
        <v/>
      </c>
    </row>
    <row r="4224">
      <c r="A4224" s="7" t="n"/>
      <c r="B4224" s="10" t="n"/>
      <c r="C4224">
        <f>IF($A4224="","",IFERROR(IF(INDEX('Apólices'!$Q$2:$Q$5001,MATCH($A4224,'Apólices'!$A$2:$A$5001,0))="","",INDEX('Apólices'!$Q$2:$Q$5001,MATCH($A4224,'Apólices'!$A$2:$A$5001,0))),""))</f>
        <v/>
      </c>
      <c r="D4224" s="8" t="n"/>
      <c r="E4224" s="25" t="n"/>
      <c r="F4224" s="25">
        <f>IF(OR($E4224="",$C4224=""),"",ROUND($E4224*$C4224/100,2))</f>
        <v/>
      </c>
      <c r="G4224" s="8" t="n"/>
      <c r="H4224" s="25" t="n"/>
      <c r="I4224" s="8" t="n"/>
      <c r="J4224" s="25">
        <f>IF($H4224&lt;&gt;"",IF($F4224="","",ROUND($H4224-$F4224,2)),IF(AND($F4224&lt;&gt;"",ISNUMBER($G4224)),IF($G4224&lt;TODAY(),-$F4224,""),""))</f>
        <v/>
      </c>
    </row>
    <row r="4225">
      <c r="A4225" s="7" t="n"/>
      <c r="B4225" s="10" t="n"/>
      <c r="C4225">
        <f>IF($A4225="","",IFERROR(IF(INDEX('Apólices'!$Q$2:$Q$5001,MATCH($A4225,'Apólices'!$A$2:$A$5001,0))="","",INDEX('Apólices'!$Q$2:$Q$5001,MATCH($A4225,'Apólices'!$A$2:$A$5001,0))),""))</f>
        <v/>
      </c>
      <c r="D4225" s="8" t="n"/>
      <c r="E4225" s="25" t="n"/>
      <c r="F4225" s="25">
        <f>IF(OR($E4225="",$C4225=""),"",ROUND($E4225*$C4225/100,2))</f>
        <v/>
      </c>
      <c r="G4225" s="8" t="n"/>
      <c r="H4225" s="25" t="n"/>
      <c r="I4225" s="8" t="n"/>
      <c r="J4225" s="25">
        <f>IF($H4225&lt;&gt;"",IF($F4225="","",ROUND($H4225-$F4225,2)),IF(AND($F4225&lt;&gt;"",ISNUMBER($G4225)),IF($G4225&lt;TODAY(),-$F4225,""),""))</f>
        <v/>
      </c>
    </row>
    <row r="4226">
      <c r="A4226" s="7" t="n"/>
      <c r="B4226" s="10" t="n"/>
      <c r="C4226">
        <f>IF($A4226="","",IFERROR(IF(INDEX('Apólices'!$Q$2:$Q$5001,MATCH($A4226,'Apólices'!$A$2:$A$5001,0))="","",INDEX('Apólices'!$Q$2:$Q$5001,MATCH($A4226,'Apólices'!$A$2:$A$5001,0))),""))</f>
        <v/>
      </c>
      <c r="D4226" s="8" t="n"/>
      <c r="E4226" s="25" t="n"/>
      <c r="F4226" s="25">
        <f>IF(OR($E4226="",$C4226=""),"",ROUND($E4226*$C4226/100,2))</f>
        <v/>
      </c>
      <c r="G4226" s="8" t="n"/>
      <c r="H4226" s="25" t="n"/>
      <c r="I4226" s="8" t="n"/>
      <c r="J4226" s="25">
        <f>IF($H4226&lt;&gt;"",IF($F4226="","",ROUND($H4226-$F4226,2)),IF(AND($F4226&lt;&gt;"",ISNUMBER($G4226)),IF($G4226&lt;TODAY(),-$F4226,""),""))</f>
        <v/>
      </c>
    </row>
    <row r="4227">
      <c r="A4227" s="7" t="n"/>
      <c r="B4227" s="10" t="n"/>
      <c r="C4227">
        <f>IF($A4227="","",IFERROR(IF(INDEX('Apólices'!$Q$2:$Q$5001,MATCH($A4227,'Apólices'!$A$2:$A$5001,0))="","",INDEX('Apólices'!$Q$2:$Q$5001,MATCH($A4227,'Apólices'!$A$2:$A$5001,0))),""))</f>
        <v/>
      </c>
      <c r="D4227" s="8" t="n"/>
      <c r="E4227" s="25" t="n"/>
      <c r="F4227" s="25">
        <f>IF(OR($E4227="",$C4227=""),"",ROUND($E4227*$C4227/100,2))</f>
        <v/>
      </c>
      <c r="G4227" s="8" t="n"/>
      <c r="H4227" s="25" t="n"/>
      <c r="I4227" s="8" t="n"/>
      <c r="J4227" s="25">
        <f>IF($H4227&lt;&gt;"",IF($F4227="","",ROUND($H4227-$F4227,2)),IF(AND($F4227&lt;&gt;"",ISNUMBER($G4227)),IF($G4227&lt;TODAY(),-$F4227,""),""))</f>
        <v/>
      </c>
    </row>
    <row r="4228">
      <c r="A4228" s="7" t="n"/>
      <c r="B4228" s="10" t="n"/>
      <c r="C4228">
        <f>IF($A4228="","",IFERROR(IF(INDEX('Apólices'!$Q$2:$Q$5001,MATCH($A4228,'Apólices'!$A$2:$A$5001,0))="","",INDEX('Apólices'!$Q$2:$Q$5001,MATCH($A4228,'Apólices'!$A$2:$A$5001,0))),""))</f>
        <v/>
      </c>
      <c r="D4228" s="8" t="n"/>
      <c r="E4228" s="25" t="n"/>
      <c r="F4228" s="25">
        <f>IF(OR($E4228="",$C4228=""),"",ROUND($E4228*$C4228/100,2))</f>
        <v/>
      </c>
      <c r="G4228" s="8" t="n"/>
      <c r="H4228" s="25" t="n"/>
      <c r="I4228" s="8" t="n"/>
      <c r="J4228" s="25">
        <f>IF($H4228&lt;&gt;"",IF($F4228="","",ROUND($H4228-$F4228,2)),IF(AND($F4228&lt;&gt;"",ISNUMBER($G4228)),IF($G4228&lt;TODAY(),-$F4228,""),""))</f>
        <v/>
      </c>
    </row>
    <row r="4229">
      <c r="A4229" s="7" t="n"/>
      <c r="B4229" s="10" t="n"/>
      <c r="C4229">
        <f>IF($A4229="","",IFERROR(IF(INDEX('Apólices'!$Q$2:$Q$5001,MATCH($A4229,'Apólices'!$A$2:$A$5001,0))="","",INDEX('Apólices'!$Q$2:$Q$5001,MATCH($A4229,'Apólices'!$A$2:$A$5001,0))),""))</f>
        <v/>
      </c>
      <c r="D4229" s="8" t="n"/>
      <c r="E4229" s="25" t="n"/>
      <c r="F4229" s="25">
        <f>IF(OR($E4229="",$C4229=""),"",ROUND($E4229*$C4229/100,2))</f>
        <v/>
      </c>
      <c r="G4229" s="8" t="n"/>
      <c r="H4229" s="25" t="n"/>
      <c r="I4229" s="8" t="n"/>
      <c r="J4229" s="25">
        <f>IF($H4229&lt;&gt;"",IF($F4229="","",ROUND($H4229-$F4229,2)),IF(AND($F4229&lt;&gt;"",ISNUMBER($G4229)),IF($G4229&lt;TODAY(),-$F4229,""),""))</f>
        <v/>
      </c>
    </row>
    <row r="4230">
      <c r="A4230" s="7" t="n"/>
      <c r="B4230" s="10" t="n"/>
      <c r="C4230">
        <f>IF($A4230="","",IFERROR(IF(INDEX('Apólices'!$Q$2:$Q$5001,MATCH($A4230,'Apólices'!$A$2:$A$5001,0))="","",INDEX('Apólices'!$Q$2:$Q$5001,MATCH($A4230,'Apólices'!$A$2:$A$5001,0))),""))</f>
        <v/>
      </c>
      <c r="D4230" s="8" t="n"/>
      <c r="E4230" s="25" t="n"/>
      <c r="F4230" s="25">
        <f>IF(OR($E4230="",$C4230=""),"",ROUND($E4230*$C4230/100,2))</f>
        <v/>
      </c>
      <c r="G4230" s="8" t="n"/>
      <c r="H4230" s="25" t="n"/>
      <c r="I4230" s="8" t="n"/>
      <c r="J4230" s="25">
        <f>IF($H4230&lt;&gt;"",IF($F4230="","",ROUND($H4230-$F4230,2)),IF(AND($F4230&lt;&gt;"",ISNUMBER($G4230)),IF($G4230&lt;TODAY(),-$F4230,""),""))</f>
        <v/>
      </c>
    </row>
    <row r="4231">
      <c r="A4231" s="7" t="n"/>
      <c r="B4231" s="10" t="n"/>
      <c r="C4231">
        <f>IF($A4231="","",IFERROR(IF(INDEX('Apólices'!$Q$2:$Q$5001,MATCH($A4231,'Apólices'!$A$2:$A$5001,0))="","",INDEX('Apólices'!$Q$2:$Q$5001,MATCH($A4231,'Apólices'!$A$2:$A$5001,0))),""))</f>
        <v/>
      </c>
      <c r="D4231" s="8" t="n"/>
      <c r="E4231" s="25" t="n"/>
      <c r="F4231" s="25">
        <f>IF(OR($E4231="",$C4231=""),"",ROUND($E4231*$C4231/100,2))</f>
        <v/>
      </c>
      <c r="G4231" s="8" t="n"/>
      <c r="H4231" s="25" t="n"/>
      <c r="I4231" s="8" t="n"/>
      <c r="J4231" s="25">
        <f>IF($H4231&lt;&gt;"",IF($F4231="","",ROUND($H4231-$F4231,2)),IF(AND($F4231&lt;&gt;"",ISNUMBER($G4231)),IF($G4231&lt;TODAY(),-$F4231,""),""))</f>
        <v/>
      </c>
    </row>
    <row r="4232">
      <c r="A4232" s="7" t="n"/>
      <c r="B4232" s="10" t="n"/>
      <c r="C4232">
        <f>IF($A4232="","",IFERROR(IF(INDEX('Apólices'!$Q$2:$Q$5001,MATCH($A4232,'Apólices'!$A$2:$A$5001,0))="","",INDEX('Apólices'!$Q$2:$Q$5001,MATCH($A4232,'Apólices'!$A$2:$A$5001,0))),""))</f>
        <v/>
      </c>
      <c r="D4232" s="8" t="n"/>
      <c r="E4232" s="25" t="n"/>
      <c r="F4232" s="25">
        <f>IF(OR($E4232="",$C4232=""),"",ROUND($E4232*$C4232/100,2))</f>
        <v/>
      </c>
      <c r="G4232" s="8" t="n"/>
      <c r="H4232" s="25" t="n"/>
      <c r="I4232" s="8" t="n"/>
      <c r="J4232" s="25">
        <f>IF($H4232&lt;&gt;"",IF($F4232="","",ROUND($H4232-$F4232,2)),IF(AND($F4232&lt;&gt;"",ISNUMBER($G4232)),IF($G4232&lt;TODAY(),-$F4232,""),""))</f>
        <v/>
      </c>
    </row>
    <row r="4233">
      <c r="A4233" s="7" t="n"/>
      <c r="B4233" s="10" t="n"/>
      <c r="C4233">
        <f>IF($A4233="","",IFERROR(IF(INDEX('Apólices'!$Q$2:$Q$5001,MATCH($A4233,'Apólices'!$A$2:$A$5001,0))="","",INDEX('Apólices'!$Q$2:$Q$5001,MATCH($A4233,'Apólices'!$A$2:$A$5001,0))),""))</f>
        <v/>
      </c>
      <c r="D4233" s="8" t="n"/>
      <c r="E4233" s="25" t="n"/>
      <c r="F4233" s="25">
        <f>IF(OR($E4233="",$C4233=""),"",ROUND($E4233*$C4233/100,2))</f>
        <v/>
      </c>
      <c r="G4233" s="8" t="n"/>
      <c r="H4233" s="25" t="n"/>
      <c r="I4233" s="8" t="n"/>
      <c r="J4233" s="25">
        <f>IF($H4233&lt;&gt;"",IF($F4233="","",ROUND($H4233-$F4233,2)),IF(AND($F4233&lt;&gt;"",ISNUMBER($G4233)),IF($G4233&lt;TODAY(),-$F4233,""),""))</f>
        <v/>
      </c>
    </row>
    <row r="4234">
      <c r="A4234" s="7" t="n"/>
      <c r="B4234" s="10" t="n"/>
      <c r="C4234">
        <f>IF($A4234="","",IFERROR(IF(INDEX('Apólices'!$Q$2:$Q$5001,MATCH($A4234,'Apólices'!$A$2:$A$5001,0))="","",INDEX('Apólices'!$Q$2:$Q$5001,MATCH($A4234,'Apólices'!$A$2:$A$5001,0))),""))</f>
        <v/>
      </c>
      <c r="D4234" s="8" t="n"/>
      <c r="E4234" s="25" t="n"/>
      <c r="F4234" s="25">
        <f>IF(OR($E4234="",$C4234=""),"",ROUND($E4234*$C4234/100,2))</f>
        <v/>
      </c>
      <c r="G4234" s="8" t="n"/>
      <c r="H4234" s="25" t="n"/>
      <c r="I4234" s="8" t="n"/>
      <c r="J4234" s="25">
        <f>IF($H4234&lt;&gt;"",IF($F4234="","",ROUND($H4234-$F4234,2)),IF(AND($F4234&lt;&gt;"",ISNUMBER($G4234)),IF($G4234&lt;TODAY(),-$F4234,""),""))</f>
        <v/>
      </c>
    </row>
    <row r="4235">
      <c r="A4235" s="7" t="n"/>
      <c r="B4235" s="10" t="n"/>
      <c r="C4235">
        <f>IF($A4235="","",IFERROR(IF(INDEX('Apólices'!$Q$2:$Q$5001,MATCH($A4235,'Apólices'!$A$2:$A$5001,0))="","",INDEX('Apólices'!$Q$2:$Q$5001,MATCH($A4235,'Apólices'!$A$2:$A$5001,0))),""))</f>
        <v/>
      </c>
      <c r="D4235" s="8" t="n"/>
      <c r="E4235" s="25" t="n"/>
      <c r="F4235" s="25">
        <f>IF(OR($E4235="",$C4235=""),"",ROUND($E4235*$C4235/100,2))</f>
        <v/>
      </c>
      <c r="G4235" s="8" t="n"/>
      <c r="H4235" s="25" t="n"/>
      <c r="I4235" s="8" t="n"/>
      <c r="J4235" s="25">
        <f>IF($H4235&lt;&gt;"",IF($F4235="","",ROUND($H4235-$F4235,2)),IF(AND($F4235&lt;&gt;"",ISNUMBER($G4235)),IF($G4235&lt;TODAY(),-$F4235,""),""))</f>
        <v/>
      </c>
    </row>
    <row r="4236">
      <c r="A4236" s="7" t="n"/>
      <c r="B4236" s="10" t="n"/>
      <c r="C4236">
        <f>IF($A4236="","",IFERROR(IF(INDEX('Apólices'!$Q$2:$Q$5001,MATCH($A4236,'Apólices'!$A$2:$A$5001,0))="","",INDEX('Apólices'!$Q$2:$Q$5001,MATCH($A4236,'Apólices'!$A$2:$A$5001,0))),""))</f>
        <v/>
      </c>
      <c r="D4236" s="8" t="n"/>
      <c r="E4236" s="25" t="n"/>
      <c r="F4236" s="25">
        <f>IF(OR($E4236="",$C4236=""),"",ROUND($E4236*$C4236/100,2))</f>
        <v/>
      </c>
      <c r="G4236" s="8" t="n"/>
      <c r="H4236" s="25" t="n"/>
      <c r="I4236" s="8" t="n"/>
      <c r="J4236" s="25">
        <f>IF($H4236&lt;&gt;"",IF($F4236="","",ROUND($H4236-$F4236,2)),IF(AND($F4236&lt;&gt;"",ISNUMBER($G4236)),IF($G4236&lt;TODAY(),-$F4236,""),""))</f>
        <v/>
      </c>
    </row>
    <row r="4237">
      <c r="A4237" s="7" t="n"/>
      <c r="B4237" s="10" t="n"/>
      <c r="C4237">
        <f>IF($A4237="","",IFERROR(IF(INDEX('Apólices'!$Q$2:$Q$5001,MATCH($A4237,'Apólices'!$A$2:$A$5001,0))="","",INDEX('Apólices'!$Q$2:$Q$5001,MATCH($A4237,'Apólices'!$A$2:$A$5001,0))),""))</f>
        <v/>
      </c>
      <c r="D4237" s="8" t="n"/>
      <c r="E4237" s="25" t="n"/>
      <c r="F4237" s="25">
        <f>IF(OR($E4237="",$C4237=""),"",ROUND($E4237*$C4237/100,2))</f>
        <v/>
      </c>
      <c r="G4237" s="8" t="n"/>
      <c r="H4237" s="25" t="n"/>
      <c r="I4237" s="8" t="n"/>
      <c r="J4237" s="25">
        <f>IF($H4237&lt;&gt;"",IF($F4237="","",ROUND($H4237-$F4237,2)),IF(AND($F4237&lt;&gt;"",ISNUMBER($G4237)),IF($G4237&lt;TODAY(),-$F4237,""),""))</f>
        <v/>
      </c>
    </row>
    <row r="4238">
      <c r="A4238" s="7" t="n"/>
      <c r="B4238" s="10" t="n"/>
      <c r="C4238">
        <f>IF($A4238="","",IFERROR(IF(INDEX('Apólices'!$Q$2:$Q$5001,MATCH($A4238,'Apólices'!$A$2:$A$5001,0))="","",INDEX('Apólices'!$Q$2:$Q$5001,MATCH($A4238,'Apólices'!$A$2:$A$5001,0))),""))</f>
        <v/>
      </c>
      <c r="D4238" s="8" t="n"/>
      <c r="E4238" s="25" t="n"/>
      <c r="F4238" s="25">
        <f>IF(OR($E4238="",$C4238=""),"",ROUND($E4238*$C4238/100,2))</f>
        <v/>
      </c>
      <c r="G4238" s="8" t="n"/>
      <c r="H4238" s="25" t="n"/>
      <c r="I4238" s="8" t="n"/>
      <c r="J4238" s="25">
        <f>IF($H4238&lt;&gt;"",IF($F4238="","",ROUND($H4238-$F4238,2)),IF(AND($F4238&lt;&gt;"",ISNUMBER($G4238)),IF($G4238&lt;TODAY(),-$F4238,""),""))</f>
        <v/>
      </c>
    </row>
    <row r="4239">
      <c r="A4239" s="7" t="n"/>
      <c r="B4239" s="10" t="n"/>
      <c r="C4239">
        <f>IF($A4239="","",IFERROR(IF(INDEX('Apólices'!$Q$2:$Q$5001,MATCH($A4239,'Apólices'!$A$2:$A$5001,0))="","",INDEX('Apólices'!$Q$2:$Q$5001,MATCH($A4239,'Apólices'!$A$2:$A$5001,0))),""))</f>
        <v/>
      </c>
      <c r="D4239" s="8" t="n"/>
      <c r="E4239" s="25" t="n"/>
      <c r="F4239" s="25">
        <f>IF(OR($E4239="",$C4239=""),"",ROUND($E4239*$C4239/100,2))</f>
        <v/>
      </c>
      <c r="G4239" s="8" t="n"/>
      <c r="H4239" s="25" t="n"/>
      <c r="I4239" s="8" t="n"/>
      <c r="J4239" s="25">
        <f>IF($H4239&lt;&gt;"",IF($F4239="","",ROUND($H4239-$F4239,2)),IF(AND($F4239&lt;&gt;"",ISNUMBER($G4239)),IF($G4239&lt;TODAY(),-$F4239,""),""))</f>
        <v/>
      </c>
    </row>
    <row r="4240">
      <c r="A4240" s="7" t="n"/>
      <c r="B4240" s="10" t="n"/>
      <c r="C4240">
        <f>IF($A4240="","",IFERROR(IF(INDEX('Apólices'!$Q$2:$Q$5001,MATCH($A4240,'Apólices'!$A$2:$A$5001,0))="","",INDEX('Apólices'!$Q$2:$Q$5001,MATCH($A4240,'Apólices'!$A$2:$A$5001,0))),""))</f>
        <v/>
      </c>
      <c r="D4240" s="8" t="n"/>
      <c r="E4240" s="25" t="n"/>
      <c r="F4240" s="25">
        <f>IF(OR($E4240="",$C4240=""),"",ROUND($E4240*$C4240/100,2))</f>
        <v/>
      </c>
      <c r="G4240" s="8" t="n"/>
      <c r="H4240" s="25" t="n"/>
      <c r="I4240" s="8" t="n"/>
      <c r="J4240" s="25">
        <f>IF($H4240&lt;&gt;"",IF($F4240="","",ROUND($H4240-$F4240,2)),IF(AND($F4240&lt;&gt;"",ISNUMBER($G4240)),IF($G4240&lt;TODAY(),-$F4240,""),""))</f>
        <v/>
      </c>
    </row>
    <row r="4241">
      <c r="A4241" s="7" t="n"/>
      <c r="B4241" s="10" t="n"/>
      <c r="C4241">
        <f>IF($A4241="","",IFERROR(IF(INDEX('Apólices'!$Q$2:$Q$5001,MATCH($A4241,'Apólices'!$A$2:$A$5001,0))="","",INDEX('Apólices'!$Q$2:$Q$5001,MATCH($A4241,'Apólices'!$A$2:$A$5001,0))),""))</f>
        <v/>
      </c>
      <c r="D4241" s="8" t="n"/>
      <c r="E4241" s="25" t="n"/>
      <c r="F4241" s="25">
        <f>IF(OR($E4241="",$C4241=""),"",ROUND($E4241*$C4241/100,2))</f>
        <v/>
      </c>
      <c r="G4241" s="8" t="n"/>
      <c r="H4241" s="25" t="n"/>
      <c r="I4241" s="8" t="n"/>
      <c r="J4241" s="25">
        <f>IF($H4241&lt;&gt;"",IF($F4241="","",ROUND($H4241-$F4241,2)),IF(AND($F4241&lt;&gt;"",ISNUMBER($G4241)),IF($G4241&lt;TODAY(),-$F4241,""),""))</f>
        <v/>
      </c>
    </row>
    <row r="4242">
      <c r="A4242" s="7" t="n"/>
      <c r="B4242" s="10" t="n"/>
      <c r="C4242">
        <f>IF($A4242="","",IFERROR(IF(INDEX('Apólices'!$Q$2:$Q$5001,MATCH($A4242,'Apólices'!$A$2:$A$5001,0))="","",INDEX('Apólices'!$Q$2:$Q$5001,MATCH($A4242,'Apólices'!$A$2:$A$5001,0))),""))</f>
        <v/>
      </c>
      <c r="D4242" s="8" t="n"/>
      <c r="E4242" s="25" t="n"/>
      <c r="F4242" s="25">
        <f>IF(OR($E4242="",$C4242=""),"",ROUND($E4242*$C4242/100,2))</f>
        <v/>
      </c>
      <c r="G4242" s="8" t="n"/>
      <c r="H4242" s="25" t="n"/>
      <c r="I4242" s="8" t="n"/>
      <c r="J4242" s="25">
        <f>IF($H4242&lt;&gt;"",IF($F4242="","",ROUND($H4242-$F4242,2)),IF(AND($F4242&lt;&gt;"",ISNUMBER($G4242)),IF($G4242&lt;TODAY(),-$F4242,""),""))</f>
        <v/>
      </c>
    </row>
    <row r="4243">
      <c r="A4243" s="7" t="n"/>
      <c r="B4243" s="10" t="n"/>
      <c r="C4243">
        <f>IF($A4243="","",IFERROR(IF(INDEX('Apólices'!$Q$2:$Q$5001,MATCH($A4243,'Apólices'!$A$2:$A$5001,0))="","",INDEX('Apólices'!$Q$2:$Q$5001,MATCH($A4243,'Apólices'!$A$2:$A$5001,0))),""))</f>
        <v/>
      </c>
      <c r="D4243" s="8" t="n"/>
      <c r="E4243" s="25" t="n"/>
      <c r="F4243" s="25">
        <f>IF(OR($E4243="",$C4243=""),"",ROUND($E4243*$C4243/100,2))</f>
        <v/>
      </c>
      <c r="G4243" s="8" t="n"/>
      <c r="H4243" s="25" t="n"/>
      <c r="I4243" s="8" t="n"/>
      <c r="J4243" s="25">
        <f>IF($H4243&lt;&gt;"",IF($F4243="","",ROUND($H4243-$F4243,2)),IF(AND($F4243&lt;&gt;"",ISNUMBER($G4243)),IF($G4243&lt;TODAY(),-$F4243,""),""))</f>
        <v/>
      </c>
    </row>
    <row r="4244">
      <c r="A4244" s="7" t="n"/>
      <c r="B4244" s="10" t="n"/>
      <c r="C4244">
        <f>IF($A4244="","",IFERROR(IF(INDEX('Apólices'!$Q$2:$Q$5001,MATCH($A4244,'Apólices'!$A$2:$A$5001,0))="","",INDEX('Apólices'!$Q$2:$Q$5001,MATCH($A4244,'Apólices'!$A$2:$A$5001,0))),""))</f>
        <v/>
      </c>
      <c r="D4244" s="8" t="n"/>
      <c r="E4244" s="25" t="n"/>
      <c r="F4244" s="25">
        <f>IF(OR($E4244="",$C4244=""),"",ROUND($E4244*$C4244/100,2))</f>
        <v/>
      </c>
      <c r="G4244" s="8" t="n"/>
      <c r="H4244" s="25" t="n"/>
      <c r="I4244" s="8" t="n"/>
      <c r="J4244" s="25">
        <f>IF($H4244&lt;&gt;"",IF($F4244="","",ROUND($H4244-$F4244,2)),IF(AND($F4244&lt;&gt;"",ISNUMBER($G4244)),IF($G4244&lt;TODAY(),-$F4244,""),""))</f>
        <v/>
      </c>
    </row>
    <row r="4245">
      <c r="A4245" s="7" t="n"/>
      <c r="B4245" s="10" t="n"/>
      <c r="C4245">
        <f>IF($A4245="","",IFERROR(IF(INDEX('Apólices'!$Q$2:$Q$5001,MATCH($A4245,'Apólices'!$A$2:$A$5001,0))="","",INDEX('Apólices'!$Q$2:$Q$5001,MATCH($A4245,'Apólices'!$A$2:$A$5001,0))),""))</f>
        <v/>
      </c>
      <c r="D4245" s="8" t="n"/>
      <c r="E4245" s="25" t="n"/>
      <c r="F4245" s="25">
        <f>IF(OR($E4245="",$C4245=""),"",ROUND($E4245*$C4245/100,2))</f>
        <v/>
      </c>
      <c r="G4245" s="8" t="n"/>
      <c r="H4245" s="25" t="n"/>
      <c r="I4245" s="8" t="n"/>
      <c r="J4245" s="25">
        <f>IF($H4245&lt;&gt;"",IF($F4245="","",ROUND($H4245-$F4245,2)),IF(AND($F4245&lt;&gt;"",ISNUMBER($G4245)),IF($G4245&lt;TODAY(),-$F4245,""),""))</f>
        <v/>
      </c>
    </row>
    <row r="4246">
      <c r="A4246" s="7" t="n"/>
      <c r="B4246" s="10" t="n"/>
      <c r="C4246">
        <f>IF($A4246="","",IFERROR(IF(INDEX('Apólices'!$Q$2:$Q$5001,MATCH($A4246,'Apólices'!$A$2:$A$5001,0))="","",INDEX('Apólices'!$Q$2:$Q$5001,MATCH($A4246,'Apólices'!$A$2:$A$5001,0))),""))</f>
        <v/>
      </c>
      <c r="D4246" s="8" t="n"/>
      <c r="E4246" s="25" t="n"/>
      <c r="F4246" s="25">
        <f>IF(OR($E4246="",$C4246=""),"",ROUND($E4246*$C4246/100,2))</f>
        <v/>
      </c>
      <c r="G4246" s="8" t="n"/>
      <c r="H4246" s="25" t="n"/>
      <c r="I4246" s="8" t="n"/>
      <c r="J4246" s="25">
        <f>IF($H4246&lt;&gt;"",IF($F4246="","",ROUND($H4246-$F4246,2)),IF(AND($F4246&lt;&gt;"",ISNUMBER($G4246)),IF($G4246&lt;TODAY(),-$F4246,""),""))</f>
        <v/>
      </c>
    </row>
    <row r="4247">
      <c r="A4247" s="7" t="n"/>
      <c r="B4247" s="10" t="n"/>
      <c r="C4247">
        <f>IF($A4247="","",IFERROR(IF(INDEX('Apólices'!$Q$2:$Q$5001,MATCH($A4247,'Apólices'!$A$2:$A$5001,0))="","",INDEX('Apólices'!$Q$2:$Q$5001,MATCH($A4247,'Apólices'!$A$2:$A$5001,0))),""))</f>
        <v/>
      </c>
      <c r="D4247" s="8" t="n"/>
      <c r="E4247" s="25" t="n"/>
      <c r="F4247" s="25">
        <f>IF(OR($E4247="",$C4247=""),"",ROUND($E4247*$C4247/100,2))</f>
        <v/>
      </c>
      <c r="G4247" s="8" t="n"/>
      <c r="H4247" s="25" t="n"/>
      <c r="I4247" s="8" t="n"/>
      <c r="J4247" s="25">
        <f>IF($H4247&lt;&gt;"",IF($F4247="","",ROUND($H4247-$F4247,2)),IF(AND($F4247&lt;&gt;"",ISNUMBER($G4247)),IF($G4247&lt;TODAY(),-$F4247,""),""))</f>
        <v/>
      </c>
    </row>
    <row r="4248">
      <c r="A4248" s="7" t="n"/>
      <c r="B4248" s="10" t="n"/>
      <c r="C4248">
        <f>IF($A4248="","",IFERROR(IF(INDEX('Apólices'!$Q$2:$Q$5001,MATCH($A4248,'Apólices'!$A$2:$A$5001,0))="","",INDEX('Apólices'!$Q$2:$Q$5001,MATCH($A4248,'Apólices'!$A$2:$A$5001,0))),""))</f>
        <v/>
      </c>
      <c r="D4248" s="8" t="n"/>
      <c r="E4248" s="25" t="n"/>
      <c r="F4248" s="25">
        <f>IF(OR($E4248="",$C4248=""),"",ROUND($E4248*$C4248/100,2))</f>
        <v/>
      </c>
      <c r="G4248" s="8" t="n"/>
      <c r="H4248" s="25" t="n"/>
      <c r="I4248" s="8" t="n"/>
      <c r="J4248" s="25">
        <f>IF($H4248&lt;&gt;"",IF($F4248="","",ROUND($H4248-$F4248,2)),IF(AND($F4248&lt;&gt;"",ISNUMBER($G4248)),IF($G4248&lt;TODAY(),-$F4248,""),""))</f>
        <v/>
      </c>
    </row>
    <row r="4249">
      <c r="A4249" s="7" t="n"/>
      <c r="B4249" s="10" t="n"/>
      <c r="C4249">
        <f>IF($A4249="","",IFERROR(IF(INDEX('Apólices'!$Q$2:$Q$5001,MATCH($A4249,'Apólices'!$A$2:$A$5001,0))="","",INDEX('Apólices'!$Q$2:$Q$5001,MATCH($A4249,'Apólices'!$A$2:$A$5001,0))),""))</f>
        <v/>
      </c>
      <c r="D4249" s="8" t="n"/>
      <c r="E4249" s="25" t="n"/>
      <c r="F4249" s="25">
        <f>IF(OR($E4249="",$C4249=""),"",ROUND($E4249*$C4249/100,2))</f>
        <v/>
      </c>
      <c r="G4249" s="8" t="n"/>
      <c r="H4249" s="25" t="n"/>
      <c r="I4249" s="8" t="n"/>
      <c r="J4249" s="25">
        <f>IF($H4249&lt;&gt;"",IF($F4249="","",ROUND($H4249-$F4249,2)),IF(AND($F4249&lt;&gt;"",ISNUMBER($G4249)),IF($G4249&lt;TODAY(),-$F4249,""),""))</f>
        <v/>
      </c>
    </row>
    <row r="4250">
      <c r="A4250" s="7" t="n"/>
      <c r="B4250" s="10" t="n"/>
      <c r="C4250">
        <f>IF($A4250="","",IFERROR(IF(INDEX('Apólices'!$Q$2:$Q$5001,MATCH($A4250,'Apólices'!$A$2:$A$5001,0))="","",INDEX('Apólices'!$Q$2:$Q$5001,MATCH($A4250,'Apólices'!$A$2:$A$5001,0))),""))</f>
        <v/>
      </c>
      <c r="D4250" s="8" t="n"/>
      <c r="E4250" s="25" t="n"/>
      <c r="F4250" s="25">
        <f>IF(OR($E4250="",$C4250=""),"",ROUND($E4250*$C4250/100,2))</f>
        <v/>
      </c>
      <c r="G4250" s="8" t="n"/>
      <c r="H4250" s="25" t="n"/>
      <c r="I4250" s="8" t="n"/>
      <c r="J4250" s="25">
        <f>IF($H4250&lt;&gt;"",IF($F4250="","",ROUND($H4250-$F4250,2)),IF(AND($F4250&lt;&gt;"",ISNUMBER($G4250)),IF($G4250&lt;TODAY(),-$F4250,""),""))</f>
        <v/>
      </c>
    </row>
    <row r="4251">
      <c r="A4251" s="7" t="n"/>
      <c r="B4251" s="10" t="n"/>
      <c r="C4251">
        <f>IF($A4251="","",IFERROR(IF(INDEX('Apólices'!$Q$2:$Q$5001,MATCH($A4251,'Apólices'!$A$2:$A$5001,0))="","",INDEX('Apólices'!$Q$2:$Q$5001,MATCH($A4251,'Apólices'!$A$2:$A$5001,0))),""))</f>
        <v/>
      </c>
      <c r="D4251" s="8" t="n"/>
      <c r="E4251" s="25" t="n"/>
      <c r="F4251" s="25">
        <f>IF(OR($E4251="",$C4251=""),"",ROUND($E4251*$C4251/100,2))</f>
        <v/>
      </c>
      <c r="G4251" s="8" t="n"/>
      <c r="H4251" s="25" t="n"/>
      <c r="I4251" s="8" t="n"/>
      <c r="J4251" s="25">
        <f>IF($H4251&lt;&gt;"",IF($F4251="","",ROUND($H4251-$F4251,2)),IF(AND($F4251&lt;&gt;"",ISNUMBER($G4251)),IF($G4251&lt;TODAY(),-$F4251,""),""))</f>
        <v/>
      </c>
    </row>
    <row r="4252">
      <c r="A4252" s="7" t="n"/>
      <c r="B4252" s="10" t="n"/>
      <c r="C4252">
        <f>IF($A4252="","",IFERROR(IF(INDEX('Apólices'!$Q$2:$Q$5001,MATCH($A4252,'Apólices'!$A$2:$A$5001,0))="","",INDEX('Apólices'!$Q$2:$Q$5001,MATCH($A4252,'Apólices'!$A$2:$A$5001,0))),""))</f>
        <v/>
      </c>
      <c r="D4252" s="8" t="n"/>
      <c r="E4252" s="25" t="n"/>
      <c r="F4252" s="25">
        <f>IF(OR($E4252="",$C4252=""),"",ROUND($E4252*$C4252/100,2))</f>
        <v/>
      </c>
      <c r="G4252" s="8" t="n"/>
      <c r="H4252" s="25" t="n"/>
      <c r="I4252" s="8" t="n"/>
      <c r="J4252" s="25">
        <f>IF($H4252&lt;&gt;"",IF($F4252="","",ROUND($H4252-$F4252,2)),IF(AND($F4252&lt;&gt;"",ISNUMBER($G4252)),IF($G4252&lt;TODAY(),-$F4252,""),""))</f>
        <v/>
      </c>
    </row>
    <row r="4253">
      <c r="A4253" s="7" t="n"/>
      <c r="B4253" s="10" t="n"/>
      <c r="C4253">
        <f>IF($A4253="","",IFERROR(IF(INDEX('Apólices'!$Q$2:$Q$5001,MATCH($A4253,'Apólices'!$A$2:$A$5001,0))="","",INDEX('Apólices'!$Q$2:$Q$5001,MATCH($A4253,'Apólices'!$A$2:$A$5001,0))),""))</f>
        <v/>
      </c>
      <c r="D4253" s="8" t="n"/>
      <c r="E4253" s="25" t="n"/>
      <c r="F4253" s="25">
        <f>IF(OR($E4253="",$C4253=""),"",ROUND($E4253*$C4253/100,2))</f>
        <v/>
      </c>
      <c r="G4253" s="8" t="n"/>
      <c r="H4253" s="25" t="n"/>
      <c r="I4253" s="8" t="n"/>
      <c r="J4253" s="25">
        <f>IF($H4253&lt;&gt;"",IF($F4253="","",ROUND($H4253-$F4253,2)),IF(AND($F4253&lt;&gt;"",ISNUMBER($G4253)),IF($G4253&lt;TODAY(),-$F4253,""),""))</f>
        <v/>
      </c>
    </row>
    <row r="4254">
      <c r="A4254" s="7" t="n"/>
      <c r="B4254" s="10" t="n"/>
      <c r="C4254">
        <f>IF($A4254="","",IFERROR(IF(INDEX('Apólices'!$Q$2:$Q$5001,MATCH($A4254,'Apólices'!$A$2:$A$5001,0))="","",INDEX('Apólices'!$Q$2:$Q$5001,MATCH($A4254,'Apólices'!$A$2:$A$5001,0))),""))</f>
        <v/>
      </c>
      <c r="D4254" s="8" t="n"/>
      <c r="E4254" s="25" t="n"/>
      <c r="F4254" s="25">
        <f>IF(OR($E4254="",$C4254=""),"",ROUND($E4254*$C4254/100,2))</f>
        <v/>
      </c>
      <c r="G4254" s="8" t="n"/>
      <c r="H4254" s="25" t="n"/>
      <c r="I4254" s="8" t="n"/>
      <c r="J4254" s="25">
        <f>IF($H4254&lt;&gt;"",IF($F4254="","",ROUND($H4254-$F4254,2)),IF(AND($F4254&lt;&gt;"",ISNUMBER($G4254)),IF($G4254&lt;TODAY(),-$F4254,""),""))</f>
        <v/>
      </c>
    </row>
    <row r="4255">
      <c r="A4255" s="7" t="n"/>
      <c r="B4255" s="10" t="n"/>
      <c r="C4255">
        <f>IF($A4255="","",IFERROR(IF(INDEX('Apólices'!$Q$2:$Q$5001,MATCH($A4255,'Apólices'!$A$2:$A$5001,0))="","",INDEX('Apólices'!$Q$2:$Q$5001,MATCH($A4255,'Apólices'!$A$2:$A$5001,0))),""))</f>
        <v/>
      </c>
      <c r="D4255" s="8" t="n"/>
      <c r="E4255" s="25" t="n"/>
      <c r="F4255" s="25">
        <f>IF(OR($E4255="",$C4255=""),"",ROUND($E4255*$C4255/100,2))</f>
        <v/>
      </c>
      <c r="G4255" s="8" t="n"/>
      <c r="H4255" s="25" t="n"/>
      <c r="I4255" s="8" t="n"/>
      <c r="J4255" s="25">
        <f>IF($H4255&lt;&gt;"",IF($F4255="","",ROUND($H4255-$F4255,2)),IF(AND($F4255&lt;&gt;"",ISNUMBER($G4255)),IF($G4255&lt;TODAY(),-$F4255,""),""))</f>
        <v/>
      </c>
    </row>
    <row r="4256">
      <c r="A4256" s="7" t="n"/>
      <c r="B4256" s="10" t="n"/>
      <c r="C4256">
        <f>IF($A4256="","",IFERROR(IF(INDEX('Apólices'!$Q$2:$Q$5001,MATCH($A4256,'Apólices'!$A$2:$A$5001,0))="","",INDEX('Apólices'!$Q$2:$Q$5001,MATCH($A4256,'Apólices'!$A$2:$A$5001,0))),""))</f>
        <v/>
      </c>
      <c r="D4256" s="8" t="n"/>
      <c r="E4256" s="25" t="n"/>
      <c r="F4256" s="25">
        <f>IF(OR($E4256="",$C4256=""),"",ROUND($E4256*$C4256/100,2))</f>
        <v/>
      </c>
      <c r="G4256" s="8" t="n"/>
      <c r="H4256" s="25" t="n"/>
      <c r="I4256" s="8" t="n"/>
      <c r="J4256" s="25">
        <f>IF($H4256&lt;&gt;"",IF($F4256="","",ROUND($H4256-$F4256,2)),IF(AND($F4256&lt;&gt;"",ISNUMBER($G4256)),IF($G4256&lt;TODAY(),-$F4256,""),""))</f>
        <v/>
      </c>
    </row>
    <row r="4257">
      <c r="A4257" s="7" t="n"/>
      <c r="B4257" s="10" t="n"/>
      <c r="C4257">
        <f>IF($A4257="","",IFERROR(IF(INDEX('Apólices'!$Q$2:$Q$5001,MATCH($A4257,'Apólices'!$A$2:$A$5001,0))="","",INDEX('Apólices'!$Q$2:$Q$5001,MATCH($A4257,'Apólices'!$A$2:$A$5001,0))),""))</f>
        <v/>
      </c>
      <c r="D4257" s="8" t="n"/>
      <c r="E4257" s="25" t="n"/>
      <c r="F4257" s="25">
        <f>IF(OR($E4257="",$C4257=""),"",ROUND($E4257*$C4257/100,2))</f>
        <v/>
      </c>
      <c r="G4257" s="8" t="n"/>
      <c r="H4257" s="25" t="n"/>
      <c r="I4257" s="8" t="n"/>
      <c r="J4257" s="25">
        <f>IF($H4257&lt;&gt;"",IF($F4257="","",ROUND($H4257-$F4257,2)),IF(AND($F4257&lt;&gt;"",ISNUMBER($G4257)),IF($G4257&lt;TODAY(),-$F4257,""),""))</f>
        <v/>
      </c>
    </row>
    <row r="4258">
      <c r="A4258" s="7" t="n"/>
      <c r="B4258" s="10" t="n"/>
      <c r="C4258">
        <f>IF($A4258="","",IFERROR(IF(INDEX('Apólices'!$Q$2:$Q$5001,MATCH($A4258,'Apólices'!$A$2:$A$5001,0))="","",INDEX('Apólices'!$Q$2:$Q$5001,MATCH($A4258,'Apólices'!$A$2:$A$5001,0))),""))</f>
        <v/>
      </c>
      <c r="D4258" s="8" t="n"/>
      <c r="E4258" s="25" t="n"/>
      <c r="F4258" s="25">
        <f>IF(OR($E4258="",$C4258=""),"",ROUND($E4258*$C4258/100,2))</f>
        <v/>
      </c>
      <c r="G4258" s="8" t="n"/>
      <c r="H4258" s="25" t="n"/>
      <c r="I4258" s="8" t="n"/>
      <c r="J4258" s="25">
        <f>IF($H4258&lt;&gt;"",IF($F4258="","",ROUND($H4258-$F4258,2)),IF(AND($F4258&lt;&gt;"",ISNUMBER($G4258)),IF($G4258&lt;TODAY(),-$F4258,""),""))</f>
        <v/>
      </c>
    </row>
    <row r="4259">
      <c r="A4259" s="7" t="n"/>
      <c r="B4259" s="10" t="n"/>
      <c r="C4259">
        <f>IF($A4259="","",IFERROR(IF(INDEX('Apólices'!$Q$2:$Q$5001,MATCH($A4259,'Apólices'!$A$2:$A$5001,0))="","",INDEX('Apólices'!$Q$2:$Q$5001,MATCH($A4259,'Apólices'!$A$2:$A$5001,0))),""))</f>
        <v/>
      </c>
      <c r="D4259" s="8" t="n"/>
      <c r="E4259" s="25" t="n"/>
      <c r="F4259" s="25">
        <f>IF(OR($E4259="",$C4259=""),"",ROUND($E4259*$C4259/100,2))</f>
        <v/>
      </c>
      <c r="G4259" s="8" t="n"/>
      <c r="H4259" s="25" t="n"/>
      <c r="I4259" s="8" t="n"/>
      <c r="J4259" s="25">
        <f>IF($H4259&lt;&gt;"",IF($F4259="","",ROUND($H4259-$F4259,2)),IF(AND($F4259&lt;&gt;"",ISNUMBER($G4259)),IF($G4259&lt;TODAY(),-$F4259,""),""))</f>
        <v/>
      </c>
    </row>
    <row r="4260">
      <c r="A4260" s="7" t="n"/>
      <c r="B4260" s="10" t="n"/>
      <c r="C4260">
        <f>IF($A4260="","",IFERROR(IF(INDEX('Apólices'!$Q$2:$Q$5001,MATCH($A4260,'Apólices'!$A$2:$A$5001,0))="","",INDEX('Apólices'!$Q$2:$Q$5001,MATCH($A4260,'Apólices'!$A$2:$A$5001,0))),""))</f>
        <v/>
      </c>
      <c r="D4260" s="8" t="n"/>
      <c r="E4260" s="25" t="n"/>
      <c r="F4260" s="25">
        <f>IF(OR($E4260="",$C4260=""),"",ROUND($E4260*$C4260/100,2))</f>
        <v/>
      </c>
      <c r="G4260" s="8" t="n"/>
      <c r="H4260" s="25" t="n"/>
      <c r="I4260" s="8" t="n"/>
      <c r="J4260" s="25">
        <f>IF($H4260&lt;&gt;"",IF($F4260="","",ROUND($H4260-$F4260,2)),IF(AND($F4260&lt;&gt;"",ISNUMBER($G4260)),IF($G4260&lt;TODAY(),-$F4260,""),""))</f>
        <v/>
      </c>
    </row>
    <row r="4261">
      <c r="A4261" s="7" t="n"/>
      <c r="B4261" s="10" t="n"/>
      <c r="C4261">
        <f>IF($A4261="","",IFERROR(IF(INDEX('Apólices'!$Q$2:$Q$5001,MATCH($A4261,'Apólices'!$A$2:$A$5001,0))="","",INDEX('Apólices'!$Q$2:$Q$5001,MATCH($A4261,'Apólices'!$A$2:$A$5001,0))),""))</f>
        <v/>
      </c>
      <c r="D4261" s="8" t="n"/>
      <c r="E4261" s="25" t="n"/>
      <c r="F4261" s="25">
        <f>IF(OR($E4261="",$C4261=""),"",ROUND($E4261*$C4261/100,2))</f>
        <v/>
      </c>
      <c r="G4261" s="8" t="n"/>
      <c r="H4261" s="25" t="n"/>
      <c r="I4261" s="8" t="n"/>
      <c r="J4261" s="25">
        <f>IF($H4261&lt;&gt;"",IF($F4261="","",ROUND($H4261-$F4261,2)),IF(AND($F4261&lt;&gt;"",ISNUMBER($G4261)),IF($G4261&lt;TODAY(),-$F4261,""),""))</f>
        <v/>
      </c>
    </row>
    <row r="4262">
      <c r="A4262" s="7" t="n"/>
      <c r="B4262" s="10" t="n"/>
      <c r="C4262">
        <f>IF($A4262="","",IFERROR(IF(INDEX('Apólices'!$Q$2:$Q$5001,MATCH($A4262,'Apólices'!$A$2:$A$5001,0))="","",INDEX('Apólices'!$Q$2:$Q$5001,MATCH($A4262,'Apólices'!$A$2:$A$5001,0))),""))</f>
        <v/>
      </c>
      <c r="D4262" s="8" t="n"/>
      <c r="E4262" s="25" t="n"/>
      <c r="F4262" s="25">
        <f>IF(OR($E4262="",$C4262=""),"",ROUND($E4262*$C4262/100,2))</f>
        <v/>
      </c>
      <c r="G4262" s="8" t="n"/>
      <c r="H4262" s="25" t="n"/>
      <c r="I4262" s="8" t="n"/>
      <c r="J4262" s="25">
        <f>IF($H4262&lt;&gt;"",IF($F4262="","",ROUND($H4262-$F4262,2)),IF(AND($F4262&lt;&gt;"",ISNUMBER($G4262)),IF($G4262&lt;TODAY(),-$F4262,""),""))</f>
        <v/>
      </c>
    </row>
    <row r="4263">
      <c r="A4263" s="7" t="n"/>
      <c r="B4263" s="10" t="n"/>
      <c r="C4263">
        <f>IF($A4263="","",IFERROR(IF(INDEX('Apólices'!$Q$2:$Q$5001,MATCH($A4263,'Apólices'!$A$2:$A$5001,0))="","",INDEX('Apólices'!$Q$2:$Q$5001,MATCH($A4263,'Apólices'!$A$2:$A$5001,0))),""))</f>
        <v/>
      </c>
      <c r="D4263" s="8" t="n"/>
      <c r="E4263" s="25" t="n"/>
      <c r="F4263" s="25">
        <f>IF(OR($E4263="",$C4263=""),"",ROUND($E4263*$C4263/100,2))</f>
        <v/>
      </c>
      <c r="G4263" s="8" t="n"/>
      <c r="H4263" s="25" t="n"/>
      <c r="I4263" s="8" t="n"/>
      <c r="J4263" s="25">
        <f>IF($H4263&lt;&gt;"",IF($F4263="","",ROUND($H4263-$F4263,2)),IF(AND($F4263&lt;&gt;"",ISNUMBER($G4263)),IF($G4263&lt;TODAY(),-$F4263,""),""))</f>
        <v/>
      </c>
    </row>
    <row r="4264">
      <c r="A4264" s="7" t="n"/>
      <c r="B4264" s="10" t="n"/>
      <c r="C4264">
        <f>IF($A4264="","",IFERROR(IF(INDEX('Apólices'!$Q$2:$Q$5001,MATCH($A4264,'Apólices'!$A$2:$A$5001,0))="","",INDEX('Apólices'!$Q$2:$Q$5001,MATCH($A4264,'Apólices'!$A$2:$A$5001,0))),""))</f>
        <v/>
      </c>
      <c r="D4264" s="8" t="n"/>
      <c r="E4264" s="25" t="n"/>
      <c r="F4264" s="25">
        <f>IF(OR($E4264="",$C4264=""),"",ROUND($E4264*$C4264/100,2))</f>
        <v/>
      </c>
      <c r="G4264" s="8" t="n"/>
      <c r="H4264" s="25" t="n"/>
      <c r="I4264" s="8" t="n"/>
      <c r="J4264" s="25">
        <f>IF($H4264&lt;&gt;"",IF($F4264="","",ROUND($H4264-$F4264,2)),IF(AND($F4264&lt;&gt;"",ISNUMBER($G4264)),IF($G4264&lt;TODAY(),-$F4264,""),""))</f>
        <v/>
      </c>
    </row>
    <row r="4265">
      <c r="A4265" s="7" t="n"/>
      <c r="B4265" s="10" t="n"/>
      <c r="C4265">
        <f>IF($A4265="","",IFERROR(IF(INDEX('Apólices'!$Q$2:$Q$5001,MATCH($A4265,'Apólices'!$A$2:$A$5001,0))="","",INDEX('Apólices'!$Q$2:$Q$5001,MATCH($A4265,'Apólices'!$A$2:$A$5001,0))),""))</f>
        <v/>
      </c>
      <c r="D4265" s="8" t="n"/>
      <c r="E4265" s="25" t="n"/>
      <c r="F4265" s="25">
        <f>IF(OR($E4265="",$C4265=""),"",ROUND($E4265*$C4265/100,2))</f>
        <v/>
      </c>
      <c r="G4265" s="8" t="n"/>
      <c r="H4265" s="25" t="n"/>
      <c r="I4265" s="8" t="n"/>
      <c r="J4265" s="25">
        <f>IF($H4265&lt;&gt;"",IF($F4265="","",ROUND($H4265-$F4265,2)),IF(AND($F4265&lt;&gt;"",ISNUMBER($G4265)),IF($G4265&lt;TODAY(),-$F4265,""),""))</f>
        <v/>
      </c>
    </row>
    <row r="4266">
      <c r="A4266" s="7" t="n"/>
      <c r="B4266" s="10" t="n"/>
      <c r="C4266">
        <f>IF($A4266="","",IFERROR(IF(INDEX('Apólices'!$Q$2:$Q$5001,MATCH($A4266,'Apólices'!$A$2:$A$5001,0))="","",INDEX('Apólices'!$Q$2:$Q$5001,MATCH($A4266,'Apólices'!$A$2:$A$5001,0))),""))</f>
        <v/>
      </c>
      <c r="D4266" s="8" t="n"/>
      <c r="E4266" s="25" t="n"/>
      <c r="F4266" s="25">
        <f>IF(OR($E4266="",$C4266=""),"",ROUND($E4266*$C4266/100,2))</f>
        <v/>
      </c>
      <c r="G4266" s="8" t="n"/>
      <c r="H4266" s="25" t="n"/>
      <c r="I4266" s="8" t="n"/>
      <c r="J4266" s="25">
        <f>IF($H4266&lt;&gt;"",IF($F4266="","",ROUND($H4266-$F4266,2)),IF(AND($F4266&lt;&gt;"",ISNUMBER($G4266)),IF($G4266&lt;TODAY(),-$F4266,""),""))</f>
        <v/>
      </c>
    </row>
    <row r="4267">
      <c r="A4267" s="7" t="n"/>
      <c r="B4267" s="10" t="n"/>
      <c r="C4267">
        <f>IF($A4267="","",IFERROR(IF(INDEX('Apólices'!$Q$2:$Q$5001,MATCH($A4267,'Apólices'!$A$2:$A$5001,0))="","",INDEX('Apólices'!$Q$2:$Q$5001,MATCH($A4267,'Apólices'!$A$2:$A$5001,0))),""))</f>
        <v/>
      </c>
      <c r="D4267" s="8" t="n"/>
      <c r="E4267" s="25" t="n"/>
      <c r="F4267" s="25">
        <f>IF(OR($E4267="",$C4267=""),"",ROUND($E4267*$C4267/100,2))</f>
        <v/>
      </c>
      <c r="G4267" s="8" t="n"/>
      <c r="H4267" s="25" t="n"/>
      <c r="I4267" s="8" t="n"/>
      <c r="J4267" s="25">
        <f>IF($H4267&lt;&gt;"",IF($F4267="","",ROUND($H4267-$F4267,2)),IF(AND($F4267&lt;&gt;"",ISNUMBER($G4267)),IF($G4267&lt;TODAY(),-$F4267,""),""))</f>
        <v/>
      </c>
    </row>
    <row r="4268">
      <c r="A4268" s="7" t="n"/>
      <c r="B4268" s="10" t="n"/>
      <c r="C4268">
        <f>IF($A4268="","",IFERROR(IF(INDEX('Apólices'!$Q$2:$Q$5001,MATCH($A4268,'Apólices'!$A$2:$A$5001,0))="","",INDEX('Apólices'!$Q$2:$Q$5001,MATCH($A4268,'Apólices'!$A$2:$A$5001,0))),""))</f>
        <v/>
      </c>
      <c r="D4268" s="8" t="n"/>
      <c r="E4268" s="25" t="n"/>
      <c r="F4268" s="25">
        <f>IF(OR($E4268="",$C4268=""),"",ROUND($E4268*$C4268/100,2))</f>
        <v/>
      </c>
      <c r="G4268" s="8" t="n"/>
      <c r="H4268" s="25" t="n"/>
      <c r="I4268" s="8" t="n"/>
      <c r="J4268" s="25">
        <f>IF($H4268&lt;&gt;"",IF($F4268="","",ROUND($H4268-$F4268,2)),IF(AND($F4268&lt;&gt;"",ISNUMBER($G4268)),IF($G4268&lt;TODAY(),-$F4268,""),""))</f>
        <v/>
      </c>
    </row>
    <row r="4269">
      <c r="A4269" s="7" t="n"/>
      <c r="B4269" s="10" t="n"/>
      <c r="C4269">
        <f>IF($A4269="","",IFERROR(IF(INDEX('Apólices'!$Q$2:$Q$5001,MATCH($A4269,'Apólices'!$A$2:$A$5001,0))="","",INDEX('Apólices'!$Q$2:$Q$5001,MATCH($A4269,'Apólices'!$A$2:$A$5001,0))),""))</f>
        <v/>
      </c>
      <c r="D4269" s="8" t="n"/>
      <c r="E4269" s="25" t="n"/>
      <c r="F4269" s="25">
        <f>IF(OR($E4269="",$C4269=""),"",ROUND($E4269*$C4269/100,2))</f>
        <v/>
      </c>
      <c r="G4269" s="8" t="n"/>
      <c r="H4269" s="25" t="n"/>
      <c r="I4269" s="8" t="n"/>
      <c r="J4269" s="25">
        <f>IF($H4269&lt;&gt;"",IF($F4269="","",ROUND($H4269-$F4269,2)),IF(AND($F4269&lt;&gt;"",ISNUMBER($G4269)),IF($G4269&lt;TODAY(),-$F4269,""),""))</f>
        <v/>
      </c>
    </row>
    <row r="4270">
      <c r="A4270" s="7" t="n"/>
      <c r="B4270" s="10" t="n"/>
      <c r="C4270">
        <f>IF($A4270="","",IFERROR(IF(INDEX('Apólices'!$Q$2:$Q$5001,MATCH($A4270,'Apólices'!$A$2:$A$5001,0))="","",INDEX('Apólices'!$Q$2:$Q$5001,MATCH($A4270,'Apólices'!$A$2:$A$5001,0))),""))</f>
        <v/>
      </c>
      <c r="D4270" s="8" t="n"/>
      <c r="E4270" s="25" t="n"/>
      <c r="F4270" s="25">
        <f>IF(OR($E4270="",$C4270=""),"",ROUND($E4270*$C4270/100,2))</f>
        <v/>
      </c>
      <c r="G4270" s="8" t="n"/>
      <c r="H4270" s="25" t="n"/>
      <c r="I4270" s="8" t="n"/>
      <c r="J4270" s="25">
        <f>IF($H4270&lt;&gt;"",IF($F4270="","",ROUND($H4270-$F4270,2)),IF(AND($F4270&lt;&gt;"",ISNUMBER($G4270)),IF($G4270&lt;TODAY(),-$F4270,""),""))</f>
        <v/>
      </c>
    </row>
    <row r="4271">
      <c r="A4271" s="7" t="n"/>
      <c r="B4271" s="10" t="n"/>
      <c r="C4271">
        <f>IF($A4271="","",IFERROR(IF(INDEX('Apólices'!$Q$2:$Q$5001,MATCH($A4271,'Apólices'!$A$2:$A$5001,0))="","",INDEX('Apólices'!$Q$2:$Q$5001,MATCH($A4271,'Apólices'!$A$2:$A$5001,0))),""))</f>
        <v/>
      </c>
      <c r="D4271" s="8" t="n"/>
      <c r="E4271" s="25" t="n"/>
      <c r="F4271" s="25">
        <f>IF(OR($E4271="",$C4271=""),"",ROUND($E4271*$C4271/100,2))</f>
        <v/>
      </c>
      <c r="G4271" s="8" t="n"/>
      <c r="H4271" s="25" t="n"/>
      <c r="I4271" s="8" t="n"/>
      <c r="J4271" s="25">
        <f>IF($H4271&lt;&gt;"",IF($F4271="","",ROUND($H4271-$F4271,2)),IF(AND($F4271&lt;&gt;"",ISNUMBER($G4271)),IF($G4271&lt;TODAY(),-$F4271,""),""))</f>
        <v/>
      </c>
    </row>
    <row r="4272">
      <c r="A4272" s="7" t="n"/>
      <c r="B4272" s="10" t="n"/>
      <c r="C4272">
        <f>IF($A4272="","",IFERROR(IF(INDEX('Apólices'!$Q$2:$Q$5001,MATCH($A4272,'Apólices'!$A$2:$A$5001,0))="","",INDEX('Apólices'!$Q$2:$Q$5001,MATCH($A4272,'Apólices'!$A$2:$A$5001,0))),""))</f>
        <v/>
      </c>
      <c r="D4272" s="8" t="n"/>
      <c r="E4272" s="25" t="n"/>
      <c r="F4272" s="25">
        <f>IF(OR($E4272="",$C4272=""),"",ROUND($E4272*$C4272/100,2))</f>
        <v/>
      </c>
      <c r="G4272" s="8" t="n"/>
      <c r="H4272" s="25" t="n"/>
      <c r="I4272" s="8" t="n"/>
      <c r="J4272" s="25">
        <f>IF($H4272&lt;&gt;"",IF($F4272="","",ROUND($H4272-$F4272,2)),IF(AND($F4272&lt;&gt;"",ISNUMBER($G4272)),IF($G4272&lt;TODAY(),-$F4272,""),""))</f>
        <v/>
      </c>
    </row>
    <row r="4273">
      <c r="A4273" s="7" t="n"/>
      <c r="B4273" s="10" t="n"/>
      <c r="C4273">
        <f>IF($A4273="","",IFERROR(IF(INDEX('Apólices'!$Q$2:$Q$5001,MATCH($A4273,'Apólices'!$A$2:$A$5001,0))="","",INDEX('Apólices'!$Q$2:$Q$5001,MATCH($A4273,'Apólices'!$A$2:$A$5001,0))),""))</f>
        <v/>
      </c>
      <c r="D4273" s="8" t="n"/>
      <c r="E4273" s="25" t="n"/>
      <c r="F4273" s="25">
        <f>IF(OR($E4273="",$C4273=""),"",ROUND($E4273*$C4273/100,2))</f>
        <v/>
      </c>
      <c r="G4273" s="8" t="n"/>
      <c r="H4273" s="25" t="n"/>
      <c r="I4273" s="8" t="n"/>
      <c r="J4273" s="25">
        <f>IF($H4273&lt;&gt;"",IF($F4273="","",ROUND($H4273-$F4273,2)),IF(AND($F4273&lt;&gt;"",ISNUMBER($G4273)),IF($G4273&lt;TODAY(),-$F4273,""),""))</f>
        <v/>
      </c>
    </row>
    <row r="4274">
      <c r="A4274" s="7" t="n"/>
      <c r="B4274" s="10" t="n"/>
      <c r="C4274">
        <f>IF($A4274="","",IFERROR(IF(INDEX('Apólices'!$Q$2:$Q$5001,MATCH($A4274,'Apólices'!$A$2:$A$5001,0))="","",INDEX('Apólices'!$Q$2:$Q$5001,MATCH($A4274,'Apólices'!$A$2:$A$5001,0))),""))</f>
        <v/>
      </c>
      <c r="D4274" s="8" t="n"/>
      <c r="E4274" s="25" t="n"/>
      <c r="F4274" s="25">
        <f>IF(OR($E4274="",$C4274=""),"",ROUND($E4274*$C4274/100,2))</f>
        <v/>
      </c>
      <c r="G4274" s="8" t="n"/>
      <c r="H4274" s="25" t="n"/>
      <c r="I4274" s="8" t="n"/>
      <c r="J4274" s="25">
        <f>IF($H4274&lt;&gt;"",IF($F4274="","",ROUND($H4274-$F4274,2)),IF(AND($F4274&lt;&gt;"",ISNUMBER($G4274)),IF($G4274&lt;TODAY(),-$F4274,""),""))</f>
        <v/>
      </c>
    </row>
    <row r="4275">
      <c r="A4275" s="7" t="n"/>
      <c r="B4275" s="10" t="n"/>
      <c r="C4275">
        <f>IF($A4275="","",IFERROR(IF(INDEX('Apólices'!$Q$2:$Q$5001,MATCH($A4275,'Apólices'!$A$2:$A$5001,0))="","",INDEX('Apólices'!$Q$2:$Q$5001,MATCH($A4275,'Apólices'!$A$2:$A$5001,0))),""))</f>
        <v/>
      </c>
      <c r="D4275" s="8" t="n"/>
      <c r="E4275" s="25" t="n"/>
      <c r="F4275" s="25">
        <f>IF(OR($E4275="",$C4275=""),"",ROUND($E4275*$C4275/100,2))</f>
        <v/>
      </c>
      <c r="G4275" s="8" t="n"/>
      <c r="H4275" s="25" t="n"/>
      <c r="I4275" s="8" t="n"/>
      <c r="J4275" s="25">
        <f>IF($H4275&lt;&gt;"",IF($F4275="","",ROUND($H4275-$F4275,2)),IF(AND($F4275&lt;&gt;"",ISNUMBER($G4275)),IF($G4275&lt;TODAY(),-$F4275,""),""))</f>
        <v/>
      </c>
    </row>
    <row r="4276">
      <c r="A4276" s="7" t="n"/>
      <c r="B4276" s="10" t="n"/>
      <c r="C4276">
        <f>IF($A4276="","",IFERROR(IF(INDEX('Apólices'!$Q$2:$Q$5001,MATCH($A4276,'Apólices'!$A$2:$A$5001,0))="","",INDEX('Apólices'!$Q$2:$Q$5001,MATCH($A4276,'Apólices'!$A$2:$A$5001,0))),""))</f>
        <v/>
      </c>
      <c r="D4276" s="8" t="n"/>
      <c r="E4276" s="25" t="n"/>
      <c r="F4276" s="25">
        <f>IF(OR($E4276="",$C4276=""),"",ROUND($E4276*$C4276/100,2))</f>
        <v/>
      </c>
      <c r="G4276" s="8" t="n"/>
      <c r="H4276" s="25" t="n"/>
      <c r="I4276" s="8" t="n"/>
      <c r="J4276" s="25">
        <f>IF($H4276&lt;&gt;"",IF($F4276="","",ROUND($H4276-$F4276,2)),IF(AND($F4276&lt;&gt;"",ISNUMBER($G4276)),IF($G4276&lt;TODAY(),-$F4276,""),""))</f>
        <v/>
      </c>
    </row>
    <row r="4277">
      <c r="A4277" s="7" t="n"/>
      <c r="B4277" s="10" t="n"/>
      <c r="C4277">
        <f>IF($A4277="","",IFERROR(IF(INDEX('Apólices'!$Q$2:$Q$5001,MATCH($A4277,'Apólices'!$A$2:$A$5001,0))="","",INDEX('Apólices'!$Q$2:$Q$5001,MATCH($A4277,'Apólices'!$A$2:$A$5001,0))),""))</f>
        <v/>
      </c>
      <c r="D4277" s="8" t="n"/>
      <c r="E4277" s="25" t="n"/>
      <c r="F4277" s="25">
        <f>IF(OR($E4277="",$C4277=""),"",ROUND($E4277*$C4277/100,2))</f>
        <v/>
      </c>
      <c r="G4277" s="8" t="n"/>
      <c r="H4277" s="25" t="n"/>
      <c r="I4277" s="8" t="n"/>
      <c r="J4277" s="25">
        <f>IF($H4277&lt;&gt;"",IF($F4277="","",ROUND($H4277-$F4277,2)),IF(AND($F4277&lt;&gt;"",ISNUMBER($G4277)),IF($G4277&lt;TODAY(),-$F4277,""),""))</f>
        <v/>
      </c>
    </row>
    <row r="4278">
      <c r="A4278" s="7" t="n"/>
      <c r="B4278" s="10" t="n"/>
      <c r="C4278">
        <f>IF($A4278="","",IFERROR(IF(INDEX('Apólices'!$Q$2:$Q$5001,MATCH($A4278,'Apólices'!$A$2:$A$5001,0))="","",INDEX('Apólices'!$Q$2:$Q$5001,MATCH($A4278,'Apólices'!$A$2:$A$5001,0))),""))</f>
        <v/>
      </c>
      <c r="D4278" s="8" t="n"/>
      <c r="E4278" s="25" t="n"/>
      <c r="F4278" s="25">
        <f>IF(OR($E4278="",$C4278=""),"",ROUND($E4278*$C4278/100,2))</f>
        <v/>
      </c>
      <c r="G4278" s="8" t="n"/>
      <c r="H4278" s="25" t="n"/>
      <c r="I4278" s="8" t="n"/>
      <c r="J4278" s="25">
        <f>IF($H4278&lt;&gt;"",IF($F4278="","",ROUND($H4278-$F4278,2)),IF(AND($F4278&lt;&gt;"",ISNUMBER($G4278)),IF($G4278&lt;TODAY(),-$F4278,""),""))</f>
        <v/>
      </c>
    </row>
    <row r="4279">
      <c r="A4279" s="7" t="n"/>
      <c r="B4279" s="10" t="n"/>
      <c r="C4279">
        <f>IF($A4279="","",IFERROR(IF(INDEX('Apólices'!$Q$2:$Q$5001,MATCH($A4279,'Apólices'!$A$2:$A$5001,0))="","",INDEX('Apólices'!$Q$2:$Q$5001,MATCH($A4279,'Apólices'!$A$2:$A$5001,0))),""))</f>
        <v/>
      </c>
      <c r="D4279" s="8" t="n"/>
      <c r="E4279" s="25" t="n"/>
      <c r="F4279" s="25">
        <f>IF(OR($E4279="",$C4279=""),"",ROUND($E4279*$C4279/100,2))</f>
        <v/>
      </c>
      <c r="G4279" s="8" t="n"/>
      <c r="H4279" s="25" t="n"/>
      <c r="I4279" s="8" t="n"/>
      <c r="J4279" s="25">
        <f>IF($H4279&lt;&gt;"",IF($F4279="","",ROUND($H4279-$F4279,2)),IF(AND($F4279&lt;&gt;"",ISNUMBER($G4279)),IF($G4279&lt;TODAY(),-$F4279,""),""))</f>
        <v/>
      </c>
    </row>
    <row r="4280">
      <c r="A4280" s="7" t="n"/>
      <c r="B4280" s="10" t="n"/>
      <c r="C4280">
        <f>IF($A4280="","",IFERROR(IF(INDEX('Apólices'!$Q$2:$Q$5001,MATCH($A4280,'Apólices'!$A$2:$A$5001,0))="","",INDEX('Apólices'!$Q$2:$Q$5001,MATCH($A4280,'Apólices'!$A$2:$A$5001,0))),""))</f>
        <v/>
      </c>
      <c r="D4280" s="8" t="n"/>
      <c r="E4280" s="25" t="n"/>
      <c r="F4280" s="25">
        <f>IF(OR($E4280="",$C4280=""),"",ROUND($E4280*$C4280/100,2))</f>
        <v/>
      </c>
      <c r="G4280" s="8" t="n"/>
      <c r="H4280" s="25" t="n"/>
      <c r="I4280" s="8" t="n"/>
      <c r="J4280" s="25">
        <f>IF($H4280&lt;&gt;"",IF($F4280="","",ROUND($H4280-$F4280,2)),IF(AND($F4280&lt;&gt;"",ISNUMBER($G4280)),IF($G4280&lt;TODAY(),-$F4280,""),""))</f>
        <v/>
      </c>
    </row>
    <row r="4281">
      <c r="A4281" s="7" t="n"/>
      <c r="B4281" s="10" t="n"/>
      <c r="C4281">
        <f>IF($A4281="","",IFERROR(IF(INDEX('Apólices'!$Q$2:$Q$5001,MATCH($A4281,'Apólices'!$A$2:$A$5001,0))="","",INDEX('Apólices'!$Q$2:$Q$5001,MATCH($A4281,'Apólices'!$A$2:$A$5001,0))),""))</f>
        <v/>
      </c>
      <c r="D4281" s="8" t="n"/>
      <c r="E4281" s="25" t="n"/>
      <c r="F4281" s="25">
        <f>IF(OR($E4281="",$C4281=""),"",ROUND($E4281*$C4281/100,2))</f>
        <v/>
      </c>
      <c r="G4281" s="8" t="n"/>
      <c r="H4281" s="25" t="n"/>
      <c r="I4281" s="8" t="n"/>
      <c r="J4281" s="25">
        <f>IF($H4281&lt;&gt;"",IF($F4281="","",ROUND($H4281-$F4281,2)),IF(AND($F4281&lt;&gt;"",ISNUMBER($G4281)),IF($G4281&lt;TODAY(),-$F4281,""),""))</f>
        <v/>
      </c>
    </row>
    <row r="4282">
      <c r="A4282" s="7" t="n"/>
      <c r="B4282" s="10" t="n"/>
      <c r="C4282">
        <f>IF($A4282="","",IFERROR(IF(INDEX('Apólices'!$Q$2:$Q$5001,MATCH($A4282,'Apólices'!$A$2:$A$5001,0))="","",INDEX('Apólices'!$Q$2:$Q$5001,MATCH($A4282,'Apólices'!$A$2:$A$5001,0))),""))</f>
        <v/>
      </c>
      <c r="D4282" s="8" t="n"/>
      <c r="E4282" s="25" t="n"/>
      <c r="F4282" s="25">
        <f>IF(OR($E4282="",$C4282=""),"",ROUND($E4282*$C4282/100,2))</f>
        <v/>
      </c>
      <c r="G4282" s="8" t="n"/>
      <c r="H4282" s="25" t="n"/>
      <c r="I4282" s="8" t="n"/>
      <c r="J4282" s="25">
        <f>IF($H4282&lt;&gt;"",IF($F4282="","",ROUND($H4282-$F4282,2)),IF(AND($F4282&lt;&gt;"",ISNUMBER($G4282)),IF($G4282&lt;TODAY(),-$F4282,""),""))</f>
        <v/>
      </c>
    </row>
    <row r="4283">
      <c r="A4283" s="7" t="n"/>
      <c r="B4283" s="10" t="n"/>
      <c r="C4283">
        <f>IF($A4283="","",IFERROR(IF(INDEX('Apólices'!$Q$2:$Q$5001,MATCH($A4283,'Apólices'!$A$2:$A$5001,0))="","",INDEX('Apólices'!$Q$2:$Q$5001,MATCH($A4283,'Apólices'!$A$2:$A$5001,0))),""))</f>
        <v/>
      </c>
      <c r="D4283" s="8" t="n"/>
      <c r="E4283" s="25" t="n"/>
      <c r="F4283" s="25">
        <f>IF(OR($E4283="",$C4283=""),"",ROUND($E4283*$C4283/100,2))</f>
        <v/>
      </c>
      <c r="G4283" s="8" t="n"/>
      <c r="H4283" s="25" t="n"/>
      <c r="I4283" s="8" t="n"/>
      <c r="J4283" s="25">
        <f>IF($H4283&lt;&gt;"",IF($F4283="","",ROUND($H4283-$F4283,2)),IF(AND($F4283&lt;&gt;"",ISNUMBER($G4283)),IF($G4283&lt;TODAY(),-$F4283,""),""))</f>
        <v/>
      </c>
    </row>
    <row r="4284">
      <c r="A4284" s="7" t="n"/>
      <c r="B4284" s="10" t="n"/>
      <c r="C4284">
        <f>IF($A4284="","",IFERROR(IF(INDEX('Apólices'!$Q$2:$Q$5001,MATCH($A4284,'Apólices'!$A$2:$A$5001,0))="","",INDEX('Apólices'!$Q$2:$Q$5001,MATCH($A4284,'Apólices'!$A$2:$A$5001,0))),""))</f>
        <v/>
      </c>
      <c r="D4284" s="8" t="n"/>
      <c r="E4284" s="25" t="n"/>
      <c r="F4284" s="25">
        <f>IF(OR($E4284="",$C4284=""),"",ROUND($E4284*$C4284/100,2))</f>
        <v/>
      </c>
      <c r="G4284" s="8" t="n"/>
      <c r="H4284" s="25" t="n"/>
      <c r="I4284" s="8" t="n"/>
      <c r="J4284" s="25">
        <f>IF($H4284&lt;&gt;"",IF($F4284="","",ROUND($H4284-$F4284,2)),IF(AND($F4284&lt;&gt;"",ISNUMBER($G4284)),IF($G4284&lt;TODAY(),-$F4284,""),""))</f>
        <v/>
      </c>
    </row>
    <row r="4285">
      <c r="A4285" s="7" t="n"/>
      <c r="B4285" s="10" t="n"/>
      <c r="C4285">
        <f>IF($A4285="","",IFERROR(IF(INDEX('Apólices'!$Q$2:$Q$5001,MATCH($A4285,'Apólices'!$A$2:$A$5001,0))="","",INDEX('Apólices'!$Q$2:$Q$5001,MATCH($A4285,'Apólices'!$A$2:$A$5001,0))),""))</f>
        <v/>
      </c>
      <c r="D4285" s="8" t="n"/>
      <c r="E4285" s="25" t="n"/>
      <c r="F4285" s="25">
        <f>IF(OR($E4285="",$C4285=""),"",ROUND($E4285*$C4285/100,2))</f>
        <v/>
      </c>
      <c r="G4285" s="8" t="n"/>
      <c r="H4285" s="25" t="n"/>
      <c r="I4285" s="8" t="n"/>
      <c r="J4285" s="25">
        <f>IF($H4285&lt;&gt;"",IF($F4285="","",ROUND($H4285-$F4285,2)),IF(AND($F4285&lt;&gt;"",ISNUMBER($G4285)),IF($G4285&lt;TODAY(),-$F4285,""),""))</f>
        <v/>
      </c>
    </row>
    <row r="4286">
      <c r="A4286" s="7" t="n"/>
      <c r="B4286" s="10" t="n"/>
      <c r="C4286">
        <f>IF($A4286="","",IFERROR(IF(INDEX('Apólices'!$Q$2:$Q$5001,MATCH($A4286,'Apólices'!$A$2:$A$5001,0))="","",INDEX('Apólices'!$Q$2:$Q$5001,MATCH($A4286,'Apólices'!$A$2:$A$5001,0))),""))</f>
        <v/>
      </c>
      <c r="D4286" s="8" t="n"/>
      <c r="E4286" s="25" t="n"/>
      <c r="F4286" s="25">
        <f>IF(OR($E4286="",$C4286=""),"",ROUND($E4286*$C4286/100,2))</f>
        <v/>
      </c>
      <c r="G4286" s="8" t="n"/>
      <c r="H4286" s="25" t="n"/>
      <c r="I4286" s="8" t="n"/>
      <c r="J4286" s="25">
        <f>IF($H4286&lt;&gt;"",IF($F4286="","",ROUND($H4286-$F4286,2)),IF(AND($F4286&lt;&gt;"",ISNUMBER($G4286)),IF($G4286&lt;TODAY(),-$F4286,""),""))</f>
        <v/>
      </c>
    </row>
    <row r="4287">
      <c r="A4287" s="7" t="n"/>
      <c r="B4287" s="10" t="n"/>
      <c r="C4287">
        <f>IF($A4287="","",IFERROR(IF(INDEX('Apólices'!$Q$2:$Q$5001,MATCH($A4287,'Apólices'!$A$2:$A$5001,0))="","",INDEX('Apólices'!$Q$2:$Q$5001,MATCH($A4287,'Apólices'!$A$2:$A$5001,0))),""))</f>
        <v/>
      </c>
      <c r="D4287" s="8" t="n"/>
      <c r="E4287" s="25" t="n"/>
      <c r="F4287" s="25">
        <f>IF(OR($E4287="",$C4287=""),"",ROUND($E4287*$C4287/100,2))</f>
        <v/>
      </c>
      <c r="G4287" s="8" t="n"/>
      <c r="H4287" s="25" t="n"/>
      <c r="I4287" s="8" t="n"/>
      <c r="J4287" s="25">
        <f>IF($H4287&lt;&gt;"",IF($F4287="","",ROUND($H4287-$F4287,2)),IF(AND($F4287&lt;&gt;"",ISNUMBER($G4287)),IF($G4287&lt;TODAY(),-$F4287,""),""))</f>
        <v/>
      </c>
    </row>
    <row r="4288">
      <c r="A4288" s="7" t="n"/>
      <c r="B4288" s="10" t="n"/>
      <c r="C4288">
        <f>IF($A4288="","",IFERROR(IF(INDEX('Apólices'!$Q$2:$Q$5001,MATCH($A4288,'Apólices'!$A$2:$A$5001,0))="","",INDEX('Apólices'!$Q$2:$Q$5001,MATCH($A4288,'Apólices'!$A$2:$A$5001,0))),""))</f>
        <v/>
      </c>
      <c r="D4288" s="8" t="n"/>
      <c r="E4288" s="25" t="n"/>
      <c r="F4288" s="25">
        <f>IF(OR($E4288="",$C4288=""),"",ROUND($E4288*$C4288/100,2))</f>
        <v/>
      </c>
      <c r="G4288" s="8" t="n"/>
      <c r="H4288" s="25" t="n"/>
      <c r="I4288" s="8" t="n"/>
      <c r="J4288" s="25">
        <f>IF($H4288&lt;&gt;"",IF($F4288="","",ROUND($H4288-$F4288,2)),IF(AND($F4288&lt;&gt;"",ISNUMBER($G4288)),IF($G4288&lt;TODAY(),-$F4288,""),""))</f>
        <v/>
      </c>
    </row>
    <row r="4289">
      <c r="A4289" s="7" t="n"/>
      <c r="B4289" s="10" t="n"/>
      <c r="C4289">
        <f>IF($A4289="","",IFERROR(IF(INDEX('Apólices'!$Q$2:$Q$5001,MATCH($A4289,'Apólices'!$A$2:$A$5001,0))="","",INDEX('Apólices'!$Q$2:$Q$5001,MATCH($A4289,'Apólices'!$A$2:$A$5001,0))),""))</f>
        <v/>
      </c>
      <c r="D4289" s="8" t="n"/>
      <c r="E4289" s="25" t="n"/>
      <c r="F4289" s="25">
        <f>IF(OR($E4289="",$C4289=""),"",ROUND($E4289*$C4289/100,2))</f>
        <v/>
      </c>
      <c r="G4289" s="8" t="n"/>
      <c r="H4289" s="25" t="n"/>
      <c r="I4289" s="8" t="n"/>
      <c r="J4289" s="25">
        <f>IF($H4289&lt;&gt;"",IF($F4289="","",ROUND($H4289-$F4289,2)),IF(AND($F4289&lt;&gt;"",ISNUMBER($G4289)),IF($G4289&lt;TODAY(),-$F4289,""),""))</f>
        <v/>
      </c>
    </row>
    <row r="4290">
      <c r="A4290" s="7" t="n"/>
      <c r="B4290" s="10" t="n"/>
      <c r="C4290">
        <f>IF($A4290="","",IFERROR(IF(INDEX('Apólices'!$Q$2:$Q$5001,MATCH($A4290,'Apólices'!$A$2:$A$5001,0))="","",INDEX('Apólices'!$Q$2:$Q$5001,MATCH($A4290,'Apólices'!$A$2:$A$5001,0))),""))</f>
        <v/>
      </c>
      <c r="D4290" s="8" t="n"/>
      <c r="E4290" s="25" t="n"/>
      <c r="F4290" s="25">
        <f>IF(OR($E4290="",$C4290=""),"",ROUND($E4290*$C4290/100,2))</f>
        <v/>
      </c>
      <c r="G4290" s="8" t="n"/>
      <c r="H4290" s="25" t="n"/>
      <c r="I4290" s="8" t="n"/>
      <c r="J4290" s="25">
        <f>IF($H4290&lt;&gt;"",IF($F4290="","",ROUND($H4290-$F4290,2)),IF(AND($F4290&lt;&gt;"",ISNUMBER($G4290)),IF($G4290&lt;TODAY(),-$F4290,""),""))</f>
        <v/>
      </c>
    </row>
    <row r="4291">
      <c r="A4291" s="7" t="n"/>
      <c r="B4291" s="10" t="n"/>
      <c r="C4291">
        <f>IF($A4291="","",IFERROR(IF(INDEX('Apólices'!$Q$2:$Q$5001,MATCH($A4291,'Apólices'!$A$2:$A$5001,0))="","",INDEX('Apólices'!$Q$2:$Q$5001,MATCH($A4291,'Apólices'!$A$2:$A$5001,0))),""))</f>
        <v/>
      </c>
      <c r="D4291" s="8" t="n"/>
      <c r="E4291" s="25" t="n"/>
      <c r="F4291" s="25">
        <f>IF(OR($E4291="",$C4291=""),"",ROUND($E4291*$C4291/100,2))</f>
        <v/>
      </c>
      <c r="G4291" s="8" t="n"/>
      <c r="H4291" s="25" t="n"/>
      <c r="I4291" s="8" t="n"/>
      <c r="J4291" s="25">
        <f>IF($H4291&lt;&gt;"",IF($F4291="","",ROUND($H4291-$F4291,2)),IF(AND($F4291&lt;&gt;"",ISNUMBER($G4291)),IF($G4291&lt;TODAY(),-$F4291,""),""))</f>
        <v/>
      </c>
    </row>
    <row r="4292">
      <c r="A4292" s="7" t="n"/>
      <c r="B4292" s="10" t="n"/>
      <c r="C4292">
        <f>IF($A4292="","",IFERROR(IF(INDEX('Apólices'!$Q$2:$Q$5001,MATCH($A4292,'Apólices'!$A$2:$A$5001,0))="","",INDEX('Apólices'!$Q$2:$Q$5001,MATCH($A4292,'Apólices'!$A$2:$A$5001,0))),""))</f>
        <v/>
      </c>
      <c r="D4292" s="8" t="n"/>
      <c r="E4292" s="25" t="n"/>
      <c r="F4292" s="25">
        <f>IF(OR($E4292="",$C4292=""),"",ROUND($E4292*$C4292/100,2))</f>
        <v/>
      </c>
      <c r="G4292" s="8" t="n"/>
      <c r="H4292" s="25" t="n"/>
      <c r="I4292" s="8" t="n"/>
      <c r="J4292" s="25">
        <f>IF($H4292&lt;&gt;"",IF($F4292="","",ROUND($H4292-$F4292,2)),IF(AND($F4292&lt;&gt;"",ISNUMBER($G4292)),IF($G4292&lt;TODAY(),-$F4292,""),""))</f>
        <v/>
      </c>
    </row>
    <row r="4293">
      <c r="A4293" s="7" t="n"/>
      <c r="B4293" s="10" t="n"/>
      <c r="C4293">
        <f>IF($A4293="","",IFERROR(IF(INDEX('Apólices'!$Q$2:$Q$5001,MATCH($A4293,'Apólices'!$A$2:$A$5001,0))="","",INDEX('Apólices'!$Q$2:$Q$5001,MATCH($A4293,'Apólices'!$A$2:$A$5001,0))),""))</f>
        <v/>
      </c>
      <c r="D4293" s="8" t="n"/>
      <c r="E4293" s="25" t="n"/>
      <c r="F4293" s="25">
        <f>IF(OR($E4293="",$C4293=""),"",ROUND($E4293*$C4293/100,2))</f>
        <v/>
      </c>
      <c r="G4293" s="8" t="n"/>
      <c r="H4293" s="25" t="n"/>
      <c r="I4293" s="8" t="n"/>
      <c r="J4293" s="25">
        <f>IF($H4293&lt;&gt;"",IF($F4293="","",ROUND($H4293-$F4293,2)),IF(AND($F4293&lt;&gt;"",ISNUMBER($G4293)),IF($G4293&lt;TODAY(),-$F4293,""),""))</f>
        <v/>
      </c>
    </row>
    <row r="4294">
      <c r="A4294" s="7" t="n"/>
      <c r="B4294" s="10" t="n"/>
      <c r="C4294">
        <f>IF($A4294="","",IFERROR(IF(INDEX('Apólices'!$Q$2:$Q$5001,MATCH($A4294,'Apólices'!$A$2:$A$5001,0))="","",INDEX('Apólices'!$Q$2:$Q$5001,MATCH($A4294,'Apólices'!$A$2:$A$5001,0))),""))</f>
        <v/>
      </c>
      <c r="D4294" s="8" t="n"/>
      <c r="E4294" s="25" t="n"/>
      <c r="F4294" s="25">
        <f>IF(OR($E4294="",$C4294=""),"",ROUND($E4294*$C4294/100,2))</f>
        <v/>
      </c>
      <c r="G4294" s="8" t="n"/>
      <c r="H4294" s="25" t="n"/>
      <c r="I4294" s="8" t="n"/>
      <c r="J4294" s="25">
        <f>IF($H4294&lt;&gt;"",IF($F4294="","",ROUND($H4294-$F4294,2)),IF(AND($F4294&lt;&gt;"",ISNUMBER($G4294)),IF($G4294&lt;TODAY(),-$F4294,""),""))</f>
        <v/>
      </c>
    </row>
    <row r="4295">
      <c r="A4295" s="7" t="n"/>
      <c r="B4295" s="10" t="n"/>
      <c r="C4295">
        <f>IF($A4295="","",IFERROR(IF(INDEX('Apólices'!$Q$2:$Q$5001,MATCH($A4295,'Apólices'!$A$2:$A$5001,0))="","",INDEX('Apólices'!$Q$2:$Q$5001,MATCH($A4295,'Apólices'!$A$2:$A$5001,0))),""))</f>
        <v/>
      </c>
      <c r="D4295" s="8" t="n"/>
      <c r="E4295" s="25" t="n"/>
      <c r="F4295" s="25">
        <f>IF(OR($E4295="",$C4295=""),"",ROUND($E4295*$C4295/100,2))</f>
        <v/>
      </c>
      <c r="G4295" s="8" t="n"/>
      <c r="H4295" s="25" t="n"/>
      <c r="I4295" s="8" t="n"/>
      <c r="J4295" s="25">
        <f>IF($H4295&lt;&gt;"",IF($F4295="","",ROUND($H4295-$F4295,2)),IF(AND($F4295&lt;&gt;"",ISNUMBER($G4295)),IF($G4295&lt;TODAY(),-$F4295,""),""))</f>
        <v/>
      </c>
    </row>
    <row r="4296">
      <c r="A4296" s="7" t="n"/>
      <c r="B4296" s="10" t="n"/>
      <c r="C4296">
        <f>IF($A4296="","",IFERROR(IF(INDEX('Apólices'!$Q$2:$Q$5001,MATCH($A4296,'Apólices'!$A$2:$A$5001,0))="","",INDEX('Apólices'!$Q$2:$Q$5001,MATCH($A4296,'Apólices'!$A$2:$A$5001,0))),""))</f>
        <v/>
      </c>
      <c r="D4296" s="8" t="n"/>
      <c r="E4296" s="25" t="n"/>
      <c r="F4296" s="25">
        <f>IF(OR($E4296="",$C4296=""),"",ROUND($E4296*$C4296/100,2))</f>
        <v/>
      </c>
      <c r="G4296" s="8" t="n"/>
      <c r="H4296" s="25" t="n"/>
      <c r="I4296" s="8" t="n"/>
      <c r="J4296" s="25">
        <f>IF($H4296&lt;&gt;"",IF($F4296="","",ROUND($H4296-$F4296,2)),IF(AND($F4296&lt;&gt;"",ISNUMBER($G4296)),IF($G4296&lt;TODAY(),-$F4296,""),""))</f>
        <v/>
      </c>
    </row>
    <row r="4297">
      <c r="A4297" s="7" t="n"/>
      <c r="B4297" s="10" t="n"/>
      <c r="C4297">
        <f>IF($A4297="","",IFERROR(IF(INDEX('Apólices'!$Q$2:$Q$5001,MATCH($A4297,'Apólices'!$A$2:$A$5001,0))="","",INDEX('Apólices'!$Q$2:$Q$5001,MATCH($A4297,'Apólices'!$A$2:$A$5001,0))),""))</f>
        <v/>
      </c>
      <c r="D4297" s="8" t="n"/>
      <c r="E4297" s="25" t="n"/>
      <c r="F4297" s="25">
        <f>IF(OR($E4297="",$C4297=""),"",ROUND($E4297*$C4297/100,2))</f>
        <v/>
      </c>
      <c r="G4297" s="8" t="n"/>
      <c r="H4297" s="25" t="n"/>
      <c r="I4297" s="8" t="n"/>
      <c r="J4297" s="25">
        <f>IF($H4297&lt;&gt;"",IF($F4297="","",ROUND($H4297-$F4297,2)),IF(AND($F4297&lt;&gt;"",ISNUMBER($G4297)),IF($G4297&lt;TODAY(),-$F4297,""),""))</f>
        <v/>
      </c>
    </row>
    <row r="4298">
      <c r="A4298" s="7" t="n"/>
      <c r="B4298" s="10" t="n"/>
      <c r="C4298">
        <f>IF($A4298="","",IFERROR(IF(INDEX('Apólices'!$Q$2:$Q$5001,MATCH($A4298,'Apólices'!$A$2:$A$5001,0))="","",INDEX('Apólices'!$Q$2:$Q$5001,MATCH($A4298,'Apólices'!$A$2:$A$5001,0))),""))</f>
        <v/>
      </c>
      <c r="D4298" s="8" t="n"/>
      <c r="E4298" s="25" t="n"/>
      <c r="F4298" s="25">
        <f>IF(OR($E4298="",$C4298=""),"",ROUND($E4298*$C4298/100,2))</f>
        <v/>
      </c>
      <c r="G4298" s="8" t="n"/>
      <c r="H4298" s="25" t="n"/>
      <c r="I4298" s="8" t="n"/>
      <c r="J4298" s="25">
        <f>IF($H4298&lt;&gt;"",IF($F4298="","",ROUND($H4298-$F4298,2)),IF(AND($F4298&lt;&gt;"",ISNUMBER($G4298)),IF($G4298&lt;TODAY(),-$F4298,""),""))</f>
        <v/>
      </c>
    </row>
    <row r="4299">
      <c r="A4299" s="7" t="n"/>
      <c r="B4299" s="10" t="n"/>
      <c r="C4299">
        <f>IF($A4299="","",IFERROR(IF(INDEX('Apólices'!$Q$2:$Q$5001,MATCH($A4299,'Apólices'!$A$2:$A$5001,0))="","",INDEX('Apólices'!$Q$2:$Q$5001,MATCH($A4299,'Apólices'!$A$2:$A$5001,0))),""))</f>
        <v/>
      </c>
      <c r="D4299" s="8" t="n"/>
      <c r="E4299" s="25" t="n"/>
      <c r="F4299" s="25">
        <f>IF(OR($E4299="",$C4299=""),"",ROUND($E4299*$C4299/100,2))</f>
        <v/>
      </c>
      <c r="G4299" s="8" t="n"/>
      <c r="H4299" s="25" t="n"/>
      <c r="I4299" s="8" t="n"/>
      <c r="J4299" s="25">
        <f>IF($H4299&lt;&gt;"",IF($F4299="","",ROUND($H4299-$F4299,2)),IF(AND($F4299&lt;&gt;"",ISNUMBER($G4299)),IF($G4299&lt;TODAY(),-$F4299,""),""))</f>
        <v/>
      </c>
    </row>
    <row r="4300">
      <c r="A4300" s="7" t="n"/>
      <c r="B4300" s="10" t="n"/>
      <c r="C4300">
        <f>IF($A4300="","",IFERROR(IF(INDEX('Apólices'!$Q$2:$Q$5001,MATCH($A4300,'Apólices'!$A$2:$A$5001,0))="","",INDEX('Apólices'!$Q$2:$Q$5001,MATCH($A4300,'Apólices'!$A$2:$A$5001,0))),""))</f>
        <v/>
      </c>
      <c r="D4300" s="8" t="n"/>
      <c r="E4300" s="25" t="n"/>
      <c r="F4300" s="25">
        <f>IF(OR($E4300="",$C4300=""),"",ROUND($E4300*$C4300/100,2))</f>
        <v/>
      </c>
      <c r="G4300" s="8" t="n"/>
      <c r="H4300" s="25" t="n"/>
      <c r="I4300" s="8" t="n"/>
      <c r="J4300" s="25">
        <f>IF($H4300&lt;&gt;"",IF($F4300="","",ROUND($H4300-$F4300,2)),IF(AND($F4300&lt;&gt;"",ISNUMBER($G4300)),IF($G4300&lt;TODAY(),-$F4300,""),""))</f>
        <v/>
      </c>
    </row>
    <row r="4301">
      <c r="A4301" s="7" t="n"/>
      <c r="B4301" s="10" t="n"/>
      <c r="C4301">
        <f>IF($A4301="","",IFERROR(IF(INDEX('Apólices'!$Q$2:$Q$5001,MATCH($A4301,'Apólices'!$A$2:$A$5001,0))="","",INDEX('Apólices'!$Q$2:$Q$5001,MATCH($A4301,'Apólices'!$A$2:$A$5001,0))),""))</f>
        <v/>
      </c>
      <c r="D4301" s="8" t="n"/>
      <c r="E4301" s="25" t="n"/>
      <c r="F4301" s="25">
        <f>IF(OR($E4301="",$C4301=""),"",ROUND($E4301*$C4301/100,2))</f>
        <v/>
      </c>
      <c r="G4301" s="8" t="n"/>
      <c r="H4301" s="25" t="n"/>
      <c r="I4301" s="8" t="n"/>
      <c r="J4301" s="25">
        <f>IF($H4301&lt;&gt;"",IF($F4301="","",ROUND($H4301-$F4301,2)),IF(AND($F4301&lt;&gt;"",ISNUMBER($G4301)),IF($G4301&lt;TODAY(),-$F4301,""),""))</f>
        <v/>
      </c>
    </row>
    <row r="4302">
      <c r="A4302" s="7" t="n"/>
      <c r="B4302" s="10" t="n"/>
      <c r="C4302">
        <f>IF($A4302="","",IFERROR(IF(INDEX('Apólices'!$Q$2:$Q$5001,MATCH($A4302,'Apólices'!$A$2:$A$5001,0))="","",INDEX('Apólices'!$Q$2:$Q$5001,MATCH($A4302,'Apólices'!$A$2:$A$5001,0))),""))</f>
        <v/>
      </c>
      <c r="D4302" s="8" t="n"/>
      <c r="E4302" s="25" t="n"/>
      <c r="F4302" s="25">
        <f>IF(OR($E4302="",$C4302=""),"",ROUND($E4302*$C4302/100,2))</f>
        <v/>
      </c>
      <c r="G4302" s="8" t="n"/>
      <c r="H4302" s="25" t="n"/>
      <c r="I4302" s="8" t="n"/>
      <c r="J4302" s="25">
        <f>IF($H4302&lt;&gt;"",IF($F4302="","",ROUND($H4302-$F4302,2)),IF(AND($F4302&lt;&gt;"",ISNUMBER($G4302)),IF($G4302&lt;TODAY(),-$F4302,""),""))</f>
        <v/>
      </c>
    </row>
    <row r="4303">
      <c r="A4303" s="7" t="n"/>
      <c r="B4303" s="10" t="n"/>
      <c r="C4303">
        <f>IF($A4303="","",IFERROR(IF(INDEX('Apólices'!$Q$2:$Q$5001,MATCH($A4303,'Apólices'!$A$2:$A$5001,0))="","",INDEX('Apólices'!$Q$2:$Q$5001,MATCH($A4303,'Apólices'!$A$2:$A$5001,0))),""))</f>
        <v/>
      </c>
      <c r="D4303" s="8" t="n"/>
      <c r="E4303" s="25" t="n"/>
      <c r="F4303" s="25">
        <f>IF(OR($E4303="",$C4303=""),"",ROUND($E4303*$C4303/100,2))</f>
        <v/>
      </c>
      <c r="G4303" s="8" t="n"/>
      <c r="H4303" s="25" t="n"/>
      <c r="I4303" s="8" t="n"/>
      <c r="J4303" s="25">
        <f>IF($H4303&lt;&gt;"",IF($F4303="","",ROUND($H4303-$F4303,2)),IF(AND($F4303&lt;&gt;"",ISNUMBER($G4303)),IF($G4303&lt;TODAY(),-$F4303,""),""))</f>
        <v/>
      </c>
    </row>
    <row r="4304">
      <c r="A4304" s="7" t="n"/>
      <c r="B4304" s="10" t="n"/>
      <c r="C4304">
        <f>IF($A4304="","",IFERROR(IF(INDEX('Apólices'!$Q$2:$Q$5001,MATCH($A4304,'Apólices'!$A$2:$A$5001,0))="","",INDEX('Apólices'!$Q$2:$Q$5001,MATCH($A4304,'Apólices'!$A$2:$A$5001,0))),""))</f>
        <v/>
      </c>
      <c r="D4304" s="8" t="n"/>
      <c r="E4304" s="25" t="n"/>
      <c r="F4304" s="25">
        <f>IF(OR($E4304="",$C4304=""),"",ROUND($E4304*$C4304/100,2))</f>
        <v/>
      </c>
      <c r="G4304" s="8" t="n"/>
      <c r="H4304" s="25" t="n"/>
      <c r="I4304" s="8" t="n"/>
      <c r="J4304" s="25">
        <f>IF($H4304&lt;&gt;"",IF($F4304="","",ROUND($H4304-$F4304,2)),IF(AND($F4304&lt;&gt;"",ISNUMBER($G4304)),IF($G4304&lt;TODAY(),-$F4304,""),""))</f>
        <v/>
      </c>
    </row>
    <row r="4305">
      <c r="A4305" s="7" t="n"/>
      <c r="B4305" s="10" t="n"/>
      <c r="C4305">
        <f>IF($A4305="","",IFERROR(IF(INDEX('Apólices'!$Q$2:$Q$5001,MATCH($A4305,'Apólices'!$A$2:$A$5001,0))="","",INDEX('Apólices'!$Q$2:$Q$5001,MATCH($A4305,'Apólices'!$A$2:$A$5001,0))),""))</f>
        <v/>
      </c>
      <c r="D4305" s="8" t="n"/>
      <c r="E4305" s="25" t="n"/>
      <c r="F4305" s="25">
        <f>IF(OR($E4305="",$C4305=""),"",ROUND($E4305*$C4305/100,2))</f>
        <v/>
      </c>
      <c r="G4305" s="8" t="n"/>
      <c r="H4305" s="25" t="n"/>
      <c r="I4305" s="8" t="n"/>
      <c r="J4305" s="25">
        <f>IF($H4305&lt;&gt;"",IF($F4305="","",ROUND($H4305-$F4305,2)),IF(AND($F4305&lt;&gt;"",ISNUMBER($G4305)),IF($G4305&lt;TODAY(),-$F4305,""),""))</f>
        <v/>
      </c>
    </row>
    <row r="4306">
      <c r="A4306" s="7" t="n"/>
      <c r="B4306" s="10" t="n"/>
      <c r="C4306">
        <f>IF($A4306="","",IFERROR(IF(INDEX('Apólices'!$Q$2:$Q$5001,MATCH($A4306,'Apólices'!$A$2:$A$5001,0))="","",INDEX('Apólices'!$Q$2:$Q$5001,MATCH($A4306,'Apólices'!$A$2:$A$5001,0))),""))</f>
        <v/>
      </c>
      <c r="D4306" s="8" t="n"/>
      <c r="E4306" s="25" t="n"/>
      <c r="F4306" s="25">
        <f>IF(OR($E4306="",$C4306=""),"",ROUND($E4306*$C4306/100,2))</f>
        <v/>
      </c>
      <c r="G4306" s="8" t="n"/>
      <c r="H4306" s="25" t="n"/>
      <c r="I4306" s="8" t="n"/>
      <c r="J4306" s="25">
        <f>IF($H4306&lt;&gt;"",IF($F4306="","",ROUND($H4306-$F4306,2)),IF(AND($F4306&lt;&gt;"",ISNUMBER($G4306)),IF($G4306&lt;TODAY(),-$F4306,""),""))</f>
        <v/>
      </c>
    </row>
    <row r="4307">
      <c r="A4307" s="7" t="n"/>
      <c r="B4307" s="10" t="n"/>
      <c r="C4307">
        <f>IF($A4307="","",IFERROR(IF(INDEX('Apólices'!$Q$2:$Q$5001,MATCH($A4307,'Apólices'!$A$2:$A$5001,0))="","",INDEX('Apólices'!$Q$2:$Q$5001,MATCH($A4307,'Apólices'!$A$2:$A$5001,0))),""))</f>
        <v/>
      </c>
      <c r="D4307" s="8" t="n"/>
      <c r="E4307" s="25" t="n"/>
      <c r="F4307" s="25">
        <f>IF(OR($E4307="",$C4307=""),"",ROUND($E4307*$C4307/100,2))</f>
        <v/>
      </c>
      <c r="G4307" s="8" t="n"/>
      <c r="H4307" s="25" t="n"/>
      <c r="I4307" s="8" t="n"/>
      <c r="J4307" s="25">
        <f>IF($H4307&lt;&gt;"",IF($F4307="","",ROUND($H4307-$F4307,2)),IF(AND($F4307&lt;&gt;"",ISNUMBER($G4307)),IF($G4307&lt;TODAY(),-$F4307,""),""))</f>
        <v/>
      </c>
    </row>
    <row r="4308">
      <c r="A4308" s="7" t="n"/>
      <c r="B4308" s="10" t="n"/>
      <c r="C4308">
        <f>IF($A4308="","",IFERROR(IF(INDEX('Apólices'!$Q$2:$Q$5001,MATCH($A4308,'Apólices'!$A$2:$A$5001,0))="","",INDEX('Apólices'!$Q$2:$Q$5001,MATCH($A4308,'Apólices'!$A$2:$A$5001,0))),""))</f>
        <v/>
      </c>
      <c r="D4308" s="8" t="n"/>
      <c r="E4308" s="25" t="n"/>
      <c r="F4308" s="25">
        <f>IF(OR($E4308="",$C4308=""),"",ROUND($E4308*$C4308/100,2))</f>
        <v/>
      </c>
      <c r="G4308" s="8" t="n"/>
      <c r="H4308" s="25" t="n"/>
      <c r="I4308" s="8" t="n"/>
      <c r="J4308" s="25">
        <f>IF($H4308&lt;&gt;"",IF($F4308="","",ROUND($H4308-$F4308,2)),IF(AND($F4308&lt;&gt;"",ISNUMBER($G4308)),IF($G4308&lt;TODAY(),-$F4308,""),""))</f>
        <v/>
      </c>
    </row>
    <row r="4309">
      <c r="A4309" s="7" t="n"/>
      <c r="B4309" s="10" t="n"/>
      <c r="C4309">
        <f>IF($A4309="","",IFERROR(IF(INDEX('Apólices'!$Q$2:$Q$5001,MATCH($A4309,'Apólices'!$A$2:$A$5001,0))="","",INDEX('Apólices'!$Q$2:$Q$5001,MATCH($A4309,'Apólices'!$A$2:$A$5001,0))),""))</f>
        <v/>
      </c>
      <c r="D4309" s="8" t="n"/>
      <c r="E4309" s="25" t="n"/>
      <c r="F4309" s="25">
        <f>IF(OR($E4309="",$C4309=""),"",ROUND($E4309*$C4309/100,2))</f>
        <v/>
      </c>
      <c r="G4309" s="8" t="n"/>
      <c r="H4309" s="25" t="n"/>
      <c r="I4309" s="8" t="n"/>
      <c r="J4309" s="25">
        <f>IF($H4309&lt;&gt;"",IF($F4309="","",ROUND($H4309-$F4309,2)),IF(AND($F4309&lt;&gt;"",ISNUMBER($G4309)),IF($G4309&lt;TODAY(),-$F4309,""),""))</f>
        <v/>
      </c>
    </row>
    <row r="4310">
      <c r="A4310" s="7" t="n"/>
      <c r="B4310" s="10" t="n"/>
      <c r="C4310">
        <f>IF($A4310="","",IFERROR(IF(INDEX('Apólices'!$Q$2:$Q$5001,MATCH($A4310,'Apólices'!$A$2:$A$5001,0))="","",INDEX('Apólices'!$Q$2:$Q$5001,MATCH($A4310,'Apólices'!$A$2:$A$5001,0))),""))</f>
        <v/>
      </c>
      <c r="D4310" s="8" t="n"/>
      <c r="E4310" s="25" t="n"/>
      <c r="F4310" s="25">
        <f>IF(OR($E4310="",$C4310=""),"",ROUND($E4310*$C4310/100,2))</f>
        <v/>
      </c>
      <c r="G4310" s="8" t="n"/>
      <c r="H4310" s="25" t="n"/>
      <c r="I4310" s="8" t="n"/>
      <c r="J4310" s="25">
        <f>IF($H4310&lt;&gt;"",IF($F4310="","",ROUND($H4310-$F4310,2)),IF(AND($F4310&lt;&gt;"",ISNUMBER($G4310)),IF($G4310&lt;TODAY(),-$F4310,""),""))</f>
        <v/>
      </c>
    </row>
    <row r="4311">
      <c r="A4311" s="7" t="n"/>
      <c r="B4311" s="10" t="n"/>
      <c r="C4311">
        <f>IF($A4311="","",IFERROR(IF(INDEX('Apólices'!$Q$2:$Q$5001,MATCH($A4311,'Apólices'!$A$2:$A$5001,0))="","",INDEX('Apólices'!$Q$2:$Q$5001,MATCH($A4311,'Apólices'!$A$2:$A$5001,0))),""))</f>
        <v/>
      </c>
      <c r="D4311" s="8" t="n"/>
      <c r="E4311" s="25" t="n"/>
      <c r="F4311" s="25">
        <f>IF(OR($E4311="",$C4311=""),"",ROUND($E4311*$C4311/100,2))</f>
        <v/>
      </c>
      <c r="G4311" s="8" t="n"/>
      <c r="H4311" s="25" t="n"/>
      <c r="I4311" s="8" t="n"/>
      <c r="J4311" s="25">
        <f>IF($H4311&lt;&gt;"",IF($F4311="","",ROUND($H4311-$F4311,2)),IF(AND($F4311&lt;&gt;"",ISNUMBER($G4311)),IF($G4311&lt;TODAY(),-$F4311,""),""))</f>
        <v/>
      </c>
    </row>
    <row r="4312">
      <c r="A4312" s="7" t="n"/>
      <c r="B4312" s="10" t="n"/>
      <c r="C4312">
        <f>IF($A4312="","",IFERROR(IF(INDEX('Apólices'!$Q$2:$Q$5001,MATCH($A4312,'Apólices'!$A$2:$A$5001,0))="","",INDEX('Apólices'!$Q$2:$Q$5001,MATCH($A4312,'Apólices'!$A$2:$A$5001,0))),""))</f>
        <v/>
      </c>
      <c r="D4312" s="8" t="n"/>
      <c r="E4312" s="25" t="n"/>
      <c r="F4312" s="25">
        <f>IF(OR($E4312="",$C4312=""),"",ROUND($E4312*$C4312/100,2))</f>
        <v/>
      </c>
      <c r="G4312" s="8" t="n"/>
      <c r="H4312" s="25" t="n"/>
      <c r="I4312" s="8" t="n"/>
      <c r="J4312" s="25">
        <f>IF($H4312&lt;&gt;"",IF($F4312="","",ROUND($H4312-$F4312,2)),IF(AND($F4312&lt;&gt;"",ISNUMBER($G4312)),IF($G4312&lt;TODAY(),-$F4312,""),""))</f>
        <v/>
      </c>
    </row>
    <row r="4313">
      <c r="A4313" s="7" t="n"/>
      <c r="B4313" s="10" t="n"/>
      <c r="C4313">
        <f>IF($A4313="","",IFERROR(IF(INDEX('Apólices'!$Q$2:$Q$5001,MATCH($A4313,'Apólices'!$A$2:$A$5001,0))="","",INDEX('Apólices'!$Q$2:$Q$5001,MATCH($A4313,'Apólices'!$A$2:$A$5001,0))),""))</f>
        <v/>
      </c>
      <c r="D4313" s="8" t="n"/>
      <c r="E4313" s="25" t="n"/>
      <c r="F4313" s="25">
        <f>IF(OR($E4313="",$C4313=""),"",ROUND($E4313*$C4313/100,2))</f>
        <v/>
      </c>
      <c r="G4313" s="8" t="n"/>
      <c r="H4313" s="25" t="n"/>
      <c r="I4313" s="8" t="n"/>
      <c r="J4313" s="25">
        <f>IF($H4313&lt;&gt;"",IF($F4313="","",ROUND($H4313-$F4313,2)),IF(AND($F4313&lt;&gt;"",ISNUMBER($G4313)),IF($G4313&lt;TODAY(),-$F4313,""),""))</f>
        <v/>
      </c>
    </row>
    <row r="4314">
      <c r="A4314" s="7" t="n"/>
      <c r="B4314" s="10" t="n"/>
      <c r="C4314">
        <f>IF($A4314="","",IFERROR(IF(INDEX('Apólices'!$Q$2:$Q$5001,MATCH($A4314,'Apólices'!$A$2:$A$5001,0))="","",INDEX('Apólices'!$Q$2:$Q$5001,MATCH($A4314,'Apólices'!$A$2:$A$5001,0))),""))</f>
        <v/>
      </c>
      <c r="D4314" s="8" t="n"/>
      <c r="E4314" s="25" t="n"/>
      <c r="F4314" s="25">
        <f>IF(OR($E4314="",$C4314=""),"",ROUND($E4314*$C4314/100,2))</f>
        <v/>
      </c>
      <c r="G4314" s="8" t="n"/>
      <c r="H4314" s="25" t="n"/>
      <c r="I4314" s="8" t="n"/>
      <c r="J4314" s="25">
        <f>IF($H4314&lt;&gt;"",IF($F4314="","",ROUND($H4314-$F4314,2)),IF(AND($F4314&lt;&gt;"",ISNUMBER($G4314)),IF($G4314&lt;TODAY(),-$F4314,""),""))</f>
        <v/>
      </c>
    </row>
    <row r="4315">
      <c r="A4315" s="7" t="n"/>
      <c r="B4315" s="10" t="n"/>
      <c r="C4315">
        <f>IF($A4315="","",IFERROR(IF(INDEX('Apólices'!$Q$2:$Q$5001,MATCH($A4315,'Apólices'!$A$2:$A$5001,0))="","",INDEX('Apólices'!$Q$2:$Q$5001,MATCH($A4315,'Apólices'!$A$2:$A$5001,0))),""))</f>
        <v/>
      </c>
      <c r="D4315" s="8" t="n"/>
      <c r="E4315" s="25" t="n"/>
      <c r="F4315" s="25">
        <f>IF(OR($E4315="",$C4315=""),"",ROUND($E4315*$C4315/100,2))</f>
        <v/>
      </c>
      <c r="G4315" s="8" t="n"/>
      <c r="H4315" s="25" t="n"/>
      <c r="I4315" s="8" t="n"/>
      <c r="J4315" s="25">
        <f>IF($H4315&lt;&gt;"",IF($F4315="","",ROUND($H4315-$F4315,2)),IF(AND($F4315&lt;&gt;"",ISNUMBER($G4315)),IF($G4315&lt;TODAY(),-$F4315,""),""))</f>
        <v/>
      </c>
    </row>
    <row r="4316">
      <c r="A4316" s="7" t="n"/>
      <c r="B4316" s="10" t="n"/>
      <c r="C4316">
        <f>IF($A4316="","",IFERROR(IF(INDEX('Apólices'!$Q$2:$Q$5001,MATCH($A4316,'Apólices'!$A$2:$A$5001,0))="","",INDEX('Apólices'!$Q$2:$Q$5001,MATCH($A4316,'Apólices'!$A$2:$A$5001,0))),""))</f>
        <v/>
      </c>
      <c r="D4316" s="8" t="n"/>
      <c r="E4316" s="25" t="n"/>
      <c r="F4316" s="25">
        <f>IF(OR($E4316="",$C4316=""),"",ROUND($E4316*$C4316/100,2))</f>
        <v/>
      </c>
      <c r="G4316" s="8" t="n"/>
      <c r="H4316" s="25" t="n"/>
      <c r="I4316" s="8" t="n"/>
      <c r="J4316" s="25">
        <f>IF($H4316&lt;&gt;"",IF($F4316="","",ROUND($H4316-$F4316,2)),IF(AND($F4316&lt;&gt;"",ISNUMBER($G4316)),IF($G4316&lt;TODAY(),-$F4316,""),""))</f>
        <v/>
      </c>
    </row>
    <row r="4317">
      <c r="A4317" s="7" t="n"/>
      <c r="B4317" s="10" t="n"/>
      <c r="C4317">
        <f>IF($A4317="","",IFERROR(IF(INDEX('Apólices'!$Q$2:$Q$5001,MATCH($A4317,'Apólices'!$A$2:$A$5001,0))="","",INDEX('Apólices'!$Q$2:$Q$5001,MATCH($A4317,'Apólices'!$A$2:$A$5001,0))),""))</f>
        <v/>
      </c>
      <c r="D4317" s="8" t="n"/>
      <c r="E4317" s="25" t="n"/>
      <c r="F4317" s="25">
        <f>IF(OR($E4317="",$C4317=""),"",ROUND($E4317*$C4317/100,2))</f>
        <v/>
      </c>
      <c r="G4317" s="8" t="n"/>
      <c r="H4317" s="25" t="n"/>
      <c r="I4317" s="8" t="n"/>
      <c r="J4317" s="25">
        <f>IF($H4317&lt;&gt;"",IF($F4317="","",ROUND($H4317-$F4317,2)),IF(AND($F4317&lt;&gt;"",ISNUMBER($G4317)),IF($G4317&lt;TODAY(),-$F4317,""),""))</f>
        <v/>
      </c>
    </row>
    <row r="4318">
      <c r="A4318" s="7" t="n"/>
      <c r="B4318" s="10" t="n"/>
      <c r="C4318">
        <f>IF($A4318="","",IFERROR(IF(INDEX('Apólices'!$Q$2:$Q$5001,MATCH($A4318,'Apólices'!$A$2:$A$5001,0))="","",INDEX('Apólices'!$Q$2:$Q$5001,MATCH($A4318,'Apólices'!$A$2:$A$5001,0))),""))</f>
        <v/>
      </c>
      <c r="D4318" s="8" t="n"/>
      <c r="E4318" s="25" t="n"/>
      <c r="F4318" s="25">
        <f>IF(OR($E4318="",$C4318=""),"",ROUND($E4318*$C4318/100,2))</f>
        <v/>
      </c>
      <c r="G4318" s="8" t="n"/>
      <c r="H4318" s="25" t="n"/>
      <c r="I4318" s="8" t="n"/>
      <c r="J4318" s="25">
        <f>IF($H4318&lt;&gt;"",IF($F4318="","",ROUND($H4318-$F4318,2)),IF(AND($F4318&lt;&gt;"",ISNUMBER($G4318)),IF($G4318&lt;TODAY(),-$F4318,""),""))</f>
        <v/>
      </c>
    </row>
    <row r="4319">
      <c r="A4319" s="7" t="n"/>
      <c r="B4319" s="10" t="n"/>
      <c r="C4319">
        <f>IF($A4319="","",IFERROR(IF(INDEX('Apólices'!$Q$2:$Q$5001,MATCH($A4319,'Apólices'!$A$2:$A$5001,0))="","",INDEX('Apólices'!$Q$2:$Q$5001,MATCH($A4319,'Apólices'!$A$2:$A$5001,0))),""))</f>
        <v/>
      </c>
      <c r="D4319" s="8" t="n"/>
      <c r="E4319" s="25" t="n"/>
      <c r="F4319" s="25">
        <f>IF(OR($E4319="",$C4319=""),"",ROUND($E4319*$C4319/100,2))</f>
        <v/>
      </c>
      <c r="G4319" s="8" t="n"/>
      <c r="H4319" s="25" t="n"/>
      <c r="I4319" s="8" t="n"/>
      <c r="J4319" s="25">
        <f>IF($H4319&lt;&gt;"",IF($F4319="","",ROUND($H4319-$F4319,2)),IF(AND($F4319&lt;&gt;"",ISNUMBER($G4319)),IF($G4319&lt;TODAY(),-$F4319,""),""))</f>
        <v/>
      </c>
    </row>
    <row r="4320">
      <c r="A4320" s="7" t="n"/>
      <c r="B4320" s="10" t="n"/>
      <c r="C4320">
        <f>IF($A4320="","",IFERROR(IF(INDEX('Apólices'!$Q$2:$Q$5001,MATCH($A4320,'Apólices'!$A$2:$A$5001,0))="","",INDEX('Apólices'!$Q$2:$Q$5001,MATCH($A4320,'Apólices'!$A$2:$A$5001,0))),""))</f>
        <v/>
      </c>
      <c r="D4320" s="8" t="n"/>
      <c r="E4320" s="25" t="n"/>
      <c r="F4320" s="25">
        <f>IF(OR($E4320="",$C4320=""),"",ROUND($E4320*$C4320/100,2))</f>
        <v/>
      </c>
      <c r="G4320" s="8" t="n"/>
      <c r="H4320" s="25" t="n"/>
      <c r="I4320" s="8" t="n"/>
      <c r="J4320" s="25">
        <f>IF($H4320&lt;&gt;"",IF($F4320="","",ROUND($H4320-$F4320,2)),IF(AND($F4320&lt;&gt;"",ISNUMBER($G4320)),IF($G4320&lt;TODAY(),-$F4320,""),""))</f>
        <v/>
      </c>
    </row>
    <row r="4321">
      <c r="A4321" s="7" t="n"/>
      <c r="B4321" s="10" t="n"/>
      <c r="C4321">
        <f>IF($A4321="","",IFERROR(IF(INDEX('Apólices'!$Q$2:$Q$5001,MATCH($A4321,'Apólices'!$A$2:$A$5001,0))="","",INDEX('Apólices'!$Q$2:$Q$5001,MATCH($A4321,'Apólices'!$A$2:$A$5001,0))),""))</f>
        <v/>
      </c>
      <c r="D4321" s="8" t="n"/>
      <c r="E4321" s="25" t="n"/>
      <c r="F4321" s="25">
        <f>IF(OR($E4321="",$C4321=""),"",ROUND($E4321*$C4321/100,2))</f>
        <v/>
      </c>
      <c r="G4321" s="8" t="n"/>
      <c r="H4321" s="25" t="n"/>
      <c r="I4321" s="8" t="n"/>
      <c r="J4321" s="25">
        <f>IF($H4321&lt;&gt;"",IF($F4321="","",ROUND($H4321-$F4321,2)),IF(AND($F4321&lt;&gt;"",ISNUMBER($G4321)),IF($G4321&lt;TODAY(),-$F4321,""),""))</f>
        <v/>
      </c>
    </row>
    <row r="4322">
      <c r="A4322" s="7" t="n"/>
      <c r="B4322" s="10" t="n"/>
      <c r="C4322">
        <f>IF($A4322="","",IFERROR(IF(INDEX('Apólices'!$Q$2:$Q$5001,MATCH($A4322,'Apólices'!$A$2:$A$5001,0))="","",INDEX('Apólices'!$Q$2:$Q$5001,MATCH($A4322,'Apólices'!$A$2:$A$5001,0))),""))</f>
        <v/>
      </c>
      <c r="D4322" s="8" t="n"/>
      <c r="E4322" s="25" t="n"/>
      <c r="F4322" s="25">
        <f>IF(OR($E4322="",$C4322=""),"",ROUND($E4322*$C4322/100,2))</f>
        <v/>
      </c>
      <c r="G4322" s="8" t="n"/>
      <c r="H4322" s="25" t="n"/>
      <c r="I4322" s="8" t="n"/>
      <c r="J4322" s="25">
        <f>IF($H4322&lt;&gt;"",IF($F4322="","",ROUND($H4322-$F4322,2)),IF(AND($F4322&lt;&gt;"",ISNUMBER($G4322)),IF($G4322&lt;TODAY(),-$F4322,""),""))</f>
        <v/>
      </c>
    </row>
    <row r="4323">
      <c r="A4323" s="7" t="n"/>
      <c r="B4323" s="10" t="n"/>
      <c r="C4323">
        <f>IF($A4323="","",IFERROR(IF(INDEX('Apólices'!$Q$2:$Q$5001,MATCH($A4323,'Apólices'!$A$2:$A$5001,0))="","",INDEX('Apólices'!$Q$2:$Q$5001,MATCH($A4323,'Apólices'!$A$2:$A$5001,0))),""))</f>
        <v/>
      </c>
      <c r="D4323" s="8" t="n"/>
      <c r="E4323" s="25" t="n"/>
      <c r="F4323" s="25">
        <f>IF(OR($E4323="",$C4323=""),"",ROUND($E4323*$C4323/100,2))</f>
        <v/>
      </c>
      <c r="G4323" s="8" t="n"/>
      <c r="H4323" s="25" t="n"/>
      <c r="I4323" s="8" t="n"/>
      <c r="J4323" s="25">
        <f>IF($H4323&lt;&gt;"",IF($F4323="","",ROUND($H4323-$F4323,2)),IF(AND($F4323&lt;&gt;"",ISNUMBER($G4323)),IF($G4323&lt;TODAY(),-$F4323,""),""))</f>
        <v/>
      </c>
    </row>
    <row r="4324">
      <c r="A4324" s="7" t="n"/>
      <c r="B4324" s="10" t="n"/>
      <c r="C4324">
        <f>IF($A4324="","",IFERROR(IF(INDEX('Apólices'!$Q$2:$Q$5001,MATCH($A4324,'Apólices'!$A$2:$A$5001,0))="","",INDEX('Apólices'!$Q$2:$Q$5001,MATCH($A4324,'Apólices'!$A$2:$A$5001,0))),""))</f>
        <v/>
      </c>
      <c r="D4324" s="8" t="n"/>
      <c r="E4324" s="25" t="n"/>
      <c r="F4324" s="25">
        <f>IF(OR($E4324="",$C4324=""),"",ROUND($E4324*$C4324/100,2))</f>
        <v/>
      </c>
      <c r="G4324" s="8" t="n"/>
      <c r="H4324" s="25" t="n"/>
      <c r="I4324" s="8" t="n"/>
      <c r="J4324" s="25">
        <f>IF($H4324&lt;&gt;"",IF($F4324="","",ROUND($H4324-$F4324,2)),IF(AND($F4324&lt;&gt;"",ISNUMBER($G4324)),IF($G4324&lt;TODAY(),-$F4324,""),""))</f>
        <v/>
      </c>
    </row>
    <row r="4325">
      <c r="A4325" s="7" t="n"/>
      <c r="B4325" s="10" t="n"/>
      <c r="C4325">
        <f>IF($A4325="","",IFERROR(IF(INDEX('Apólices'!$Q$2:$Q$5001,MATCH($A4325,'Apólices'!$A$2:$A$5001,0))="","",INDEX('Apólices'!$Q$2:$Q$5001,MATCH($A4325,'Apólices'!$A$2:$A$5001,0))),""))</f>
        <v/>
      </c>
      <c r="D4325" s="8" t="n"/>
      <c r="E4325" s="25" t="n"/>
      <c r="F4325" s="25">
        <f>IF(OR($E4325="",$C4325=""),"",ROUND($E4325*$C4325/100,2))</f>
        <v/>
      </c>
      <c r="G4325" s="8" t="n"/>
      <c r="H4325" s="25" t="n"/>
      <c r="I4325" s="8" t="n"/>
      <c r="J4325" s="25">
        <f>IF($H4325&lt;&gt;"",IF($F4325="","",ROUND($H4325-$F4325,2)),IF(AND($F4325&lt;&gt;"",ISNUMBER($G4325)),IF($G4325&lt;TODAY(),-$F4325,""),""))</f>
        <v/>
      </c>
    </row>
    <row r="4326">
      <c r="A4326" s="7" t="n"/>
      <c r="B4326" s="10" t="n"/>
      <c r="C4326">
        <f>IF($A4326="","",IFERROR(IF(INDEX('Apólices'!$Q$2:$Q$5001,MATCH($A4326,'Apólices'!$A$2:$A$5001,0))="","",INDEX('Apólices'!$Q$2:$Q$5001,MATCH($A4326,'Apólices'!$A$2:$A$5001,0))),""))</f>
        <v/>
      </c>
      <c r="D4326" s="8" t="n"/>
      <c r="E4326" s="25" t="n"/>
      <c r="F4326" s="25">
        <f>IF(OR($E4326="",$C4326=""),"",ROUND($E4326*$C4326/100,2))</f>
        <v/>
      </c>
      <c r="G4326" s="8" t="n"/>
      <c r="H4326" s="25" t="n"/>
      <c r="I4326" s="8" t="n"/>
      <c r="J4326" s="25">
        <f>IF($H4326&lt;&gt;"",IF($F4326="","",ROUND($H4326-$F4326,2)),IF(AND($F4326&lt;&gt;"",ISNUMBER($G4326)),IF($G4326&lt;TODAY(),-$F4326,""),""))</f>
        <v/>
      </c>
    </row>
    <row r="4327">
      <c r="A4327" s="7" t="n"/>
      <c r="B4327" s="10" t="n"/>
      <c r="C4327">
        <f>IF($A4327="","",IFERROR(IF(INDEX('Apólices'!$Q$2:$Q$5001,MATCH($A4327,'Apólices'!$A$2:$A$5001,0))="","",INDEX('Apólices'!$Q$2:$Q$5001,MATCH($A4327,'Apólices'!$A$2:$A$5001,0))),""))</f>
        <v/>
      </c>
      <c r="D4327" s="8" t="n"/>
      <c r="E4327" s="25" t="n"/>
      <c r="F4327" s="25">
        <f>IF(OR($E4327="",$C4327=""),"",ROUND($E4327*$C4327/100,2))</f>
        <v/>
      </c>
      <c r="G4327" s="8" t="n"/>
      <c r="H4327" s="25" t="n"/>
      <c r="I4327" s="8" t="n"/>
      <c r="J4327" s="25">
        <f>IF($H4327&lt;&gt;"",IF($F4327="","",ROUND($H4327-$F4327,2)),IF(AND($F4327&lt;&gt;"",ISNUMBER($G4327)),IF($G4327&lt;TODAY(),-$F4327,""),""))</f>
        <v/>
      </c>
    </row>
    <row r="4328">
      <c r="A4328" s="7" t="n"/>
      <c r="B4328" s="10" t="n"/>
      <c r="C4328">
        <f>IF($A4328="","",IFERROR(IF(INDEX('Apólices'!$Q$2:$Q$5001,MATCH($A4328,'Apólices'!$A$2:$A$5001,0))="","",INDEX('Apólices'!$Q$2:$Q$5001,MATCH($A4328,'Apólices'!$A$2:$A$5001,0))),""))</f>
        <v/>
      </c>
      <c r="D4328" s="8" t="n"/>
      <c r="E4328" s="25" t="n"/>
      <c r="F4328" s="25">
        <f>IF(OR($E4328="",$C4328=""),"",ROUND($E4328*$C4328/100,2))</f>
        <v/>
      </c>
      <c r="G4328" s="8" t="n"/>
      <c r="H4328" s="25" t="n"/>
      <c r="I4328" s="8" t="n"/>
      <c r="J4328" s="25">
        <f>IF($H4328&lt;&gt;"",IF($F4328="","",ROUND($H4328-$F4328,2)),IF(AND($F4328&lt;&gt;"",ISNUMBER($G4328)),IF($G4328&lt;TODAY(),-$F4328,""),""))</f>
        <v/>
      </c>
    </row>
    <row r="4329">
      <c r="A4329" s="7" t="n"/>
      <c r="B4329" s="10" t="n"/>
      <c r="C4329">
        <f>IF($A4329="","",IFERROR(IF(INDEX('Apólices'!$Q$2:$Q$5001,MATCH($A4329,'Apólices'!$A$2:$A$5001,0))="","",INDEX('Apólices'!$Q$2:$Q$5001,MATCH($A4329,'Apólices'!$A$2:$A$5001,0))),""))</f>
        <v/>
      </c>
      <c r="D4329" s="8" t="n"/>
      <c r="E4329" s="25" t="n"/>
      <c r="F4329" s="25">
        <f>IF(OR($E4329="",$C4329=""),"",ROUND($E4329*$C4329/100,2))</f>
        <v/>
      </c>
      <c r="G4329" s="8" t="n"/>
      <c r="H4329" s="25" t="n"/>
      <c r="I4329" s="8" t="n"/>
      <c r="J4329" s="25">
        <f>IF($H4329&lt;&gt;"",IF($F4329="","",ROUND($H4329-$F4329,2)),IF(AND($F4329&lt;&gt;"",ISNUMBER($G4329)),IF($G4329&lt;TODAY(),-$F4329,""),""))</f>
        <v/>
      </c>
    </row>
    <row r="4330">
      <c r="A4330" s="7" t="n"/>
      <c r="B4330" s="10" t="n"/>
      <c r="C4330">
        <f>IF($A4330="","",IFERROR(IF(INDEX('Apólices'!$Q$2:$Q$5001,MATCH($A4330,'Apólices'!$A$2:$A$5001,0))="","",INDEX('Apólices'!$Q$2:$Q$5001,MATCH($A4330,'Apólices'!$A$2:$A$5001,0))),""))</f>
        <v/>
      </c>
      <c r="D4330" s="8" t="n"/>
      <c r="E4330" s="25" t="n"/>
      <c r="F4330" s="25">
        <f>IF(OR($E4330="",$C4330=""),"",ROUND($E4330*$C4330/100,2))</f>
        <v/>
      </c>
      <c r="G4330" s="8" t="n"/>
      <c r="H4330" s="25" t="n"/>
      <c r="I4330" s="8" t="n"/>
      <c r="J4330" s="25">
        <f>IF($H4330&lt;&gt;"",IF($F4330="","",ROUND($H4330-$F4330,2)),IF(AND($F4330&lt;&gt;"",ISNUMBER($G4330)),IF($G4330&lt;TODAY(),-$F4330,""),""))</f>
        <v/>
      </c>
    </row>
    <row r="4331">
      <c r="A4331" s="7" t="n"/>
      <c r="B4331" s="10" t="n"/>
      <c r="C4331">
        <f>IF($A4331="","",IFERROR(IF(INDEX('Apólices'!$Q$2:$Q$5001,MATCH($A4331,'Apólices'!$A$2:$A$5001,0))="","",INDEX('Apólices'!$Q$2:$Q$5001,MATCH($A4331,'Apólices'!$A$2:$A$5001,0))),""))</f>
        <v/>
      </c>
      <c r="D4331" s="8" t="n"/>
      <c r="E4331" s="25" t="n"/>
      <c r="F4331" s="25">
        <f>IF(OR($E4331="",$C4331=""),"",ROUND($E4331*$C4331/100,2))</f>
        <v/>
      </c>
      <c r="G4331" s="8" t="n"/>
      <c r="H4331" s="25" t="n"/>
      <c r="I4331" s="8" t="n"/>
      <c r="J4331" s="25">
        <f>IF($H4331&lt;&gt;"",IF($F4331="","",ROUND($H4331-$F4331,2)),IF(AND($F4331&lt;&gt;"",ISNUMBER($G4331)),IF($G4331&lt;TODAY(),-$F4331,""),""))</f>
        <v/>
      </c>
    </row>
    <row r="4332">
      <c r="A4332" s="7" t="n"/>
      <c r="B4332" s="10" t="n"/>
      <c r="C4332">
        <f>IF($A4332="","",IFERROR(IF(INDEX('Apólices'!$Q$2:$Q$5001,MATCH($A4332,'Apólices'!$A$2:$A$5001,0))="","",INDEX('Apólices'!$Q$2:$Q$5001,MATCH($A4332,'Apólices'!$A$2:$A$5001,0))),""))</f>
        <v/>
      </c>
      <c r="D4332" s="8" t="n"/>
      <c r="E4332" s="25" t="n"/>
      <c r="F4332" s="25">
        <f>IF(OR($E4332="",$C4332=""),"",ROUND($E4332*$C4332/100,2))</f>
        <v/>
      </c>
      <c r="G4332" s="8" t="n"/>
      <c r="H4332" s="25" t="n"/>
      <c r="I4332" s="8" t="n"/>
      <c r="J4332" s="25">
        <f>IF($H4332&lt;&gt;"",IF($F4332="","",ROUND($H4332-$F4332,2)),IF(AND($F4332&lt;&gt;"",ISNUMBER($G4332)),IF($G4332&lt;TODAY(),-$F4332,""),""))</f>
        <v/>
      </c>
    </row>
    <row r="4333">
      <c r="A4333" s="7" t="n"/>
      <c r="B4333" s="10" t="n"/>
      <c r="C4333">
        <f>IF($A4333="","",IFERROR(IF(INDEX('Apólices'!$Q$2:$Q$5001,MATCH($A4333,'Apólices'!$A$2:$A$5001,0))="","",INDEX('Apólices'!$Q$2:$Q$5001,MATCH($A4333,'Apólices'!$A$2:$A$5001,0))),""))</f>
        <v/>
      </c>
      <c r="D4333" s="8" t="n"/>
      <c r="E4333" s="25" t="n"/>
      <c r="F4333" s="25">
        <f>IF(OR($E4333="",$C4333=""),"",ROUND($E4333*$C4333/100,2))</f>
        <v/>
      </c>
      <c r="G4333" s="8" t="n"/>
      <c r="H4333" s="25" t="n"/>
      <c r="I4333" s="8" t="n"/>
      <c r="J4333" s="25">
        <f>IF($H4333&lt;&gt;"",IF($F4333="","",ROUND($H4333-$F4333,2)),IF(AND($F4333&lt;&gt;"",ISNUMBER($G4333)),IF($G4333&lt;TODAY(),-$F4333,""),""))</f>
        <v/>
      </c>
    </row>
    <row r="4334">
      <c r="A4334" s="7" t="n"/>
      <c r="B4334" s="10" t="n"/>
      <c r="C4334">
        <f>IF($A4334="","",IFERROR(IF(INDEX('Apólices'!$Q$2:$Q$5001,MATCH($A4334,'Apólices'!$A$2:$A$5001,0))="","",INDEX('Apólices'!$Q$2:$Q$5001,MATCH($A4334,'Apólices'!$A$2:$A$5001,0))),""))</f>
        <v/>
      </c>
      <c r="D4334" s="8" t="n"/>
      <c r="E4334" s="25" t="n"/>
      <c r="F4334" s="25">
        <f>IF(OR($E4334="",$C4334=""),"",ROUND($E4334*$C4334/100,2))</f>
        <v/>
      </c>
      <c r="G4334" s="8" t="n"/>
      <c r="H4334" s="25" t="n"/>
      <c r="I4334" s="8" t="n"/>
      <c r="J4334" s="25">
        <f>IF($H4334&lt;&gt;"",IF($F4334="","",ROUND($H4334-$F4334,2)),IF(AND($F4334&lt;&gt;"",ISNUMBER($G4334)),IF($G4334&lt;TODAY(),-$F4334,""),""))</f>
        <v/>
      </c>
    </row>
    <row r="4335">
      <c r="A4335" s="7" t="n"/>
      <c r="B4335" s="10" t="n"/>
      <c r="C4335">
        <f>IF($A4335="","",IFERROR(IF(INDEX('Apólices'!$Q$2:$Q$5001,MATCH($A4335,'Apólices'!$A$2:$A$5001,0))="","",INDEX('Apólices'!$Q$2:$Q$5001,MATCH($A4335,'Apólices'!$A$2:$A$5001,0))),""))</f>
        <v/>
      </c>
      <c r="D4335" s="8" t="n"/>
      <c r="E4335" s="25" t="n"/>
      <c r="F4335" s="25">
        <f>IF(OR($E4335="",$C4335=""),"",ROUND($E4335*$C4335/100,2))</f>
        <v/>
      </c>
      <c r="G4335" s="8" t="n"/>
      <c r="H4335" s="25" t="n"/>
      <c r="I4335" s="8" t="n"/>
      <c r="J4335" s="25">
        <f>IF($H4335&lt;&gt;"",IF($F4335="","",ROUND($H4335-$F4335,2)),IF(AND($F4335&lt;&gt;"",ISNUMBER($G4335)),IF($G4335&lt;TODAY(),-$F4335,""),""))</f>
        <v/>
      </c>
    </row>
    <row r="4336">
      <c r="A4336" s="7" t="n"/>
      <c r="B4336" s="10" t="n"/>
      <c r="C4336">
        <f>IF($A4336="","",IFERROR(IF(INDEX('Apólices'!$Q$2:$Q$5001,MATCH($A4336,'Apólices'!$A$2:$A$5001,0))="","",INDEX('Apólices'!$Q$2:$Q$5001,MATCH($A4336,'Apólices'!$A$2:$A$5001,0))),""))</f>
        <v/>
      </c>
      <c r="D4336" s="8" t="n"/>
      <c r="E4336" s="25" t="n"/>
      <c r="F4336" s="25">
        <f>IF(OR($E4336="",$C4336=""),"",ROUND($E4336*$C4336/100,2))</f>
        <v/>
      </c>
      <c r="G4336" s="8" t="n"/>
      <c r="H4336" s="25" t="n"/>
      <c r="I4336" s="8" t="n"/>
      <c r="J4336" s="25">
        <f>IF($H4336&lt;&gt;"",IF($F4336="","",ROUND($H4336-$F4336,2)),IF(AND($F4336&lt;&gt;"",ISNUMBER($G4336)),IF($G4336&lt;TODAY(),-$F4336,""),""))</f>
        <v/>
      </c>
    </row>
    <row r="4337">
      <c r="A4337" s="7" t="n"/>
      <c r="B4337" s="10" t="n"/>
      <c r="C4337">
        <f>IF($A4337="","",IFERROR(IF(INDEX('Apólices'!$Q$2:$Q$5001,MATCH($A4337,'Apólices'!$A$2:$A$5001,0))="","",INDEX('Apólices'!$Q$2:$Q$5001,MATCH($A4337,'Apólices'!$A$2:$A$5001,0))),""))</f>
        <v/>
      </c>
      <c r="D4337" s="8" t="n"/>
      <c r="E4337" s="25" t="n"/>
      <c r="F4337" s="25">
        <f>IF(OR($E4337="",$C4337=""),"",ROUND($E4337*$C4337/100,2))</f>
        <v/>
      </c>
      <c r="G4337" s="8" t="n"/>
      <c r="H4337" s="25" t="n"/>
      <c r="I4337" s="8" t="n"/>
      <c r="J4337" s="25">
        <f>IF($H4337&lt;&gt;"",IF($F4337="","",ROUND($H4337-$F4337,2)),IF(AND($F4337&lt;&gt;"",ISNUMBER($G4337)),IF($G4337&lt;TODAY(),-$F4337,""),""))</f>
        <v/>
      </c>
    </row>
    <row r="4338">
      <c r="A4338" s="7" t="n"/>
      <c r="B4338" s="10" t="n"/>
      <c r="C4338">
        <f>IF($A4338="","",IFERROR(IF(INDEX('Apólices'!$Q$2:$Q$5001,MATCH($A4338,'Apólices'!$A$2:$A$5001,0))="","",INDEX('Apólices'!$Q$2:$Q$5001,MATCH($A4338,'Apólices'!$A$2:$A$5001,0))),""))</f>
        <v/>
      </c>
      <c r="D4338" s="8" t="n"/>
      <c r="E4338" s="25" t="n"/>
      <c r="F4338" s="25">
        <f>IF(OR($E4338="",$C4338=""),"",ROUND($E4338*$C4338/100,2))</f>
        <v/>
      </c>
      <c r="G4338" s="8" t="n"/>
      <c r="H4338" s="25" t="n"/>
      <c r="I4338" s="8" t="n"/>
      <c r="J4338" s="25">
        <f>IF($H4338&lt;&gt;"",IF($F4338="","",ROUND($H4338-$F4338,2)),IF(AND($F4338&lt;&gt;"",ISNUMBER($G4338)),IF($G4338&lt;TODAY(),-$F4338,""),""))</f>
        <v/>
      </c>
    </row>
    <row r="4339">
      <c r="A4339" s="7" t="n"/>
      <c r="B4339" s="10" t="n"/>
      <c r="C4339">
        <f>IF($A4339="","",IFERROR(IF(INDEX('Apólices'!$Q$2:$Q$5001,MATCH($A4339,'Apólices'!$A$2:$A$5001,0))="","",INDEX('Apólices'!$Q$2:$Q$5001,MATCH($A4339,'Apólices'!$A$2:$A$5001,0))),""))</f>
        <v/>
      </c>
      <c r="D4339" s="8" t="n"/>
      <c r="E4339" s="25" t="n"/>
      <c r="F4339" s="25">
        <f>IF(OR($E4339="",$C4339=""),"",ROUND($E4339*$C4339/100,2))</f>
        <v/>
      </c>
      <c r="G4339" s="8" t="n"/>
      <c r="H4339" s="25" t="n"/>
      <c r="I4339" s="8" t="n"/>
      <c r="J4339" s="25">
        <f>IF($H4339&lt;&gt;"",IF($F4339="","",ROUND($H4339-$F4339,2)),IF(AND($F4339&lt;&gt;"",ISNUMBER($G4339)),IF($G4339&lt;TODAY(),-$F4339,""),""))</f>
        <v/>
      </c>
    </row>
    <row r="4340">
      <c r="A4340" s="7" t="n"/>
      <c r="B4340" s="10" t="n"/>
      <c r="C4340">
        <f>IF($A4340="","",IFERROR(IF(INDEX('Apólices'!$Q$2:$Q$5001,MATCH($A4340,'Apólices'!$A$2:$A$5001,0))="","",INDEX('Apólices'!$Q$2:$Q$5001,MATCH($A4340,'Apólices'!$A$2:$A$5001,0))),""))</f>
        <v/>
      </c>
      <c r="D4340" s="8" t="n"/>
      <c r="E4340" s="25" t="n"/>
      <c r="F4340" s="25">
        <f>IF(OR($E4340="",$C4340=""),"",ROUND($E4340*$C4340/100,2))</f>
        <v/>
      </c>
      <c r="G4340" s="8" t="n"/>
      <c r="H4340" s="25" t="n"/>
      <c r="I4340" s="8" t="n"/>
      <c r="J4340" s="25">
        <f>IF($H4340&lt;&gt;"",IF($F4340="","",ROUND($H4340-$F4340,2)),IF(AND($F4340&lt;&gt;"",ISNUMBER($G4340)),IF($G4340&lt;TODAY(),-$F4340,""),""))</f>
        <v/>
      </c>
    </row>
    <row r="4341">
      <c r="A4341" s="7" t="n"/>
      <c r="B4341" s="10" t="n"/>
      <c r="C4341">
        <f>IF($A4341="","",IFERROR(IF(INDEX('Apólices'!$Q$2:$Q$5001,MATCH($A4341,'Apólices'!$A$2:$A$5001,0))="","",INDEX('Apólices'!$Q$2:$Q$5001,MATCH($A4341,'Apólices'!$A$2:$A$5001,0))),""))</f>
        <v/>
      </c>
      <c r="D4341" s="8" t="n"/>
      <c r="E4341" s="25" t="n"/>
      <c r="F4341" s="25">
        <f>IF(OR($E4341="",$C4341=""),"",ROUND($E4341*$C4341/100,2))</f>
        <v/>
      </c>
      <c r="G4341" s="8" t="n"/>
      <c r="H4341" s="25" t="n"/>
      <c r="I4341" s="8" t="n"/>
      <c r="J4341" s="25">
        <f>IF($H4341&lt;&gt;"",IF($F4341="","",ROUND($H4341-$F4341,2)),IF(AND($F4341&lt;&gt;"",ISNUMBER($G4341)),IF($G4341&lt;TODAY(),-$F4341,""),""))</f>
        <v/>
      </c>
    </row>
    <row r="4342">
      <c r="A4342" s="7" t="n"/>
      <c r="B4342" s="10" t="n"/>
      <c r="C4342">
        <f>IF($A4342="","",IFERROR(IF(INDEX('Apólices'!$Q$2:$Q$5001,MATCH($A4342,'Apólices'!$A$2:$A$5001,0))="","",INDEX('Apólices'!$Q$2:$Q$5001,MATCH($A4342,'Apólices'!$A$2:$A$5001,0))),""))</f>
        <v/>
      </c>
      <c r="D4342" s="8" t="n"/>
      <c r="E4342" s="25" t="n"/>
      <c r="F4342" s="25">
        <f>IF(OR($E4342="",$C4342=""),"",ROUND($E4342*$C4342/100,2))</f>
        <v/>
      </c>
      <c r="G4342" s="8" t="n"/>
      <c r="H4342" s="25" t="n"/>
      <c r="I4342" s="8" t="n"/>
      <c r="J4342" s="25">
        <f>IF($H4342&lt;&gt;"",IF($F4342="","",ROUND($H4342-$F4342,2)),IF(AND($F4342&lt;&gt;"",ISNUMBER($G4342)),IF($G4342&lt;TODAY(),-$F4342,""),""))</f>
        <v/>
      </c>
    </row>
    <row r="4343">
      <c r="A4343" s="7" t="n"/>
      <c r="B4343" s="10" t="n"/>
      <c r="C4343">
        <f>IF($A4343="","",IFERROR(IF(INDEX('Apólices'!$Q$2:$Q$5001,MATCH($A4343,'Apólices'!$A$2:$A$5001,0))="","",INDEX('Apólices'!$Q$2:$Q$5001,MATCH($A4343,'Apólices'!$A$2:$A$5001,0))),""))</f>
        <v/>
      </c>
      <c r="D4343" s="8" t="n"/>
      <c r="E4343" s="25" t="n"/>
      <c r="F4343" s="25">
        <f>IF(OR($E4343="",$C4343=""),"",ROUND($E4343*$C4343/100,2))</f>
        <v/>
      </c>
      <c r="G4343" s="8" t="n"/>
      <c r="H4343" s="25" t="n"/>
      <c r="I4343" s="8" t="n"/>
      <c r="J4343" s="25">
        <f>IF($H4343&lt;&gt;"",IF($F4343="","",ROUND($H4343-$F4343,2)),IF(AND($F4343&lt;&gt;"",ISNUMBER($G4343)),IF($G4343&lt;TODAY(),-$F4343,""),""))</f>
        <v/>
      </c>
    </row>
    <row r="4344">
      <c r="A4344" s="7" t="n"/>
      <c r="B4344" s="10" t="n"/>
      <c r="C4344">
        <f>IF($A4344="","",IFERROR(IF(INDEX('Apólices'!$Q$2:$Q$5001,MATCH($A4344,'Apólices'!$A$2:$A$5001,0))="","",INDEX('Apólices'!$Q$2:$Q$5001,MATCH($A4344,'Apólices'!$A$2:$A$5001,0))),""))</f>
        <v/>
      </c>
      <c r="D4344" s="8" t="n"/>
      <c r="E4344" s="25" t="n"/>
      <c r="F4344" s="25">
        <f>IF(OR($E4344="",$C4344=""),"",ROUND($E4344*$C4344/100,2))</f>
        <v/>
      </c>
      <c r="G4344" s="8" t="n"/>
      <c r="H4344" s="25" t="n"/>
      <c r="I4344" s="8" t="n"/>
      <c r="J4344" s="25">
        <f>IF($H4344&lt;&gt;"",IF($F4344="","",ROUND($H4344-$F4344,2)),IF(AND($F4344&lt;&gt;"",ISNUMBER($G4344)),IF($G4344&lt;TODAY(),-$F4344,""),""))</f>
        <v/>
      </c>
    </row>
    <row r="4345">
      <c r="A4345" s="7" t="n"/>
      <c r="B4345" s="10" t="n"/>
      <c r="C4345">
        <f>IF($A4345="","",IFERROR(IF(INDEX('Apólices'!$Q$2:$Q$5001,MATCH($A4345,'Apólices'!$A$2:$A$5001,0))="","",INDEX('Apólices'!$Q$2:$Q$5001,MATCH($A4345,'Apólices'!$A$2:$A$5001,0))),""))</f>
        <v/>
      </c>
      <c r="D4345" s="8" t="n"/>
      <c r="E4345" s="25" t="n"/>
      <c r="F4345" s="25">
        <f>IF(OR($E4345="",$C4345=""),"",ROUND($E4345*$C4345/100,2))</f>
        <v/>
      </c>
      <c r="G4345" s="8" t="n"/>
      <c r="H4345" s="25" t="n"/>
      <c r="I4345" s="8" t="n"/>
      <c r="J4345" s="25">
        <f>IF($H4345&lt;&gt;"",IF($F4345="","",ROUND($H4345-$F4345,2)),IF(AND($F4345&lt;&gt;"",ISNUMBER($G4345)),IF($G4345&lt;TODAY(),-$F4345,""),""))</f>
        <v/>
      </c>
    </row>
    <row r="4346">
      <c r="A4346" s="7" t="n"/>
      <c r="B4346" s="10" t="n"/>
      <c r="C4346">
        <f>IF($A4346="","",IFERROR(IF(INDEX('Apólices'!$Q$2:$Q$5001,MATCH($A4346,'Apólices'!$A$2:$A$5001,0))="","",INDEX('Apólices'!$Q$2:$Q$5001,MATCH($A4346,'Apólices'!$A$2:$A$5001,0))),""))</f>
        <v/>
      </c>
      <c r="D4346" s="8" t="n"/>
      <c r="E4346" s="25" t="n"/>
      <c r="F4346" s="25">
        <f>IF(OR($E4346="",$C4346=""),"",ROUND($E4346*$C4346/100,2))</f>
        <v/>
      </c>
      <c r="G4346" s="8" t="n"/>
      <c r="H4346" s="25" t="n"/>
      <c r="I4346" s="8" t="n"/>
      <c r="J4346" s="25">
        <f>IF($H4346&lt;&gt;"",IF($F4346="","",ROUND($H4346-$F4346,2)),IF(AND($F4346&lt;&gt;"",ISNUMBER($G4346)),IF($G4346&lt;TODAY(),-$F4346,""),""))</f>
        <v/>
      </c>
    </row>
    <row r="4347">
      <c r="A4347" s="7" t="n"/>
      <c r="B4347" s="10" t="n"/>
      <c r="C4347">
        <f>IF($A4347="","",IFERROR(IF(INDEX('Apólices'!$Q$2:$Q$5001,MATCH($A4347,'Apólices'!$A$2:$A$5001,0))="","",INDEX('Apólices'!$Q$2:$Q$5001,MATCH($A4347,'Apólices'!$A$2:$A$5001,0))),""))</f>
        <v/>
      </c>
      <c r="D4347" s="8" t="n"/>
      <c r="E4347" s="25" t="n"/>
      <c r="F4347" s="25">
        <f>IF(OR($E4347="",$C4347=""),"",ROUND($E4347*$C4347/100,2))</f>
        <v/>
      </c>
      <c r="G4347" s="8" t="n"/>
      <c r="H4347" s="25" t="n"/>
      <c r="I4347" s="8" t="n"/>
      <c r="J4347" s="25">
        <f>IF($H4347&lt;&gt;"",IF($F4347="","",ROUND($H4347-$F4347,2)),IF(AND($F4347&lt;&gt;"",ISNUMBER($G4347)),IF($G4347&lt;TODAY(),-$F4347,""),""))</f>
        <v/>
      </c>
    </row>
    <row r="4348">
      <c r="A4348" s="7" t="n"/>
      <c r="B4348" s="10" t="n"/>
      <c r="C4348">
        <f>IF($A4348="","",IFERROR(IF(INDEX('Apólices'!$Q$2:$Q$5001,MATCH($A4348,'Apólices'!$A$2:$A$5001,0))="","",INDEX('Apólices'!$Q$2:$Q$5001,MATCH($A4348,'Apólices'!$A$2:$A$5001,0))),""))</f>
        <v/>
      </c>
      <c r="D4348" s="8" t="n"/>
      <c r="E4348" s="25" t="n"/>
      <c r="F4348" s="25">
        <f>IF(OR($E4348="",$C4348=""),"",ROUND($E4348*$C4348/100,2))</f>
        <v/>
      </c>
      <c r="G4348" s="8" t="n"/>
      <c r="H4348" s="25" t="n"/>
      <c r="I4348" s="8" t="n"/>
      <c r="J4348" s="25">
        <f>IF($H4348&lt;&gt;"",IF($F4348="","",ROUND($H4348-$F4348,2)),IF(AND($F4348&lt;&gt;"",ISNUMBER($G4348)),IF($G4348&lt;TODAY(),-$F4348,""),""))</f>
        <v/>
      </c>
    </row>
    <row r="4349">
      <c r="A4349" s="7" t="n"/>
      <c r="B4349" s="10" t="n"/>
      <c r="C4349">
        <f>IF($A4349="","",IFERROR(IF(INDEX('Apólices'!$Q$2:$Q$5001,MATCH($A4349,'Apólices'!$A$2:$A$5001,0))="","",INDEX('Apólices'!$Q$2:$Q$5001,MATCH($A4349,'Apólices'!$A$2:$A$5001,0))),""))</f>
        <v/>
      </c>
      <c r="D4349" s="8" t="n"/>
      <c r="E4349" s="25" t="n"/>
      <c r="F4349" s="25">
        <f>IF(OR($E4349="",$C4349=""),"",ROUND($E4349*$C4349/100,2))</f>
        <v/>
      </c>
      <c r="G4349" s="8" t="n"/>
      <c r="H4349" s="25" t="n"/>
      <c r="I4349" s="8" t="n"/>
      <c r="J4349" s="25">
        <f>IF($H4349&lt;&gt;"",IF($F4349="","",ROUND($H4349-$F4349,2)),IF(AND($F4349&lt;&gt;"",ISNUMBER($G4349)),IF($G4349&lt;TODAY(),-$F4349,""),""))</f>
        <v/>
      </c>
    </row>
    <row r="4350">
      <c r="A4350" s="7" t="n"/>
      <c r="B4350" s="10" t="n"/>
      <c r="C4350">
        <f>IF($A4350="","",IFERROR(IF(INDEX('Apólices'!$Q$2:$Q$5001,MATCH($A4350,'Apólices'!$A$2:$A$5001,0))="","",INDEX('Apólices'!$Q$2:$Q$5001,MATCH($A4350,'Apólices'!$A$2:$A$5001,0))),""))</f>
        <v/>
      </c>
      <c r="D4350" s="8" t="n"/>
      <c r="E4350" s="25" t="n"/>
      <c r="F4350" s="25">
        <f>IF(OR($E4350="",$C4350=""),"",ROUND($E4350*$C4350/100,2))</f>
        <v/>
      </c>
      <c r="G4350" s="8" t="n"/>
      <c r="H4350" s="25" t="n"/>
      <c r="I4350" s="8" t="n"/>
      <c r="J4350" s="25">
        <f>IF($H4350&lt;&gt;"",IF($F4350="","",ROUND($H4350-$F4350,2)),IF(AND($F4350&lt;&gt;"",ISNUMBER($G4350)),IF($G4350&lt;TODAY(),-$F4350,""),""))</f>
        <v/>
      </c>
    </row>
    <row r="4351">
      <c r="A4351" s="7" t="n"/>
      <c r="B4351" s="10" t="n"/>
      <c r="C4351">
        <f>IF($A4351="","",IFERROR(IF(INDEX('Apólices'!$Q$2:$Q$5001,MATCH($A4351,'Apólices'!$A$2:$A$5001,0))="","",INDEX('Apólices'!$Q$2:$Q$5001,MATCH($A4351,'Apólices'!$A$2:$A$5001,0))),""))</f>
        <v/>
      </c>
      <c r="D4351" s="8" t="n"/>
      <c r="E4351" s="25" t="n"/>
      <c r="F4351" s="25">
        <f>IF(OR($E4351="",$C4351=""),"",ROUND($E4351*$C4351/100,2))</f>
        <v/>
      </c>
      <c r="G4351" s="8" t="n"/>
      <c r="H4351" s="25" t="n"/>
      <c r="I4351" s="8" t="n"/>
      <c r="J4351" s="25">
        <f>IF($H4351&lt;&gt;"",IF($F4351="","",ROUND($H4351-$F4351,2)),IF(AND($F4351&lt;&gt;"",ISNUMBER($G4351)),IF($G4351&lt;TODAY(),-$F4351,""),""))</f>
        <v/>
      </c>
    </row>
    <row r="4352">
      <c r="A4352" s="7" t="n"/>
      <c r="B4352" s="10" t="n"/>
      <c r="C4352">
        <f>IF($A4352="","",IFERROR(IF(INDEX('Apólices'!$Q$2:$Q$5001,MATCH($A4352,'Apólices'!$A$2:$A$5001,0))="","",INDEX('Apólices'!$Q$2:$Q$5001,MATCH($A4352,'Apólices'!$A$2:$A$5001,0))),""))</f>
        <v/>
      </c>
      <c r="D4352" s="8" t="n"/>
      <c r="E4352" s="25" t="n"/>
      <c r="F4352" s="25">
        <f>IF(OR($E4352="",$C4352=""),"",ROUND($E4352*$C4352/100,2))</f>
        <v/>
      </c>
      <c r="G4352" s="8" t="n"/>
      <c r="H4352" s="25" t="n"/>
      <c r="I4352" s="8" t="n"/>
      <c r="J4352" s="25">
        <f>IF($H4352&lt;&gt;"",IF($F4352="","",ROUND($H4352-$F4352,2)),IF(AND($F4352&lt;&gt;"",ISNUMBER($G4352)),IF($G4352&lt;TODAY(),-$F4352,""),""))</f>
        <v/>
      </c>
    </row>
    <row r="4353">
      <c r="A4353" s="7" t="n"/>
      <c r="B4353" s="10" t="n"/>
      <c r="C4353">
        <f>IF($A4353="","",IFERROR(IF(INDEX('Apólices'!$Q$2:$Q$5001,MATCH($A4353,'Apólices'!$A$2:$A$5001,0))="","",INDEX('Apólices'!$Q$2:$Q$5001,MATCH($A4353,'Apólices'!$A$2:$A$5001,0))),""))</f>
        <v/>
      </c>
      <c r="D4353" s="8" t="n"/>
      <c r="E4353" s="25" t="n"/>
      <c r="F4353" s="25">
        <f>IF(OR($E4353="",$C4353=""),"",ROUND($E4353*$C4353/100,2))</f>
        <v/>
      </c>
      <c r="G4353" s="8" t="n"/>
      <c r="H4353" s="25" t="n"/>
      <c r="I4353" s="8" t="n"/>
      <c r="J4353" s="25">
        <f>IF($H4353&lt;&gt;"",IF($F4353="","",ROUND($H4353-$F4353,2)),IF(AND($F4353&lt;&gt;"",ISNUMBER($G4353)),IF($G4353&lt;TODAY(),-$F4353,""),""))</f>
        <v/>
      </c>
    </row>
    <row r="4354">
      <c r="A4354" s="7" t="n"/>
      <c r="B4354" s="10" t="n"/>
      <c r="C4354">
        <f>IF($A4354="","",IFERROR(IF(INDEX('Apólices'!$Q$2:$Q$5001,MATCH($A4354,'Apólices'!$A$2:$A$5001,0))="","",INDEX('Apólices'!$Q$2:$Q$5001,MATCH($A4354,'Apólices'!$A$2:$A$5001,0))),""))</f>
        <v/>
      </c>
      <c r="D4354" s="8" t="n"/>
      <c r="E4354" s="25" t="n"/>
      <c r="F4354" s="25">
        <f>IF(OR($E4354="",$C4354=""),"",ROUND($E4354*$C4354/100,2))</f>
        <v/>
      </c>
      <c r="G4354" s="8" t="n"/>
      <c r="H4354" s="25" t="n"/>
      <c r="I4354" s="8" t="n"/>
      <c r="J4354" s="25">
        <f>IF($H4354&lt;&gt;"",IF($F4354="","",ROUND($H4354-$F4354,2)),IF(AND($F4354&lt;&gt;"",ISNUMBER($G4354)),IF($G4354&lt;TODAY(),-$F4354,""),""))</f>
        <v/>
      </c>
    </row>
    <row r="4355">
      <c r="A4355" s="7" t="n"/>
      <c r="B4355" s="10" t="n"/>
      <c r="C4355">
        <f>IF($A4355="","",IFERROR(IF(INDEX('Apólices'!$Q$2:$Q$5001,MATCH($A4355,'Apólices'!$A$2:$A$5001,0))="","",INDEX('Apólices'!$Q$2:$Q$5001,MATCH($A4355,'Apólices'!$A$2:$A$5001,0))),""))</f>
        <v/>
      </c>
      <c r="D4355" s="8" t="n"/>
      <c r="E4355" s="25" t="n"/>
      <c r="F4355" s="25">
        <f>IF(OR($E4355="",$C4355=""),"",ROUND($E4355*$C4355/100,2))</f>
        <v/>
      </c>
      <c r="G4355" s="8" t="n"/>
      <c r="H4355" s="25" t="n"/>
      <c r="I4355" s="8" t="n"/>
      <c r="J4355" s="25">
        <f>IF($H4355&lt;&gt;"",IF($F4355="","",ROUND($H4355-$F4355,2)),IF(AND($F4355&lt;&gt;"",ISNUMBER($G4355)),IF($G4355&lt;TODAY(),-$F4355,""),""))</f>
        <v/>
      </c>
    </row>
    <row r="4356">
      <c r="A4356" s="7" t="n"/>
      <c r="B4356" s="10" t="n"/>
      <c r="C4356">
        <f>IF($A4356="","",IFERROR(IF(INDEX('Apólices'!$Q$2:$Q$5001,MATCH($A4356,'Apólices'!$A$2:$A$5001,0))="","",INDEX('Apólices'!$Q$2:$Q$5001,MATCH($A4356,'Apólices'!$A$2:$A$5001,0))),""))</f>
        <v/>
      </c>
      <c r="D4356" s="8" t="n"/>
      <c r="E4356" s="25" t="n"/>
      <c r="F4356" s="25">
        <f>IF(OR($E4356="",$C4356=""),"",ROUND($E4356*$C4356/100,2))</f>
        <v/>
      </c>
      <c r="G4356" s="8" t="n"/>
      <c r="H4356" s="25" t="n"/>
      <c r="I4356" s="8" t="n"/>
      <c r="J4356" s="25">
        <f>IF($H4356&lt;&gt;"",IF($F4356="","",ROUND($H4356-$F4356,2)),IF(AND($F4356&lt;&gt;"",ISNUMBER($G4356)),IF($G4356&lt;TODAY(),-$F4356,""),""))</f>
        <v/>
      </c>
    </row>
    <row r="4357">
      <c r="A4357" s="7" t="n"/>
      <c r="B4357" s="10" t="n"/>
      <c r="C4357">
        <f>IF($A4357="","",IFERROR(IF(INDEX('Apólices'!$Q$2:$Q$5001,MATCH($A4357,'Apólices'!$A$2:$A$5001,0))="","",INDEX('Apólices'!$Q$2:$Q$5001,MATCH($A4357,'Apólices'!$A$2:$A$5001,0))),""))</f>
        <v/>
      </c>
      <c r="D4357" s="8" t="n"/>
      <c r="E4357" s="25" t="n"/>
      <c r="F4357" s="25">
        <f>IF(OR($E4357="",$C4357=""),"",ROUND($E4357*$C4357/100,2))</f>
        <v/>
      </c>
      <c r="G4357" s="8" t="n"/>
      <c r="H4357" s="25" t="n"/>
      <c r="I4357" s="8" t="n"/>
      <c r="J4357" s="25">
        <f>IF($H4357&lt;&gt;"",IF($F4357="","",ROUND($H4357-$F4357,2)),IF(AND($F4357&lt;&gt;"",ISNUMBER($G4357)),IF($G4357&lt;TODAY(),-$F4357,""),""))</f>
        <v/>
      </c>
    </row>
    <row r="4358">
      <c r="A4358" s="7" t="n"/>
      <c r="B4358" s="10" t="n"/>
      <c r="C4358">
        <f>IF($A4358="","",IFERROR(IF(INDEX('Apólices'!$Q$2:$Q$5001,MATCH($A4358,'Apólices'!$A$2:$A$5001,0))="","",INDEX('Apólices'!$Q$2:$Q$5001,MATCH($A4358,'Apólices'!$A$2:$A$5001,0))),""))</f>
        <v/>
      </c>
      <c r="D4358" s="8" t="n"/>
      <c r="E4358" s="25" t="n"/>
      <c r="F4358" s="25">
        <f>IF(OR($E4358="",$C4358=""),"",ROUND($E4358*$C4358/100,2))</f>
        <v/>
      </c>
      <c r="G4358" s="8" t="n"/>
      <c r="H4358" s="25" t="n"/>
      <c r="I4358" s="8" t="n"/>
      <c r="J4358" s="25">
        <f>IF($H4358&lt;&gt;"",IF($F4358="","",ROUND($H4358-$F4358,2)),IF(AND($F4358&lt;&gt;"",ISNUMBER($G4358)),IF($G4358&lt;TODAY(),-$F4358,""),""))</f>
        <v/>
      </c>
    </row>
    <row r="4359">
      <c r="A4359" s="7" t="n"/>
      <c r="B4359" s="10" t="n"/>
      <c r="C4359">
        <f>IF($A4359="","",IFERROR(IF(INDEX('Apólices'!$Q$2:$Q$5001,MATCH($A4359,'Apólices'!$A$2:$A$5001,0))="","",INDEX('Apólices'!$Q$2:$Q$5001,MATCH($A4359,'Apólices'!$A$2:$A$5001,0))),""))</f>
        <v/>
      </c>
      <c r="D4359" s="8" t="n"/>
      <c r="E4359" s="25" t="n"/>
      <c r="F4359" s="25">
        <f>IF(OR($E4359="",$C4359=""),"",ROUND($E4359*$C4359/100,2))</f>
        <v/>
      </c>
      <c r="G4359" s="8" t="n"/>
      <c r="H4359" s="25" t="n"/>
      <c r="I4359" s="8" t="n"/>
      <c r="J4359" s="25">
        <f>IF($H4359&lt;&gt;"",IF($F4359="","",ROUND($H4359-$F4359,2)),IF(AND($F4359&lt;&gt;"",ISNUMBER($G4359)),IF($G4359&lt;TODAY(),-$F4359,""),""))</f>
        <v/>
      </c>
    </row>
    <row r="4360">
      <c r="A4360" s="7" t="n"/>
      <c r="B4360" s="10" t="n"/>
      <c r="C4360">
        <f>IF($A4360="","",IFERROR(IF(INDEX('Apólices'!$Q$2:$Q$5001,MATCH($A4360,'Apólices'!$A$2:$A$5001,0))="","",INDEX('Apólices'!$Q$2:$Q$5001,MATCH($A4360,'Apólices'!$A$2:$A$5001,0))),""))</f>
        <v/>
      </c>
      <c r="D4360" s="8" t="n"/>
      <c r="E4360" s="25" t="n"/>
      <c r="F4360" s="25">
        <f>IF(OR($E4360="",$C4360=""),"",ROUND($E4360*$C4360/100,2))</f>
        <v/>
      </c>
      <c r="G4360" s="8" t="n"/>
      <c r="H4360" s="25" t="n"/>
      <c r="I4360" s="8" t="n"/>
      <c r="J4360" s="25">
        <f>IF($H4360&lt;&gt;"",IF($F4360="","",ROUND($H4360-$F4360,2)),IF(AND($F4360&lt;&gt;"",ISNUMBER($G4360)),IF($G4360&lt;TODAY(),-$F4360,""),""))</f>
        <v/>
      </c>
    </row>
    <row r="4361">
      <c r="A4361" s="7" t="n"/>
      <c r="B4361" s="10" t="n"/>
      <c r="C4361">
        <f>IF($A4361="","",IFERROR(IF(INDEX('Apólices'!$Q$2:$Q$5001,MATCH($A4361,'Apólices'!$A$2:$A$5001,0))="","",INDEX('Apólices'!$Q$2:$Q$5001,MATCH($A4361,'Apólices'!$A$2:$A$5001,0))),""))</f>
        <v/>
      </c>
      <c r="D4361" s="8" t="n"/>
      <c r="E4361" s="25" t="n"/>
      <c r="F4361" s="25">
        <f>IF(OR($E4361="",$C4361=""),"",ROUND($E4361*$C4361/100,2))</f>
        <v/>
      </c>
      <c r="G4361" s="8" t="n"/>
      <c r="H4361" s="25" t="n"/>
      <c r="I4361" s="8" t="n"/>
      <c r="J4361" s="25">
        <f>IF($H4361&lt;&gt;"",IF($F4361="","",ROUND($H4361-$F4361,2)),IF(AND($F4361&lt;&gt;"",ISNUMBER($G4361)),IF($G4361&lt;TODAY(),-$F4361,""),""))</f>
        <v/>
      </c>
    </row>
    <row r="4362">
      <c r="A4362" s="7" t="n"/>
      <c r="B4362" s="10" t="n"/>
      <c r="C4362">
        <f>IF($A4362="","",IFERROR(IF(INDEX('Apólices'!$Q$2:$Q$5001,MATCH($A4362,'Apólices'!$A$2:$A$5001,0))="","",INDEX('Apólices'!$Q$2:$Q$5001,MATCH($A4362,'Apólices'!$A$2:$A$5001,0))),""))</f>
        <v/>
      </c>
      <c r="D4362" s="8" t="n"/>
      <c r="E4362" s="25" t="n"/>
      <c r="F4362" s="25">
        <f>IF(OR($E4362="",$C4362=""),"",ROUND($E4362*$C4362/100,2))</f>
        <v/>
      </c>
      <c r="G4362" s="8" t="n"/>
      <c r="H4362" s="25" t="n"/>
      <c r="I4362" s="8" t="n"/>
      <c r="J4362" s="25">
        <f>IF($H4362&lt;&gt;"",IF($F4362="","",ROUND($H4362-$F4362,2)),IF(AND($F4362&lt;&gt;"",ISNUMBER($G4362)),IF($G4362&lt;TODAY(),-$F4362,""),""))</f>
        <v/>
      </c>
    </row>
    <row r="4363">
      <c r="A4363" s="7" t="n"/>
      <c r="B4363" s="10" t="n"/>
      <c r="C4363">
        <f>IF($A4363="","",IFERROR(IF(INDEX('Apólices'!$Q$2:$Q$5001,MATCH($A4363,'Apólices'!$A$2:$A$5001,0))="","",INDEX('Apólices'!$Q$2:$Q$5001,MATCH($A4363,'Apólices'!$A$2:$A$5001,0))),""))</f>
        <v/>
      </c>
      <c r="D4363" s="8" t="n"/>
      <c r="E4363" s="25" t="n"/>
      <c r="F4363" s="25">
        <f>IF(OR($E4363="",$C4363=""),"",ROUND($E4363*$C4363/100,2))</f>
        <v/>
      </c>
      <c r="G4363" s="8" t="n"/>
      <c r="H4363" s="25" t="n"/>
      <c r="I4363" s="8" t="n"/>
      <c r="J4363" s="25">
        <f>IF($H4363&lt;&gt;"",IF($F4363="","",ROUND($H4363-$F4363,2)),IF(AND($F4363&lt;&gt;"",ISNUMBER($G4363)),IF($G4363&lt;TODAY(),-$F4363,""),""))</f>
        <v/>
      </c>
    </row>
    <row r="4364">
      <c r="A4364" s="7" t="n"/>
      <c r="B4364" s="10" t="n"/>
      <c r="C4364">
        <f>IF($A4364="","",IFERROR(IF(INDEX('Apólices'!$Q$2:$Q$5001,MATCH($A4364,'Apólices'!$A$2:$A$5001,0))="","",INDEX('Apólices'!$Q$2:$Q$5001,MATCH($A4364,'Apólices'!$A$2:$A$5001,0))),""))</f>
        <v/>
      </c>
      <c r="D4364" s="8" t="n"/>
      <c r="E4364" s="25" t="n"/>
      <c r="F4364" s="25">
        <f>IF(OR($E4364="",$C4364=""),"",ROUND($E4364*$C4364/100,2))</f>
        <v/>
      </c>
      <c r="G4364" s="8" t="n"/>
      <c r="H4364" s="25" t="n"/>
      <c r="I4364" s="8" t="n"/>
      <c r="J4364" s="25">
        <f>IF($H4364&lt;&gt;"",IF($F4364="","",ROUND($H4364-$F4364,2)),IF(AND($F4364&lt;&gt;"",ISNUMBER($G4364)),IF($G4364&lt;TODAY(),-$F4364,""),""))</f>
        <v/>
      </c>
    </row>
    <row r="4365">
      <c r="A4365" s="7" t="n"/>
      <c r="B4365" s="10" t="n"/>
      <c r="C4365">
        <f>IF($A4365="","",IFERROR(IF(INDEX('Apólices'!$Q$2:$Q$5001,MATCH($A4365,'Apólices'!$A$2:$A$5001,0))="","",INDEX('Apólices'!$Q$2:$Q$5001,MATCH($A4365,'Apólices'!$A$2:$A$5001,0))),""))</f>
        <v/>
      </c>
      <c r="D4365" s="8" t="n"/>
      <c r="E4365" s="25" t="n"/>
      <c r="F4365" s="25">
        <f>IF(OR($E4365="",$C4365=""),"",ROUND($E4365*$C4365/100,2))</f>
        <v/>
      </c>
      <c r="G4365" s="8" t="n"/>
      <c r="H4365" s="25" t="n"/>
      <c r="I4365" s="8" t="n"/>
      <c r="J4365" s="25">
        <f>IF($H4365&lt;&gt;"",IF($F4365="","",ROUND($H4365-$F4365,2)),IF(AND($F4365&lt;&gt;"",ISNUMBER($G4365)),IF($G4365&lt;TODAY(),-$F4365,""),""))</f>
        <v/>
      </c>
    </row>
    <row r="4366">
      <c r="A4366" s="7" t="n"/>
      <c r="B4366" s="10" t="n"/>
      <c r="C4366">
        <f>IF($A4366="","",IFERROR(IF(INDEX('Apólices'!$Q$2:$Q$5001,MATCH($A4366,'Apólices'!$A$2:$A$5001,0))="","",INDEX('Apólices'!$Q$2:$Q$5001,MATCH($A4366,'Apólices'!$A$2:$A$5001,0))),""))</f>
        <v/>
      </c>
      <c r="D4366" s="8" t="n"/>
      <c r="E4366" s="25" t="n"/>
      <c r="F4366" s="25">
        <f>IF(OR($E4366="",$C4366=""),"",ROUND($E4366*$C4366/100,2))</f>
        <v/>
      </c>
      <c r="G4366" s="8" t="n"/>
      <c r="H4366" s="25" t="n"/>
      <c r="I4366" s="8" t="n"/>
      <c r="J4366" s="25">
        <f>IF($H4366&lt;&gt;"",IF($F4366="","",ROUND($H4366-$F4366,2)),IF(AND($F4366&lt;&gt;"",ISNUMBER($G4366)),IF($G4366&lt;TODAY(),-$F4366,""),""))</f>
        <v/>
      </c>
    </row>
    <row r="4367">
      <c r="A4367" s="7" t="n"/>
      <c r="B4367" s="10" t="n"/>
      <c r="C4367">
        <f>IF($A4367="","",IFERROR(IF(INDEX('Apólices'!$Q$2:$Q$5001,MATCH($A4367,'Apólices'!$A$2:$A$5001,0))="","",INDEX('Apólices'!$Q$2:$Q$5001,MATCH($A4367,'Apólices'!$A$2:$A$5001,0))),""))</f>
        <v/>
      </c>
      <c r="D4367" s="8" t="n"/>
      <c r="E4367" s="25" t="n"/>
      <c r="F4367" s="25">
        <f>IF(OR($E4367="",$C4367=""),"",ROUND($E4367*$C4367/100,2))</f>
        <v/>
      </c>
      <c r="G4367" s="8" t="n"/>
      <c r="H4367" s="25" t="n"/>
      <c r="I4367" s="8" t="n"/>
      <c r="J4367" s="25">
        <f>IF($H4367&lt;&gt;"",IF($F4367="","",ROUND($H4367-$F4367,2)),IF(AND($F4367&lt;&gt;"",ISNUMBER($G4367)),IF($G4367&lt;TODAY(),-$F4367,""),""))</f>
        <v/>
      </c>
    </row>
    <row r="4368">
      <c r="A4368" s="7" t="n"/>
      <c r="B4368" s="10" t="n"/>
      <c r="C4368">
        <f>IF($A4368="","",IFERROR(IF(INDEX('Apólices'!$Q$2:$Q$5001,MATCH($A4368,'Apólices'!$A$2:$A$5001,0))="","",INDEX('Apólices'!$Q$2:$Q$5001,MATCH($A4368,'Apólices'!$A$2:$A$5001,0))),""))</f>
        <v/>
      </c>
      <c r="D4368" s="8" t="n"/>
      <c r="E4368" s="25" t="n"/>
      <c r="F4368" s="25">
        <f>IF(OR($E4368="",$C4368=""),"",ROUND($E4368*$C4368/100,2))</f>
        <v/>
      </c>
      <c r="G4368" s="8" t="n"/>
      <c r="H4368" s="25" t="n"/>
      <c r="I4368" s="8" t="n"/>
      <c r="J4368" s="25">
        <f>IF($H4368&lt;&gt;"",IF($F4368="","",ROUND($H4368-$F4368,2)),IF(AND($F4368&lt;&gt;"",ISNUMBER($G4368)),IF($G4368&lt;TODAY(),-$F4368,""),""))</f>
        <v/>
      </c>
    </row>
    <row r="4369">
      <c r="A4369" s="7" t="n"/>
      <c r="B4369" s="10" t="n"/>
      <c r="C4369">
        <f>IF($A4369="","",IFERROR(IF(INDEX('Apólices'!$Q$2:$Q$5001,MATCH($A4369,'Apólices'!$A$2:$A$5001,0))="","",INDEX('Apólices'!$Q$2:$Q$5001,MATCH($A4369,'Apólices'!$A$2:$A$5001,0))),""))</f>
        <v/>
      </c>
      <c r="D4369" s="8" t="n"/>
      <c r="E4369" s="25" t="n"/>
      <c r="F4369" s="25">
        <f>IF(OR($E4369="",$C4369=""),"",ROUND($E4369*$C4369/100,2))</f>
        <v/>
      </c>
      <c r="G4369" s="8" t="n"/>
      <c r="H4369" s="25" t="n"/>
      <c r="I4369" s="8" t="n"/>
      <c r="J4369" s="25">
        <f>IF($H4369&lt;&gt;"",IF($F4369="","",ROUND($H4369-$F4369,2)),IF(AND($F4369&lt;&gt;"",ISNUMBER($G4369)),IF($G4369&lt;TODAY(),-$F4369,""),""))</f>
        <v/>
      </c>
    </row>
    <row r="4370">
      <c r="A4370" s="7" t="n"/>
      <c r="B4370" s="10" t="n"/>
      <c r="C4370">
        <f>IF($A4370="","",IFERROR(IF(INDEX('Apólices'!$Q$2:$Q$5001,MATCH($A4370,'Apólices'!$A$2:$A$5001,0))="","",INDEX('Apólices'!$Q$2:$Q$5001,MATCH($A4370,'Apólices'!$A$2:$A$5001,0))),""))</f>
        <v/>
      </c>
      <c r="D4370" s="8" t="n"/>
      <c r="E4370" s="25" t="n"/>
      <c r="F4370" s="25">
        <f>IF(OR($E4370="",$C4370=""),"",ROUND($E4370*$C4370/100,2))</f>
        <v/>
      </c>
      <c r="G4370" s="8" t="n"/>
      <c r="H4370" s="25" t="n"/>
      <c r="I4370" s="8" t="n"/>
      <c r="J4370" s="25">
        <f>IF($H4370&lt;&gt;"",IF($F4370="","",ROUND($H4370-$F4370,2)),IF(AND($F4370&lt;&gt;"",ISNUMBER($G4370)),IF($G4370&lt;TODAY(),-$F4370,""),""))</f>
        <v/>
      </c>
    </row>
    <row r="4371">
      <c r="A4371" s="7" t="n"/>
      <c r="B4371" s="10" t="n"/>
      <c r="C4371">
        <f>IF($A4371="","",IFERROR(IF(INDEX('Apólices'!$Q$2:$Q$5001,MATCH($A4371,'Apólices'!$A$2:$A$5001,0))="","",INDEX('Apólices'!$Q$2:$Q$5001,MATCH($A4371,'Apólices'!$A$2:$A$5001,0))),""))</f>
        <v/>
      </c>
      <c r="D4371" s="8" t="n"/>
      <c r="E4371" s="25" t="n"/>
      <c r="F4371" s="25">
        <f>IF(OR($E4371="",$C4371=""),"",ROUND($E4371*$C4371/100,2))</f>
        <v/>
      </c>
      <c r="G4371" s="8" t="n"/>
      <c r="H4371" s="25" t="n"/>
      <c r="I4371" s="8" t="n"/>
      <c r="J4371" s="25">
        <f>IF($H4371&lt;&gt;"",IF($F4371="","",ROUND($H4371-$F4371,2)),IF(AND($F4371&lt;&gt;"",ISNUMBER($G4371)),IF($G4371&lt;TODAY(),-$F4371,""),""))</f>
        <v/>
      </c>
    </row>
    <row r="4372">
      <c r="A4372" s="7" t="n"/>
      <c r="B4372" s="10" t="n"/>
      <c r="C4372">
        <f>IF($A4372="","",IFERROR(IF(INDEX('Apólices'!$Q$2:$Q$5001,MATCH($A4372,'Apólices'!$A$2:$A$5001,0))="","",INDEX('Apólices'!$Q$2:$Q$5001,MATCH($A4372,'Apólices'!$A$2:$A$5001,0))),""))</f>
        <v/>
      </c>
      <c r="D4372" s="8" t="n"/>
      <c r="E4372" s="25" t="n"/>
      <c r="F4372" s="25">
        <f>IF(OR($E4372="",$C4372=""),"",ROUND($E4372*$C4372/100,2))</f>
        <v/>
      </c>
      <c r="G4372" s="8" t="n"/>
      <c r="H4372" s="25" t="n"/>
      <c r="I4372" s="8" t="n"/>
      <c r="J4372" s="25">
        <f>IF($H4372&lt;&gt;"",IF($F4372="","",ROUND($H4372-$F4372,2)),IF(AND($F4372&lt;&gt;"",ISNUMBER($G4372)),IF($G4372&lt;TODAY(),-$F4372,""),""))</f>
        <v/>
      </c>
    </row>
    <row r="4373">
      <c r="A4373" s="7" t="n"/>
      <c r="B4373" s="10" t="n"/>
      <c r="C4373">
        <f>IF($A4373="","",IFERROR(IF(INDEX('Apólices'!$Q$2:$Q$5001,MATCH($A4373,'Apólices'!$A$2:$A$5001,0))="","",INDEX('Apólices'!$Q$2:$Q$5001,MATCH($A4373,'Apólices'!$A$2:$A$5001,0))),""))</f>
        <v/>
      </c>
      <c r="D4373" s="8" t="n"/>
      <c r="E4373" s="25" t="n"/>
      <c r="F4373" s="25">
        <f>IF(OR($E4373="",$C4373=""),"",ROUND($E4373*$C4373/100,2))</f>
        <v/>
      </c>
      <c r="G4373" s="8" t="n"/>
      <c r="H4373" s="25" t="n"/>
      <c r="I4373" s="8" t="n"/>
      <c r="J4373" s="25">
        <f>IF($H4373&lt;&gt;"",IF($F4373="","",ROUND($H4373-$F4373,2)),IF(AND($F4373&lt;&gt;"",ISNUMBER($G4373)),IF($G4373&lt;TODAY(),-$F4373,""),""))</f>
        <v/>
      </c>
    </row>
    <row r="4374">
      <c r="A4374" s="7" t="n"/>
      <c r="B4374" s="10" t="n"/>
      <c r="C4374">
        <f>IF($A4374="","",IFERROR(IF(INDEX('Apólices'!$Q$2:$Q$5001,MATCH($A4374,'Apólices'!$A$2:$A$5001,0))="","",INDEX('Apólices'!$Q$2:$Q$5001,MATCH($A4374,'Apólices'!$A$2:$A$5001,0))),""))</f>
        <v/>
      </c>
      <c r="D4374" s="8" t="n"/>
      <c r="E4374" s="25" t="n"/>
      <c r="F4374" s="25">
        <f>IF(OR($E4374="",$C4374=""),"",ROUND($E4374*$C4374/100,2))</f>
        <v/>
      </c>
      <c r="G4374" s="8" t="n"/>
      <c r="H4374" s="25" t="n"/>
      <c r="I4374" s="8" t="n"/>
      <c r="J4374" s="25">
        <f>IF($H4374&lt;&gt;"",IF($F4374="","",ROUND($H4374-$F4374,2)),IF(AND($F4374&lt;&gt;"",ISNUMBER($G4374)),IF($G4374&lt;TODAY(),-$F4374,""),""))</f>
        <v/>
      </c>
    </row>
    <row r="4375">
      <c r="A4375" s="7" t="n"/>
      <c r="B4375" s="10" t="n"/>
      <c r="C4375">
        <f>IF($A4375="","",IFERROR(IF(INDEX('Apólices'!$Q$2:$Q$5001,MATCH($A4375,'Apólices'!$A$2:$A$5001,0))="","",INDEX('Apólices'!$Q$2:$Q$5001,MATCH($A4375,'Apólices'!$A$2:$A$5001,0))),""))</f>
        <v/>
      </c>
      <c r="D4375" s="8" t="n"/>
      <c r="E4375" s="25" t="n"/>
      <c r="F4375" s="25">
        <f>IF(OR($E4375="",$C4375=""),"",ROUND($E4375*$C4375/100,2))</f>
        <v/>
      </c>
      <c r="G4375" s="8" t="n"/>
      <c r="H4375" s="25" t="n"/>
      <c r="I4375" s="8" t="n"/>
      <c r="J4375" s="25">
        <f>IF($H4375&lt;&gt;"",IF($F4375="","",ROUND($H4375-$F4375,2)),IF(AND($F4375&lt;&gt;"",ISNUMBER($G4375)),IF($G4375&lt;TODAY(),-$F4375,""),""))</f>
        <v/>
      </c>
    </row>
    <row r="4376">
      <c r="A4376" s="7" t="n"/>
      <c r="B4376" s="10" t="n"/>
      <c r="C4376">
        <f>IF($A4376="","",IFERROR(IF(INDEX('Apólices'!$Q$2:$Q$5001,MATCH($A4376,'Apólices'!$A$2:$A$5001,0))="","",INDEX('Apólices'!$Q$2:$Q$5001,MATCH($A4376,'Apólices'!$A$2:$A$5001,0))),""))</f>
        <v/>
      </c>
      <c r="D4376" s="8" t="n"/>
      <c r="E4376" s="25" t="n"/>
      <c r="F4376" s="25">
        <f>IF(OR($E4376="",$C4376=""),"",ROUND($E4376*$C4376/100,2))</f>
        <v/>
      </c>
      <c r="G4376" s="8" t="n"/>
      <c r="H4376" s="25" t="n"/>
      <c r="I4376" s="8" t="n"/>
      <c r="J4376" s="25">
        <f>IF($H4376&lt;&gt;"",IF($F4376="","",ROUND($H4376-$F4376,2)),IF(AND($F4376&lt;&gt;"",ISNUMBER($G4376)),IF($G4376&lt;TODAY(),-$F4376,""),""))</f>
        <v/>
      </c>
    </row>
    <row r="4377">
      <c r="A4377" s="7" t="n"/>
      <c r="B4377" s="10" t="n"/>
      <c r="C4377">
        <f>IF($A4377="","",IFERROR(IF(INDEX('Apólices'!$Q$2:$Q$5001,MATCH($A4377,'Apólices'!$A$2:$A$5001,0))="","",INDEX('Apólices'!$Q$2:$Q$5001,MATCH($A4377,'Apólices'!$A$2:$A$5001,0))),""))</f>
        <v/>
      </c>
      <c r="D4377" s="8" t="n"/>
      <c r="E4377" s="25" t="n"/>
      <c r="F4377" s="25">
        <f>IF(OR($E4377="",$C4377=""),"",ROUND($E4377*$C4377/100,2))</f>
        <v/>
      </c>
      <c r="G4377" s="8" t="n"/>
      <c r="H4377" s="25" t="n"/>
      <c r="I4377" s="8" t="n"/>
      <c r="J4377" s="25">
        <f>IF($H4377&lt;&gt;"",IF($F4377="","",ROUND($H4377-$F4377,2)),IF(AND($F4377&lt;&gt;"",ISNUMBER($G4377)),IF($G4377&lt;TODAY(),-$F4377,""),""))</f>
        <v/>
      </c>
    </row>
    <row r="4378">
      <c r="A4378" s="7" t="n"/>
      <c r="B4378" s="10" t="n"/>
      <c r="C4378">
        <f>IF($A4378="","",IFERROR(IF(INDEX('Apólices'!$Q$2:$Q$5001,MATCH($A4378,'Apólices'!$A$2:$A$5001,0))="","",INDEX('Apólices'!$Q$2:$Q$5001,MATCH($A4378,'Apólices'!$A$2:$A$5001,0))),""))</f>
        <v/>
      </c>
      <c r="D4378" s="8" t="n"/>
      <c r="E4378" s="25" t="n"/>
      <c r="F4378" s="25">
        <f>IF(OR($E4378="",$C4378=""),"",ROUND($E4378*$C4378/100,2))</f>
        <v/>
      </c>
      <c r="G4378" s="8" t="n"/>
      <c r="H4378" s="25" t="n"/>
      <c r="I4378" s="8" t="n"/>
      <c r="J4378" s="25">
        <f>IF($H4378&lt;&gt;"",IF($F4378="","",ROUND($H4378-$F4378,2)),IF(AND($F4378&lt;&gt;"",ISNUMBER($G4378)),IF($G4378&lt;TODAY(),-$F4378,""),""))</f>
        <v/>
      </c>
    </row>
    <row r="4379">
      <c r="A4379" s="7" t="n"/>
      <c r="B4379" s="10" t="n"/>
      <c r="C4379">
        <f>IF($A4379="","",IFERROR(IF(INDEX('Apólices'!$Q$2:$Q$5001,MATCH($A4379,'Apólices'!$A$2:$A$5001,0))="","",INDEX('Apólices'!$Q$2:$Q$5001,MATCH($A4379,'Apólices'!$A$2:$A$5001,0))),""))</f>
        <v/>
      </c>
      <c r="D4379" s="8" t="n"/>
      <c r="E4379" s="25" t="n"/>
      <c r="F4379" s="25">
        <f>IF(OR($E4379="",$C4379=""),"",ROUND($E4379*$C4379/100,2))</f>
        <v/>
      </c>
      <c r="G4379" s="8" t="n"/>
      <c r="H4379" s="25" t="n"/>
      <c r="I4379" s="8" t="n"/>
      <c r="J4379" s="25">
        <f>IF($H4379&lt;&gt;"",IF($F4379="","",ROUND($H4379-$F4379,2)),IF(AND($F4379&lt;&gt;"",ISNUMBER($G4379)),IF($G4379&lt;TODAY(),-$F4379,""),""))</f>
        <v/>
      </c>
    </row>
    <row r="4380">
      <c r="A4380" s="7" t="n"/>
      <c r="B4380" s="10" t="n"/>
      <c r="C4380">
        <f>IF($A4380="","",IFERROR(IF(INDEX('Apólices'!$Q$2:$Q$5001,MATCH($A4380,'Apólices'!$A$2:$A$5001,0))="","",INDEX('Apólices'!$Q$2:$Q$5001,MATCH($A4380,'Apólices'!$A$2:$A$5001,0))),""))</f>
        <v/>
      </c>
      <c r="D4380" s="8" t="n"/>
      <c r="E4380" s="25" t="n"/>
      <c r="F4380" s="25">
        <f>IF(OR($E4380="",$C4380=""),"",ROUND($E4380*$C4380/100,2))</f>
        <v/>
      </c>
      <c r="G4380" s="8" t="n"/>
      <c r="H4380" s="25" t="n"/>
      <c r="I4380" s="8" t="n"/>
      <c r="J4380" s="25">
        <f>IF($H4380&lt;&gt;"",IF($F4380="","",ROUND($H4380-$F4380,2)),IF(AND($F4380&lt;&gt;"",ISNUMBER($G4380)),IF($G4380&lt;TODAY(),-$F4380,""),""))</f>
        <v/>
      </c>
    </row>
    <row r="4381">
      <c r="A4381" s="7" t="n"/>
      <c r="B4381" s="10" t="n"/>
      <c r="C4381">
        <f>IF($A4381="","",IFERROR(IF(INDEX('Apólices'!$Q$2:$Q$5001,MATCH($A4381,'Apólices'!$A$2:$A$5001,0))="","",INDEX('Apólices'!$Q$2:$Q$5001,MATCH($A4381,'Apólices'!$A$2:$A$5001,0))),""))</f>
        <v/>
      </c>
      <c r="D4381" s="8" t="n"/>
      <c r="E4381" s="25" t="n"/>
      <c r="F4381" s="25">
        <f>IF(OR($E4381="",$C4381=""),"",ROUND($E4381*$C4381/100,2))</f>
        <v/>
      </c>
      <c r="G4381" s="8" t="n"/>
      <c r="H4381" s="25" t="n"/>
      <c r="I4381" s="8" t="n"/>
      <c r="J4381" s="25">
        <f>IF($H4381&lt;&gt;"",IF($F4381="","",ROUND($H4381-$F4381,2)),IF(AND($F4381&lt;&gt;"",ISNUMBER($G4381)),IF($G4381&lt;TODAY(),-$F4381,""),""))</f>
        <v/>
      </c>
    </row>
    <row r="4382">
      <c r="A4382" s="7" t="n"/>
      <c r="B4382" s="10" t="n"/>
      <c r="C4382">
        <f>IF($A4382="","",IFERROR(IF(INDEX('Apólices'!$Q$2:$Q$5001,MATCH($A4382,'Apólices'!$A$2:$A$5001,0))="","",INDEX('Apólices'!$Q$2:$Q$5001,MATCH($A4382,'Apólices'!$A$2:$A$5001,0))),""))</f>
        <v/>
      </c>
      <c r="D4382" s="8" t="n"/>
      <c r="E4382" s="25" t="n"/>
      <c r="F4382" s="25">
        <f>IF(OR($E4382="",$C4382=""),"",ROUND($E4382*$C4382/100,2))</f>
        <v/>
      </c>
      <c r="G4382" s="8" t="n"/>
      <c r="H4382" s="25" t="n"/>
      <c r="I4382" s="8" t="n"/>
      <c r="J4382" s="25">
        <f>IF($H4382&lt;&gt;"",IF($F4382="","",ROUND($H4382-$F4382,2)),IF(AND($F4382&lt;&gt;"",ISNUMBER($G4382)),IF($G4382&lt;TODAY(),-$F4382,""),""))</f>
        <v/>
      </c>
    </row>
    <row r="4383">
      <c r="A4383" s="7" t="n"/>
      <c r="B4383" s="10" t="n"/>
      <c r="C4383">
        <f>IF($A4383="","",IFERROR(IF(INDEX('Apólices'!$Q$2:$Q$5001,MATCH($A4383,'Apólices'!$A$2:$A$5001,0))="","",INDEX('Apólices'!$Q$2:$Q$5001,MATCH($A4383,'Apólices'!$A$2:$A$5001,0))),""))</f>
        <v/>
      </c>
      <c r="D4383" s="8" t="n"/>
      <c r="E4383" s="25" t="n"/>
      <c r="F4383" s="25">
        <f>IF(OR($E4383="",$C4383=""),"",ROUND($E4383*$C4383/100,2))</f>
        <v/>
      </c>
      <c r="G4383" s="8" t="n"/>
      <c r="H4383" s="25" t="n"/>
      <c r="I4383" s="8" t="n"/>
      <c r="J4383" s="25">
        <f>IF($H4383&lt;&gt;"",IF($F4383="","",ROUND($H4383-$F4383,2)),IF(AND($F4383&lt;&gt;"",ISNUMBER($G4383)),IF($G4383&lt;TODAY(),-$F4383,""),""))</f>
        <v/>
      </c>
    </row>
    <row r="4384">
      <c r="A4384" s="7" t="n"/>
      <c r="B4384" s="10" t="n"/>
      <c r="C4384">
        <f>IF($A4384="","",IFERROR(IF(INDEX('Apólices'!$Q$2:$Q$5001,MATCH($A4384,'Apólices'!$A$2:$A$5001,0))="","",INDEX('Apólices'!$Q$2:$Q$5001,MATCH($A4384,'Apólices'!$A$2:$A$5001,0))),""))</f>
        <v/>
      </c>
      <c r="D4384" s="8" t="n"/>
      <c r="E4384" s="25" t="n"/>
      <c r="F4384" s="25">
        <f>IF(OR($E4384="",$C4384=""),"",ROUND($E4384*$C4384/100,2))</f>
        <v/>
      </c>
      <c r="G4384" s="8" t="n"/>
      <c r="H4384" s="25" t="n"/>
      <c r="I4384" s="8" t="n"/>
      <c r="J4384" s="25">
        <f>IF($H4384&lt;&gt;"",IF($F4384="","",ROUND($H4384-$F4384,2)),IF(AND($F4384&lt;&gt;"",ISNUMBER($G4384)),IF($G4384&lt;TODAY(),-$F4384,""),""))</f>
        <v/>
      </c>
    </row>
    <row r="4385">
      <c r="A4385" s="7" t="n"/>
      <c r="B4385" s="10" t="n"/>
      <c r="C4385">
        <f>IF($A4385="","",IFERROR(IF(INDEX('Apólices'!$Q$2:$Q$5001,MATCH($A4385,'Apólices'!$A$2:$A$5001,0))="","",INDEX('Apólices'!$Q$2:$Q$5001,MATCH($A4385,'Apólices'!$A$2:$A$5001,0))),""))</f>
        <v/>
      </c>
      <c r="D4385" s="8" t="n"/>
      <c r="E4385" s="25" t="n"/>
      <c r="F4385" s="25">
        <f>IF(OR($E4385="",$C4385=""),"",ROUND($E4385*$C4385/100,2))</f>
        <v/>
      </c>
      <c r="G4385" s="8" t="n"/>
      <c r="H4385" s="25" t="n"/>
      <c r="I4385" s="8" t="n"/>
      <c r="J4385" s="25">
        <f>IF($H4385&lt;&gt;"",IF($F4385="","",ROUND($H4385-$F4385,2)),IF(AND($F4385&lt;&gt;"",ISNUMBER($G4385)),IF($G4385&lt;TODAY(),-$F4385,""),""))</f>
        <v/>
      </c>
    </row>
    <row r="4386">
      <c r="A4386" s="7" t="n"/>
      <c r="B4386" s="10" t="n"/>
      <c r="C4386">
        <f>IF($A4386="","",IFERROR(IF(INDEX('Apólices'!$Q$2:$Q$5001,MATCH($A4386,'Apólices'!$A$2:$A$5001,0))="","",INDEX('Apólices'!$Q$2:$Q$5001,MATCH($A4386,'Apólices'!$A$2:$A$5001,0))),""))</f>
        <v/>
      </c>
      <c r="D4386" s="8" t="n"/>
      <c r="E4386" s="25" t="n"/>
      <c r="F4386" s="25">
        <f>IF(OR($E4386="",$C4386=""),"",ROUND($E4386*$C4386/100,2))</f>
        <v/>
      </c>
      <c r="G4386" s="8" t="n"/>
      <c r="H4386" s="25" t="n"/>
      <c r="I4386" s="8" t="n"/>
      <c r="J4386" s="25">
        <f>IF($H4386&lt;&gt;"",IF($F4386="","",ROUND($H4386-$F4386,2)),IF(AND($F4386&lt;&gt;"",ISNUMBER($G4386)),IF($G4386&lt;TODAY(),-$F4386,""),""))</f>
        <v/>
      </c>
    </row>
    <row r="4387">
      <c r="A4387" s="7" t="n"/>
      <c r="B4387" s="10" t="n"/>
      <c r="C4387">
        <f>IF($A4387="","",IFERROR(IF(INDEX('Apólices'!$Q$2:$Q$5001,MATCH($A4387,'Apólices'!$A$2:$A$5001,0))="","",INDEX('Apólices'!$Q$2:$Q$5001,MATCH($A4387,'Apólices'!$A$2:$A$5001,0))),""))</f>
        <v/>
      </c>
      <c r="D4387" s="8" t="n"/>
      <c r="E4387" s="25" t="n"/>
      <c r="F4387" s="25">
        <f>IF(OR($E4387="",$C4387=""),"",ROUND($E4387*$C4387/100,2))</f>
        <v/>
      </c>
      <c r="G4387" s="8" t="n"/>
      <c r="H4387" s="25" t="n"/>
      <c r="I4387" s="8" t="n"/>
      <c r="J4387" s="25">
        <f>IF($H4387&lt;&gt;"",IF($F4387="","",ROUND($H4387-$F4387,2)),IF(AND($F4387&lt;&gt;"",ISNUMBER($G4387)),IF($G4387&lt;TODAY(),-$F4387,""),""))</f>
        <v/>
      </c>
    </row>
    <row r="4388">
      <c r="A4388" s="7" t="n"/>
      <c r="B4388" s="10" t="n"/>
      <c r="C4388">
        <f>IF($A4388="","",IFERROR(IF(INDEX('Apólices'!$Q$2:$Q$5001,MATCH($A4388,'Apólices'!$A$2:$A$5001,0))="","",INDEX('Apólices'!$Q$2:$Q$5001,MATCH($A4388,'Apólices'!$A$2:$A$5001,0))),""))</f>
        <v/>
      </c>
      <c r="D4388" s="8" t="n"/>
      <c r="E4388" s="25" t="n"/>
      <c r="F4388" s="25">
        <f>IF(OR($E4388="",$C4388=""),"",ROUND($E4388*$C4388/100,2))</f>
        <v/>
      </c>
      <c r="G4388" s="8" t="n"/>
      <c r="H4388" s="25" t="n"/>
      <c r="I4388" s="8" t="n"/>
      <c r="J4388" s="25">
        <f>IF($H4388&lt;&gt;"",IF($F4388="","",ROUND($H4388-$F4388,2)),IF(AND($F4388&lt;&gt;"",ISNUMBER($G4388)),IF($G4388&lt;TODAY(),-$F4388,""),""))</f>
        <v/>
      </c>
    </row>
    <row r="4389">
      <c r="A4389" s="7" t="n"/>
      <c r="B4389" s="10" t="n"/>
      <c r="C4389">
        <f>IF($A4389="","",IFERROR(IF(INDEX('Apólices'!$Q$2:$Q$5001,MATCH($A4389,'Apólices'!$A$2:$A$5001,0))="","",INDEX('Apólices'!$Q$2:$Q$5001,MATCH($A4389,'Apólices'!$A$2:$A$5001,0))),""))</f>
        <v/>
      </c>
      <c r="D4389" s="8" t="n"/>
      <c r="E4389" s="25" t="n"/>
      <c r="F4389" s="25">
        <f>IF(OR($E4389="",$C4389=""),"",ROUND($E4389*$C4389/100,2))</f>
        <v/>
      </c>
      <c r="G4389" s="8" t="n"/>
      <c r="H4389" s="25" t="n"/>
      <c r="I4389" s="8" t="n"/>
      <c r="J4389" s="25">
        <f>IF($H4389&lt;&gt;"",IF($F4389="","",ROUND($H4389-$F4389,2)),IF(AND($F4389&lt;&gt;"",ISNUMBER($G4389)),IF($G4389&lt;TODAY(),-$F4389,""),""))</f>
        <v/>
      </c>
    </row>
    <row r="4390">
      <c r="A4390" s="7" t="n"/>
      <c r="B4390" s="10" t="n"/>
      <c r="C4390">
        <f>IF($A4390="","",IFERROR(IF(INDEX('Apólices'!$Q$2:$Q$5001,MATCH($A4390,'Apólices'!$A$2:$A$5001,0))="","",INDEX('Apólices'!$Q$2:$Q$5001,MATCH($A4390,'Apólices'!$A$2:$A$5001,0))),""))</f>
        <v/>
      </c>
      <c r="D4390" s="8" t="n"/>
      <c r="E4390" s="25" t="n"/>
      <c r="F4390" s="25">
        <f>IF(OR($E4390="",$C4390=""),"",ROUND($E4390*$C4390/100,2))</f>
        <v/>
      </c>
      <c r="G4390" s="8" t="n"/>
      <c r="H4390" s="25" t="n"/>
      <c r="I4390" s="8" t="n"/>
      <c r="J4390" s="25">
        <f>IF($H4390&lt;&gt;"",IF($F4390="","",ROUND($H4390-$F4390,2)),IF(AND($F4390&lt;&gt;"",ISNUMBER($G4390)),IF($G4390&lt;TODAY(),-$F4390,""),""))</f>
        <v/>
      </c>
    </row>
    <row r="4391">
      <c r="A4391" s="7" t="n"/>
      <c r="B4391" s="10" t="n"/>
      <c r="C4391">
        <f>IF($A4391="","",IFERROR(IF(INDEX('Apólices'!$Q$2:$Q$5001,MATCH($A4391,'Apólices'!$A$2:$A$5001,0))="","",INDEX('Apólices'!$Q$2:$Q$5001,MATCH($A4391,'Apólices'!$A$2:$A$5001,0))),""))</f>
        <v/>
      </c>
      <c r="D4391" s="8" t="n"/>
      <c r="E4391" s="25" t="n"/>
      <c r="F4391" s="25">
        <f>IF(OR($E4391="",$C4391=""),"",ROUND($E4391*$C4391/100,2))</f>
        <v/>
      </c>
      <c r="G4391" s="8" t="n"/>
      <c r="H4391" s="25" t="n"/>
      <c r="I4391" s="8" t="n"/>
      <c r="J4391" s="25">
        <f>IF($H4391&lt;&gt;"",IF($F4391="","",ROUND($H4391-$F4391,2)),IF(AND($F4391&lt;&gt;"",ISNUMBER($G4391)),IF($G4391&lt;TODAY(),-$F4391,""),""))</f>
        <v/>
      </c>
    </row>
    <row r="4392">
      <c r="A4392" s="7" t="n"/>
      <c r="B4392" s="10" t="n"/>
      <c r="C4392">
        <f>IF($A4392="","",IFERROR(IF(INDEX('Apólices'!$Q$2:$Q$5001,MATCH($A4392,'Apólices'!$A$2:$A$5001,0))="","",INDEX('Apólices'!$Q$2:$Q$5001,MATCH($A4392,'Apólices'!$A$2:$A$5001,0))),""))</f>
        <v/>
      </c>
      <c r="D4392" s="8" t="n"/>
      <c r="E4392" s="25" t="n"/>
      <c r="F4392" s="25">
        <f>IF(OR($E4392="",$C4392=""),"",ROUND($E4392*$C4392/100,2))</f>
        <v/>
      </c>
      <c r="G4392" s="8" t="n"/>
      <c r="H4392" s="25" t="n"/>
      <c r="I4392" s="8" t="n"/>
      <c r="J4392" s="25">
        <f>IF($H4392&lt;&gt;"",IF($F4392="","",ROUND($H4392-$F4392,2)),IF(AND($F4392&lt;&gt;"",ISNUMBER($G4392)),IF($G4392&lt;TODAY(),-$F4392,""),""))</f>
        <v/>
      </c>
    </row>
    <row r="4393">
      <c r="A4393" s="7" t="n"/>
      <c r="B4393" s="10" t="n"/>
      <c r="C4393">
        <f>IF($A4393="","",IFERROR(IF(INDEX('Apólices'!$Q$2:$Q$5001,MATCH($A4393,'Apólices'!$A$2:$A$5001,0))="","",INDEX('Apólices'!$Q$2:$Q$5001,MATCH($A4393,'Apólices'!$A$2:$A$5001,0))),""))</f>
        <v/>
      </c>
      <c r="D4393" s="8" t="n"/>
      <c r="E4393" s="25" t="n"/>
      <c r="F4393" s="25">
        <f>IF(OR($E4393="",$C4393=""),"",ROUND($E4393*$C4393/100,2))</f>
        <v/>
      </c>
      <c r="G4393" s="8" t="n"/>
      <c r="H4393" s="25" t="n"/>
      <c r="I4393" s="8" t="n"/>
      <c r="J4393" s="25">
        <f>IF($H4393&lt;&gt;"",IF($F4393="","",ROUND($H4393-$F4393,2)),IF(AND($F4393&lt;&gt;"",ISNUMBER($G4393)),IF($G4393&lt;TODAY(),-$F4393,""),""))</f>
        <v/>
      </c>
    </row>
    <row r="4394">
      <c r="A4394" s="7" t="n"/>
      <c r="B4394" s="10" t="n"/>
      <c r="C4394">
        <f>IF($A4394="","",IFERROR(IF(INDEX('Apólices'!$Q$2:$Q$5001,MATCH($A4394,'Apólices'!$A$2:$A$5001,0))="","",INDEX('Apólices'!$Q$2:$Q$5001,MATCH($A4394,'Apólices'!$A$2:$A$5001,0))),""))</f>
        <v/>
      </c>
      <c r="D4394" s="8" t="n"/>
      <c r="E4394" s="25" t="n"/>
      <c r="F4394" s="25">
        <f>IF(OR($E4394="",$C4394=""),"",ROUND($E4394*$C4394/100,2))</f>
        <v/>
      </c>
      <c r="G4394" s="8" t="n"/>
      <c r="H4394" s="25" t="n"/>
      <c r="I4394" s="8" t="n"/>
      <c r="J4394" s="25">
        <f>IF($H4394&lt;&gt;"",IF($F4394="","",ROUND($H4394-$F4394,2)),IF(AND($F4394&lt;&gt;"",ISNUMBER($G4394)),IF($G4394&lt;TODAY(),-$F4394,""),""))</f>
        <v/>
      </c>
    </row>
    <row r="4395">
      <c r="A4395" s="7" t="n"/>
      <c r="B4395" s="10" t="n"/>
      <c r="C4395">
        <f>IF($A4395="","",IFERROR(IF(INDEX('Apólices'!$Q$2:$Q$5001,MATCH($A4395,'Apólices'!$A$2:$A$5001,0))="","",INDEX('Apólices'!$Q$2:$Q$5001,MATCH($A4395,'Apólices'!$A$2:$A$5001,0))),""))</f>
        <v/>
      </c>
      <c r="D4395" s="8" t="n"/>
      <c r="E4395" s="25" t="n"/>
      <c r="F4395" s="25">
        <f>IF(OR($E4395="",$C4395=""),"",ROUND($E4395*$C4395/100,2))</f>
        <v/>
      </c>
      <c r="G4395" s="8" t="n"/>
      <c r="H4395" s="25" t="n"/>
      <c r="I4395" s="8" t="n"/>
      <c r="J4395" s="25">
        <f>IF($H4395&lt;&gt;"",IF($F4395="","",ROUND($H4395-$F4395,2)),IF(AND($F4395&lt;&gt;"",ISNUMBER($G4395)),IF($G4395&lt;TODAY(),-$F4395,""),""))</f>
        <v/>
      </c>
    </row>
    <row r="4396">
      <c r="A4396" s="7" t="n"/>
      <c r="B4396" s="10" t="n"/>
      <c r="C4396">
        <f>IF($A4396="","",IFERROR(IF(INDEX('Apólices'!$Q$2:$Q$5001,MATCH($A4396,'Apólices'!$A$2:$A$5001,0))="","",INDEX('Apólices'!$Q$2:$Q$5001,MATCH($A4396,'Apólices'!$A$2:$A$5001,0))),""))</f>
        <v/>
      </c>
      <c r="D4396" s="8" t="n"/>
      <c r="E4396" s="25" t="n"/>
      <c r="F4396" s="25">
        <f>IF(OR($E4396="",$C4396=""),"",ROUND($E4396*$C4396/100,2))</f>
        <v/>
      </c>
      <c r="G4396" s="8" t="n"/>
      <c r="H4396" s="25" t="n"/>
      <c r="I4396" s="8" t="n"/>
      <c r="J4396" s="25">
        <f>IF($H4396&lt;&gt;"",IF($F4396="","",ROUND($H4396-$F4396,2)),IF(AND($F4396&lt;&gt;"",ISNUMBER($G4396)),IF($G4396&lt;TODAY(),-$F4396,""),""))</f>
        <v/>
      </c>
    </row>
    <row r="4397">
      <c r="A4397" s="7" t="n"/>
      <c r="B4397" s="10" t="n"/>
      <c r="C4397">
        <f>IF($A4397="","",IFERROR(IF(INDEX('Apólices'!$Q$2:$Q$5001,MATCH($A4397,'Apólices'!$A$2:$A$5001,0))="","",INDEX('Apólices'!$Q$2:$Q$5001,MATCH($A4397,'Apólices'!$A$2:$A$5001,0))),""))</f>
        <v/>
      </c>
      <c r="D4397" s="8" t="n"/>
      <c r="E4397" s="25" t="n"/>
      <c r="F4397" s="25">
        <f>IF(OR($E4397="",$C4397=""),"",ROUND($E4397*$C4397/100,2))</f>
        <v/>
      </c>
      <c r="G4397" s="8" t="n"/>
      <c r="H4397" s="25" t="n"/>
      <c r="I4397" s="8" t="n"/>
      <c r="J4397" s="25">
        <f>IF($H4397&lt;&gt;"",IF($F4397="","",ROUND($H4397-$F4397,2)),IF(AND($F4397&lt;&gt;"",ISNUMBER($G4397)),IF($G4397&lt;TODAY(),-$F4397,""),""))</f>
        <v/>
      </c>
    </row>
    <row r="4398">
      <c r="A4398" s="7" t="n"/>
      <c r="B4398" s="10" t="n"/>
      <c r="C4398">
        <f>IF($A4398="","",IFERROR(IF(INDEX('Apólices'!$Q$2:$Q$5001,MATCH($A4398,'Apólices'!$A$2:$A$5001,0))="","",INDEX('Apólices'!$Q$2:$Q$5001,MATCH($A4398,'Apólices'!$A$2:$A$5001,0))),""))</f>
        <v/>
      </c>
      <c r="D4398" s="8" t="n"/>
      <c r="E4398" s="25" t="n"/>
      <c r="F4398" s="25">
        <f>IF(OR($E4398="",$C4398=""),"",ROUND($E4398*$C4398/100,2))</f>
        <v/>
      </c>
      <c r="G4398" s="8" t="n"/>
      <c r="H4398" s="25" t="n"/>
      <c r="I4398" s="8" t="n"/>
      <c r="J4398" s="25">
        <f>IF($H4398&lt;&gt;"",IF($F4398="","",ROUND($H4398-$F4398,2)),IF(AND($F4398&lt;&gt;"",ISNUMBER($G4398)),IF($G4398&lt;TODAY(),-$F4398,""),""))</f>
        <v/>
      </c>
    </row>
    <row r="4399">
      <c r="A4399" s="7" t="n"/>
      <c r="B4399" s="10" t="n"/>
      <c r="C4399">
        <f>IF($A4399="","",IFERROR(IF(INDEX('Apólices'!$Q$2:$Q$5001,MATCH($A4399,'Apólices'!$A$2:$A$5001,0))="","",INDEX('Apólices'!$Q$2:$Q$5001,MATCH($A4399,'Apólices'!$A$2:$A$5001,0))),""))</f>
        <v/>
      </c>
      <c r="D4399" s="8" t="n"/>
      <c r="E4399" s="25" t="n"/>
      <c r="F4399" s="25">
        <f>IF(OR($E4399="",$C4399=""),"",ROUND($E4399*$C4399/100,2))</f>
        <v/>
      </c>
      <c r="G4399" s="8" t="n"/>
      <c r="H4399" s="25" t="n"/>
      <c r="I4399" s="8" t="n"/>
      <c r="J4399" s="25">
        <f>IF($H4399&lt;&gt;"",IF($F4399="","",ROUND($H4399-$F4399,2)),IF(AND($F4399&lt;&gt;"",ISNUMBER($G4399)),IF($G4399&lt;TODAY(),-$F4399,""),""))</f>
        <v/>
      </c>
    </row>
    <row r="4400">
      <c r="A4400" s="7" t="n"/>
      <c r="B4400" s="10" t="n"/>
      <c r="C4400">
        <f>IF($A4400="","",IFERROR(IF(INDEX('Apólices'!$Q$2:$Q$5001,MATCH($A4400,'Apólices'!$A$2:$A$5001,0))="","",INDEX('Apólices'!$Q$2:$Q$5001,MATCH($A4400,'Apólices'!$A$2:$A$5001,0))),""))</f>
        <v/>
      </c>
      <c r="D4400" s="8" t="n"/>
      <c r="E4400" s="25" t="n"/>
      <c r="F4400" s="25">
        <f>IF(OR($E4400="",$C4400=""),"",ROUND($E4400*$C4400/100,2))</f>
        <v/>
      </c>
      <c r="G4400" s="8" t="n"/>
      <c r="H4400" s="25" t="n"/>
      <c r="I4400" s="8" t="n"/>
      <c r="J4400" s="25">
        <f>IF($H4400&lt;&gt;"",IF($F4400="","",ROUND($H4400-$F4400,2)),IF(AND($F4400&lt;&gt;"",ISNUMBER($G4400)),IF($G4400&lt;TODAY(),-$F4400,""),""))</f>
        <v/>
      </c>
    </row>
    <row r="4401">
      <c r="A4401" s="7" t="n"/>
      <c r="B4401" s="10" t="n"/>
      <c r="C4401">
        <f>IF($A4401="","",IFERROR(IF(INDEX('Apólices'!$Q$2:$Q$5001,MATCH($A4401,'Apólices'!$A$2:$A$5001,0))="","",INDEX('Apólices'!$Q$2:$Q$5001,MATCH($A4401,'Apólices'!$A$2:$A$5001,0))),""))</f>
        <v/>
      </c>
      <c r="D4401" s="8" t="n"/>
      <c r="E4401" s="25" t="n"/>
      <c r="F4401" s="25">
        <f>IF(OR($E4401="",$C4401=""),"",ROUND($E4401*$C4401/100,2))</f>
        <v/>
      </c>
      <c r="G4401" s="8" t="n"/>
      <c r="H4401" s="25" t="n"/>
      <c r="I4401" s="8" t="n"/>
      <c r="J4401" s="25">
        <f>IF($H4401&lt;&gt;"",IF($F4401="","",ROUND($H4401-$F4401,2)),IF(AND($F4401&lt;&gt;"",ISNUMBER($G4401)),IF($G4401&lt;TODAY(),-$F4401,""),""))</f>
        <v/>
      </c>
    </row>
    <row r="4402">
      <c r="A4402" s="7" t="n"/>
      <c r="B4402" s="10" t="n"/>
      <c r="C4402">
        <f>IF($A4402="","",IFERROR(IF(INDEX('Apólices'!$Q$2:$Q$5001,MATCH($A4402,'Apólices'!$A$2:$A$5001,0))="","",INDEX('Apólices'!$Q$2:$Q$5001,MATCH($A4402,'Apólices'!$A$2:$A$5001,0))),""))</f>
        <v/>
      </c>
      <c r="D4402" s="8" t="n"/>
      <c r="E4402" s="25" t="n"/>
      <c r="F4402" s="25">
        <f>IF(OR($E4402="",$C4402=""),"",ROUND($E4402*$C4402/100,2))</f>
        <v/>
      </c>
      <c r="G4402" s="8" t="n"/>
      <c r="H4402" s="25" t="n"/>
      <c r="I4402" s="8" t="n"/>
      <c r="J4402" s="25">
        <f>IF($H4402&lt;&gt;"",IF($F4402="","",ROUND($H4402-$F4402,2)),IF(AND($F4402&lt;&gt;"",ISNUMBER($G4402)),IF($G4402&lt;TODAY(),-$F4402,""),""))</f>
        <v/>
      </c>
    </row>
    <row r="4403">
      <c r="A4403" s="7" t="n"/>
      <c r="B4403" s="10" t="n"/>
      <c r="C4403">
        <f>IF($A4403="","",IFERROR(IF(INDEX('Apólices'!$Q$2:$Q$5001,MATCH($A4403,'Apólices'!$A$2:$A$5001,0))="","",INDEX('Apólices'!$Q$2:$Q$5001,MATCH($A4403,'Apólices'!$A$2:$A$5001,0))),""))</f>
        <v/>
      </c>
      <c r="D4403" s="8" t="n"/>
      <c r="E4403" s="25" t="n"/>
      <c r="F4403" s="25">
        <f>IF(OR($E4403="",$C4403=""),"",ROUND($E4403*$C4403/100,2))</f>
        <v/>
      </c>
      <c r="G4403" s="8" t="n"/>
      <c r="H4403" s="25" t="n"/>
      <c r="I4403" s="8" t="n"/>
      <c r="J4403" s="25">
        <f>IF($H4403&lt;&gt;"",IF($F4403="","",ROUND($H4403-$F4403,2)),IF(AND($F4403&lt;&gt;"",ISNUMBER($G4403)),IF($G4403&lt;TODAY(),-$F4403,""),""))</f>
        <v/>
      </c>
    </row>
    <row r="4404">
      <c r="A4404" s="7" t="n"/>
      <c r="B4404" s="10" t="n"/>
      <c r="C4404">
        <f>IF($A4404="","",IFERROR(IF(INDEX('Apólices'!$Q$2:$Q$5001,MATCH($A4404,'Apólices'!$A$2:$A$5001,0))="","",INDEX('Apólices'!$Q$2:$Q$5001,MATCH($A4404,'Apólices'!$A$2:$A$5001,0))),""))</f>
        <v/>
      </c>
      <c r="D4404" s="8" t="n"/>
      <c r="E4404" s="25" t="n"/>
      <c r="F4404" s="25">
        <f>IF(OR($E4404="",$C4404=""),"",ROUND($E4404*$C4404/100,2))</f>
        <v/>
      </c>
      <c r="G4404" s="8" t="n"/>
      <c r="H4404" s="25" t="n"/>
      <c r="I4404" s="8" t="n"/>
      <c r="J4404" s="25">
        <f>IF($H4404&lt;&gt;"",IF($F4404="","",ROUND($H4404-$F4404,2)),IF(AND($F4404&lt;&gt;"",ISNUMBER($G4404)),IF($G4404&lt;TODAY(),-$F4404,""),""))</f>
        <v/>
      </c>
    </row>
    <row r="4405">
      <c r="A4405" s="7" t="n"/>
      <c r="B4405" s="10" t="n"/>
      <c r="C4405">
        <f>IF($A4405="","",IFERROR(IF(INDEX('Apólices'!$Q$2:$Q$5001,MATCH($A4405,'Apólices'!$A$2:$A$5001,0))="","",INDEX('Apólices'!$Q$2:$Q$5001,MATCH($A4405,'Apólices'!$A$2:$A$5001,0))),""))</f>
        <v/>
      </c>
      <c r="D4405" s="8" t="n"/>
      <c r="E4405" s="25" t="n"/>
      <c r="F4405" s="25">
        <f>IF(OR($E4405="",$C4405=""),"",ROUND($E4405*$C4405/100,2))</f>
        <v/>
      </c>
      <c r="G4405" s="8" t="n"/>
      <c r="H4405" s="25" t="n"/>
      <c r="I4405" s="8" t="n"/>
      <c r="J4405" s="25">
        <f>IF($H4405&lt;&gt;"",IF($F4405="","",ROUND($H4405-$F4405,2)),IF(AND($F4405&lt;&gt;"",ISNUMBER($G4405)),IF($G4405&lt;TODAY(),-$F4405,""),""))</f>
        <v/>
      </c>
    </row>
    <row r="4406">
      <c r="A4406" s="7" t="n"/>
      <c r="B4406" s="10" t="n"/>
      <c r="C4406">
        <f>IF($A4406="","",IFERROR(IF(INDEX('Apólices'!$Q$2:$Q$5001,MATCH($A4406,'Apólices'!$A$2:$A$5001,0))="","",INDEX('Apólices'!$Q$2:$Q$5001,MATCH($A4406,'Apólices'!$A$2:$A$5001,0))),""))</f>
        <v/>
      </c>
      <c r="D4406" s="8" t="n"/>
      <c r="E4406" s="25" t="n"/>
      <c r="F4406" s="25">
        <f>IF(OR($E4406="",$C4406=""),"",ROUND($E4406*$C4406/100,2))</f>
        <v/>
      </c>
      <c r="G4406" s="8" t="n"/>
      <c r="H4406" s="25" t="n"/>
      <c r="I4406" s="8" t="n"/>
      <c r="J4406" s="25">
        <f>IF($H4406&lt;&gt;"",IF($F4406="","",ROUND($H4406-$F4406,2)),IF(AND($F4406&lt;&gt;"",ISNUMBER($G4406)),IF($G4406&lt;TODAY(),-$F4406,""),""))</f>
        <v/>
      </c>
    </row>
    <row r="4407">
      <c r="A4407" s="7" t="n"/>
      <c r="B4407" s="10" t="n"/>
      <c r="C4407">
        <f>IF($A4407="","",IFERROR(IF(INDEX('Apólices'!$Q$2:$Q$5001,MATCH($A4407,'Apólices'!$A$2:$A$5001,0))="","",INDEX('Apólices'!$Q$2:$Q$5001,MATCH($A4407,'Apólices'!$A$2:$A$5001,0))),""))</f>
        <v/>
      </c>
      <c r="D4407" s="8" t="n"/>
      <c r="E4407" s="25" t="n"/>
      <c r="F4407" s="25">
        <f>IF(OR($E4407="",$C4407=""),"",ROUND($E4407*$C4407/100,2))</f>
        <v/>
      </c>
      <c r="G4407" s="8" t="n"/>
      <c r="H4407" s="25" t="n"/>
      <c r="I4407" s="8" t="n"/>
      <c r="J4407" s="25">
        <f>IF($H4407&lt;&gt;"",IF($F4407="","",ROUND($H4407-$F4407,2)),IF(AND($F4407&lt;&gt;"",ISNUMBER($G4407)),IF($G4407&lt;TODAY(),-$F4407,""),""))</f>
        <v/>
      </c>
    </row>
    <row r="4408">
      <c r="A4408" s="7" t="n"/>
      <c r="B4408" s="10" t="n"/>
      <c r="C4408">
        <f>IF($A4408="","",IFERROR(IF(INDEX('Apólices'!$Q$2:$Q$5001,MATCH($A4408,'Apólices'!$A$2:$A$5001,0))="","",INDEX('Apólices'!$Q$2:$Q$5001,MATCH($A4408,'Apólices'!$A$2:$A$5001,0))),""))</f>
        <v/>
      </c>
      <c r="D4408" s="8" t="n"/>
      <c r="E4408" s="25" t="n"/>
      <c r="F4408" s="25">
        <f>IF(OR($E4408="",$C4408=""),"",ROUND($E4408*$C4408/100,2))</f>
        <v/>
      </c>
      <c r="G4408" s="8" t="n"/>
      <c r="H4408" s="25" t="n"/>
      <c r="I4408" s="8" t="n"/>
      <c r="J4408" s="25">
        <f>IF($H4408&lt;&gt;"",IF($F4408="","",ROUND($H4408-$F4408,2)),IF(AND($F4408&lt;&gt;"",ISNUMBER($G4408)),IF($G4408&lt;TODAY(),-$F4408,""),""))</f>
        <v/>
      </c>
    </row>
    <row r="4409">
      <c r="A4409" s="7" t="n"/>
      <c r="B4409" s="10" t="n"/>
      <c r="C4409">
        <f>IF($A4409="","",IFERROR(IF(INDEX('Apólices'!$Q$2:$Q$5001,MATCH($A4409,'Apólices'!$A$2:$A$5001,0))="","",INDEX('Apólices'!$Q$2:$Q$5001,MATCH($A4409,'Apólices'!$A$2:$A$5001,0))),""))</f>
        <v/>
      </c>
      <c r="D4409" s="8" t="n"/>
      <c r="E4409" s="25" t="n"/>
      <c r="F4409" s="25">
        <f>IF(OR($E4409="",$C4409=""),"",ROUND($E4409*$C4409/100,2))</f>
        <v/>
      </c>
      <c r="G4409" s="8" t="n"/>
      <c r="H4409" s="25" t="n"/>
      <c r="I4409" s="8" t="n"/>
      <c r="J4409" s="25">
        <f>IF($H4409&lt;&gt;"",IF($F4409="","",ROUND($H4409-$F4409,2)),IF(AND($F4409&lt;&gt;"",ISNUMBER($G4409)),IF($G4409&lt;TODAY(),-$F4409,""),""))</f>
        <v/>
      </c>
    </row>
    <row r="4410">
      <c r="A4410" s="7" t="n"/>
      <c r="B4410" s="10" t="n"/>
      <c r="C4410">
        <f>IF($A4410="","",IFERROR(IF(INDEX('Apólices'!$Q$2:$Q$5001,MATCH($A4410,'Apólices'!$A$2:$A$5001,0))="","",INDEX('Apólices'!$Q$2:$Q$5001,MATCH($A4410,'Apólices'!$A$2:$A$5001,0))),""))</f>
        <v/>
      </c>
      <c r="D4410" s="8" t="n"/>
      <c r="E4410" s="25" t="n"/>
      <c r="F4410" s="25">
        <f>IF(OR($E4410="",$C4410=""),"",ROUND($E4410*$C4410/100,2))</f>
        <v/>
      </c>
      <c r="G4410" s="8" t="n"/>
      <c r="H4410" s="25" t="n"/>
      <c r="I4410" s="8" t="n"/>
      <c r="J4410" s="25">
        <f>IF($H4410&lt;&gt;"",IF($F4410="","",ROUND($H4410-$F4410,2)),IF(AND($F4410&lt;&gt;"",ISNUMBER($G4410)),IF($G4410&lt;TODAY(),-$F4410,""),""))</f>
        <v/>
      </c>
    </row>
    <row r="4411">
      <c r="A4411" s="7" t="n"/>
      <c r="B4411" s="10" t="n"/>
      <c r="C4411">
        <f>IF($A4411="","",IFERROR(IF(INDEX('Apólices'!$Q$2:$Q$5001,MATCH($A4411,'Apólices'!$A$2:$A$5001,0))="","",INDEX('Apólices'!$Q$2:$Q$5001,MATCH($A4411,'Apólices'!$A$2:$A$5001,0))),""))</f>
        <v/>
      </c>
      <c r="D4411" s="8" t="n"/>
      <c r="E4411" s="25" t="n"/>
      <c r="F4411" s="25">
        <f>IF(OR($E4411="",$C4411=""),"",ROUND($E4411*$C4411/100,2))</f>
        <v/>
      </c>
      <c r="G4411" s="8" t="n"/>
      <c r="H4411" s="25" t="n"/>
      <c r="I4411" s="8" t="n"/>
      <c r="J4411" s="25">
        <f>IF($H4411&lt;&gt;"",IF($F4411="","",ROUND($H4411-$F4411,2)),IF(AND($F4411&lt;&gt;"",ISNUMBER($G4411)),IF($G4411&lt;TODAY(),-$F4411,""),""))</f>
        <v/>
      </c>
    </row>
    <row r="4412">
      <c r="A4412" s="7" t="n"/>
      <c r="B4412" s="10" t="n"/>
      <c r="C4412">
        <f>IF($A4412="","",IFERROR(IF(INDEX('Apólices'!$Q$2:$Q$5001,MATCH($A4412,'Apólices'!$A$2:$A$5001,0))="","",INDEX('Apólices'!$Q$2:$Q$5001,MATCH($A4412,'Apólices'!$A$2:$A$5001,0))),""))</f>
        <v/>
      </c>
      <c r="D4412" s="8" t="n"/>
      <c r="E4412" s="25" t="n"/>
      <c r="F4412" s="25">
        <f>IF(OR($E4412="",$C4412=""),"",ROUND($E4412*$C4412/100,2))</f>
        <v/>
      </c>
      <c r="G4412" s="8" t="n"/>
      <c r="H4412" s="25" t="n"/>
      <c r="I4412" s="8" t="n"/>
      <c r="J4412" s="25">
        <f>IF($H4412&lt;&gt;"",IF($F4412="","",ROUND($H4412-$F4412,2)),IF(AND($F4412&lt;&gt;"",ISNUMBER($G4412)),IF($G4412&lt;TODAY(),-$F4412,""),""))</f>
        <v/>
      </c>
    </row>
    <row r="4413">
      <c r="A4413" s="7" t="n"/>
      <c r="B4413" s="10" t="n"/>
      <c r="C4413">
        <f>IF($A4413="","",IFERROR(IF(INDEX('Apólices'!$Q$2:$Q$5001,MATCH($A4413,'Apólices'!$A$2:$A$5001,0))="","",INDEX('Apólices'!$Q$2:$Q$5001,MATCH($A4413,'Apólices'!$A$2:$A$5001,0))),""))</f>
        <v/>
      </c>
      <c r="D4413" s="8" t="n"/>
      <c r="E4413" s="25" t="n"/>
      <c r="F4413" s="25">
        <f>IF(OR($E4413="",$C4413=""),"",ROUND($E4413*$C4413/100,2))</f>
        <v/>
      </c>
      <c r="G4413" s="8" t="n"/>
      <c r="H4413" s="25" t="n"/>
      <c r="I4413" s="8" t="n"/>
      <c r="J4413" s="25">
        <f>IF($H4413&lt;&gt;"",IF($F4413="","",ROUND($H4413-$F4413,2)),IF(AND($F4413&lt;&gt;"",ISNUMBER($G4413)),IF($G4413&lt;TODAY(),-$F4413,""),""))</f>
        <v/>
      </c>
    </row>
    <row r="4414">
      <c r="A4414" s="7" t="n"/>
      <c r="B4414" s="10" t="n"/>
      <c r="C4414">
        <f>IF($A4414="","",IFERROR(IF(INDEX('Apólices'!$Q$2:$Q$5001,MATCH($A4414,'Apólices'!$A$2:$A$5001,0))="","",INDEX('Apólices'!$Q$2:$Q$5001,MATCH($A4414,'Apólices'!$A$2:$A$5001,0))),""))</f>
        <v/>
      </c>
      <c r="D4414" s="8" t="n"/>
      <c r="E4414" s="25" t="n"/>
      <c r="F4414" s="25">
        <f>IF(OR($E4414="",$C4414=""),"",ROUND($E4414*$C4414/100,2))</f>
        <v/>
      </c>
      <c r="G4414" s="8" t="n"/>
      <c r="H4414" s="25" t="n"/>
      <c r="I4414" s="8" t="n"/>
      <c r="J4414" s="25">
        <f>IF($H4414&lt;&gt;"",IF($F4414="","",ROUND($H4414-$F4414,2)),IF(AND($F4414&lt;&gt;"",ISNUMBER($G4414)),IF($G4414&lt;TODAY(),-$F4414,""),""))</f>
        <v/>
      </c>
    </row>
    <row r="4415">
      <c r="A4415" s="7" t="n"/>
      <c r="B4415" s="10" t="n"/>
      <c r="C4415">
        <f>IF($A4415="","",IFERROR(IF(INDEX('Apólices'!$Q$2:$Q$5001,MATCH($A4415,'Apólices'!$A$2:$A$5001,0))="","",INDEX('Apólices'!$Q$2:$Q$5001,MATCH($A4415,'Apólices'!$A$2:$A$5001,0))),""))</f>
        <v/>
      </c>
      <c r="D4415" s="8" t="n"/>
      <c r="E4415" s="25" t="n"/>
      <c r="F4415" s="25">
        <f>IF(OR($E4415="",$C4415=""),"",ROUND($E4415*$C4415/100,2))</f>
        <v/>
      </c>
      <c r="G4415" s="8" t="n"/>
      <c r="H4415" s="25" t="n"/>
      <c r="I4415" s="8" t="n"/>
      <c r="J4415" s="25">
        <f>IF($H4415&lt;&gt;"",IF($F4415="","",ROUND($H4415-$F4415,2)),IF(AND($F4415&lt;&gt;"",ISNUMBER($G4415)),IF($G4415&lt;TODAY(),-$F4415,""),""))</f>
        <v/>
      </c>
    </row>
    <row r="4416">
      <c r="A4416" s="7" t="n"/>
      <c r="B4416" s="10" t="n"/>
      <c r="C4416">
        <f>IF($A4416="","",IFERROR(IF(INDEX('Apólices'!$Q$2:$Q$5001,MATCH($A4416,'Apólices'!$A$2:$A$5001,0))="","",INDEX('Apólices'!$Q$2:$Q$5001,MATCH($A4416,'Apólices'!$A$2:$A$5001,0))),""))</f>
        <v/>
      </c>
      <c r="D4416" s="8" t="n"/>
      <c r="E4416" s="25" t="n"/>
      <c r="F4416" s="25">
        <f>IF(OR($E4416="",$C4416=""),"",ROUND($E4416*$C4416/100,2))</f>
        <v/>
      </c>
      <c r="G4416" s="8" t="n"/>
      <c r="H4416" s="25" t="n"/>
      <c r="I4416" s="8" t="n"/>
      <c r="J4416" s="25">
        <f>IF($H4416&lt;&gt;"",IF($F4416="","",ROUND($H4416-$F4416,2)),IF(AND($F4416&lt;&gt;"",ISNUMBER($G4416)),IF($G4416&lt;TODAY(),-$F4416,""),""))</f>
        <v/>
      </c>
    </row>
    <row r="4417">
      <c r="A4417" s="7" t="n"/>
      <c r="B4417" s="10" t="n"/>
      <c r="C4417">
        <f>IF($A4417="","",IFERROR(IF(INDEX('Apólices'!$Q$2:$Q$5001,MATCH($A4417,'Apólices'!$A$2:$A$5001,0))="","",INDEX('Apólices'!$Q$2:$Q$5001,MATCH($A4417,'Apólices'!$A$2:$A$5001,0))),""))</f>
        <v/>
      </c>
      <c r="D4417" s="8" t="n"/>
      <c r="E4417" s="25" t="n"/>
      <c r="F4417" s="25">
        <f>IF(OR($E4417="",$C4417=""),"",ROUND($E4417*$C4417/100,2))</f>
        <v/>
      </c>
      <c r="G4417" s="8" t="n"/>
      <c r="H4417" s="25" t="n"/>
      <c r="I4417" s="8" t="n"/>
      <c r="J4417" s="25">
        <f>IF($H4417&lt;&gt;"",IF($F4417="","",ROUND($H4417-$F4417,2)),IF(AND($F4417&lt;&gt;"",ISNUMBER($G4417)),IF($G4417&lt;TODAY(),-$F4417,""),""))</f>
        <v/>
      </c>
    </row>
    <row r="4418">
      <c r="A4418" s="7" t="n"/>
      <c r="B4418" s="10" t="n"/>
      <c r="C4418">
        <f>IF($A4418="","",IFERROR(IF(INDEX('Apólices'!$Q$2:$Q$5001,MATCH($A4418,'Apólices'!$A$2:$A$5001,0))="","",INDEX('Apólices'!$Q$2:$Q$5001,MATCH($A4418,'Apólices'!$A$2:$A$5001,0))),""))</f>
        <v/>
      </c>
      <c r="D4418" s="8" t="n"/>
      <c r="E4418" s="25" t="n"/>
      <c r="F4418" s="25">
        <f>IF(OR($E4418="",$C4418=""),"",ROUND($E4418*$C4418/100,2))</f>
        <v/>
      </c>
      <c r="G4418" s="8" t="n"/>
      <c r="H4418" s="25" t="n"/>
      <c r="I4418" s="8" t="n"/>
      <c r="J4418" s="25">
        <f>IF($H4418&lt;&gt;"",IF($F4418="","",ROUND($H4418-$F4418,2)),IF(AND($F4418&lt;&gt;"",ISNUMBER($G4418)),IF($G4418&lt;TODAY(),-$F4418,""),""))</f>
        <v/>
      </c>
    </row>
    <row r="4419">
      <c r="A4419" s="7" t="n"/>
      <c r="B4419" s="10" t="n"/>
      <c r="C4419">
        <f>IF($A4419="","",IFERROR(IF(INDEX('Apólices'!$Q$2:$Q$5001,MATCH($A4419,'Apólices'!$A$2:$A$5001,0))="","",INDEX('Apólices'!$Q$2:$Q$5001,MATCH($A4419,'Apólices'!$A$2:$A$5001,0))),""))</f>
        <v/>
      </c>
      <c r="D4419" s="8" t="n"/>
      <c r="E4419" s="25" t="n"/>
      <c r="F4419" s="25">
        <f>IF(OR($E4419="",$C4419=""),"",ROUND($E4419*$C4419/100,2))</f>
        <v/>
      </c>
      <c r="G4419" s="8" t="n"/>
      <c r="H4419" s="25" t="n"/>
      <c r="I4419" s="8" t="n"/>
      <c r="J4419" s="25">
        <f>IF($H4419&lt;&gt;"",IF($F4419="","",ROUND($H4419-$F4419,2)),IF(AND($F4419&lt;&gt;"",ISNUMBER($G4419)),IF($G4419&lt;TODAY(),-$F4419,""),""))</f>
        <v/>
      </c>
    </row>
    <row r="4420">
      <c r="A4420" s="7" t="n"/>
      <c r="B4420" s="10" t="n"/>
      <c r="C4420">
        <f>IF($A4420="","",IFERROR(IF(INDEX('Apólices'!$Q$2:$Q$5001,MATCH($A4420,'Apólices'!$A$2:$A$5001,0))="","",INDEX('Apólices'!$Q$2:$Q$5001,MATCH($A4420,'Apólices'!$A$2:$A$5001,0))),""))</f>
        <v/>
      </c>
      <c r="D4420" s="8" t="n"/>
      <c r="E4420" s="25" t="n"/>
      <c r="F4420" s="25">
        <f>IF(OR($E4420="",$C4420=""),"",ROUND($E4420*$C4420/100,2))</f>
        <v/>
      </c>
      <c r="G4420" s="8" t="n"/>
      <c r="H4420" s="25" t="n"/>
      <c r="I4420" s="8" t="n"/>
      <c r="J4420" s="25">
        <f>IF($H4420&lt;&gt;"",IF($F4420="","",ROUND($H4420-$F4420,2)),IF(AND($F4420&lt;&gt;"",ISNUMBER($G4420)),IF($G4420&lt;TODAY(),-$F4420,""),""))</f>
        <v/>
      </c>
    </row>
    <row r="4421">
      <c r="A4421" s="7" t="n"/>
      <c r="B4421" s="10" t="n"/>
      <c r="C4421">
        <f>IF($A4421="","",IFERROR(IF(INDEX('Apólices'!$Q$2:$Q$5001,MATCH($A4421,'Apólices'!$A$2:$A$5001,0))="","",INDEX('Apólices'!$Q$2:$Q$5001,MATCH($A4421,'Apólices'!$A$2:$A$5001,0))),""))</f>
        <v/>
      </c>
      <c r="D4421" s="8" t="n"/>
      <c r="E4421" s="25" t="n"/>
      <c r="F4421" s="25">
        <f>IF(OR($E4421="",$C4421=""),"",ROUND($E4421*$C4421/100,2))</f>
        <v/>
      </c>
      <c r="G4421" s="8" t="n"/>
      <c r="H4421" s="25" t="n"/>
      <c r="I4421" s="8" t="n"/>
      <c r="J4421" s="25">
        <f>IF($H4421&lt;&gt;"",IF($F4421="","",ROUND($H4421-$F4421,2)),IF(AND($F4421&lt;&gt;"",ISNUMBER($G4421)),IF($G4421&lt;TODAY(),-$F4421,""),""))</f>
        <v/>
      </c>
    </row>
    <row r="4422">
      <c r="A4422" s="7" t="n"/>
      <c r="B4422" s="10" t="n"/>
      <c r="C4422">
        <f>IF($A4422="","",IFERROR(IF(INDEX('Apólices'!$Q$2:$Q$5001,MATCH($A4422,'Apólices'!$A$2:$A$5001,0))="","",INDEX('Apólices'!$Q$2:$Q$5001,MATCH($A4422,'Apólices'!$A$2:$A$5001,0))),""))</f>
        <v/>
      </c>
      <c r="D4422" s="8" t="n"/>
      <c r="E4422" s="25" t="n"/>
      <c r="F4422" s="25">
        <f>IF(OR($E4422="",$C4422=""),"",ROUND($E4422*$C4422/100,2))</f>
        <v/>
      </c>
      <c r="G4422" s="8" t="n"/>
      <c r="H4422" s="25" t="n"/>
      <c r="I4422" s="8" t="n"/>
      <c r="J4422" s="25">
        <f>IF($H4422&lt;&gt;"",IF($F4422="","",ROUND($H4422-$F4422,2)),IF(AND($F4422&lt;&gt;"",ISNUMBER($G4422)),IF($G4422&lt;TODAY(),-$F4422,""),""))</f>
        <v/>
      </c>
    </row>
    <row r="4423">
      <c r="A4423" s="7" t="n"/>
      <c r="B4423" s="10" t="n"/>
      <c r="C4423">
        <f>IF($A4423="","",IFERROR(IF(INDEX('Apólices'!$Q$2:$Q$5001,MATCH($A4423,'Apólices'!$A$2:$A$5001,0))="","",INDEX('Apólices'!$Q$2:$Q$5001,MATCH($A4423,'Apólices'!$A$2:$A$5001,0))),""))</f>
        <v/>
      </c>
      <c r="D4423" s="8" t="n"/>
      <c r="E4423" s="25" t="n"/>
      <c r="F4423" s="25">
        <f>IF(OR($E4423="",$C4423=""),"",ROUND($E4423*$C4423/100,2))</f>
        <v/>
      </c>
      <c r="G4423" s="8" t="n"/>
      <c r="H4423" s="25" t="n"/>
      <c r="I4423" s="8" t="n"/>
      <c r="J4423" s="25">
        <f>IF($H4423&lt;&gt;"",IF($F4423="","",ROUND($H4423-$F4423,2)),IF(AND($F4423&lt;&gt;"",ISNUMBER($G4423)),IF($G4423&lt;TODAY(),-$F4423,""),""))</f>
        <v/>
      </c>
    </row>
    <row r="4424">
      <c r="A4424" s="7" t="n"/>
      <c r="B4424" s="10" t="n"/>
      <c r="C4424">
        <f>IF($A4424="","",IFERROR(IF(INDEX('Apólices'!$Q$2:$Q$5001,MATCH($A4424,'Apólices'!$A$2:$A$5001,0))="","",INDEX('Apólices'!$Q$2:$Q$5001,MATCH($A4424,'Apólices'!$A$2:$A$5001,0))),""))</f>
        <v/>
      </c>
      <c r="D4424" s="8" t="n"/>
      <c r="E4424" s="25" t="n"/>
      <c r="F4424" s="25">
        <f>IF(OR($E4424="",$C4424=""),"",ROUND($E4424*$C4424/100,2))</f>
        <v/>
      </c>
      <c r="G4424" s="8" t="n"/>
      <c r="H4424" s="25" t="n"/>
      <c r="I4424" s="8" t="n"/>
      <c r="J4424" s="25">
        <f>IF($H4424&lt;&gt;"",IF($F4424="","",ROUND($H4424-$F4424,2)),IF(AND($F4424&lt;&gt;"",ISNUMBER($G4424)),IF($G4424&lt;TODAY(),-$F4424,""),""))</f>
        <v/>
      </c>
    </row>
    <row r="4425">
      <c r="A4425" s="7" t="n"/>
      <c r="B4425" s="10" t="n"/>
      <c r="C4425">
        <f>IF($A4425="","",IFERROR(IF(INDEX('Apólices'!$Q$2:$Q$5001,MATCH($A4425,'Apólices'!$A$2:$A$5001,0))="","",INDEX('Apólices'!$Q$2:$Q$5001,MATCH($A4425,'Apólices'!$A$2:$A$5001,0))),""))</f>
        <v/>
      </c>
      <c r="D4425" s="8" t="n"/>
      <c r="E4425" s="25" t="n"/>
      <c r="F4425" s="25">
        <f>IF(OR($E4425="",$C4425=""),"",ROUND($E4425*$C4425/100,2))</f>
        <v/>
      </c>
      <c r="G4425" s="8" t="n"/>
      <c r="H4425" s="25" t="n"/>
      <c r="I4425" s="8" t="n"/>
      <c r="J4425" s="25">
        <f>IF($H4425&lt;&gt;"",IF($F4425="","",ROUND($H4425-$F4425,2)),IF(AND($F4425&lt;&gt;"",ISNUMBER($G4425)),IF($G4425&lt;TODAY(),-$F4425,""),""))</f>
        <v/>
      </c>
    </row>
    <row r="4426">
      <c r="A4426" s="7" t="n"/>
      <c r="B4426" s="10" t="n"/>
      <c r="C4426">
        <f>IF($A4426="","",IFERROR(IF(INDEX('Apólices'!$Q$2:$Q$5001,MATCH($A4426,'Apólices'!$A$2:$A$5001,0))="","",INDEX('Apólices'!$Q$2:$Q$5001,MATCH($A4426,'Apólices'!$A$2:$A$5001,0))),""))</f>
        <v/>
      </c>
      <c r="D4426" s="8" t="n"/>
      <c r="E4426" s="25" t="n"/>
      <c r="F4426" s="25">
        <f>IF(OR($E4426="",$C4426=""),"",ROUND($E4426*$C4426/100,2))</f>
        <v/>
      </c>
      <c r="G4426" s="8" t="n"/>
      <c r="H4426" s="25" t="n"/>
      <c r="I4426" s="8" t="n"/>
      <c r="J4426" s="25">
        <f>IF($H4426&lt;&gt;"",IF($F4426="","",ROUND($H4426-$F4426,2)),IF(AND($F4426&lt;&gt;"",ISNUMBER($G4426)),IF($G4426&lt;TODAY(),-$F4426,""),""))</f>
        <v/>
      </c>
    </row>
    <row r="4427">
      <c r="A4427" s="7" t="n"/>
      <c r="B4427" s="10" t="n"/>
      <c r="C4427">
        <f>IF($A4427="","",IFERROR(IF(INDEX('Apólices'!$Q$2:$Q$5001,MATCH($A4427,'Apólices'!$A$2:$A$5001,0))="","",INDEX('Apólices'!$Q$2:$Q$5001,MATCH($A4427,'Apólices'!$A$2:$A$5001,0))),""))</f>
        <v/>
      </c>
      <c r="D4427" s="8" t="n"/>
      <c r="E4427" s="25" t="n"/>
      <c r="F4427" s="25">
        <f>IF(OR($E4427="",$C4427=""),"",ROUND($E4427*$C4427/100,2))</f>
        <v/>
      </c>
      <c r="G4427" s="8" t="n"/>
      <c r="H4427" s="25" t="n"/>
      <c r="I4427" s="8" t="n"/>
      <c r="J4427" s="25">
        <f>IF($H4427&lt;&gt;"",IF($F4427="","",ROUND($H4427-$F4427,2)),IF(AND($F4427&lt;&gt;"",ISNUMBER($G4427)),IF($G4427&lt;TODAY(),-$F4427,""),""))</f>
        <v/>
      </c>
    </row>
    <row r="4428">
      <c r="A4428" s="7" t="n"/>
      <c r="B4428" s="10" t="n"/>
      <c r="C4428">
        <f>IF($A4428="","",IFERROR(IF(INDEX('Apólices'!$Q$2:$Q$5001,MATCH($A4428,'Apólices'!$A$2:$A$5001,0))="","",INDEX('Apólices'!$Q$2:$Q$5001,MATCH($A4428,'Apólices'!$A$2:$A$5001,0))),""))</f>
        <v/>
      </c>
      <c r="D4428" s="8" t="n"/>
      <c r="E4428" s="25" t="n"/>
      <c r="F4428" s="25">
        <f>IF(OR($E4428="",$C4428=""),"",ROUND($E4428*$C4428/100,2))</f>
        <v/>
      </c>
      <c r="G4428" s="8" t="n"/>
      <c r="H4428" s="25" t="n"/>
      <c r="I4428" s="8" t="n"/>
      <c r="J4428" s="25">
        <f>IF($H4428&lt;&gt;"",IF($F4428="","",ROUND($H4428-$F4428,2)),IF(AND($F4428&lt;&gt;"",ISNUMBER($G4428)),IF($G4428&lt;TODAY(),-$F4428,""),""))</f>
        <v/>
      </c>
    </row>
    <row r="4429">
      <c r="A4429" s="7" t="n"/>
      <c r="B4429" s="10" t="n"/>
      <c r="C4429">
        <f>IF($A4429="","",IFERROR(IF(INDEX('Apólices'!$Q$2:$Q$5001,MATCH($A4429,'Apólices'!$A$2:$A$5001,0))="","",INDEX('Apólices'!$Q$2:$Q$5001,MATCH($A4429,'Apólices'!$A$2:$A$5001,0))),""))</f>
        <v/>
      </c>
      <c r="D4429" s="8" t="n"/>
      <c r="E4429" s="25" t="n"/>
      <c r="F4429" s="25">
        <f>IF(OR($E4429="",$C4429=""),"",ROUND($E4429*$C4429/100,2))</f>
        <v/>
      </c>
      <c r="G4429" s="8" t="n"/>
      <c r="H4429" s="25" t="n"/>
      <c r="I4429" s="8" t="n"/>
      <c r="J4429" s="25">
        <f>IF($H4429&lt;&gt;"",IF($F4429="","",ROUND($H4429-$F4429,2)),IF(AND($F4429&lt;&gt;"",ISNUMBER($G4429)),IF($G4429&lt;TODAY(),-$F4429,""),""))</f>
        <v/>
      </c>
    </row>
    <row r="4430">
      <c r="A4430" s="7" t="n"/>
      <c r="B4430" s="10" t="n"/>
      <c r="C4430">
        <f>IF($A4430="","",IFERROR(IF(INDEX('Apólices'!$Q$2:$Q$5001,MATCH($A4430,'Apólices'!$A$2:$A$5001,0))="","",INDEX('Apólices'!$Q$2:$Q$5001,MATCH($A4430,'Apólices'!$A$2:$A$5001,0))),""))</f>
        <v/>
      </c>
      <c r="D4430" s="8" t="n"/>
      <c r="E4430" s="25" t="n"/>
      <c r="F4430" s="25">
        <f>IF(OR($E4430="",$C4430=""),"",ROUND($E4430*$C4430/100,2))</f>
        <v/>
      </c>
      <c r="G4430" s="8" t="n"/>
      <c r="H4430" s="25" t="n"/>
      <c r="I4430" s="8" t="n"/>
      <c r="J4430" s="25">
        <f>IF($H4430&lt;&gt;"",IF($F4430="","",ROUND($H4430-$F4430,2)),IF(AND($F4430&lt;&gt;"",ISNUMBER($G4430)),IF($G4430&lt;TODAY(),-$F4430,""),""))</f>
        <v/>
      </c>
    </row>
    <row r="4431">
      <c r="A4431" s="7" t="n"/>
      <c r="B4431" s="10" t="n"/>
      <c r="C4431">
        <f>IF($A4431="","",IFERROR(IF(INDEX('Apólices'!$Q$2:$Q$5001,MATCH($A4431,'Apólices'!$A$2:$A$5001,0))="","",INDEX('Apólices'!$Q$2:$Q$5001,MATCH($A4431,'Apólices'!$A$2:$A$5001,0))),""))</f>
        <v/>
      </c>
      <c r="D4431" s="8" t="n"/>
      <c r="E4431" s="25" t="n"/>
      <c r="F4431" s="25">
        <f>IF(OR($E4431="",$C4431=""),"",ROUND($E4431*$C4431/100,2))</f>
        <v/>
      </c>
      <c r="G4431" s="8" t="n"/>
      <c r="H4431" s="25" t="n"/>
      <c r="I4431" s="8" t="n"/>
      <c r="J4431" s="25">
        <f>IF($H4431&lt;&gt;"",IF($F4431="","",ROUND($H4431-$F4431,2)),IF(AND($F4431&lt;&gt;"",ISNUMBER($G4431)),IF($G4431&lt;TODAY(),-$F4431,""),""))</f>
        <v/>
      </c>
    </row>
    <row r="4432">
      <c r="A4432" s="7" t="n"/>
      <c r="B4432" s="10" t="n"/>
      <c r="C4432">
        <f>IF($A4432="","",IFERROR(IF(INDEX('Apólices'!$Q$2:$Q$5001,MATCH($A4432,'Apólices'!$A$2:$A$5001,0))="","",INDEX('Apólices'!$Q$2:$Q$5001,MATCH($A4432,'Apólices'!$A$2:$A$5001,0))),""))</f>
        <v/>
      </c>
      <c r="D4432" s="8" t="n"/>
      <c r="E4432" s="25" t="n"/>
      <c r="F4432" s="25">
        <f>IF(OR($E4432="",$C4432=""),"",ROUND($E4432*$C4432/100,2))</f>
        <v/>
      </c>
      <c r="G4432" s="8" t="n"/>
      <c r="H4432" s="25" t="n"/>
      <c r="I4432" s="8" t="n"/>
      <c r="J4432" s="25">
        <f>IF($H4432&lt;&gt;"",IF($F4432="","",ROUND($H4432-$F4432,2)),IF(AND($F4432&lt;&gt;"",ISNUMBER($G4432)),IF($G4432&lt;TODAY(),-$F4432,""),""))</f>
        <v/>
      </c>
    </row>
    <row r="4433">
      <c r="A4433" s="7" t="n"/>
      <c r="B4433" s="10" t="n"/>
      <c r="C4433">
        <f>IF($A4433="","",IFERROR(IF(INDEX('Apólices'!$Q$2:$Q$5001,MATCH($A4433,'Apólices'!$A$2:$A$5001,0))="","",INDEX('Apólices'!$Q$2:$Q$5001,MATCH($A4433,'Apólices'!$A$2:$A$5001,0))),""))</f>
        <v/>
      </c>
      <c r="D4433" s="8" t="n"/>
      <c r="E4433" s="25" t="n"/>
      <c r="F4433" s="25">
        <f>IF(OR($E4433="",$C4433=""),"",ROUND($E4433*$C4433/100,2))</f>
        <v/>
      </c>
      <c r="G4433" s="8" t="n"/>
      <c r="H4433" s="25" t="n"/>
      <c r="I4433" s="8" t="n"/>
      <c r="J4433" s="25">
        <f>IF($H4433&lt;&gt;"",IF($F4433="","",ROUND($H4433-$F4433,2)),IF(AND($F4433&lt;&gt;"",ISNUMBER($G4433)),IF($G4433&lt;TODAY(),-$F4433,""),""))</f>
        <v/>
      </c>
    </row>
    <row r="4434">
      <c r="A4434" s="7" t="n"/>
      <c r="B4434" s="10" t="n"/>
      <c r="C4434">
        <f>IF($A4434="","",IFERROR(IF(INDEX('Apólices'!$Q$2:$Q$5001,MATCH($A4434,'Apólices'!$A$2:$A$5001,0))="","",INDEX('Apólices'!$Q$2:$Q$5001,MATCH($A4434,'Apólices'!$A$2:$A$5001,0))),""))</f>
        <v/>
      </c>
      <c r="D4434" s="8" t="n"/>
      <c r="E4434" s="25" t="n"/>
      <c r="F4434" s="25">
        <f>IF(OR($E4434="",$C4434=""),"",ROUND($E4434*$C4434/100,2))</f>
        <v/>
      </c>
      <c r="G4434" s="8" t="n"/>
      <c r="H4434" s="25" t="n"/>
      <c r="I4434" s="8" t="n"/>
      <c r="J4434" s="25">
        <f>IF($H4434&lt;&gt;"",IF($F4434="","",ROUND($H4434-$F4434,2)),IF(AND($F4434&lt;&gt;"",ISNUMBER($G4434)),IF($G4434&lt;TODAY(),-$F4434,""),""))</f>
        <v/>
      </c>
    </row>
    <row r="4435">
      <c r="A4435" s="7" t="n"/>
      <c r="B4435" s="10" t="n"/>
      <c r="C4435">
        <f>IF($A4435="","",IFERROR(IF(INDEX('Apólices'!$Q$2:$Q$5001,MATCH($A4435,'Apólices'!$A$2:$A$5001,0))="","",INDEX('Apólices'!$Q$2:$Q$5001,MATCH($A4435,'Apólices'!$A$2:$A$5001,0))),""))</f>
        <v/>
      </c>
      <c r="D4435" s="8" t="n"/>
      <c r="E4435" s="25" t="n"/>
      <c r="F4435" s="25">
        <f>IF(OR($E4435="",$C4435=""),"",ROUND($E4435*$C4435/100,2))</f>
        <v/>
      </c>
      <c r="G4435" s="8" t="n"/>
      <c r="H4435" s="25" t="n"/>
      <c r="I4435" s="8" t="n"/>
      <c r="J4435" s="25">
        <f>IF($H4435&lt;&gt;"",IF($F4435="","",ROUND($H4435-$F4435,2)),IF(AND($F4435&lt;&gt;"",ISNUMBER($G4435)),IF($G4435&lt;TODAY(),-$F4435,""),""))</f>
        <v/>
      </c>
    </row>
    <row r="4436">
      <c r="A4436" s="7" t="n"/>
      <c r="B4436" s="10" t="n"/>
      <c r="C4436">
        <f>IF($A4436="","",IFERROR(IF(INDEX('Apólices'!$Q$2:$Q$5001,MATCH($A4436,'Apólices'!$A$2:$A$5001,0))="","",INDEX('Apólices'!$Q$2:$Q$5001,MATCH($A4436,'Apólices'!$A$2:$A$5001,0))),""))</f>
        <v/>
      </c>
      <c r="D4436" s="8" t="n"/>
      <c r="E4436" s="25" t="n"/>
      <c r="F4436" s="25">
        <f>IF(OR($E4436="",$C4436=""),"",ROUND($E4436*$C4436/100,2))</f>
        <v/>
      </c>
      <c r="G4436" s="8" t="n"/>
      <c r="H4436" s="25" t="n"/>
      <c r="I4436" s="8" t="n"/>
      <c r="J4436" s="25">
        <f>IF($H4436&lt;&gt;"",IF($F4436="","",ROUND($H4436-$F4436,2)),IF(AND($F4436&lt;&gt;"",ISNUMBER($G4436)),IF($G4436&lt;TODAY(),-$F4436,""),""))</f>
        <v/>
      </c>
    </row>
    <row r="4437">
      <c r="A4437" s="7" t="n"/>
      <c r="B4437" s="10" t="n"/>
      <c r="C4437">
        <f>IF($A4437="","",IFERROR(IF(INDEX('Apólices'!$Q$2:$Q$5001,MATCH($A4437,'Apólices'!$A$2:$A$5001,0))="","",INDEX('Apólices'!$Q$2:$Q$5001,MATCH($A4437,'Apólices'!$A$2:$A$5001,0))),""))</f>
        <v/>
      </c>
      <c r="D4437" s="8" t="n"/>
      <c r="E4437" s="25" t="n"/>
      <c r="F4437" s="25">
        <f>IF(OR($E4437="",$C4437=""),"",ROUND($E4437*$C4437/100,2))</f>
        <v/>
      </c>
      <c r="G4437" s="8" t="n"/>
      <c r="H4437" s="25" t="n"/>
      <c r="I4437" s="8" t="n"/>
      <c r="J4437" s="25">
        <f>IF($H4437&lt;&gt;"",IF($F4437="","",ROUND($H4437-$F4437,2)),IF(AND($F4437&lt;&gt;"",ISNUMBER($G4437)),IF($G4437&lt;TODAY(),-$F4437,""),""))</f>
        <v/>
      </c>
    </row>
    <row r="4438">
      <c r="A4438" s="7" t="n"/>
      <c r="B4438" s="10" t="n"/>
      <c r="C4438">
        <f>IF($A4438="","",IFERROR(IF(INDEX('Apólices'!$Q$2:$Q$5001,MATCH($A4438,'Apólices'!$A$2:$A$5001,0))="","",INDEX('Apólices'!$Q$2:$Q$5001,MATCH($A4438,'Apólices'!$A$2:$A$5001,0))),""))</f>
        <v/>
      </c>
      <c r="D4438" s="8" t="n"/>
      <c r="E4438" s="25" t="n"/>
      <c r="F4438" s="25">
        <f>IF(OR($E4438="",$C4438=""),"",ROUND($E4438*$C4438/100,2))</f>
        <v/>
      </c>
      <c r="G4438" s="8" t="n"/>
      <c r="H4438" s="25" t="n"/>
      <c r="I4438" s="8" t="n"/>
      <c r="J4438" s="25">
        <f>IF($H4438&lt;&gt;"",IF($F4438="","",ROUND($H4438-$F4438,2)),IF(AND($F4438&lt;&gt;"",ISNUMBER($G4438)),IF($G4438&lt;TODAY(),-$F4438,""),""))</f>
        <v/>
      </c>
    </row>
    <row r="4439">
      <c r="A4439" s="7" t="n"/>
      <c r="B4439" s="10" t="n"/>
      <c r="C4439">
        <f>IF($A4439="","",IFERROR(IF(INDEX('Apólices'!$Q$2:$Q$5001,MATCH($A4439,'Apólices'!$A$2:$A$5001,0))="","",INDEX('Apólices'!$Q$2:$Q$5001,MATCH($A4439,'Apólices'!$A$2:$A$5001,0))),""))</f>
        <v/>
      </c>
      <c r="D4439" s="8" t="n"/>
      <c r="E4439" s="25" t="n"/>
      <c r="F4439" s="25">
        <f>IF(OR($E4439="",$C4439=""),"",ROUND($E4439*$C4439/100,2))</f>
        <v/>
      </c>
      <c r="G4439" s="8" t="n"/>
      <c r="H4439" s="25" t="n"/>
      <c r="I4439" s="8" t="n"/>
      <c r="J4439" s="25">
        <f>IF($H4439&lt;&gt;"",IF($F4439="","",ROUND($H4439-$F4439,2)),IF(AND($F4439&lt;&gt;"",ISNUMBER($G4439)),IF($G4439&lt;TODAY(),-$F4439,""),""))</f>
        <v/>
      </c>
    </row>
    <row r="4440">
      <c r="A4440" s="7" t="n"/>
      <c r="B4440" s="10" t="n"/>
      <c r="C4440">
        <f>IF($A4440="","",IFERROR(IF(INDEX('Apólices'!$Q$2:$Q$5001,MATCH($A4440,'Apólices'!$A$2:$A$5001,0))="","",INDEX('Apólices'!$Q$2:$Q$5001,MATCH($A4440,'Apólices'!$A$2:$A$5001,0))),""))</f>
        <v/>
      </c>
      <c r="D4440" s="8" t="n"/>
      <c r="E4440" s="25" t="n"/>
      <c r="F4440" s="25">
        <f>IF(OR($E4440="",$C4440=""),"",ROUND($E4440*$C4440/100,2))</f>
        <v/>
      </c>
      <c r="G4440" s="8" t="n"/>
      <c r="H4440" s="25" t="n"/>
      <c r="I4440" s="8" t="n"/>
      <c r="J4440" s="25">
        <f>IF($H4440&lt;&gt;"",IF($F4440="","",ROUND($H4440-$F4440,2)),IF(AND($F4440&lt;&gt;"",ISNUMBER($G4440)),IF($G4440&lt;TODAY(),-$F4440,""),""))</f>
        <v/>
      </c>
    </row>
    <row r="4441">
      <c r="A4441" s="7" t="n"/>
      <c r="B4441" s="10" t="n"/>
      <c r="C4441">
        <f>IF($A4441="","",IFERROR(IF(INDEX('Apólices'!$Q$2:$Q$5001,MATCH($A4441,'Apólices'!$A$2:$A$5001,0))="","",INDEX('Apólices'!$Q$2:$Q$5001,MATCH($A4441,'Apólices'!$A$2:$A$5001,0))),""))</f>
        <v/>
      </c>
      <c r="D4441" s="8" t="n"/>
      <c r="E4441" s="25" t="n"/>
      <c r="F4441" s="25">
        <f>IF(OR($E4441="",$C4441=""),"",ROUND($E4441*$C4441/100,2))</f>
        <v/>
      </c>
      <c r="G4441" s="8" t="n"/>
      <c r="H4441" s="25" t="n"/>
      <c r="I4441" s="8" t="n"/>
      <c r="J4441" s="25">
        <f>IF($H4441&lt;&gt;"",IF($F4441="","",ROUND($H4441-$F4441,2)),IF(AND($F4441&lt;&gt;"",ISNUMBER($G4441)),IF($G4441&lt;TODAY(),-$F4441,""),""))</f>
        <v/>
      </c>
    </row>
    <row r="4442">
      <c r="A4442" s="7" t="n"/>
      <c r="B4442" s="10" t="n"/>
      <c r="C4442">
        <f>IF($A4442="","",IFERROR(IF(INDEX('Apólices'!$Q$2:$Q$5001,MATCH($A4442,'Apólices'!$A$2:$A$5001,0))="","",INDEX('Apólices'!$Q$2:$Q$5001,MATCH($A4442,'Apólices'!$A$2:$A$5001,0))),""))</f>
        <v/>
      </c>
      <c r="D4442" s="8" t="n"/>
      <c r="E4442" s="25" t="n"/>
      <c r="F4442" s="25">
        <f>IF(OR($E4442="",$C4442=""),"",ROUND($E4442*$C4442/100,2))</f>
        <v/>
      </c>
      <c r="G4442" s="8" t="n"/>
      <c r="H4442" s="25" t="n"/>
      <c r="I4442" s="8" t="n"/>
      <c r="J4442" s="25">
        <f>IF($H4442&lt;&gt;"",IF($F4442="","",ROUND($H4442-$F4442,2)),IF(AND($F4442&lt;&gt;"",ISNUMBER($G4442)),IF($G4442&lt;TODAY(),-$F4442,""),""))</f>
        <v/>
      </c>
    </row>
    <row r="4443">
      <c r="A4443" s="7" t="n"/>
      <c r="B4443" s="10" t="n"/>
      <c r="C4443">
        <f>IF($A4443="","",IFERROR(IF(INDEX('Apólices'!$Q$2:$Q$5001,MATCH($A4443,'Apólices'!$A$2:$A$5001,0))="","",INDEX('Apólices'!$Q$2:$Q$5001,MATCH($A4443,'Apólices'!$A$2:$A$5001,0))),""))</f>
        <v/>
      </c>
      <c r="D4443" s="8" t="n"/>
      <c r="E4443" s="25" t="n"/>
      <c r="F4443" s="25">
        <f>IF(OR($E4443="",$C4443=""),"",ROUND($E4443*$C4443/100,2))</f>
        <v/>
      </c>
      <c r="G4443" s="8" t="n"/>
      <c r="H4443" s="25" t="n"/>
      <c r="I4443" s="8" t="n"/>
      <c r="J4443" s="25">
        <f>IF($H4443&lt;&gt;"",IF($F4443="","",ROUND($H4443-$F4443,2)),IF(AND($F4443&lt;&gt;"",ISNUMBER($G4443)),IF($G4443&lt;TODAY(),-$F4443,""),""))</f>
        <v/>
      </c>
    </row>
    <row r="4444">
      <c r="A4444" s="7" t="n"/>
      <c r="B4444" s="10" t="n"/>
      <c r="C4444">
        <f>IF($A4444="","",IFERROR(IF(INDEX('Apólices'!$Q$2:$Q$5001,MATCH($A4444,'Apólices'!$A$2:$A$5001,0))="","",INDEX('Apólices'!$Q$2:$Q$5001,MATCH($A4444,'Apólices'!$A$2:$A$5001,0))),""))</f>
        <v/>
      </c>
      <c r="D4444" s="8" t="n"/>
      <c r="E4444" s="25" t="n"/>
      <c r="F4444" s="25">
        <f>IF(OR($E4444="",$C4444=""),"",ROUND($E4444*$C4444/100,2))</f>
        <v/>
      </c>
      <c r="G4444" s="8" t="n"/>
      <c r="H4444" s="25" t="n"/>
      <c r="I4444" s="8" t="n"/>
      <c r="J4444" s="25">
        <f>IF($H4444&lt;&gt;"",IF($F4444="","",ROUND($H4444-$F4444,2)),IF(AND($F4444&lt;&gt;"",ISNUMBER($G4444)),IF($G4444&lt;TODAY(),-$F4444,""),""))</f>
        <v/>
      </c>
    </row>
    <row r="4445">
      <c r="A4445" s="7" t="n"/>
      <c r="B4445" s="10" t="n"/>
      <c r="C4445">
        <f>IF($A4445="","",IFERROR(IF(INDEX('Apólices'!$Q$2:$Q$5001,MATCH($A4445,'Apólices'!$A$2:$A$5001,0))="","",INDEX('Apólices'!$Q$2:$Q$5001,MATCH($A4445,'Apólices'!$A$2:$A$5001,0))),""))</f>
        <v/>
      </c>
      <c r="D4445" s="8" t="n"/>
      <c r="E4445" s="25" t="n"/>
      <c r="F4445" s="25">
        <f>IF(OR($E4445="",$C4445=""),"",ROUND($E4445*$C4445/100,2))</f>
        <v/>
      </c>
      <c r="G4445" s="8" t="n"/>
      <c r="H4445" s="25" t="n"/>
      <c r="I4445" s="8" t="n"/>
      <c r="J4445" s="25">
        <f>IF($H4445&lt;&gt;"",IF($F4445="","",ROUND($H4445-$F4445,2)),IF(AND($F4445&lt;&gt;"",ISNUMBER($G4445)),IF($G4445&lt;TODAY(),-$F4445,""),""))</f>
        <v/>
      </c>
    </row>
    <row r="4446">
      <c r="A4446" s="7" t="n"/>
      <c r="B4446" s="10" t="n"/>
      <c r="C4446">
        <f>IF($A4446="","",IFERROR(IF(INDEX('Apólices'!$Q$2:$Q$5001,MATCH($A4446,'Apólices'!$A$2:$A$5001,0))="","",INDEX('Apólices'!$Q$2:$Q$5001,MATCH($A4446,'Apólices'!$A$2:$A$5001,0))),""))</f>
        <v/>
      </c>
      <c r="D4446" s="8" t="n"/>
      <c r="E4446" s="25" t="n"/>
      <c r="F4446" s="25">
        <f>IF(OR($E4446="",$C4446=""),"",ROUND($E4446*$C4446/100,2))</f>
        <v/>
      </c>
      <c r="G4446" s="8" t="n"/>
      <c r="H4446" s="25" t="n"/>
      <c r="I4446" s="8" t="n"/>
      <c r="J4446" s="25">
        <f>IF($H4446&lt;&gt;"",IF($F4446="","",ROUND($H4446-$F4446,2)),IF(AND($F4446&lt;&gt;"",ISNUMBER($G4446)),IF($G4446&lt;TODAY(),-$F4446,""),""))</f>
        <v/>
      </c>
    </row>
    <row r="4447">
      <c r="A4447" s="7" t="n"/>
      <c r="B4447" s="10" t="n"/>
      <c r="C4447">
        <f>IF($A4447="","",IFERROR(IF(INDEX('Apólices'!$Q$2:$Q$5001,MATCH($A4447,'Apólices'!$A$2:$A$5001,0))="","",INDEX('Apólices'!$Q$2:$Q$5001,MATCH($A4447,'Apólices'!$A$2:$A$5001,0))),""))</f>
        <v/>
      </c>
      <c r="D4447" s="8" t="n"/>
      <c r="E4447" s="25" t="n"/>
      <c r="F4447" s="25">
        <f>IF(OR($E4447="",$C4447=""),"",ROUND($E4447*$C4447/100,2))</f>
        <v/>
      </c>
      <c r="G4447" s="8" t="n"/>
      <c r="H4447" s="25" t="n"/>
      <c r="I4447" s="8" t="n"/>
      <c r="J4447" s="25">
        <f>IF($H4447&lt;&gt;"",IF($F4447="","",ROUND($H4447-$F4447,2)),IF(AND($F4447&lt;&gt;"",ISNUMBER($G4447)),IF($G4447&lt;TODAY(),-$F4447,""),""))</f>
        <v/>
      </c>
    </row>
    <row r="4448">
      <c r="A4448" s="7" t="n"/>
      <c r="B4448" s="10" t="n"/>
      <c r="C4448">
        <f>IF($A4448="","",IFERROR(IF(INDEX('Apólices'!$Q$2:$Q$5001,MATCH($A4448,'Apólices'!$A$2:$A$5001,0))="","",INDEX('Apólices'!$Q$2:$Q$5001,MATCH($A4448,'Apólices'!$A$2:$A$5001,0))),""))</f>
        <v/>
      </c>
      <c r="D4448" s="8" t="n"/>
      <c r="E4448" s="25" t="n"/>
      <c r="F4448" s="25">
        <f>IF(OR($E4448="",$C4448=""),"",ROUND($E4448*$C4448/100,2))</f>
        <v/>
      </c>
      <c r="G4448" s="8" t="n"/>
      <c r="H4448" s="25" t="n"/>
      <c r="I4448" s="8" t="n"/>
      <c r="J4448" s="25">
        <f>IF($H4448&lt;&gt;"",IF($F4448="","",ROUND($H4448-$F4448,2)),IF(AND($F4448&lt;&gt;"",ISNUMBER($G4448)),IF($G4448&lt;TODAY(),-$F4448,""),""))</f>
        <v/>
      </c>
    </row>
    <row r="4449">
      <c r="A4449" s="7" t="n"/>
      <c r="B4449" s="10" t="n"/>
      <c r="C4449">
        <f>IF($A4449="","",IFERROR(IF(INDEX('Apólices'!$Q$2:$Q$5001,MATCH($A4449,'Apólices'!$A$2:$A$5001,0))="","",INDEX('Apólices'!$Q$2:$Q$5001,MATCH($A4449,'Apólices'!$A$2:$A$5001,0))),""))</f>
        <v/>
      </c>
      <c r="D4449" s="8" t="n"/>
      <c r="E4449" s="25" t="n"/>
      <c r="F4449" s="25">
        <f>IF(OR($E4449="",$C4449=""),"",ROUND($E4449*$C4449/100,2))</f>
        <v/>
      </c>
      <c r="G4449" s="8" t="n"/>
      <c r="H4449" s="25" t="n"/>
      <c r="I4449" s="8" t="n"/>
      <c r="J4449" s="25">
        <f>IF($H4449&lt;&gt;"",IF($F4449="","",ROUND($H4449-$F4449,2)),IF(AND($F4449&lt;&gt;"",ISNUMBER($G4449)),IF($G4449&lt;TODAY(),-$F4449,""),""))</f>
        <v/>
      </c>
    </row>
    <row r="4450">
      <c r="A4450" s="7" t="n"/>
      <c r="B4450" s="10" t="n"/>
      <c r="C4450">
        <f>IF($A4450="","",IFERROR(IF(INDEX('Apólices'!$Q$2:$Q$5001,MATCH($A4450,'Apólices'!$A$2:$A$5001,0))="","",INDEX('Apólices'!$Q$2:$Q$5001,MATCH($A4450,'Apólices'!$A$2:$A$5001,0))),""))</f>
        <v/>
      </c>
      <c r="D4450" s="8" t="n"/>
      <c r="E4450" s="25" t="n"/>
      <c r="F4450" s="25">
        <f>IF(OR($E4450="",$C4450=""),"",ROUND($E4450*$C4450/100,2))</f>
        <v/>
      </c>
      <c r="G4450" s="8" t="n"/>
      <c r="H4450" s="25" t="n"/>
      <c r="I4450" s="8" t="n"/>
      <c r="J4450" s="25">
        <f>IF($H4450&lt;&gt;"",IF($F4450="","",ROUND($H4450-$F4450,2)),IF(AND($F4450&lt;&gt;"",ISNUMBER($G4450)),IF($G4450&lt;TODAY(),-$F4450,""),""))</f>
        <v/>
      </c>
    </row>
    <row r="4451">
      <c r="A4451" s="7" t="n"/>
      <c r="B4451" s="10" t="n"/>
      <c r="C4451">
        <f>IF($A4451="","",IFERROR(IF(INDEX('Apólices'!$Q$2:$Q$5001,MATCH($A4451,'Apólices'!$A$2:$A$5001,0))="","",INDEX('Apólices'!$Q$2:$Q$5001,MATCH($A4451,'Apólices'!$A$2:$A$5001,0))),""))</f>
        <v/>
      </c>
      <c r="D4451" s="8" t="n"/>
      <c r="E4451" s="25" t="n"/>
      <c r="F4451" s="25">
        <f>IF(OR($E4451="",$C4451=""),"",ROUND($E4451*$C4451/100,2))</f>
        <v/>
      </c>
      <c r="G4451" s="8" t="n"/>
      <c r="H4451" s="25" t="n"/>
      <c r="I4451" s="8" t="n"/>
      <c r="J4451" s="25">
        <f>IF($H4451&lt;&gt;"",IF($F4451="","",ROUND($H4451-$F4451,2)),IF(AND($F4451&lt;&gt;"",ISNUMBER($G4451)),IF($G4451&lt;TODAY(),-$F4451,""),""))</f>
        <v/>
      </c>
    </row>
    <row r="4452">
      <c r="A4452" s="7" t="n"/>
      <c r="B4452" s="10" t="n"/>
      <c r="C4452">
        <f>IF($A4452="","",IFERROR(IF(INDEX('Apólices'!$Q$2:$Q$5001,MATCH($A4452,'Apólices'!$A$2:$A$5001,0))="","",INDEX('Apólices'!$Q$2:$Q$5001,MATCH($A4452,'Apólices'!$A$2:$A$5001,0))),""))</f>
        <v/>
      </c>
      <c r="D4452" s="8" t="n"/>
      <c r="E4452" s="25" t="n"/>
      <c r="F4452" s="25">
        <f>IF(OR($E4452="",$C4452=""),"",ROUND($E4452*$C4452/100,2))</f>
        <v/>
      </c>
      <c r="G4452" s="8" t="n"/>
      <c r="H4452" s="25" t="n"/>
      <c r="I4452" s="8" t="n"/>
      <c r="J4452" s="25">
        <f>IF($H4452&lt;&gt;"",IF($F4452="","",ROUND($H4452-$F4452,2)),IF(AND($F4452&lt;&gt;"",ISNUMBER($G4452)),IF($G4452&lt;TODAY(),-$F4452,""),""))</f>
        <v/>
      </c>
    </row>
    <row r="4453">
      <c r="A4453" s="7" t="n"/>
      <c r="B4453" s="10" t="n"/>
      <c r="C4453">
        <f>IF($A4453="","",IFERROR(IF(INDEX('Apólices'!$Q$2:$Q$5001,MATCH($A4453,'Apólices'!$A$2:$A$5001,0))="","",INDEX('Apólices'!$Q$2:$Q$5001,MATCH($A4453,'Apólices'!$A$2:$A$5001,0))),""))</f>
        <v/>
      </c>
      <c r="D4453" s="8" t="n"/>
      <c r="E4453" s="25" t="n"/>
      <c r="F4453" s="25">
        <f>IF(OR($E4453="",$C4453=""),"",ROUND($E4453*$C4453/100,2))</f>
        <v/>
      </c>
      <c r="G4453" s="8" t="n"/>
      <c r="H4453" s="25" t="n"/>
      <c r="I4453" s="8" t="n"/>
      <c r="J4453" s="25">
        <f>IF($H4453&lt;&gt;"",IF($F4453="","",ROUND($H4453-$F4453,2)),IF(AND($F4453&lt;&gt;"",ISNUMBER($G4453)),IF($G4453&lt;TODAY(),-$F4453,""),""))</f>
        <v/>
      </c>
    </row>
    <row r="4454">
      <c r="A4454" s="7" t="n"/>
      <c r="B4454" s="10" t="n"/>
      <c r="C4454">
        <f>IF($A4454="","",IFERROR(IF(INDEX('Apólices'!$Q$2:$Q$5001,MATCH($A4454,'Apólices'!$A$2:$A$5001,0))="","",INDEX('Apólices'!$Q$2:$Q$5001,MATCH($A4454,'Apólices'!$A$2:$A$5001,0))),""))</f>
        <v/>
      </c>
      <c r="D4454" s="8" t="n"/>
      <c r="E4454" s="25" t="n"/>
      <c r="F4454" s="25">
        <f>IF(OR($E4454="",$C4454=""),"",ROUND($E4454*$C4454/100,2))</f>
        <v/>
      </c>
      <c r="G4454" s="8" t="n"/>
      <c r="H4454" s="25" t="n"/>
      <c r="I4454" s="8" t="n"/>
      <c r="J4454" s="25">
        <f>IF($H4454&lt;&gt;"",IF($F4454="","",ROUND($H4454-$F4454,2)),IF(AND($F4454&lt;&gt;"",ISNUMBER($G4454)),IF($G4454&lt;TODAY(),-$F4454,""),""))</f>
        <v/>
      </c>
    </row>
    <row r="4455">
      <c r="A4455" s="7" t="n"/>
      <c r="B4455" s="10" t="n"/>
      <c r="C4455">
        <f>IF($A4455="","",IFERROR(IF(INDEX('Apólices'!$Q$2:$Q$5001,MATCH($A4455,'Apólices'!$A$2:$A$5001,0))="","",INDEX('Apólices'!$Q$2:$Q$5001,MATCH($A4455,'Apólices'!$A$2:$A$5001,0))),""))</f>
        <v/>
      </c>
      <c r="D4455" s="8" t="n"/>
      <c r="E4455" s="25" t="n"/>
      <c r="F4455" s="25">
        <f>IF(OR($E4455="",$C4455=""),"",ROUND($E4455*$C4455/100,2))</f>
        <v/>
      </c>
      <c r="G4455" s="8" t="n"/>
      <c r="H4455" s="25" t="n"/>
      <c r="I4455" s="8" t="n"/>
      <c r="J4455" s="25">
        <f>IF($H4455&lt;&gt;"",IF($F4455="","",ROUND($H4455-$F4455,2)),IF(AND($F4455&lt;&gt;"",ISNUMBER($G4455)),IF($G4455&lt;TODAY(),-$F4455,""),""))</f>
        <v/>
      </c>
    </row>
    <row r="4456">
      <c r="A4456" s="7" t="n"/>
      <c r="B4456" s="10" t="n"/>
      <c r="C4456">
        <f>IF($A4456="","",IFERROR(IF(INDEX('Apólices'!$Q$2:$Q$5001,MATCH($A4456,'Apólices'!$A$2:$A$5001,0))="","",INDEX('Apólices'!$Q$2:$Q$5001,MATCH($A4456,'Apólices'!$A$2:$A$5001,0))),""))</f>
        <v/>
      </c>
      <c r="D4456" s="8" t="n"/>
      <c r="E4456" s="25" t="n"/>
      <c r="F4456" s="25">
        <f>IF(OR($E4456="",$C4456=""),"",ROUND($E4456*$C4456/100,2))</f>
        <v/>
      </c>
      <c r="G4456" s="8" t="n"/>
      <c r="H4456" s="25" t="n"/>
      <c r="I4456" s="8" t="n"/>
      <c r="J4456" s="25">
        <f>IF($H4456&lt;&gt;"",IF($F4456="","",ROUND($H4456-$F4456,2)),IF(AND($F4456&lt;&gt;"",ISNUMBER($G4456)),IF($G4456&lt;TODAY(),-$F4456,""),""))</f>
        <v/>
      </c>
    </row>
    <row r="4457">
      <c r="A4457" s="7" t="n"/>
      <c r="B4457" s="10" t="n"/>
      <c r="C4457">
        <f>IF($A4457="","",IFERROR(IF(INDEX('Apólices'!$Q$2:$Q$5001,MATCH($A4457,'Apólices'!$A$2:$A$5001,0))="","",INDEX('Apólices'!$Q$2:$Q$5001,MATCH($A4457,'Apólices'!$A$2:$A$5001,0))),""))</f>
        <v/>
      </c>
      <c r="D4457" s="8" t="n"/>
      <c r="E4457" s="25" t="n"/>
      <c r="F4457" s="25">
        <f>IF(OR($E4457="",$C4457=""),"",ROUND($E4457*$C4457/100,2))</f>
        <v/>
      </c>
      <c r="G4457" s="8" t="n"/>
      <c r="H4457" s="25" t="n"/>
      <c r="I4457" s="8" t="n"/>
      <c r="J4457" s="25">
        <f>IF($H4457&lt;&gt;"",IF($F4457="","",ROUND($H4457-$F4457,2)),IF(AND($F4457&lt;&gt;"",ISNUMBER($G4457)),IF($G4457&lt;TODAY(),-$F4457,""),""))</f>
        <v/>
      </c>
    </row>
    <row r="4458">
      <c r="A4458" s="7" t="n"/>
      <c r="B4458" s="10" t="n"/>
      <c r="C4458">
        <f>IF($A4458="","",IFERROR(IF(INDEX('Apólices'!$Q$2:$Q$5001,MATCH($A4458,'Apólices'!$A$2:$A$5001,0))="","",INDEX('Apólices'!$Q$2:$Q$5001,MATCH($A4458,'Apólices'!$A$2:$A$5001,0))),""))</f>
        <v/>
      </c>
      <c r="D4458" s="8" t="n"/>
      <c r="E4458" s="25" t="n"/>
      <c r="F4458" s="25">
        <f>IF(OR($E4458="",$C4458=""),"",ROUND($E4458*$C4458/100,2))</f>
        <v/>
      </c>
      <c r="G4458" s="8" t="n"/>
      <c r="H4458" s="25" t="n"/>
      <c r="I4458" s="8" t="n"/>
      <c r="J4458" s="25">
        <f>IF($H4458&lt;&gt;"",IF($F4458="","",ROUND($H4458-$F4458,2)),IF(AND($F4458&lt;&gt;"",ISNUMBER($G4458)),IF($G4458&lt;TODAY(),-$F4458,""),""))</f>
        <v/>
      </c>
    </row>
    <row r="4459">
      <c r="A4459" s="7" t="n"/>
      <c r="B4459" s="10" t="n"/>
      <c r="C4459">
        <f>IF($A4459="","",IFERROR(IF(INDEX('Apólices'!$Q$2:$Q$5001,MATCH($A4459,'Apólices'!$A$2:$A$5001,0))="","",INDEX('Apólices'!$Q$2:$Q$5001,MATCH($A4459,'Apólices'!$A$2:$A$5001,0))),""))</f>
        <v/>
      </c>
      <c r="D4459" s="8" t="n"/>
      <c r="E4459" s="25" t="n"/>
      <c r="F4459" s="25">
        <f>IF(OR($E4459="",$C4459=""),"",ROUND($E4459*$C4459/100,2))</f>
        <v/>
      </c>
      <c r="G4459" s="8" t="n"/>
      <c r="H4459" s="25" t="n"/>
      <c r="I4459" s="8" t="n"/>
      <c r="J4459" s="25">
        <f>IF($H4459&lt;&gt;"",IF($F4459="","",ROUND($H4459-$F4459,2)),IF(AND($F4459&lt;&gt;"",ISNUMBER($G4459)),IF($G4459&lt;TODAY(),-$F4459,""),""))</f>
        <v/>
      </c>
    </row>
    <row r="4460">
      <c r="A4460" s="7" t="n"/>
      <c r="B4460" s="10" t="n"/>
      <c r="C4460">
        <f>IF($A4460="","",IFERROR(IF(INDEX('Apólices'!$Q$2:$Q$5001,MATCH($A4460,'Apólices'!$A$2:$A$5001,0))="","",INDEX('Apólices'!$Q$2:$Q$5001,MATCH($A4460,'Apólices'!$A$2:$A$5001,0))),""))</f>
        <v/>
      </c>
      <c r="D4460" s="8" t="n"/>
      <c r="E4460" s="25" t="n"/>
      <c r="F4460" s="25">
        <f>IF(OR($E4460="",$C4460=""),"",ROUND($E4460*$C4460/100,2))</f>
        <v/>
      </c>
      <c r="G4460" s="8" t="n"/>
      <c r="H4460" s="25" t="n"/>
      <c r="I4460" s="8" t="n"/>
      <c r="J4460" s="25">
        <f>IF($H4460&lt;&gt;"",IF($F4460="","",ROUND($H4460-$F4460,2)),IF(AND($F4460&lt;&gt;"",ISNUMBER($G4460)),IF($G4460&lt;TODAY(),-$F4460,""),""))</f>
        <v/>
      </c>
    </row>
    <row r="4461">
      <c r="A4461" s="7" t="n"/>
      <c r="B4461" s="10" t="n"/>
      <c r="C4461">
        <f>IF($A4461="","",IFERROR(IF(INDEX('Apólices'!$Q$2:$Q$5001,MATCH($A4461,'Apólices'!$A$2:$A$5001,0))="","",INDEX('Apólices'!$Q$2:$Q$5001,MATCH($A4461,'Apólices'!$A$2:$A$5001,0))),""))</f>
        <v/>
      </c>
      <c r="D4461" s="8" t="n"/>
      <c r="E4461" s="25" t="n"/>
      <c r="F4461" s="25">
        <f>IF(OR($E4461="",$C4461=""),"",ROUND($E4461*$C4461/100,2))</f>
        <v/>
      </c>
      <c r="G4461" s="8" t="n"/>
      <c r="H4461" s="25" t="n"/>
      <c r="I4461" s="8" t="n"/>
      <c r="J4461" s="25">
        <f>IF($H4461&lt;&gt;"",IF($F4461="","",ROUND($H4461-$F4461,2)),IF(AND($F4461&lt;&gt;"",ISNUMBER($G4461)),IF($G4461&lt;TODAY(),-$F4461,""),""))</f>
        <v/>
      </c>
    </row>
    <row r="4462">
      <c r="A4462" s="7" t="n"/>
      <c r="B4462" s="10" t="n"/>
      <c r="C4462">
        <f>IF($A4462="","",IFERROR(IF(INDEX('Apólices'!$Q$2:$Q$5001,MATCH($A4462,'Apólices'!$A$2:$A$5001,0))="","",INDEX('Apólices'!$Q$2:$Q$5001,MATCH($A4462,'Apólices'!$A$2:$A$5001,0))),""))</f>
        <v/>
      </c>
      <c r="D4462" s="8" t="n"/>
      <c r="E4462" s="25" t="n"/>
      <c r="F4462" s="25">
        <f>IF(OR($E4462="",$C4462=""),"",ROUND($E4462*$C4462/100,2))</f>
        <v/>
      </c>
      <c r="G4462" s="8" t="n"/>
      <c r="H4462" s="25" t="n"/>
      <c r="I4462" s="8" t="n"/>
      <c r="J4462" s="25">
        <f>IF($H4462&lt;&gt;"",IF($F4462="","",ROUND($H4462-$F4462,2)),IF(AND($F4462&lt;&gt;"",ISNUMBER($G4462)),IF($G4462&lt;TODAY(),-$F4462,""),""))</f>
        <v/>
      </c>
    </row>
    <row r="4463">
      <c r="A4463" s="7" t="n"/>
      <c r="B4463" s="10" t="n"/>
      <c r="C4463">
        <f>IF($A4463="","",IFERROR(IF(INDEX('Apólices'!$Q$2:$Q$5001,MATCH($A4463,'Apólices'!$A$2:$A$5001,0))="","",INDEX('Apólices'!$Q$2:$Q$5001,MATCH($A4463,'Apólices'!$A$2:$A$5001,0))),""))</f>
        <v/>
      </c>
      <c r="D4463" s="8" t="n"/>
      <c r="E4463" s="25" t="n"/>
      <c r="F4463" s="25">
        <f>IF(OR($E4463="",$C4463=""),"",ROUND($E4463*$C4463/100,2))</f>
        <v/>
      </c>
      <c r="G4463" s="8" t="n"/>
      <c r="H4463" s="25" t="n"/>
      <c r="I4463" s="8" t="n"/>
      <c r="J4463" s="25">
        <f>IF($H4463&lt;&gt;"",IF($F4463="","",ROUND($H4463-$F4463,2)),IF(AND($F4463&lt;&gt;"",ISNUMBER($G4463)),IF($G4463&lt;TODAY(),-$F4463,""),""))</f>
        <v/>
      </c>
    </row>
    <row r="4464">
      <c r="A4464" s="7" t="n"/>
      <c r="B4464" s="10" t="n"/>
      <c r="C4464">
        <f>IF($A4464="","",IFERROR(IF(INDEX('Apólices'!$Q$2:$Q$5001,MATCH($A4464,'Apólices'!$A$2:$A$5001,0))="","",INDEX('Apólices'!$Q$2:$Q$5001,MATCH($A4464,'Apólices'!$A$2:$A$5001,0))),""))</f>
        <v/>
      </c>
      <c r="D4464" s="8" t="n"/>
      <c r="E4464" s="25" t="n"/>
      <c r="F4464" s="25">
        <f>IF(OR($E4464="",$C4464=""),"",ROUND($E4464*$C4464/100,2))</f>
        <v/>
      </c>
      <c r="G4464" s="8" t="n"/>
      <c r="H4464" s="25" t="n"/>
      <c r="I4464" s="8" t="n"/>
      <c r="J4464" s="25">
        <f>IF($H4464&lt;&gt;"",IF($F4464="","",ROUND($H4464-$F4464,2)),IF(AND($F4464&lt;&gt;"",ISNUMBER($G4464)),IF($G4464&lt;TODAY(),-$F4464,""),""))</f>
        <v/>
      </c>
    </row>
    <row r="4465">
      <c r="A4465" s="7" t="n"/>
      <c r="B4465" s="10" t="n"/>
      <c r="C4465">
        <f>IF($A4465="","",IFERROR(IF(INDEX('Apólices'!$Q$2:$Q$5001,MATCH($A4465,'Apólices'!$A$2:$A$5001,0))="","",INDEX('Apólices'!$Q$2:$Q$5001,MATCH($A4465,'Apólices'!$A$2:$A$5001,0))),""))</f>
        <v/>
      </c>
      <c r="D4465" s="8" t="n"/>
      <c r="E4465" s="25" t="n"/>
      <c r="F4465" s="25">
        <f>IF(OR($E4465="",$C4465=""),"",ROUND($E4465*$C4465/100,2))</f>
        <v/>
      </c>
      <c r="G4465" s="8" t="n"/>
      <c r="H4465" s="25" t="n"/>
      <c r="I4465" s="8" t="n"/>
      <c r="J4465" s="25">
        <f>IF($H4465&lt;&gt;"",IF($F4465="","",ROUND($H4465-$F4465,2)),IF(AND($F4465&lt;&gt;"",ISNUMBER($G4465)),IF($G4465&lt;TODAY(),-$F4465,""),""))</f>
        <v/>
      </c>
    </row>
    <row r="4466">
      <c r="A4466" s="7" t="n"/>
      <c r="B4466" s="10" t="n"/>
      <c r="C4466">
        <f>IF($A4466="","",IFERROR(IF(INDEX('Apólices'!$Q$2:$Q$5001,MATCH($A4466,'Apólices'!$A$2:$A$5001,0))="","",INDEX('Apólices'!$Q$2:$Q$5001,MATCH($A4466,'Apólices'!$A$2:$A$5001,0))),""))</f>
        <v/>
      </c>
      <c r="D4466" s="8" t="n"/>
      <c r="E4466" s="25" t="n"/>
      <c r="F4466" s="25">
        <f>IF(OR($E4466="",$C4466=""),"",ROUND($E4466*$C4466/100,2))</f>
        <v/>
      </c>
      <c r="G4466" s="8" t="n"/>
      <c r="H4466" s="25" t="n"/>
      <c r="I4466" s="8" t="n"/>
      <c r="J4466" s="25">
        <f>IF($H4466&lt;&gt;"",IF($F4466="","",ROUND($H4466-$F4466,2)),IF(AND($F4466&lt;&gt;"",ISNUMBER($G4466)),IF($G4466&lt;TODAY(),-$F4466,""),""))</f>
        <v/>
      </c>
    </row>
    <row r="4467">
      <c r="A4467" s="7" t="n"/>
      <c r="B4467" s="10" t="n"/>
      <c r="C4467">
        <f>IF($A4467="","",IFERROR(IF(INDEX('Apólices'!$Q$2:$Q$5001,MATCH($A4467,'Apólices'!$A$2:$A$5001,0))="","",INDEX('Apólices'!$Q$2:$Q$5001,MATCH($A4467,'Apólices'!$A$2:$A$5001,0))),""))</f>
        <v/>
      </c>
      <c r="D4467" s="8" t="n"/>
      <c r="E4467" s="25" t="n"/>
      <c r="F4467" s="25">
        <f>IF(OR($E4467="",$C4467=""),"",ROUND($E4467*$C4467/100,2))</f>
        <v/>
      </c>
      <c r="G4467" s="8" t="n"/>
      <c r="H4467" s="25" t="n"/>
      <c r="I4467" s="8" t="n"/>
      <c r="J4467" s="25">
        <f>IF($H4467&lt;&gt;"",IF($F4467="","",ROUND($H4467-$F4467,2)),IF(AND($F4467&lt;&gt;"",ISNUMBER($G4467)),IF($G4467&lt;TODAY(),-$F4467,""),""))</f>
        <v/>
      </c>
    </row>
    <row r="4468">
      <c r="A4468" s="7" t="n"/>
      <c r="B4468" s="10" t="n"/>
      <c r="C4468">
        <f>IF($A4468="","",IFERROR(IF(INDEX('Apólices'!$Q$2:$Q$5001,MATCH($A4468,'Apólices'!$A$2:$A$5001,0))="","",INDEX('Apólices'!$Q$2:$Q$5001,MATCH($A4468,'Apólices'!$A$2:$A$5001,0))),""))</f>
        <v/>
      </c>
      <c r="D4468" s="8" t="n"/>
      <c r="E4468" s="25" t="n"/>
      <c r="F4468" s="25">
        <f>IF(OR($E4468="",$C4468=""),"",ROUND($E4468*$C4468/100,2))</f>
        <v/>
      </c>
      <c r="G4468" s="8" t="n"/>
      <c r="H4468" s="25" t="n"/>
      <c r="I4468" s="8" t="n"/>
      <c r="J4468" s="25">
        <f>IF($H4468&lt;&gt;"",IF($F4468="","",ROUND($H4468-$F4468,2)),IF(AND($F4468&lt;&gt;"",ISNUMBER($G4468)),IF($G4468&lt;TODAY(),-$F4468,""),""))</f>
        <v/>
      </c>
    </row>
    <row r="4469">
      <c r="A4469" s="7" t="n"/>
      <c r="B4469" s="10" t="n"/>
      <c r="C4469">
        <f>IF($A4469="","",IFERROR(IF(INDEX('Apólices'!$Q$2:$Q$5001,MATCH($A4469,'Apólices'!$A$2:$A$5001,0))="","",INDEX('Apólices'!$Q$2:$Q$5001,MATCH($A4469,'Apólices'!$A$2:$A$5001,0))),""))</f>
        <v/>
      </c>
      <c r="D4469" s="8" t="n"/>
      <c r="E4469" s="25" t="n"/>
      <c r="F4469" s="25">
        <f>IF(OR($E4469="",$C4469=""),"",ROUND($E4469*$C4469/100,2))</f>
        <v/>
      </c>
      <c r="G4469" s="8" t="n"/>
      <c r="H4469" s="25" t="n"/>
      <c r="I4469" s="8" t="n"/>
      <c r="J4469" s="25">
        <f>IF($H4469&lt;&gt;"",IF($F4469="","",ROUND($H4469-$F4469,2)),IF(AND($F4469&lt;&gt;"",ISNUMBER($G4469)),IF($G4469&lt;TODAY(),-$F4469,""),""))</f>
        <v/>
      </c>
    </row>
    <row r="4470">
      <c r="A4470" s="7" t="n"/>
      <c r="B4470" s="10" t="n"/>
      <c r="C4470">
        <f>IF($A4470="","",IFERROR(IF(INDEX('Apólices'!$Q$2:$Q$5001,MATCH($A4470,'Apólices'!$A$2:$A$5001,0))="","",INDEX('Apólices'!$Q$2:$Q$5001,MATCH($A4470,'Apólices'!$A$2:$A$5001,0))),""))</f>
        <v/>
      </c>
      <c r="D4470" s="8" t="n"/>
      <c r="E4470" s="25" t="n"/>
      <c r="F4470" s="25">
        <f>IF(OR($E4470="",$C4470=""),"",ROUND($E4470*$C4470/100,2))</f>
        <v/>
      </c>
      <c r="G4470" s="8" t="n"/>
      <c r="H4470" s="25" t="n"/>
      <c r="I4470" s="8" t="n"/>
      <c r="J4470" s="25">
        <f>IF($H4470&lt;&gt;"",IF($F4470="","",ROUND($H4470-$F4470,2)),IF(AND($F4470&lt;&gt;"",ISNUMBER($G4470)),IF($G4470&lt;TODAY(),-$F4470,""),""))</f>
        <v/>
      </c>
    </row>
    <row r="4471">
      <c r="A4471" s="7" t="n"/>
      <c r="B4471" s="10" t="n"/>
      <c r="C4471">
        <f>IF($A4471="","",IFERROR(IF(INDEX('Apólices'!$Q$2:$Q$5001,MATCH($A4471,'Apólices'!$A$2:$A$5001,0))="","",INDEX('Apólices'!$Q$2:$Q$5001,MATCH($A4471,'Apólices'!$A$2:$A$5001,0))),""))</f>
        <v/>
      </c>
      <c r="D4471" s="8" t="n"/>
      <c r="E4471" s="25" t="n"/>
      <c r="F4471" s="25">
        <f>IF(OR($E4471="",$C4471=""),"",ROUND($E4471*$C4471/100,2))</f>
        <v/>
      </c>
      <c r="G4471" s="8" t="n"/>
      <c r="H4471" s="25" t="n"/>
      <c r="I4471" s="8" t="n"/>
      <c r="J4471" s="25">
        <f>IF($H4471&lt;&gt;"",IF($F4471="","",ROUND($H4471-$F4471,2)),IF(AND($F4471&lt;&gt;"",ISNUMBER($G4471)),IF($G4471&lt;TODAY(),-$F4471,""),""))</f>
        <v/>
      </c>
    </row>
    <row r="4472">
      <c r="A4472" s="7" t="n"/>
      <c r="B4472" s="10" t="n"/>
      <c r="C4472">
        <f>IF($A4472="","",IFERROR(IF(INDEX('Apólices'!$Q$2:$Q$5001,MATCH($A4472,'Apólices'!$A$2:$A$5001,0))="","",INDEX('Apólices'!$Q$2:$Q$5001,MATCH($A4472,'Apólices'!$A$2:$A$5001,0))),""))</f>
        <v/>
      </c>
      <c r="D4472" s="8" t="n"/>
      <c r="E4472" s="25" t="n"/>
      <c r="F4472" s="25">
        <f>IF(OR($E4472="",$C4472=""),"",ROUND($E4472*$C4472/100,2))</f>
        <v/>
      </c>
      <c r="G4472" s="8" t="n"/>
      <c r="H4472" s="25" t="n"/>
      <c r="I4472" s="8" t="n"/>
      <c r="J4472" s="25">
        <f>IF($H4472&lt;&gt;"",IF($F4472="","",ROUND($H4472-$F4472,2)),IF(AND($F4472&lt;&gt;"",ISNUMBER($G4472)),IF($G4472&lt;TODAY(),-$F4472,""),""))</f>
        <v/>
      </c>
    </row>
    <row r="4473">
      <c r="A4473" s="7" t="n"/>
      <c r="B4473" s="10" t="n"/>
      <c r="C4473">
        <f>IF($A4473="","",IFERROR(IF(INDEX('Apólices'!$Q$2:$Q$5001,MATCH($A4473,'Apólices'!$A$2:$A$5001,0))="","",INDEX('Apólices'!$Q$2:$Q$5001,MATCH($A4473,'Apólices'!$A$2:$A$5001,0))),""))</f>
        <v/>
      </c>
      <c r="D4473" s="8" t="n"/>
      <c r="E4473" s="25" t="n"/>
      <c r="F4473" s="25">
        <f>IF(OR($E4473="",$C4473=""),"",ROUND($E4473*$C4473/100,2))</f>
        <v/>
      </c>
      <c r="G4473" s="8" t="n"/>
      <c r="H4473" s="25" t="n"/>
      <c r="I4473" s="8" t="n"/>
      <c r="J4473" s="25">
        <f>IF($H4473&lt;&gt;"",IF($F4473="","",ROUND($H4473-$F4473,2)),IF(AND($F4473&lt;&gt;"",ISNUMBER($G4473)),IF($G4473&lt;TODAY(),-$F4473,""),""))</f>
        <v/>
      </c>
    </row>
    <row r="4474">
      <c r="A4474" s="7" t="n"/>
      <c r="B4474" s="10" t="n"/>
      <c r="C4474">
        <f>IF($A4474="","",IFERROR(IF(INDEX('Apólices'!$Q$2:$Q$5001,MATCH($A4474,'Apólices'!$A$2:$A$5001,0))="","",INDEX('Apólices'!$Q$2:$Q$5001,MATCH($A4474,'Apólices'!$A$2:$A$5001,0))),""))</f>
        <v/>
      </c>
      <c r="D4474" s="8" t="n"/>
      <c r="E4474" s="25" t="n"/>
      <c r="F4474" s="25">
        <f>IF(OR($E4474="",$C4474=""),"",ROUND($E4474*$C4474/100,2))</f>
        <v/>
      </c>
      <c r="G4474" s="8" t="n"/>
      <c r="H4474" s="25" t="n"/>
      <c r="I4474" s="8" t="n"/>
      <c r="J4474" s="25">
        <f>IF($H4474&lt;&gt;"",IF($F4474="","",ROUND($H4474-$F4474,2)),IF(AND($F4474&lt;&gt;"",ISNUMBER($G4474)),IF($G4474&lt;TODAY(),-$F4474,""),""))</f>
        <v/>
      </c>
    </row>
    <row r="4475">
      <c r="A4475" s="7" t="n"/>
      <c r="B4475" s="10" t="n"/>
      <c r="C4475">
        <f>IF($A4475="","",IFERROR(IF(INDEX('Apólices'!$Q$2:$Q$5001,MATCH($A4475,'Apólices'!$A$2:$A$5001,0))="","",INDEX('Apólices'!$Q$2:$Q$5001,MATCH($A4475,'Apólices'!$A$2:$A$5001,0))),""))</f>
        <v/>
      </c>
      <c r="D4475" s="8" t="n"/>
      <c r="E4475" s="25" t="n"/>
      <c r="F4475" s="25">
        <f>IF(OR($E4475="",$C4475=""),"",ROUND($E4475*$C4475/100,2))</f>
        <v/>
      </c>
      <c r="G4475" s="8" t="n"/>
      <c r="H4475" s="25" t="n"/>
      <c r="I4475" s="8" t="n"/>
      <c r="J4475" s="25">
        <f>IF($H4475&lt;&gt;"",IF($F4475="","",ROUND($H4475-$F4475,2)),IF(AND($F4475&lt;&gt;"",ISNUMBER($G4475)),IF($G4475&lt;TODAY(),-$F4475,""),""))</f>
        <v/>
      </c>
    </row>
    <row r="4476">
      <c r="A4476" s="7" t="n"/>
      <c r="B4476" s="10" t="n"/>
      <c r="C4476">
        <f>IF($A4476="","",IFERROR(IF(INDEX('Apólices'!$Q$2:$Q$5001,MATCH($A4476,'Apólices'!$A$2:$A$5001,0))="","",INDEX('Apólices'!$Q$2:$Q$5001,MATCH($A4476,'Apólices'!$A$2:$A$5001,0))),""))</f>
        <v/>
      </c>
      <c r="D4476" s="8" t="n"/>
      <c r="E4476" s="25" t="n"/>
      <c r="F4476" s="25">
        <f>IF(OR($E4476="",$C4476=""),"",ROUND($E4476*$C4476/100,2))</f>
        <v/>
      </c>
      <c r="G4476" s="8" t="n"/>
      <c r="H4476" s="25" t="n"/>
      <c r="I4476" s="8" t="n"/>
      <c r="J4476" s="25">
        <f>IF($H4476&lt;&gt;"",IF($F4476="","",ROUND($H4476-$F4476,2)),IF(AND($F4476&lt;&gt;"",ISNUMBER($G4476)),IF($G4476&lt;TODAY(),-$F4476,""),""))</f>
        <v/>
      </c>
    </row>
    <row r="4477">
      <c r="A4477" s="7" t="n"/>
      <c r="B4477" s="10" t="n"/>
      <c r="C4477">
        <f>IF($A4477="","",IFERROR(IF(INDEX('Apólices'!$Q$2:$Q$5001,MATCH($A4477,'Apólices'!$A$2:$A$5001,0))="","",INDEX('Apólices'!$Q$2:$Q$5001,MATCH($A4477,'Apólices'!$A$2:$A$5001,0))),""))</f>
        <v/>
      </c>
      <c r="D4477" s="8" t="n"/>
      <c r="E4477" s="25" t="n"/>
      <c r="F4477" s="25">
        <f>IF(OR($E4477="",$C4477=""),"",ROUND($E4477*$C4477/100,2))</f>
        <v/>
      </c>
      <c r="G4477" s="8" t="n"/>
      <c r="H4477" s="25" t="n"/>
      <c r="I4477" s="8" t="n"/>
      <c r="J4477" s="25">
        <f>IF($H4477&lt;&gt;"",IF($F4477="","",ROUND($H4477-$F4477,2)),IF(AND($F4477&lt;&gt;"",ISNUMBER($G4477)),IF($G4477&lt;TODAY(),-$F4477,""),""))</f>
        <v/>
      </c>
    </row>
    <row r="4478">
      <c r="A4478" s="7" t="n"/>
      <c r="B4478" s="10" t="n"/>
      <c r="C4478">
        <f>IF($A4478="","",IFERROR(IF(INDEX('Apólices'!$Q$2:$Q$5001,MATCH($A4478,'Apólices'!$A$2:$A$5001,0))="","",INDEX('Apólices'!$Q$2:$Q$5001,MATCH($A4478,'Apólices'!$A$2:$A$5001,0))),""))</f>
        <v/>
      </c>
      <c r="D4478" s="8" t="n"/>
      <c r="E4478" s="25" t="n"/>
      <c r="F4478" s="25">
        <f>IF(OR($E4478="",$C4478=""),"",ROUND($E4478*$C4478/100,2))</f>
        <v/>
      </c>
      <c r="G4478" s="8" t="n"/>
      <c r="H4478" s="25" t="n"/>
      <c r="I4478" s="8" t="n"/>
      <c r="J4478" s="25">
        <f>IF($H4478&lt;&gt;"",IF($F4478="","",ROUND($H4478-$F4478,2)),IF(AND($F4478&lt;&gt;"",ISNUMBER($G4478)),IF($G4478&lt;TODAY(),-$F4478,""),""))</f>
        <v/>
      </c>
    </row>
    <row r="4479">
      <c r="A4479" s="7" t="n"/>
      <c r="B4479" s="10" t="n"/>
      <c r="C4479">
        <f>IF($A4479="","",IFERROR(IF(INDEX('Apólices'!$Q$2:$Q$5001,MATCH($A4479,'Apólices'!$A$2:$A$5001,0))="","",INDEX('Apólices'!$Q$2:$Q$5001,MATCH($A4479,'Apólices'!$A$2:$A$5001,0))),""))</f>
        <v/>
      </c>
      <c r="D4479" s="8" t="n"/>
      <c r="E4479" s="25" t="n"/>
      <c r="F4479" s="25">
        <f>IF(OR($E4479="",$C4479=""),"",ROUND($E4479*$C4479/100,2))</f>
        <v/>
      </c>
      <c r="G4479" s="8" t="n"/>
      <c r="H4479" s="25" t="n"/>
      <c r="I4479" s="8" t="n"/>
      <c r="J4479" s="25">
        <f>IF($H4479&lt;&gt;"",IF($F4479="","",ROUND($H4479-$F4479,2)),IF(AND($F4479&lt;&gt;"",ISNUMBER($G4479)),IF($G4479&lt;TODAY(),-$F4479,""),""))</f>
        <v/>
      </c>
    </row>
    <row r="4480">
      <c r="A4480" s="7" t="n"/>
      <c r="B4480" s="10" t="n"/>
      <c r="C4480">
        <f>IF($A4480="","",IFERROR(IF(INDEX('Apólices'!$Q$2:$Q$5001,MATCH($A4480,'Apólices'!$A$2:$A$5001,0))="","",INDEX('Apólices'!$Q$2:$Q$5001,MATCH($A4480,'Apólices'!$A$2:$A$5001,0))),""))</f>
        <v/>
      </c>
      <c r="D4480" s="8" t="n"/>
      <c r="E4480" s="25" t="n"/>
      <c r="F4480" s="25">
        <f>IF(OR($E4480="",$C4480=""),"",ROUND($E4480*$C4480/100,2))</f>
        <v/>
      </c>
      <c r="G4480" s="8" t="n"/>
      <c r="H4480" s="25" t="n"/>
      <c r="I4480" s="8" t="n"/>
      <c r="J4480" s="25">
        <f>IF($H4480&lt;&gt;"",IF($F4480="","",ROUND($H4480-$F4480,2)),IF(AND($F4480&lt;&gt;"",ISNUMBER($G4480)),IF($G4480&lt;TODAY(),-$F4480,""),""))</f>
        <v/>
      </c>
    </row>
    <row r="4481">
      <c r="A4481" s="7" t="n"/>
      <c r="B4481" s="10" t="n"/>
      <c r="C4481">
        <f>IF($A4481="","",IFERROR(IF(INDEX('Apólices'!$Q$2:$Q$5001,MATCH($A4481,'Apólices'!$A$2:$A$5001,0))="","",INDEX('Apólices'!$Q$2:$Q$5001,MATCH($A4481,'Apólices'!$A$2:$A$5001,0))),""))</f>
        <v/>
      </c>
      <c r="D4481" s="8" t="n"/>
      <c r="E4481" s="25" t="n"/>
      <c r="F4481" s="25">
        <f>IF(OR($E4481="",$C4481=""),"",ROUND($E4481*$C4481/100,2))</f>
        <v/>
      </c>
      <c r="G4481" s="8" t="n"/>
      <c r="H4481" s="25" t="n"/>
      <c r="I4481" s="8" t="n"/>
      <c r="J4481" s="25">
        <f>IF($H4481&lt;&gt;"",IF($F4481="","",ROUND($H4481-$F4481,2)),IF(AND($F4481&lt;&gt;"",ISNUMBER($G4481)),IF($G4481&lt;TODAY(),-$F4481,""),""))</f>
        <v/>
      </c>
    </row>
    <row r="4482">
      <c r="A4482" s="7" t="n"/>
      <c r="B4482" s="10" t="n"/>
      <c r="C4482">
        <f>IF($A4482="","",IFERROR(IF(INDEX('Apólices'!$Q$2:$Q$5001,MATCH($A4482,'Apólices'!$A$2:$A$5001,0))="","",INDEX('Apólices'!$Q$2:$Q$5001,MATCH($A4482,'Apólices'!$A$2:$A$5001,0))),""))</f>
        <v/>
      </c>
      <c r="D4482" s="8" t="n"/>
      <c r="E4482" s="25" t="n"/>
      <c r="F4482" s="25">
        <f>IF(OR($E4482="",$C4482=""),"",ROUND($E4482*$C4482/100,2))</f>
        <v/>
      </c>
      <c r="G4482" s="8" t="n"/>
      <c r="H4482" s="25" t="n"/>
      <c r="I4482" s="8" t="n"/>
      <c r="J4482" s="25">
        <f>IF($H4482&lt;&gt;"",IF($F4482="","",ROUND($H4482-$F4482,2)),IF(AND($F4482&lt;&gt;"",ISNUMBER($G4482)),IF($G4482&lt;TODAY(),-$F4482,""),""))</f>
        <v/>
      </c>
    </row>
    <row r="4483">
      <c r="A4483" s="7" t="n"/>
      <c r="B4483" s="10" t="n"/>
      <c r="C4483">
        <f>IF($A4483="","",IFERROR(IF(INDEX('Apólices'!$Q$2:$Q$5001,MATCH($A4483,'Apólices'!$A$2:$A$5001,0))="","",INDEX('Apólices'!$Q$2:$Q$5001,MATCH($A4483,'Apólices'!$A$2:$A$5001,0))),""))</f>
        <v/>
      </c>
      <c r="D4483" s="8" t="n"/>
      <c r="E4483" s="25" t="n"/>
      <c r="F4483" s="25">
        <f>IF(OR($E4483="",$C4483=""),"",ROUND($E4483*$C4483/100,2))</f>
        <v/>
      </c>
      <c r="G4483" s="8" t="n"/>
      <c r="H4483" s="25" t="n"/>
      <c r="I4483" s="8" t="n"/>
      <c r="J4483" s="25">
        <f>IF($H4483&lt;&gt;"",IF($F4483="","",ROUND($H4483-$F4483,2)),IF(AND($F4483&lt;&gt;"",ISNUMBER($G4483)),IF($G4483&lt;TODAY(),-$F4483,""),""))</f>
        <v/>
      </c>
    </row>
    <row r="4484">
      <c r="A4484" s="7" t="n"/>
      <c r="B4484" s="10" t="n"/>
      <c r="C4484">
        <f>IF($A4484="","",IFERROR(IF(INDEX('Apólices'!$Q$2:$Q$5001,MATCH($A4484,'Apólices'!$A$2:$A$5001,0))="","",INDEX('Apólices'!$Q$2:$Q$5001,MATCH($A4484,'Apólices'!$A$2:$A$5001,0))),""))</f>
        <v/>
      </c>
      <c r="D4484" s="8" t="n"/>
      <c r="E4484" s="25" t="n"/>
      <c r="F4484" s="25">
        <f>IF(OR($E4484="",$C4484=""),"",ROUND($E4484*$C4484/100,2))</f>
        <v/>
      </c>
      <c r="G4484" s="8" t="n"/>
      <c r="H4484" s="25" t="n"/>
      <c r="I4484" s="8" t="n"/>
      <c r="J4484" s="25">
        <f>IF($H4484&lt;&gt;"",IF($F4484="","",ROUND($H4484-$F4484,2)),IF(AND($F4484&lt;&gt;"",ISNUMBER($G4484)),IF($G4484&lt;TODAY(),-$F4484,""),""))</f>
        <v/>
      </c>
    </row>
    <row r="4485">
      <c r="A4485" s="7" t="n"/>
      <c r="B4485" s="10" t="n"/>
      <c r="C4485">
        <f>IF($A4485="","",IFERROR(IF(INDEX('Apólices'!$Q$2:$Q$5001,MATCH($A4485,'Apólices'!$A$2:$A$5001,0))="","",INDEX('Apólices'!$Q$2:$Q$5001,MATCH($A4485,'Apólices'!$A$2:$A$5001,0))),""))</f>
        <v/>
      </c>
      <c r="D4485" s="8" t="n"/>
      <c r="E4485" s="25" t="n"/>
      <c r="F4485" s="25">
        <f>IF(OR($E4485="",$C4485=""),"",ROUND($E4485*$C4485/100,2))</f>
        <v/>
      </c>
      <c r="G4485" s="8" t="n"/>
      <c r="H4485" s="25" t="n"/>
      <c r="I4485" s="8" t="n"/>
      <c r="J4485" s="25">
        <f>IF($H4485&lt;&gt;"",IF($F4485="","",ROUND($H4485-$F4485,2)),IF(AND($F4485&lt;&gt;"",ISNUMBER($G4485)),IF($G4485&lt;TODAY(),-$F4485,""),""))</f>
        <v/>
      </c>
    </row>
    <row r="4486">
      <c r="A4486" s="7" t="n"/>
      <c r="B4486" s="10" t="n"/>
      <c r="C4486">
        <f>IF($A4486="","",IFERROR(IF(INDEX('Apólices'!$Q$2:$Q$5001,MATCH($A4486,'Apólices'!$A$2:$A$5001,0))="","",INDEX('Apólices'!$Q$2:$Q$5001,MATCH($A4486,'Apólices'!$A$2:$A$5001,0))),""))</f>
        <v/>
      </c>
      <c r="D4486" s="8" t="n"/>
      <c r="E4486" s="25" t="n"/>
      <c r="F4486" s="25">
        <f>IF(OR($E4486="",$C4486=""),"",ROUND($E4486*$C4486/100,2))</f>
        <v/>
      </c>
      <c r="G4486" s="8" t="n"/>
      <c r="H4486" s="25" t="n"/>
      <c r="I4486" s="8" t="n"/>
      <c r="J4486" s="25">
        <f>IF($H4486&lt;&gt;"",IF($F4486="","",ROUND($H4486-$F4486,2)),IF(AND($F4486&lt;&gt;"",ISNUMBER($G4486)),IF($G4486&lt;TODAY(),-$F4486,""),""))</f>
        <v/>
      </c>
    </row>
    <row r="4487">
      <c r="A4487" s="7" t="n"/>
      <c r="B4487" s="10" t="n"/>
      <c r="C4487">
        <f>IF($A4487="","",IFERROR(IF(INDEX('Apólices'!$Q$2:$Q$5001,MATCH($A4487,'Apólices'!$A$2:$A$5001,0))="","",INDEX('Apólices'!$Q$2:$Q$5001,MATCH($A4487,'Apólices'!$A$2:$A$5001,0))),""))</f>
        <v/>
      </c>
      <c r="D4487" s="8" t="n"/>
      <c r="E4487" s="25" t="n"/>
      <c r="F4487" s="25">
        <f>IF(OR($E4487="",$C4487=""),"",ROUND($E4487*$C4487/100,2))</f>
        <v/>
      </c>
      <c r="G4487" s="8" t="n"/>
      <c r="H4487" s="25" t="n"/>
      <c r="I4487" s="8" t="n"/>
      <c r="J4487" s="25">
        <f>IF($H4487&lt;&gt;"",IF($F4487="","",ROUND($H4487-$F4487,2)),IF(AND($F4487&lt;&gt;"",ISNUMBER($G4487)),IF($G4487&lt;TODAY(),-$F4487,""),""))</f>
        <v/>
      </c>
    </row>
    <row r="4488">
      <c r="A4488" s="7" t="n"/>
      <c r="B4488" s="10" t="n"/>
      <c r="C4488">
        <f>IF($A4488="","",IFERROR(IF(INDEX('Apólices'!$Q$2:$Q$5001,MATCH($A4488,'Apólices'!$A$2:$A$5001,0))="","",INDEX('Apólices'!$Q$2:$Q$5001,MATCH($A4488,'Apólices'!$A$2:$A$5001,0))),""))</f>
        <v/>
      </c>
      <c r="D4488" s="8" t="n"/>
      <c r="E4488" s="25" t="n"/>
      <c r="F4488" s="25">
        <f>IF(OR($E4488="",$C4488=""),"",ROUND($E4488*$C4488/100,2))</f>
        <v/>
      </c>
      <c r="G4488" s="8" t="n"/>
      <c r="H4488" s="25" t="n"/>
      <c r="I4488" s="8" t="n"/>
      <c r="J4488" s="25">
        <f>IF($H4488&lt;&gt;"",IF($F4488="","",ROUND($H4488-$F4488,2)),IF(AND($F4488&lt;&gt;"",ISNUMBER($G4488)),IF($G4488&lt;TODAY(),-$F4488,""),""))</f>
        <v/>
      </c>
    </row>
    <row r="4489">
      <c r="A4489" s="7" t="n"/>
      <c r="B4489" s="10" t="n"/>
      <c r="C4489">
        <f>IF($A4489="","",IFERROR(IF(INDEX('Apólices'!$Q$2:$Q$5001,MATCH($A4489,'Apólices'!$A$2:$A$5001,0))="","",INDEX('Apólices'!$Q$2:$Q$5001,MATCH($A4489,'Apólices'!$A$2:$A$5001,0))),""))</f>
        <v/>
      </c>
      <c r="D4489" s="8" t="n"/>
      <c r="E4489" s="25" t="n"/>
      <c r="F4489" s="25">
        <f>IF(OR($E4489="",$C4489=""),"",ROUND($E4489*$C4489/100,2))</f>
        <v/>
      </c>
      <c r="G4489" s="8" t="n"/>
      <c r="H4489" s="25" t="n"/>
      <c r="I4489" s="8" t="n"/>
      <c r="J4489" s="25">
        <f>IF($H4489&lt;&gt;"",IF($F4489="","",ROUND($H4489-$F4489,2)),IF(AND($F4489&lt;&gt;"",ISNUMBER($G4489)),IF($G4489&lt;TODAY(),-$F4489,""),""))</f>
        <v/>
      </c>
    </row>
    <row r="4490">
      <c r="A4490" s="7" t="n"/>
      <c r="B4490" s="10" t="n"/>
      <c r="C4490">
        <f>IF($A4490="","",IFERROR(IF(INDEX('Apólices'!$Q$2:$Q$5001,MATCH($A4490,'Apólices'!$A$2:$A$5001,0))="","",INDEX('Apólices'!$Q$2:$Q$5001,MATCH($A4490,'Apólices'!$A$2:$A$5001,0))),""))</f>
        <v/>
      </c>
      <c r="D4490" s="8" t="n"/>
      <c r="E4490" s="25" t="n"/>
      <c r="F4490" s="25">
        <f>IF(OR($E4490="",$C4490=""),"",ROUND($E4490*$C4490/100,2))</f>
        <v/>
      </c>
      <c r="G4490" s="8" t="n"/>
      <c r="H4490" s="25" t="n"/>
      <c r="I4490" s="8" t="n"/>
      <c r="J4490" s="25">
        <f>IF($H4490&lt;&gt;"",IF($F4490="","",ROUND($H4490-$F4490,2)),IF(AND($F4490&lt;&gt;"",ISNUMBER($G4490)),IF($G4490&lt;TODAY(),-$F4490,""),""))</f>
        <v/>
      </c>
    </row>
    <row r="4491">
      <c r="A4491" s="7" t="n"/>
      <c r="B4491" s="10" t="n"/>
      <c r="C4491">
        <f>IF($A4491="","",IFERROR(IF(INDEX('Apólices'!$Q$2:$Q$5001,MATCH($A4491,'Apólices'!$A$2:$A$5001,0))="","",INDEX('Apólices'!$Q$2:$Q$5001,MATCH($A4491,'Apólices'!$A$2:$A$5001,0))),""))</f>
        <v/>
      </c>
      <c r="D4491" s="8" t="n"/>
      <c r="E4491" s="25" t="n"/>
      <c r="F4491" s="25">
        <f>IF(OR($E4491="",$C4491=""),"",ROUND($E4491*$C4491/100,2))</f>
        <v/>
      </c>
      <c r="G4491" s="8" t="n"/>
      <c r="H4491" s="25" t="n"/>
      <c r="I4491" s="8" t="n"/>
      <c r="J4491" s="25">
        <f>IF($H4491&lt;&gt;"",IF($F4491="","",ROUND($H4491-$F4491,2)),IF(AND($F4491&lt;&gt;"",ISNUMBER($G4491)),IF($G4491&lt;TODAY(),-$F4491,""),""))</f>
        <v/>
      </c>
    </row>
    <row r="4492">
      <c r="A4492" s="7" t="n"/>
      <c r="B4492" s="10" t="n"/>
      <c r="C4492">
        <f>IF($A4492="","",IFERROR(IF(INDEX('Apólices'!$Q$2:$Q$5001,MATCH($A4492,'Apólices'!$A$2:$A$5001,0))="","",INDEX('Apólices'!$Q$2:$Q$5001,MATCH($A4492,'Apólices'!$A$2:$A$5001,0))),""))</f>
        <v/>
      </c>
      <c r="D4492" s="8" t="n"/>
      <c r="E4492" s="25" t="n"/>
      <c r="F4492" s="25">
        <f>IF(OR($E4492="",$C4492=""),"",ROUND($E4492*$C4492/100,2))</f>
        <v/>
      </c>
      <c r="G4492" s="8" t="n"/>
      <c r="H4492" s="25" t="n"/>
      <c r="I4492" s="8" t="n"/>
      <c r="J4492" s="25">
        <f>IF($H4492&lt;&gt;"",IF($F4492="","",ROUND($H4492-$F4492,2)),IF(AND($F4492&lt;&gt;"",ISNUMBER($G4492)),IF($G4492&lt;TODAY(),-$F4492,""),""))</f>
        <v/>
      </c>
    </row>
    <row r="4493">
      <c r="A4493" s="7" t="n"/>
      <c r="B4493" s="10" t="n"/>
      <c r="C4493">
        <f>IF($A4493="","",IFERROR(IF(INDEX('Apólices'!$Q$2:$Q$5001,MATCH($A4493,'Apólices'!$A$2:$A$5001,0))="","",INDEX('Apólices'!$Q$2:$Q$5001,MATCH($A4493,'Apólices'!$A$2:$A$5001,0))),""))</f>
        <v/>
      </c>
      <c r="D4493" s="8" t="n"/>
      <c r="E4493" s="25" t="n"/>
      <c r="F4493" s="25">
        <f>IF(OR($E4493="",$C4493=""),"",ROUND($E4493*$C4493/100,2))</f>
        <v/>
      </c>
      <c r="G4493" s="8" t="n"/>
      <c r="H4493" s="25" t="n"/>
      <c r="I4493" s="8" t="n"/>
      <c r="J4493" s="25">
        <f>IF($H4493&lt;&gt;"",IF($F4493="","",ROUND($H4493-$F4493,2)),IF(AND($F4493&lt;&gt;"",ISNUMBER($G4493)),IF($G4493&lt;TODAY(),-$F4493,""),""))</f>
        <v/>
      </c>
    </row>
    <row r="4494">
      <c r="A4494" s="7" t="n"/>
      <c r="B4494" s="10" t="n"/>
      <c r="C4494">
        <f>IF($A4494="","",IFERROR(IF(INDEX('Apólices'!$Q$2:$Q$5001,MATCH($A4494,'Apólices'!$A$2:$A$5001,0))="","",INDEX('Apólices'!$Q$2:$Q$5001,MATCH($A4494,'Apólices'!$A$2:$A$5001,0))),""))</f>
        <v/>
      </c>
      <c r="D4494" s="8" t="n"/>
      <c r="E4494" s="25" t="n"/>
      <c r="F4494" s="25">
        <f>IF(OR($E4494="",$C4494=""),"",ROUND($E4494*$C4494/100,2))</f>
        <v/>
      </c>
      <c r="G4494" s="8" t="n"/>
      <c r="H4494" s="25" t="n"/>
      <c r="I4494" s="8" t="n"/>
      <c r="J4494" s="25">
        <f>IF($H4494&lt;&gt;"",IF($F4494="","",ROUND($H4494-$F4494,2)),IF(AND($F4494&lt;&gt;"",ISNUMBER($G4494)),IF($G4494&lt;TODAY(),-$F4494,""),""))</f>
        <v/>
      </c>
    </row>
    <row r="4495">
      <c r="A4495" s="7" t="n"/>
      <c r="B4495" s="10" t="n"/>
      <c r="C4495">
        <f>IF($A4495="","",IFERROR(IF(INDEX('Apólices'!$Q$2:$Q$5001,MATCH($A4495,'Apólices'!$A$2:$A$5001,0))="","",INDEX('Apólices'!$Q$2:$Q$5001,MATCH($A4495,'Apólices'!$A$2:$A$5001,0))),""))</f>
        <v/>
      </c>
      <c r="D4495" s="8" t="n"/>
      <c r="E4495" s="25" t="n"/>
      <c r="F4495" s="25">
        <f>IF(OR($E4495="",$C4495=""),"",ROUND($E4495*$C4495/100,2))</f>
        <v/>
      </c>
      <c r="G4495" s="8" t="n"/>
      <c r="H4495" s="25" t="n"/>
      <c r="I4495" s="8" t="n"/>
      <c r="J4495" s="25">
        <f>IF($H4495&lt;&gt;"",IF($F4495="","",ROUND($H4495-$F4495,2)),IF(AND($F4495&lt;&gt;"",ISNUMBER($G4495)),IF($G4495&lt;TODAY(),-$F4495,""),""))</f>
        <v/>
      </c>
    </row>
    <row r="4496">
      <c r="A4496" s="7" t="n"/>
      <c r="B4496" s="10" t="n"/>
      <c r="C4496">
        <f>IF($A4496="","",IFERROR(IF(INDEX('Apólices'!$Q$2:$Q$5001,MATCH($A4496,'Apólices'!$A$2:$A$5001,0))="","",INDEX('Apólices'!$Q$2:$Q$5001,MATCH($A4496,'Apólices'!$A$2:$A$5001,0))),""))</f>
        <v/>
      </c>
      <c r="D4496" s="8" t="n"/>
      <c r="E4496" s="25" t="n"/>
      <c r="F4496" s="25">
        <f>IF(OR($E4496="",$C4496=""),"",ROUND($E4496*$C4496/100,2))</f>
        <v/>
      </c>
      <c r="G4496" s="8" t="n"/>
      <c r="H4496" s="25" t="n"/>
      <c r="I4496" s="8" t="n"/>
      <c r="J4496" s="25">
        <f>IF($H4496&lt;&gt;"",IF($F4496="","",ROUND($H4496-$F4496,2)),IF(AND($F4496&lt;&gt;"",ISNUMBER($G4496)),IF($G4496&lt;TODAY(),-$F4496,""),""))</f>
        <v/>
      </c>
    </row>
    <row r="4497">
      <c r="A4497" s="7" t="n"/>
      <c r="B4497" s="10" t="n"/>
      <c r="C4497">
        <f>IF($A4497="","",IFERROR(IF(INDEX('Apólices'!$Q$2:$Q$5001,MATCH($A4497,'Apólices'!$A$2:$A$5001,0))="","",INDEX('Apólices'!$Q$2:$Q$5001,MATCH($A4497,'Apólices'!$A$2:$A$5001,0))),""))</f>
        <v/>
      </c>
      <c r="D4497" s="8" t="n"/>
      <c r="E4497" s="25" t="n"/>
      <c r="F4497" s="25">
        <f>IF(OR($E4497="",$C4497=""),"",ROUND($E4497*$C4497/100,2))</f>
        <v/>
      </c>
      <c r="G4497" s="8" t="n"/>
      <c r="H4497" s="25" t="n"/>
      <c r="I4497" s="8" t="n"/>
      <c r="J4497" s="25">
        <f>IF($H4497&lt;&gt;"",IF($F4497="","",ROUND($H4497-$F4497,2)),IF(AND($F4497&lt;&gt;"",ISNUMBER($G4497)),IF($G4497&lt;TODAY(),-$F4497,""),""))</f>
        <v/>
      </c>
    </row>
    <row r="4498">
      <c r="A4498" s="7" t="n"/>
      <c r="B4498" s="10" t="n"/>
      <c r="C4498">
        <f>IF($A4498="","",IFERROR(IF(INDEX('Apólices'!$Q$2:$Q$5001,MATCH($A4498,'Apólices'!$A$2:$A$5001,0))="","",INDEX('Apólices'!$Q$2:$Q$5001,MATCH($A4498,'Apólices'!$A$2:$A$5001,0))),""))</f>
        <v/>
      </c>
      <c r="D4498" s="8" t="n"/>
      <c r="E4498" s="25" t="n"/>
      <c r="F4498" s="25">
        <f>IF(OR($E4498="",$C4498=""),"",ROUND($E4498*$C4498/100,2))</f>
        <v/>
      </c>
      <c r="G4498" s="8" t="n"/>
      <c r="H4498" s="25" t="n"/>
      <c r="I4498" s="8" t="n"/>
      <c r="J4498" s="25">
        <f>IF($H4498&lt;&gt;"",IF($F4498="","",ROUND($H4498-$F4498,2)),IF(AND($F4498&lt;&gt;"",ISNUMBER($G4498)),IF($G4498&lt;TODAY(),-$F4498,""),""))</f>
        <v/>
      </c>
    </row>
    <row r="4499">
      <c r="A4499" s="7" t="n"/>
      <c r="B4499" s="10" t="n"/>
      <c r="C4499">
        <f>IF($A4499="","",IFERROR(IF(INDEX('Apólices'!$Q$2:$Q$5001,MATCH($A4499,'Apólices'!$A$2:$A$5001,0))="","",INDEX('Apólices'!$Q$2:$Q$5001,MATCH($A4499,'Apólices'!$A$2:$A$5001,0))),""))</f>
        <v/>
      </c>
      <c r="D4499" s="8" t="n"/>
      <c r="E4499" s="25" t="n"/>
      <c r="F4499" s="25">
        <f>IF(OR($E4499="",$C4499=""),"",ROUND($E4499*$C4499/100,2))</f>
        <v/>
      </c>
      <c r="G4499" s="8" t="n"/>
      <c r="H4499" s="25" t="n"/>
      <c r="I4499" s="8" t="n"/>
      <c r="J4499" s="25">
        <f>IF($H4499&lt;&gt;"",IF($F4499="","",ROUND($H4499-$F4499,2)),IF(AND($F4499&lt;&gt;"",ISNUMBER($G4499)),IF($G4499&lt;TODAY(),-$F4499,""),""))</f>
        <v/>
      </c>
    </row>
    <row r="4500">
      <c r="A4500" s="7" t="n"/>
      <c r="B4500" s="10" t="n"/>
      <c r="C4500">
        <f>IF($A4500="","",IFERROR(IF(INDEX('Apólices'!$Q$2:$Q$5001,MATCH($A4500,'Apólices'!$A$2:$A$5001,0))="","",INDEX('Apólices'!$Q$2:$Q$5001,MATCH($A4500,'Apólices'!$A$2:$A$5001,0))),""))</f>
        <v/>
      </c>
      <c r="D4500" s="8" t="n"/>
      <c r="E4500" s="25" t="n"/>
      <c r="F4500" s="25">
        <f>IF(OR($E4500="",$C4500=""),"",ROUND($E4500*$C4500/100,2))</f>
        <v/>
      </c>
      <c r="G4500" s="8" t="n"/>
      <c r="H4500" s="25" t="n"/>
      <c r="I4500" s="8" t="n"/>
      <c r="J4500" s="25">
        <f>IF($H4500&lt;&gt;"",IF($F4500="","",ROUND($H4500-$F4500,2)),IF(AND($F4500&lt;&gt;"",ISNUMBER($G4500)),IF($G4500&lt;TODAY(),-$F4500,""),""))</f>
        <v/>
      </c>
    </row>
    <row r="4501">
      <c r="A4501" s="7" t="n"/>
      <c r="B4501" s="10" t="n"/>
      <c r="C4501">
        <f>IF($A4501="","",IFERROR(IF(INDEX('Apólices'!$Q$2:$Q$5001,MATCH($A4501,'Apólices'!$A$2:$A$5001,0))="","",INDEX('Apólices'!$Q$2:$Q$5001,MATCH($A4501,'Apólices'!$A$2:$A$5001,0))),""))</f>
        <v/>
      </c>
      <c r="D4501" s="8" t="n"/>
      <c r="E4501" s="25" t="n"/>
      <c r="F4501" s="25">
        <f>IF(OR($E4501="",$C4501=""),"",ROUND($E4501*$C4501/100,2))</f>
        <v/>
      </c>
      <c r="G4501" s="8" t="n"/>
      <c r="H4501" s="25" t="n"/>
      <c r="I4501" s="8" t="n"/>
      <c r="J4501" s="25">
        <f>IF($H4501&lt;&gt;"",IF($F4501="","",ROUND($H4501-$F4501,2)),IF(AND($F4501&lt;&gt;"",ISNUMBER($G4501)),IF($G4501&lt;TODAY(),-$F4501,""),""))</f>
        <v/>
      </c>
    </row>
    <row r="4502">
      <c r="A4502" s="7" t="n"/>
      <c r="B4502" s="10" t="n"/>
      <c r="C4502">
        <f>IF($A4502="","",IFERROR(IF(INDEX('Apólices'!$Q$2:$Q$5001,MATCH($A4502,'Apólices'!$A$2:$A$5001,0))="","",INDEX('Apólices'!$Q$2:$Q$5001,MATCH($A4502,'Apólices'!$A$2:$A$5001,0))),""))</f>
        <v/>
      </c>
      <c r="D4502" s="8" t="n"/>
      <c r="E4502" s="25" t="n"/>
      <c r="F4502" s="25">
        <f>IF(OR($E4502="",$C4502=""),"",ROUND($E4502*$C4502/100,2))</f>
        <v/>
      </c>
      <c r="G4502" s="8" t="n"/>
      <c r="H4502" s="25" t="n"/>
      <c r="I4502" s="8" t="n"/>
      <c r="J4502" s="25">
        <f>IF($H4502&lt;&gt;"",IF($F4502="","",ROUND($H4502-$F4502,2)),IF(AND($F4502&lt;&gt;"",ISNUMBER($G4502)),IF($G4502&lt;TODAY(),-$F4502,""),""))</f>
        <v/>
      </c>
    </row>
    <row r="4503">
      <c r="A4503" s="7" t="n"/>
      <c r="B4503" s="10" t="n"/>
      <c r="C4503">
        <f>IF($A4503="","",IFERROR(IF(INDEX('Apólices'!$Q$2:$Q$5001,MATCH($A4503,'Apólices'!$A$2:$A$5001,0))="","",INDEX('Apólices'!$Q$2:$Q$5001,MATCH($A4503,'Apólices'!$A$2:$A$5001,0))),""))</f>
        <v/>
      </c>
      <c r="D4503" s="8" t="n"/>
      <c r="E4503" s="25" t="n"/>
      <c r="F4503" s="25">
        <f>IF(OR($E4503="",$C4503=""),"",ROUND($E4503*$C4503/100,2))</f>
        <v/>
      </c>
      <c r="G4503" s="8" t="n"/>
      <c r="H4503" s="25" t="n"/>
      <c r="I4503" s="8" t="n"/>
      <c r="J4503" s="25">
        <f>IF($H4503&lt;&gt;"",IF($F4503="","",ROUND($H4503-$F4503,2)),IF(AND($F4503&lt;&gt;"",ISNUMBER($G4503)),IF($G4503&lt;TODAY(),-$F4503,""),""))</f>
        <v/>
      </c>
    </row>
    <row r="4504">
      <c r="A4504" s="7" t="n"/>
      <c r="B4504" s="10" t="n"/>
      <c r="C4504">
        <f>IF($A4504="","",IFERROR(IF(INDEX('Apólices'!$Q$2:$Q$5001,MATCH($A4504,'Apólices'!$A$2:$A$5001,0))="","",INDEX('Apólices'!$Q$2:$Q$5001,MATCH($A4504,'Apólices'!$A$2:$A$5001,0))),""))</f>
        <v/>
      </c>
      <c r="D4504" s="8" t="n"/>
      <c r="E4504" s="25" t="n"/>
      <c r="F4504" s="25">
        <f>IF(OR($E4504="",$C4504=""),"",ROUND($E4504*$C4504/100,2))</f>
        <v/>
      </c>
      <c r="G4504" s="8" t="n"/>
      <c r="H4504" s="25" t="n"/>
      <c r="I4504" s="8" t="n"/>
      <c r="J4504" s="25">
        <f>IF($H4504&lt;&gt;"",IF($F4504="","",ROUND($H4504-$F4504,2)),IF(AND($F4504&lt;&gt;"",ISNUMBER($G4504)),IF($G4504&lt;TODAY(),-$F4504,""),""))</f>
        <v/>
      </c>
    </row>
    <row r="4505">
      <c r="A4505" s="7" t="n"/>
      <c r="B4505" s="10" t="n"/>
      <c r="C4505">
        <f>IF($A4505="","",IFERROR(IF(INDEX('Apólices'!$Q$2:$Q$5001,MATCH($A4505,'Apólices'!$A$2:$A$5001,0))="","",INDEX('Apólices'!$Q$2:$Q$5001,MATCH($A4505,'Apólices'!$A$2:$A$5001,0))),""))</f>
        <v/>
      </c>
      <c r="D4505" s="8" t="n"/>
      <c r="E4505" s="25" t="n"/>
      <c r="F4505" s="25">
        <f>IF(OR($E4505="",$C4505=""),"",ROUND($E4505*$C4505/100,2))</f>
        <v/>
      </c>
      <c r="G4505" s="8" t="n"/>
      <c r="H4505" s="25" t="n"/>
      <c r="I4505" s="8" t="n"/>
      <c r="J4505" s="25">
        <f>IF($H4505&lt;&gt;"",IF($F4505="","",ROUND($H4505-$F4505,2)),IF(AND($F4505&lt;&gt;"",ISNUMBER($G4505)),IF($G4505&lt;TODAY(),-$F4505,""),""))</f>
        <v/>
      </c>
    </row>
    <row r="4506">
      <c r="A4506" s="7" t="n"/>
      <c r="B4506" s="10" t="n"/>
      <c r="C4506">
        <f>IF($A4506="","",IFERROR(IF(INDEX('Apólices'!$Q$2:$Q$5001,MATCH($A4506,'Apólices'!$A$2:$A$5001,0))="","",INDEX('Apólices'!$Q$2:$Q$5001,MATCH($A4506,'Apólices'!$A$2:$A$5001,0))),""))</f>
        <v/>
      </c>
      <c r="D4506" s="8" t="n"/>
      <c r="E4506" s="25" t="n"/>
      <c r="F4506" s="25">
        <f>IF(OR($E4506="",$C4506=""),"",ROUND($E4506*$C4506/100,2))</f>
        <v/>
      </c>
      <c r="G4506" s="8" t="n"/>
      <c r="H4506" s="25" t="n"/>
      <c r="I4506" s="8" t="n"/>
      <c r="J4506" s="25">
        <f>IF($H4506&lt;&gt;"",IF($F4506="","",ROUND($H4506-$F4506,2)),IF(AND($F4506&lt;&gt;"",ISNUMBER($G4506)),IF($G4506&lt;TODAY(),-$F4506,""),""))</f>
        <v/>
      </c>
    </row>
    <row r="4507">
      <c r="A4507" s="7" t="n"/>
      <c r="B4507" s="10" t="n"/>
      <c r="C4507">
        <f>IF($A4507="","",IFERROR(IF(INDEX('Apólices'!$Q$2:$Q$5001,MATCH($A4507,'Apólices'!$A$2:$A$5001,0))="","",INDEX('Apólices'!$Q$2:$Q$5001,MATCH($A4507,'Apólices'!$A$2:$A$5001,0))),""))</f>
        <v/>
      </c>
      <c r="D4507" s="8" t="n"/>
      <c r="E4507" s="25" t="n"/>
      <c r="F4507" s="25">
        <f>IF(OR($E4507="",$C4507=""),"",ROUND($E4507*$C4507/100,2))</f>
        <v/>
      </c>
      <c r="G4507" s="8" t="n"/>
      <c r="H4507" s="25" t="n"/>
      <c r="I4507" s="8" t="n"/>
      <c r="J4507" s="25">
        <f>IF($H4507&lt;&gt;"",IF($F4507="","",ROUND($H4507-$F4507,2)),IF(AND($F4507&lt;&gt;"",ISNUMBER($G4507)),IF($G4507&lt;TODAY(),-$F4507,""),""))</f>
        <v/>
      </c>
    </row>
    <row r="4508">
      <c r="A4508" s="7" t="n"/>
      <c r="B4508" s="10" t="n"/>
      <c r="C4508">
        <f>IF($A4508="","",IFERROR(IF(INDEX('Apólices'!$Q$2:$Q$5001,MATCH($A4508,'Apólices'!$A$2:$A$5001,0))="","",INDEX('Apólices'!$Q$2:$Q$5001,MATCH($A4508,'Apólices'!$A$2:$A$5001,0))),""))</f>
        <v/>
      </c>
      <c r="D4508" s="8" t="n"/>
      <c r="E4508" s="25" t="n"/>
      <c r="F4508" s="25">
        <f>IF(OR($E4508="",$C4508=""),"",ROUND($E4508*$C4508/100,2))</f>
        <v/>
      </c>
      <c r="G4508" s="8" t="n"/>
      <c r="H4508" s="25" t="n"/>
      <c r="I4508" s="8" t="n"/>
      <c r="J4508" s="25">
        <f>IF($H4508&lt;&gt;"",IF($F4508="","",ROUND($H4508-$F4508,2)),IF(AND($F4508&lt;&gt;"",ISNUMBER($G4508)),IF($G4508&lt;TODAY(),-$F4508,""),""))</f>
        <v/>
      </c>
    </row>
    <row r="4509">
      <c r="A4509" s="7" t="n"/>
      <c r="B4509" s="10" t="n"/>
      <c r="C4509">
        <f>IF($A4509="","",IFERROR(IF(INDEX('Apólices'!$Q$2:$Q$5001,MATCH($A4509,'Apólices'!$A$2:$A$5001,0))="","",INDEX('Apólices'!$Q$2:$Q$5001,MATCH($A4509,'Apólices'!$A$2:$A$5001,0))),""))</f>
        <v/>
      </c>
      <c r="D4509" s="8" t="n"/>
      <c r="E4509" s="25" t="n"/>
      <c r="F4509" s="25">
        <f>IF(OR($E4509="",$C4509=""),"",ROUND($E4509*$C4509/100,2))</f>
        <v/>
      </c>
      <c r="G4509" s="8" t="n"/>
      <c r="H4509" s="25" t="n"/>
      <c r="I4509" s="8" t="n"/>
      <c r="J4509" s="25">
        <f>IF($H4509&lt;&gt;"",IF($F4509="","",ROUND($H4509-$F4509,2)),IF(AND($F4509&lt;&gt;"",ISNUMBER($G4509)),IF($G4509&lt;TODAY(),-$F4509,""),""))</f>
        <v/>
      </c>
    </row>
    <row r="4510">
      <c r="A4510" s="7" t="n"/>
      <c r="B4510" s="10" t="n"/>
      <c r="C4510">
        <f>IF($A4510="","",IFERROR(IF(INDEX('Apólices'!$Q$2:$Q$5001,MATCH($A4510,'Apólices'!$A$2:$A$5001,0))="","",INDEX('Apólices'!$Q$2:$Q$5001,MATCH($A4510,'Apólices'!$A$2:$A$5001,0))),""))</f>
        <v/>
      </c>
      <c r="D4510" s="8" t="n"/>
      <c r="E4510" s="25" t="n"/>
      <c r="F4510" s="25">
        <f>IF(OR($E4510="",$C4510=""),"",ROUND($E4510*$C4510/100,2))</f>
        <v/>
      </c>
      <c r="G4510" s="8" t="n"/>
      <c r="H4510" s="25" t="n"/>
      <c r="I4510" s="8" t="n"/>
      <c r="J4510" s="25">
        <f>IF($H4510&lt;&gt;"",IF($F4510="","",ROUND($H4510-$F4510,2)),IF(AND($F4510&lt;&gt;"",ISNUMBER($G4510)),IF($G4510&lt;TODAY(),-$F4510,""),""))</f>
        <v/>
      </c>
    </row>
    <row r="4511">
      <c r="A4511" s="7" t="n"/>
      <c r="B4511" s="10" t="n"/>
      <c r="C4511">
        <f>IF($A4511="","",IFERROR(IF(INDEX('Apólices'!$Q$2:$Q$5001,MATCH($A4511,'Apólices'!$A$2:$A$5001,0))="","",INDEX('Apólices'!$Q$2:$Q$5001,MATCH($A4511,'Apólices'!$A$2:$A$5001,0))),""))</f>
        <v/>
      </c>
      <c r="D4511" s="8" t="n"/>
      <c r="E4511" s="25" t="n"/>
      <c r="F4511" s="25">
        <f>IF(OR($E4511="",$C4511=""),"",ROUND($E4511*$C4511/100,2))</f>
        <v/>
      </c>
      <c r="G4511" s="8" t="n"/>
      <c r="H4511" s="25" t="n"/>
      <c r="I4511" s="8" t="n"/>
      <c r="J4511" s="25">
        <f>IF($H4511&lt;&gt;"",IF($F4511="","",ROUND($H4511-$F4511,2)),IF(AND($F4511&lt;&gt;"",ISNUMBER($G4511)),IF($G4511&lt;TODAY(),-$F4511,""),""))</f>
        <v/>
      </c>
    </row>
    <row r="4512">
      <c r="A4512" s="7" t="n"/>
      <c r="B4512" s="10" t="n"/>
      <c r="C4512">
        <f>IF($A4512="","",IFERROR(IF(INDEX('Apólices'!$Q$2:$Q$5001,MATCH($A4512,'Apólices'!$A$2:$A$5001,0))="","",INDEX('Apólices'!$Q$2:$Q$5001,MATCH($A4512,'Apólices'!$A$2:$A$5001,0))),""))</f>
        <v/>
      </c>
      <c r="D4512" s="8" t="n"/>
      <c r="E4512" s="25" t="n"/>
      <c r="F4512" s="25">
        <f>IF(OR($E4512="",$C4512=""),"",ROUND($E4512*$C4512/100,2))</f>
        <v/>
      </c>
      <c r="G4512" s="8" t="n"/>
      <c r="H4512" s="25" t="n"/>
      <c r="I4512" s="8" t="n"/>
      <c r="J4512" s="25">
        <f>IF($H4512&lt;&gt;"",IF($F4512="","",ROUND($H4512-$F4512,2)),IF(AND($F4512&lt;&gt;"",ISNUMBER($G4512)),IF($G4512&lt;TODAY(),-$F4512,""),""))</f>
        <v/>
      </c>
    </row>
    <row r="4513">
      <c r="A4513" s="7" t="n"/>
      <c r="B4513" s="10" t="n"/>
      <c r="C4513">
        <f>IF($A4513="","",IFERROR(IF(INDEX('Apólices'!$Q$2:$Q$5001,MATCH($A4513,'Apólices'!$A$2:$A$5001,0))="","",INDEX('Apólices'!$Q$2:$Q$5001,MATCH($A4513,'Apólices'!$A$2:$A$5001,0))),""))</f>
        <v/>
      </c>
      <c r="D4513" s="8" t="n"/>
      <c r="E4513" s="25" t="n"/>
      <c r="F4513" s="25">
        <f>IF(OR($E4513="",$C4513=""),"",ROUND($E4513*$C4513/100,2))</f>
        <v/>
      </c>
      <c r="G4513" s="8" t="n"/>
      <c r="H4513" s="25" t="n"/>
      <c r="I4513" s="8" t="n"/>
      <c r="J4513" s="25">
        <f>IF($H4513&lt;&gt;"",IF($F4513="","",ROUND($H4513-$F4513,2)),IF(AND($F4513&lt;&gt;"",ISNUMBER($G4513)),IF($G4513&lt;TODAY(),-$F4513,""),""))</f>
        <v/>
      </c>
    </row>
    <row r="4514">
      <c r="A4514" s="7" t="n"/>
      <c r="B4514" s="10" t="n"/>
      <c r="C4514">
        <f>IF($A4514="","",IFERROR(IF(INDEX('Apólices'!$Q$2:$Q$5001,MATCH($A4514,'Apólices'!$A$2:$A$5001,0))="","",INDEX('Apólices'!$Q$2:$Q$5001,MATCH($A4514,'Apólices'!$A$2:$A$5001,0))),""))</f>
        <v/>
      </c>
      <c r="D4514" s="8" t="n"/>
      <c r="E4514" s="25" t="n"/>
      <c r="F4514" s="25">
        <f>IF(OR($E4514="",$C4514=""),"",ROUND($E4514*$C4514/100,2))</f>
        <v/>
      </c>
      <c r="G4514" s="8" t="n"/>
      <c r="H4514" s="25" t="n"/>
      <c r="I4514" s="8" t="n"/>
      <c r="J4514" s="25">
        <f>IF($H4514&lt;&gt;"",IF($F4514="","",ROUND($H4514-$F4514,2)),IF(AND($F4514&lt;&gt;"",ISNUMBER($G4514)),IF($G4514&lt;TODAY(),-$F4514,""),""))</f>
        <v/>
      </c>
    </row>
    <row r="4515">
      <c r="A4515" s="7" t="n"/>
      <c r="B4515" s="10" t="n"/>
      <c r="C4515">
        <f>IF($A4515="","",IFERROR(IF(INDEX('Apólices'!$Q$2:$Q$5001,MATCH($A4515,'Apólices'!$A$2:$A$5001,0))="","",INDEX('Apólices'!$Q$2:$Q$5001,MATCH($A4515,'Apólices'!$A$2:$A$5001,0))),""))</f>
        <v/>
      </c>
      <c r="D4515" s="8" t="n"/>
      <c r="E4515" s="25" t="n"/>
      <c r="F4515" s="25">
        <f>IF(OR($E4515="",$C4515=""),"",ROUND($E4515*$C4515/100,2))</f>
        <v/>
      </c>
      <c r="G4515" s="8" t="n"/>
      <c r="H4515" s="25" t="n"/>
      <c r="I4515" s="8" t="n"/>
      <c r="J4515" s="25">
        <f>IF($H4515&lt;&gt;"",IF($F4515="","",ROUND($H4515-$F4515,2)),IF(AND($F4515&lt;&gt;"",ISNUMBER($G4515)),IF($G4515&lt;TODAY(),-$F4515,""),""))</f>
        <v/>
      </c>
    </row>
    <row r="4516">
      <c r="A4516" s="7" t="n"/>
      <c r="B4516" s="10" t="n"/>
      <c r="C4516">
        <f>IF($A4516="","",IFERROR(IF(INDEX('Apólices'!$Q$2:$Q$5001,MATCH($A4516,'Apólices'!$A$2:$A$5001,0))="","",INDEX('Apólices'!$Q$2:$Q$5001,MATCH($A4516,'Apólices'!$A$2:$A$5001,0))),""))</f>
        <v/>
      </c>
      <c r="D4516" s="8" t="n"/>
      <c r="E4516" s="25" t="n"/>
      <c r="F4516" s="25">
        <f>IF(OR($E4516="",$C4516=""),"",ROUND($E4516*$C4516/100,2))</f>
        <v/>
      </c>
      <c r="G4516" s="8" t="n"/>
      <c r="H4516" s="25" t="n"/>
      <c r="I4516" s="8" t="n"/>
      <c r="J4516" s="25">
        <f>IF($H4516&lt;&gt;"",IF($F4516="","",ROUND($H4516-$F4516,2)),IF(AND($F4516&lt;&gt;"",ISNUMBER($G4516)),IF($G4516&lt;TODAY(),-$F4516,""),""))</f>
        <v/>
      </c>
    </row>
    <row r="4517">
      <c r="A4517" s="7" t="n"/>
      <c r="B4517" s="10" t="n"/>
      <c r="C4517">
        <f>IF($A4517="","",IFERROR(IF(INDEX('Apólices'!$Q$2:$Q$5001,MATCH($A4517,'Apólices'!$A$2:$A$5001,0))="","",INDEX('Apólices'!$Q$2:$Q$5001,MATCH($A4517,'Apólices'!$A$2:$A$5001,0))),""))</f>
        <v/>
      </c>
      <c r="D4517" s="8" t="n"/>
      <c r="E4517" s="25" t="n"/>
      <c r="F4517" s="25">
        <f>IF(OR($E4517="",$C4517=""),"",ROUND($E4517*$C4517/100,2))</f>
        <v/>
      </c>
      <c r="G4517" s="8" t="n"/>
      <c r="H4517" s="25" t="n"/>
      <c r="I4517" s="8" t="n"/>
      <c r="J4517" s="25">
        <f>IF($H4517&lt;&gt;"",IF($F4517="","",ROUND($H4517-$F4517,2)),IF(AND($F4517&lt;&gt;"",ISNUMBER($G4517)),IF($G4517&lt;TODAY(),-$F4517,""),""))</f>
        <v/>
      </c>
    </row>
    <row r="4518">
      <c r="A4518" s="7" t="n"/>
      <c r="B4518" s="10" t="n"/>
      <c r="C4518">
        <f>IF($A4518="","",IFERROR(IF(INDEX('Apólices'!$Q$2:$Q$5001,MATCH($A4518,'Apólices'!$A$2:$A$5001,0))="","",INDEX('Apólices'!$Q$2:$Q$5001,MATCH($A4518,'Apólices'!$A$2:$A$5001,0))),""))</f>
        <v/>
      </c>
      <c r="D4518" s="8" t="n"/>
      <c r="E4518" s="25" t="n"/>
      <c r="F4518" s="25">
        <f>IF(OR($E4518="",$C4518=""),"",ROUND($E4518*$C4518/100,2))</f>
        <v/>
      </c>
      <c r="G4518" s="8" t="n"/>
      <c r="H4518" s="25" t="n"/>
      <c r="I4518" s="8" t="n"/>
      <c r="J4518" s="25">
        <f>IF($H4518&lt;&gt;"",IF($F4518="","",ROUND($H4518-$F4518,2)),IF(AND($F4518&lt;&gt;"",ISNUMBER($G4518)),IF($G4518&lt;TODAY(),-$F4518,""),""))</f>
        <v/>
      </c>
    </row>
    <row r="4519">
      <c r="A4519" s="7" t="n"/>
      <c r="B4519" s="10" t="n"/>
      <c r="C4519">
        <f>IF($A4519="","",IFERROR(IF(INDEX('Apólices'!$Q$2:$Q$5001,MATCH($A4519,'Apólices'!$A$2:$A$5001,0))="","",INDEX('Apólices'!$Q$2:$Q$5001,MATCH($A4519,'Apólices'!$A$2:$A$5001,0))),""))</f>
        <v/>
      </c>
      <c r="D4519" s="8" t="n"/>
      <c r="E4519" s="25" t="n"/>
      <c r="F4519" s="25">
        <f>IF(OR($E4519="",$C4519=""),"",ROUND($E4519*$C4519/100,2))</f>
        <v/>
      </c>
      <c r="G4519" s="8" t="n"/>
      <c r="H4519" s="25" t="n"/>
      <c r="I4519" s="8" t="n"/>
      <c r="J4519" s="25">
        <f>IF($H4519&lt;&gt;"",IF($F4519="","",ROUND($H4519-$F4519,2)),IF(AND($F4519&lt;&gt;"",ISNUMBER($G4519)),IF($G4519&lt;TODAY(),-$F4519,""),""))</f>
        <v/>
      </c>
    </row>
    <row r="4520">
      <c r="A4520" s="7" t="n"/>
      <c r="B4520" s="10" t="n"/>
      <c r="C4520">
        <f>IF($A4520="","",IFERROR(IF(INDEX('Apólices'!$Q$2:$Q$5001,MATCH($A4520,'Apólices'!$A$2:$A$5001,0))="","",INDEX('Apólices'!$Q$2:$Q$5001,MATCH($A4520,'Apólices'!$A$2:$A$5001,0))),""))</f>
        <v/>
      </c>
      <c r="D4520" s="8" t="n"/>
      <c r="E4520" s="25" t="n"/>
      <c r="F4520" s="25">
        <f>IF(OR($E4520="",$C4520=""),"",ROUND($E4520*$C4520/100,2))</f>
        <v/>
      </c>
      <c r="G4520" s="8" t="n"/>
      <c r="H4520" s="25" t="n"/>
      <c r="I4520" s="8" t="n"/>
      <c r="J4520" s="25">
        <f>IF($H4520&lt;&gt;"",IF($F4520="","",ROUND($H4520-$F4520,2)),IF(AND($F4520&lt;&gt;"",ISNUMBER($G4520)),IF($G4520&lt;TODAY(),-$F4520,""),""))</f>
        <v/>
      </c>
    </row>
    <row r="4521">
      <c r="A4521" s="7" t="n"/>
      <c r="B4521" s="10" t="n"/>
      <c r="C4521">
        <f>IF($A4521="","",IFERROR(IF(INDEX('Apólices'!$Q$2:$Q$5001,MATCH($A4521,'Apólices'!$A$2:$A$5001,0))="","",INDEX('Apólices'!$Q$2:$Q$5001,MATCH($A4521,'Apólices'!$A$2:$A$5001,0))),""))</f>
        <v/>
      </c>
      <c r="D4521" s="8" t="n"/>
      <c r="E4521" s="25" t="n"/>
      <c r="F4521" s="25">
        <f>IF(OR($E4521="",$C4521=""),"",ROUND($E4521*$C4521/100,2))</f>
        <v/>
      </c>
      <c r="G4521" s="8" t="n"/>
      <c r="H4521" s="25" t="n"/>
      <c r="I4521" s="8" t="n"/>
      <c r="J4521" s="25">
        <f>IF($H4521&lt;&gt;"",IF($F4521="","",ROUND($H4521-$F4521,2)),IF(AND($F4521&lt;&gt;"",ISNUMBER($G4521)),IF($G4521&lt;TODAY(),-$F4521,""),""))</f>
        <v/>
      </c>
    </row>
    <row r="4522">
      <c r="A4522" s="7" t="n"/>
      <c r="B4522" s="10" t="n"/>
      <c r="C4522">
        <f>IF($A4522="","",IFERROR(IF(INDEX('Apólices'!$Q$2:$Q$5001,MATCH($A4522,'Apólices'!$A$2:$A$5001,0))="","",INDEX('Apólices'!$Q$2:$Q$5001,MATCH($A4522,'Apólices'!$A$2:$A$5001,0))),""))</f>
        <v/>
      </c>
      <c r="D4522" s="8" t="n"/>
      <c r="E4522" s="25" t="n"/>
      <c r="F4522" s="25">
        <f>IF(OR($E4522="",$C4522=""),"",ROUND($E4522*$C4522/100,2))</f>
        <v/>
      </c>
      <c r="G4522" s="8" t="n"/>
      <c r="H4522" s="25" t="n"/>
      <c r="I4522" s="8" t="n"/>
      <c r="J4522" s="25">
        <f>IF($H4522&lt;&gt;"",IF($F4522="","",ROUND($H4522-$F4522,2)),IF(AND($F4522&lt;&gt;"",ISNUMBER($G4522)),IF($G4522&lt;TODAY(),-$F4522,""),""))</f>
        <v/>
      </c>
    </row>
    <row r="4523">
      <c r="A4523" s="7" t="n"/>
      <c r="B4523" s="10" t="n"/>
      <c r="C4523">
        <f>IF($A4523="","",IFERROR(IF(INDEX('Apólices'!$Q$2:$Q$5001,MATCH($A4523,'Apólices'!$A$2:$A$5001,0))="","",INDEX('Apólices'!$Q$2:$Q$5001,MATCH($A4523,'Apólices'!$A$2:$A$5001,0))),""))</f>
        <v/>
      </c>
      <c r="D4523" s="8" t="n"/>
      <c r="E4523" s="25" t="n"/>
      <c r="F4523" s="25">
        <f>IF(OR($E4523="",$C4523=""),"",ROUND($E4523*$C4523/100,2))</f>
        <v/>
      </c>
      <c r="G4523" s="8" t="n"/>
      <c r="H4523" s="25" t="n"/>
      <c r="I4523" s="8" t="n"/>
      <c r="J4523" s="25">
        <f>IF($H4523&lt;&gt;"",IF($F4523="","",ROUND($H4523-$F4523,2)),IF(AND($F4523&lt;&gt;"",ISNUMBER($G4523)),IF($G4523&lt;TODAY(),-$F4523,""),""))</f>
        <v/>
      </c>
    </row>
    <row r="4524">
      <c r="A4524" s="7" t="n"/>
      <c r="B4524" s="10" t="n"/>
      <c r="C4524">
        <f>IF($A4524="","",IFERROR(IF(INDEX('Apólices'!$Q$2:$Q$5001,MATCH($A4524,'Apólices'!$A$2:$A$5001,0))="","",INDEX('Apólices'!$Q$2:$Q$5001,MATCH($A4524,'Apólices'!$A$2:$A$5001,0))),""))</f>
        <v/>
      </c>
      <c r="D4524" s="8" t="n"/>
      <c r="E4524" s="25" t="n"/>
      <c r="F4524" s="25">
        <f>IF(OR($E4524="",$C4524=""),"",ROUND($E4524*$C4524/100,2))</f>
        <v/>
      </c>
      <c r="G4524" s="8" t="n"/>
      <c r="H4524" s="25" t="n"/>
      <c r="I4524" s="8" t="n"/>
      <c r="J4524" s="25">
        <f>IF($H4524&lt;&gt;"",IF($F4524="","",ROUND($H4524-$F4524,2)),IF(AND($F4524&lt;&gt;"",ISNUMBER($G4524)),IF($G4524&lt;TODAY(),-$F4524,""),""))</f>
        <v/>
      </c>
    </row>
    <row r="4525">
      <c r="A4525" s="7" t="n"/>
      <c r="B4525" s="10" t="n"/>
      <c r="C4525">
        <f>IF($A4525="","",IFERROR(IF(INDEX('Apólices'!$Q$2:$Q$5001,MATCH($A4525,'Apólices'!$A$2:$A$5001,0))="","",INDEX('Apólices'!$Q$2:$Q$5001,MATCH($A4525,'Apólices'!$A$2:$A$5001,0))),""))</f>
        <v/>
      </c>
      <c r="D4525" s="8" t="n"/>
      <c r="E4525" s="25" t="n"/>
      <c r="F4525" s="25">
        <f>IF(OR($E4525="",$C4525=""),"",ROUND($E4525*$C4525/100,2))</f>
        <v/>
      </c>
      <c r="G4525" s="8" t="n"/>
      <c r="H4525" s="25" t="n"/>
      <c r="I4525" s="8" t="n"/>
      <c r="J4525" s="25">
        <f>IF($H4525&lt;&gt;"",IF($F4525="","",ROUND($H4525-$F4525,2)),IF(AND($F4525&lt;&gt;"",ISNUMBER($G4525)),IF($G4525&lt;TODAY(),-$F4525,""),""))</f>
        <v/>
      </c>
    </row>
    <row r="4526">
      <c r="A4526" s="7" t="n"/>
      <c r="B4526" s="10" t="n"/>
      <c r="C4526">
        <f>IF($A4526="","",IFERROR(IF(INDEX('Apólices'!$Q$2:$Q$5001,MATCH($A4526,'Apólices'!$A$2:$A$5001,0))="","",INDEX('Apólices'!$Q$2:$Q$5001,MATCH($A4526,'Apólices'!$A$2:$A$5001,0))),""))</f>
        <v/>
      </c>
      <c r="D4526" s="8" t="n"/>
      <c r="E4526" s="25" t="n"/>
      <c r="F4526" s="25">
        <f>IF(OR($E4526="",$C4526=""),"",ROUND($E4526*$C4526/100,2))</f>
        <v/>
      </c>
      <c r="G4526" s="8" t="n"/>
      <c r="H4526" s="25" t="n"/>
      <c r="I4526" s="8" t="n"/>
      <c r="J4526" s="25">
        <f>IF($H4526&lt;&gt;"",IF($F4526="","",ROUND($H4526-$F4526,2)),IF(AND($F4526&lt;&gt;"",ISNUMBER($G4526)),IF($G4526&lt;TODAY(),-$F4526,""),""))</f>
        <v/>
      </c>
    </row>
    <row r="4527">
      <c r="A4527" s="7" t="n"/>
      <c r="B4527" s="10" t="n"/>
      <c r="C4527">
        <f>IF($A4527="","",IFERROR(IF(INDEX('Apólices'!$Q$2:$Q$5001,MATCH($A4527,'Apólices'!$A$2:$A$5001,0))="","",INDEX('Apólices'!$Q$2:$Q$5001,MATCH($A4527,'Apólices'!$A$2:$A$5001,0))),""))</f>
        <v/>
      </c>
      <c r="D4527" s="8" t="n"/>
      <c r="E4527" s="25" t="n"/>
      <c r="F4527" s="25">
        <f>IF(OR($E4527="",$C4527=""),"",ROUND($E4527*$C4527/100,2))</f>
        <v/>
      </c>
      <c r="G4527" s="8" t="n"/>
      <c r="H4527" s="25" t="n"/>
      <c r="I4527" s="8" t="n"/>
      <c r="J4527" s="25">
        <f>IF($H4527&lt;&gt;"",IF($F4527="","",ROUND($H4527-$F4527,2)),IF(AND($F4527&lt;&gt;"",ISNUMBER($G4527)),IF($G4527&lt;TODAY(),-$F4527,""),""))</f>
        <v/>
      </c>
    </row>
    <row r="4528">
      <c r="A4528" s="7" t="n"/>
      <c r="B4528" s="10" t="n"/>
      <c r="C4528">
        <f>IF($A4528="","",IFERROR(IF(INDEX('Apólices'!$Q$2:$Q$5001,MATCH($A4528,'Apólices'!$A$2:$A$5001,0))="","",INDEX('Apólices'!$Q$2:$Q$5001,MATCH($A4528,'Apólices'!$A$2:$A$5001,0))),""))</f>
        <v/>
      </c>
      <c r="D4528" s="8" t="n"/>
      <c r="E4528" s="25" t="n"/>
      <c r="F4528" s="25">
        <f>IF(OR($E4528="",$C4528=""),"",ROUND($E4528*$C4528/100,2))</f>
        <v/>
      </c>
      <c r="G4528" s="8" t="n"/>
      <c r="H4528" s="25" t="n"/>
      <c r="I4528" s="8" t="n"/>
      <c r="J4528" s="25">
        <f>IF($H4528&lt;&gt;"",IF($F4528="","",ROUND($H4528-$F4528,2)),IF(AND($F4528&lt;&gt;"",ISNUMBER($G4528)),IF($G4528&lt;TODAY(),-$F4528,""),""))</f>
        <v/>
      </c>
    </row>
    <row r="4529">
      <c r="A4529" s="7" t="n"/>
      <c r="B4529" s="10" t="n"/>
      <c r="C4529">
        <f>IF($A4529="","",IFERROR(IF(INDEX('Apólices'!$Q$2:$Q$5001,MATCH($A4529,'Apólices'!$A$2:$A$5001,0))="","",INDEX('Apólices'!$Q$2:$Q$5001,MATCH($A4529,'Apólices'!$A$2:$A$5001,0))),""))</f>
        <v/>
      </c>
      <c r="D4529" s="8" t="n"/>
      <c r="E4529" s="25" t="n"/>
      <c r="F4529" s="25">
        <f>IF(OR($E4529="",$C4529=""),"",ROUND($E4529*$C4529/100,2))</f>
        <v/>
      </c>
      <c r="G4529" s="8" t="n"/>
      <c r="H4529" s="25" t="n"/>
      <c r="I4529" s="8" t="n"/>
      <c r="J4529" s="25">
        <f>IF($H4529&lt;&gt;"",IF($F4529="","",ROUND($H4529-$F4529,2)),IF(AND($F4529&lt;&gt;"",ISNUMBER($G4529)),IF($G4529&lt;TODAY(),-$F4529,""),""))</f>
        <v/>
      </c>
    </row>
    <row r="4530">
      <c r="A4530" s="7" t="n"/>
      <c r="B4530" s="10" t="n"/>
      <c r="C4530">
        <f>IF($A4530="","",IFERROR(IF(INDEX('Apólices'!$Q$2:$Q$5001,MATCH($A4530,'Apólices'!$A$2:$A$5001,0))="","",INDEX('Apólices'!$Q$2:$Q$5001,MATCH($A4530,'Apólices'!$A$2:$A$5001,0))),""))</f>
        <v/>
      </c>
      <c r="D4530" s="8" t="n"/>
      <c r="E4530" s="25" t="n"/>
      <c r="F4530" s="25">
        <f>IF(OR($E4530="",$C4530=""),"",ROUND($E4530*$C4530/100,2))</f>
        <v/>
      </c>
      <c r="G4530" s="8" t="n"/>
      <c r="H4530" s="25" t="n"/>
      <c r="I4530" s="8" t="n"/>
      <c r="J4530" s="25">
        <f>IF($H4530&lt;&gt;"",IF($F4530="","",ROUND($H4530-$F4530,2)),IF(AND($F4530&lt;&gt;"",ISNUMBER($G4530)),IF($G4530&lt;TODAY(),-$F4530,""),""))</f>
        <v/>
      </c>
    </row>
    <row r="4531">
      <c r="A4531" s="7" t="n"/>
      <c r="B4531" s="10" t="n"/>
      <c r="C4531">
        <f>IF($A4531="","",IFERROR(IF(INDEX('Apólices'!$Q$2:$Q$5001,MATCH($A4531,'Apólices'!$A$2:$A$5001,0))="","",INDEX('Apólices'!$Q$2:$Q$5001,MATCH($A4531,'Apólices'!$A$2:$A$5001,0))),""))</f>
        <v/>
      </c>
      <c r="D4531" s="8" t="n"/>
      <c r="E4531" s="25" t="n"/>
      <c r="F4531" s="25">
        <f>IF(OR($E4531="",$C4531=""),"",ROUND($E4531*$C4531/100,2))</f>
        <v/>
      </c>
      <c r="G4531" s="8" t="n"/>
      <c r="H4531" s="25" t="n"/>
      <c r="I4531" s="8" t="n"/>
      <c r="J4531" s="25">
        <f>IF($H4531&lt;&gt;"",IF($F4531="","",ROUND($H4531-$F4531,2)),IF(AND($F4531&lt;&gt;"",ISNUMBER($G4531)),IF($G4531&lt;TODAY(),-$F4531,""),""))</f>
        <v/>
      </c>
    </row>
    <row r="4532">
      <c r="A4532" s="7" t="n"/>
      <c r="B4532" s="10" t="n"/>
      <c r="C4532">
        <f>IF($A4532="","",IFERROR(IF(INDEX('Apólices'!$Q$2:$Q$5001,MATCH($A4532,'Apólices'!$A$2:$A$5001,0))="","",INDEX('Apólices'!$Q$2:$Q$5001,MATCH($A4532,'Apólices'!$A$2:$A$5001,0))),""))</f>
        <v/>
      </c>
      <c r="D4532" s="8" t="n"/>
      <c r="E4532" s="25" t="n"/>
      <c r="F4532" s="25">
        <f>IF(OR($E4532="",$C4532=""),"",ROUND($E4532*$C4532/100,2))</f>
        <v/>
      </c>
      <c r="G4532" s="8" t="n"/>
      <c r="H4532" s="25" t="n"/>
      <c r="I4532" s="8" t="n"/>
      <c r="J4532" s="25">
        <f>IF($H4532&lt;&gt;"",IF($F4532="","",ROUND($H4532-$F4532,2)),IF(AND($F4532&lt;&gt;"",ISNUMBER($G4532)),IF($G4532&lt;TODAY(),-$F4532,""),""))</f>
        <v/>
      </c>
    </row>
    <row r="4533">
      <c r="A4533" s="7" t="n"/>
      <c r="B4533" s="10" t="n"/>
      <c r="C4533">
        <f>IF($A4533="","",IFERROR(IF(INDEX('Apólices'!$Q$2:$Q$5001,MATCH($A4533,'Apólices'!$A$2:$A$5001,0))="","",INDEX('Apólices'!$Q$2:$Q$5001,MATCH($A4533,'Apólices'!$A$2:$A$5001,0))),""))</f>
        <v/>
      </c>
      <c r="D4533" s="8" t="n"/>
      <c r="E4533" s="25" t="n"/>
      <c r="F4533" s="25">
        <f>IF(OR($E4533="",$C4533=""),"",ROUND($E4533*$C4533/100,2))</f>
        <v/>
      </c>
      <c r="G4533" s="8" t="n"/>
      <c r="H4533" s="25" t="n"/>
      <c r="I4533" s="8" t="n"/>
      <c r="J4533" s="25">
        <f>IF($H4533&lt;&gt;"",IF($F4533="","",ROUND($H4533-$F4533,2)),IF(AND($F4533&lt;&gt;"",ISNUMBER($G4533)),IF($G4533&lt;TODAY(),-$F4533,""),""))</f>
        <v/>
      </c>
    </row>
    <row r="4534">
      <c r="A4534" s="7" t="n"/>
      <c r="B4534" s="10" t="n"/>
      <c r="C4534">
        <f>IF($A4534="","",IFERROR(IF(INDEX('Apólices'!$Q$2:$Q$5001,MATCH($A4534,'Apólices'!$A$2:$A$5001,0))="","",INDEX('Apólices'!$Q$2:$Q$5001,MATCH($A4534,'Apólices'!$A$2:$A$5001,0))),""))</f>
        <v/>
      </c>
      <c r="D4534" s="8" t="n"/>
      <c r="E4534" s="25" t="n"/>
      <c r="F4534" s="25">
        <f>IF(OR($E4534="",$C4534=""),"",ROUND($E4534*$C4534/100,2))</f>
        <v/>
      </c>
      <c r="G4534" s="8" t="n"/>
      <c r="H4534" s="25" t="n"/>
      <c r="I4534" s="8" t="n"/>
      <c r="J4534" s="25">
        <f>IF($H4534&lt;&gt;"",IF($F4534="","",ROUND($H4534-$F4534,2)),IF(AND($F4534&lt;&gt;"",ISNUMBER($G4534)),IF($G4534&lt;TODAY(),-$F4534,""),""))</f>
        <v/>
      </c>
    </row>
    <row r="4535">
      <c r="A4535" s="7" t="n"/>
      <c r="B4535" s="10" t="n"/>
      <c r="C4535">
        <f>IF($A4535="","",IFERROR(IF(INDEX('Apólices'!$Q$2:$Q$5001,MATCH($A4535,'Apólices'!$A$2:$A$5001,0))="","",INDEX('Apólices'!$Q$2:$Q$5001,MATCH($A4535,'Apólices'!$A$2:$A$5001,0))),""))</f>
        <v/>
      </c>
      <c r="D4535" s="8" t="n"/>
      <c r="E4535" s="25" t="n"/>
      <c r="F4535" s="25">
        <f>IF(OR($E4535="",$C4535=""),"",ROUND($E4535*$C4535/100,2))</f>
        <v/>
      </c>
      <c r="G4535" s="8" t="n"/>
      <c r="H4535" s="25" t="n"/>
      <c r="I4535" s="8" t="n"/>
      <c r="J4535" s="25">
        <f>IF($H4535&lt;&gt;"",IF($F4535="","",ROUND($H4535-$F4535,2)),IF(AND($F4535&lt;&gt;"",ISNUMBER($G4535)),IF($G4535&lt;TODAY(),-$F4535,""),""))</f>
        <v/>
      </c>
    </row>
    <row r="4536">
      <c r="A4536" s="7" t="n"/>
      <c r="B4536" s="10" t="n"/>
      <c r="C4536">
        <f>IF($A4536="","",IFERROR(IF(INDEX('Apólices'!$Q$2:$Q$5001,MATCH($A4536,'Apólices'!$A$2:$A$5001,0))="","",INDEX('Apólices'!$Q$2:$Q$5001,MATCH($A4536,'Apólices'!$A$2:$A$5001,0))),""))</f>
        <v/>
      </c>
      <c r="D4536" s="8" t="n"/>
      <c r="E4536" s="25" t="n"/>
      <c r="F4536" s="25">
        <f>IF(OR($E4536="",$C4536=""),"",ROUND($E4536*$C4536/100,2))</f>
        <v/>
      </c>
      <c r="G4536" s="8" t="n"/>
      <c r="H4536" s="25" t="n"/>
      <c r="I4536" s="8" t="n"/>
      <c r="J4536" s="25">
        <f>IF($H4536&lt;&gt;"",IF($F4536="","",ROUND($H4536-$F4536,2)),IF(AND($F4536&lt;&gt;"",ISNUMBER($G4536)),IF($G4536&lt;TODAY(),-$F4536,""),""))</f>
        <v/>
      </c>
    </row>
    <row r="4537">
      <c r="A4537" s="7" t="n"/>
      <c r="B4537" s="10" t="n"/>
      <c r="C4537">
        <f>IF($A4537="","",IFERROR(IF(INDEX('Apólices'!$Q$2:$Q$5001,MATCH($A4537,'Apólices'!$A$2:$A$5001,0))="","",INDEX('Apólices'!$Q$2:$Q$5001,MATCH($A4537,'Apólices'!$A$2:$A$5001,0))),""))</f>
        <v/>
      </c>
      <c r="D4537" s="8" t="n"/>
      <c r="E4537" s="25" t="n"/>
      <c r="F4537" s="25">
        <f>IF(OR($E4537="",$C4537=""),"",ROUND($E4537*$C4537/100,2))</f>
        <v/>
      </c>
      <c r="G4537" s="8" t="n"/>
      <c r="H4537" s="25" t="n"/>
      <c r="I4537" s="8" t="n"/>
      <c r="J4537" s="25">
        <f>IF($H4537&lt;&gt;"",IF($F4537="","",ROUND($H4537-$F4537,2)),IF(AND($F4537&lt;&gt;"",ISNUMBER($G4537)),IF($G4537&lt;TODAY(),-$F4537,""),""))</f>
        <v/>
      </c>
    </row>
    <row r="4538">
      <c r="A4538" s="7" t="n"/>
      <c r="B4538" s="10" t="n"/>
      <c r="C4538">
        <f>IF($A4538="","",IFERROR(IF(INDEX('Apólices'!$Q$2:$Q$5001,MATCH($A4538,'Apólices'!$A$2:$A$5001,0))="","",INDEX('Apólices'!$Q$2:$Q$5001,MATCH($A4538,'Apólices'!$A$2:$A$5001,0))),""))</f>
        <v/>
      </c>
      <c r="D4538" s="8" t="n"/>
      <c r="E4538" s="25" t="n"/>
      <c r="F4538" s="25">
        <f>IF(OR($E4538="",$C4538=""),"",ROUND($E4538*$C4538/100,2))</f>
        <v/>
      </c>
      <c r="G4538" s="8" t="n"/>
      <c r="H4538" s="25" t="n"/>
      <c r="I4538" s="8" t="n"/>
      <c r="J4538" s="25">
        <f>IF($H4538&lt;&gt;"",IF($F4538="","",ROUND($H4538-$F4538,2)),IF(AND($F4538&lt;&gt;"",ISNUMBER($G4538)),IF($G4538&lt;TODAY(),-$F4538,""),""))</f>
        <v/>
      </c>
    </row>
    <row r="4539">
      <c r="A4539" s="7" t="n"/>
      <c r="B4539" s="10" t="n"/>
      <c r="C4539">
        <f>IF($A4539="","",IFERROR(IF(INDEX('Apólices'!$Q$2:$Q$5001,MATCH($A4539,'Apólices'!$A$2:$A$5001,0))="","",INDEX('Apólices'!$Q$2:$Q$5001,MATCH($A4539,'Apólices'!$A$2:$A$5001,0))),""))</f>
        <v/>
      </c>
      <c r="D4539" s="8" t="n"/>
      <c r="E4539" s="25" t="n"/>
      <c r="F4539" s="25">
        <f>IF(OR($E4539="",$C4539=""),"",ROUND($E4539*$C4539/100,2))</f>
        <v/>
      </c>
      <c r="G4539" s="8" t="n"/>
      <c r="H4539" s="25" t="n"/>
      <c r="I4539" s="8" t="n"/>
      <c r="J4539" s="25">
        <f>IF($H4539&lt;&gt;"",IF($F4539="","",ROUND($H4539-$F4539,2)),IF(AND($F4539&lt;&gt;"",ISNUMBER($G4539)),IF($G4539&lt;TODAY(),-$F4539,""),""))</f>
        <v/>
      </c>
    </row>
    <row r="4540">
      <c r="A4540" s="7" t="n"/>
      <c r="B4540" s="10" t="n"/>
      <c r="C4540">
        <f>IF($A4540="","",IFERROR(IF(INDEX('Apólices'!$Q$2:$Q$5001,MATCH($A4540,'Apólices'!$A$2:$A$5001,0))="","",INDEX('Apólices'!$Q$2:$Q$5001,MATCH($A4540,'Apólices'!$A$2:$A$5001,0))),""))</f>
        <v/>
      </c>
      <c r="D4540" s="8" t="n"/>
      <c r="E4540" s="25" t="n"/>
      <c r="F4540" s="25">
        <f>IF(OR($E4540="",$C4540=""),"",ROUND($E4540*$C4540/100,2))</f>
        <v/>
      </c>
      <c r="G4540" s="8" t="n"/>
      <c r="H4540" s="25" t="n"/>
      <c r="I4540" s="8" t="n"/>
      <c r="J4540" s="25">
        <f>IF($H4540&lt;&gt;"",IF($F4540="","",ROUND($H4540-$F4540,2)),IF(AND($F4540&lt;&gt;"",ISNUMBER($G4540)),IF($G4540&lt;TODAY(),-$F4540,""),""))</f>
        <v/>
      </c>
    </row>
    <row r="4541">
      <c r="A4541" s="7" t="n"/>
      <c r="B4541" s="10" t="n"/>
      <c r="C4541">
        <f>IF($A4541="","",IFERROR(IF(INDEX('Apólices'!$Q$2:$Q$5001,MATCH($A4541,'Apólices'!$A$2:$A$5001,0))="","",INDEX('Apólices'!$Q$2:$Q$5001,MATCH($A4541,'Apólices'!$A$2:$A$5001,0))),""))</f>
        <v/>
      </c>
      <c r="D4541" s="8" t="n"/>
      <c r="E4541" s="25" t="n"/>
      <c r="F4541" s="25">
        <f>IF(OR($E4541="",$C4541=""),"",ROUND($E4541*$C4541/100,2))</f>
        <v/>
      </c>
      <c r="G4541" s="8" t="n"/>
      <c r="H4541" s="25" t="n"/>
      <c r="I4541" s="8" t="n"/>
      <c r="J4541" s="25">
        <f>IF($H4541&lt;&gt;"",IF($F4541="","",ROUND($H4541-$F4541,2)),IF(AND($F4541&lt;&gt;"",ISNUMBER($G4541)),IF($G4541&lt;TODAY(),-$F4541,""),""))</f>
        <v/>
      </c>
    </row>
    <row r="4542">
      <c r="A4542" s="7" t="n"/>
      <c r="B4542" s="10" t="n"/>
      <c r="C4542">
        <f>IF($A4542="","",IFERROR(IF(INDEX('Apólices'!$Q$2:$Q$5001,MATCH($A4542,'Apólices'!$A$2:$A$5001,0))="","",INDEX('Apólices'!$Q$2:$Q$5001,MATCH($A4542,'Apólices'!$A$2:$A$5001,0))),""))</f>
        <v/>
      </c>
      <c r="D4542" s="8" t="n"/>
      <c r="E4542" s="25" t="n"/>
      <c r="F4542" s="25">
        <f>IF(OR($E4542="",$C4542=""),"",ROUND($E4542*$C4542/100,2))</f>
        <v/>
      </c>
      <c r="G4542" s="8" t="n"/>
      <c r="H4542" s="25" t="n"/>
      <c r="I4542" s="8" t="n"/>
      <c r="J4542" s="25">
        <f>IF($H4542&lt;&gt;"",IF($F4542="","",ROUND($H4542-$F4542,2)),IF(AND($F4542&lt;&gt;"",ISNUMBER($G4542)),IF($G4542&lt;TODAY(),-$F4542,""),""))</f>
        <v/>
      </c>
    </row>
    <row r="4543">
      <c r="A4543" s="7" t="n"/>
      <c r="B4543" s="10" t="n"/>
      <c r="C4543">
        <f>IF($A4543="","",IFERROR(IF(INDEX('Apólices'!$Q$2:$Q$5001,MATCH($A4543,'Apólices'!$A$2:$A$5001,0))="","",INDEX('Apólices'!$Q$2:$Q$5001,MATCH($A4543,'Apólices'!$A$2:$A$5001,0))),""))</f>
        <v/>
      </c>
      <c r="D4543" s="8" t="n"/>
      <c r="E4543" s="25" t="n"/>
      <c r="F4543" s="25">
        <f>IF(OR($E4543="",$C4543=""),"",ROUND($E4543*$C4543/100,2))</f>
        <v/>
      </c>
      <c r="G4543" s="8" t="n"/>
      <c r="H4543" s="25" t="n"/>
      <c r="I4543" s="8" t="n"/>
      <c r="J4543" s="25">
        <f>IF($H4543&lt;&gt;"",IF($F4543="","",ROUND($H4543-$F4543,2)),IF(AND($F4543&lt;&gt;"",ISNUMBER($G4543)),IF($G4543&lt;TODAY(),-$F4543,""),""))</f>
        <v/>
      </c>
    </row>
    <row r="4544">
      <c r="A4544" s="7" t="n"/>
      <c r="B4544" s="10" t="n"/>
      <c r="C4544">
        <f>IF($A4544="","",IFERROR(IF(INDEX('Apólices'!$Q$2:$Q$5001,MATCH($A4544,'Apólices'!$A$2:$A$5001,0))="","",INDEX('Apólices'!$Q$2:$Q$5001,MATCH($A4544,'Apólices'!$A$2:$A$5001,0))),""))</f>
        <v/>
      </c>
      <c r="D4544" s="8" t="n"/>
      <c r="E4544" s="25" t="n"/>
      <c r="F4544" s="25">
        <f>IF(OR($E4544="",$C4544=""),"",ROUND($E4544*$C4544/100,2))</f>
        <v/>
      </c>
      <c r="G4544" s="8" t="n"/>
      <c r="H4544" s="25" t="n"/>
      <c r="I4544" s="8" t="n"/>
      <c r="J4544" s="25">
        <f>IF($H4544&lt;&gt;"",IF($F4544="","",ROUND($H4544-$F4544,2)),IF(AND($F4544&lt;&gt;"",ISNUMBER($G4544)),IF($G4544&lt;TODAY(),-$F4544,""),""))</f>
        <v/>
      </c>
    </row>
    <row r="4545">
      <c r="A4545" s="7" t="n"/>
      <c r="B4545" s="10" t="n"/>
      <c r="C4545">
        <f>IF($A4545="","",IFERROR(IF(INDEX('Apólices'!$Q$2:$Q$5001,MATCH($A4545,'Apólices'!$A$2:$A$5001,0))="","",INDEX('Apólices'!$Q$2:$Q$5001,MATCH($A4545,'Apólices'!$A$2:$A$5001,0))),""))</f>
        <v/>
      </c>
      <c r="D4545" s="8" t="n"/>
      <c r="E4545" s="25" t="n"/>
      <c r="F4545" s="25">
        <f>IF(OR($E4545="",$C4545=""),"",ROUND($E4545*$C4545/100,2))</f>
        <v/>
      </c>
      <c r="G4545" s="8" t="n"/>
      <c r="H4545" s="25" t="n"/>
      <c r="I4545" s="8" t="n"/>
      <c r="J4545" s="25">
        <f>IF($H4545&lt;&gt;"",IF($F4545="","",ROUND($H4545-$F4545,2)),IF(AND($F4545&lt;&gt;"",ISNUMBER($G4545)),IF($G4545&lt;TODAY(),-$F4545,""),""))</f>
        <v/>
      </c>
    </row>
    <row r="4546">
      <c r="A4546" s="7" t="n"/>
      <c r="B4546" s="10" t="n"/>
      <c r="C4546">
        <f>IF($A4546="","",IFERROR(IF(INDEX('Apólices'!$Q$2:$Q$5001,MATCH($A4546,'Apólices'!$A$2:$A$5001,0))="","",INDEX('Apólices'!$Q$2:$Q$5001,MATCH($A4546,'Apólices'!$A$2:$A$5001,0))),""))</f>
        <v/>
      </c>
      <c r="D4546" s="8" t="n"/>
      <c r="E4546" s="25" t="n"/>
      <c r="F4546" s="25">
        <f>IF(OR($E4546="",$C4546=""),"",ROUND($E4546*$C4546/100,2))</f>
        <v/>
      </c>
      <c r="G4546" s="8" t="n"/>
      <c r="H4546" s="25" t="n"/>
      <c r="I4546" s="8" t="n"/>
      <c r="J4546" s="25">
        <f>IF($H4546&lt;&gt;"",IF($F4546="","",ROUND($H4546-$F4546,2)),IF(AND($F4546&lt;&gt;"",ISNUMBER($G4546)),IF($G4546&lt;TODAY(),-$F4546,""),""))</f>
        <v/>
      </c>
    </row>
    <row r="4547">
      <c r="A4547" s="7" t="n"/>
      <c r="B4547" s="10" t="n"/>
      <c r="C4547">
        <f>IF($A4547="","",IFERROR(IF(INDEX('Apólices'!$Q$2:$Q$5001,MATCH($A4547,'Apólices'!$A$2:$A$5001,0))="","",INDEX('Apólices'!$Q$2:$Q$5001,MATCH($A4547,'Apólices'!$A$2:$A$5001,0))),""))</f>
        <v/>
      </c>
      <c r="D4547" s="8" t="n"/>
      <c r="E4547" s="25" t="n"/>
      <c r="F4547" s="25">
        <f>IF(OR($E4547="",$C4547=""),"",ROUND($E4547*$C4547/100,2))</f>
        <v/>
      </c>
      <c r="G4547" s="8" t="n"/>
      <c r="H4547" s="25" t="n"/>
      <c r="I4547" s="8" t="n"/>
      <c r="J4547" s="25">
        <f>IF($H4547&lt;&gt;"",IF($F4547="","",ROUND($H4547-$F4547,2)),IF(AND($F4547&lt;&gt;"",ISNUMBER($G4547)),IF($G4547&lt;TODAY(),-$F4547,""),""))</f>
        <v/>
      </c>
    </row>
    <row r="4548">
      <c r="A4548" s="7" t="n"/>
      <c r="B4548" s="10" t="n"/>
      <c r="C4548">
        <f>IF($A4548="","",IFERROR(IF(INDEX('Apólices'!$Q$2:$Q$5001,MATCH($A4548,'Apólices'!$A$2:$A$5001,0))="","",INDEX('Apólices'!$Q$2:$Q$5001,MATCH($A4548,'Apólices'!$A$2:$A$5001,0))),""))</f>
        <v/>
      </c>
      <c r="D4548" s="8" t="n"/>
      <c r="E4548" s="25" t="n"/>
      <c r="F4548" s="25">
        <f>IF(OR($E4548="",$C4548=""),"",ROUND($E4548*$C4548/100,2))</f>
        <v/>
      </c>
      <c r="G4548" s="8" t="n"/>
      <c r="H4548" s="25" t="n"/>
      <c r="I4548" s="8" t="n"/>
      <c r="J4548" s="25">
        <f>IF($H4548&lt;&gt;"",IF($F4548="","",ROUND($H4548-$F4548,2)),IF(AND($F4548&lt;&gt;"",ISNUMBER($G4548)),IF($G4548&lt;TODAY(),-$F4548,""),""))</f>
        <v/>
      </c>
    </row>
    <row r="4549">
      <c r="A4549" s="7" t="n"/>
      <c r="B4549" s="10" t="n"/>
      <c r="C4549">
        <f>IF($A4549="","",IFERROR(IF(INDEX('Apólices'!$Q$2:$Q$5001,MATCH($A4549,'Apólices'!$A$2:$A$5001,0))="","",INDEX('Apólices'!$Q$2:$Q$5001,MATCH($A4549,'Apólices'!$A$2:$A$5001,0))),""))</f>
        <v/>
      </c>
      <c r="D4549" s="8" t="n"/>
      <c r="E4549" s="25" t="n"/>
      <c r="F4549" s="25">
        <f>IF(OR($E4549="",$C4549=""),"",ROUND($E4549*$C4549/100,2))</f>
        <v/>
      </c>
      <c r="G4549" s="8" t="n"/>
      <c r="H4549" s="25" t="n"/>
      <c r="I4549" s="8" t="n"/>
      <c r="J4549" s="25">
        <f>IF($H4549&lt;&gt;"",IF($F4549="","",ROUND($H4549-$F4549,2)),IF(AND($F4549&lt;&gt;"",ISNUMBER($G4549)),IF($G4549&lt;TODAY(),-$F4549,""),""))</f>
        <v/>
      </c>
    </row>
    <row r="4550">
      <c r="A4550" s="7" t="n"/>
      <c r="B4550" s="10" t="n"/>
      <c r="C4550">
        <f>IF($A4550="","",IFERROR(IF(INDEX('Apólices'!$Q$2:$Q$5001,MATCH($A4550,'Apólices'!$A$2:$A$5001,0))="","",INDEX('Apólices'!$Q$2:$Q$5001,MATCH($A4550,'Apólices'!$A$2:$A$5001,0))),""))</f>
        <v/>
      </c>
      <c r="D4550" s="8" t="n"/>
      <c r="E4550" s="25" t="n"/>
      <c r="F4550" s="25">
        <f>IF(OR($E4550="",$C4550=""),"",ROUND($E4550*$C4550/100,2))</f>
        <v/>
      </c>
      <c r="G4550" s="8" t="n"/>
      <c r="H4550" s="25" t="n"/>
      <c r="I4550" s="8" t="n"/>
      <c r="J4550" s="25">
        <f>IF($H4550&lt;&gt;"",IF($F4550="","",ROUND($H4550-$F4550,2)),IF(AND($F4550&lt;&gt;"",ISNUMBER($G4550)),IF($G4550&lt;TODAY(),-$F4550,""),""))</f>
        <v/>
      </c>
    </row>
    <row r="4551">
      <c r="A4551" s="7" t="n"/>
      <c r="B4551" s="10" t="n"/>
      <c r="C4551">
        <f>IF($A4551="","",IFERROR(IF(INDEX('Apólices'!$Q$2:$Q$5001,MATCH($A4551,'Apólices'!$A$2:$A$5001,0))="","",INDEX('Apólices'!$Q$2:$Q$5001,MATCH($A4551,'Apólices'!$A$2:$A$5001,0))),""))</f>
        <v/>
      </c>
      <c r="D4551" s="8" t="n"/>
      <c r="E4551" s="25" t="n"/>
      <c r="F4551" s="25">
        <f>IF(OR($E4551="",$C4551=""),"",ROUND($E4551*$C4551/100,2))</f>
        <v/>
      </c>
      <c r="G4551" s="8" t="n"/>
      <c r="H4551" s="25" t="n"/>
      <c r="I4551" s="8" t="n"/>
      <c r="J4551" s="25">
        <f>IF($H4551&lt;&gt;"",IF($F4551="","",ROUND($H4551-$F4551,2)),IF(AND($F4551&lt;&gt;"",ISNUMBER($G4551)),IF($G4551&lt;TODAY(),-$F4551,""),""))</f>
        <v/>
      </c>
    </row>
    <row r="4552">
      <c r="A4552" s="7" t="n"/>
      <c r="B4552" s="10" t="n"/>
      <c r="C4552">
        <f>IF($A4552="","",IFERROR(IF(INDEX('Apólices'!$Q$2:$Q$5001,MATCH($A4552,'Apólices'!$A$2:$A$5001,0))="","",INDEX('Apólices'!$Q$2:$Q$5001,MATCH($A4552,'Apólices'!$A$2:$A$5001,0))),""))</f>
        <v/>
      </c>
      <c r="D4552" s="8" t="n"/>
      <c r="E4552" s="25" t="n"/>
      <c r="F4552" s="25">
        <f>IF(OR($E4552="",$C4552=""),"",ROUND($E4552*$C4552/100,2))</f>
        <v/>
      </c>
      <c r="G4552" s="8" t="n"/>
      <c r="H4552" s="25" t="n"/>
      <c r="I4552" s="8" t="n"/>
      <c r="J4552" s="25">
        <f>IF($H4552&lt;&gt;"",IF($F4552="","",ROUND($H4552-$F4552,2)),IF(AND($F4552&lt;&gt;"",ISNUMBER($G4552)),IF($G4552&lt;TODAY(),-$F4552,""),""))</f>
        <v/>
      </c>
    </row>
    <row r="4553">
      <c r="A4553" s="7" t="n"/>
      <c r="B4553" s="10" t="n"/>
      <c r="C4553">
        <f>IF($A4553="","",IFERROR(IF(INDEX('Apólices'!$Q$2:$Q$5001,MATCH($A4553,'Apólices'!$A$2:$A$5001,0))="","",INDEX('Apólices'!$Q$2:$Q$5001,MATCH($A4553,'Apólices'!$A$2:$A$5001,0))),""))</f>
        <v/>
      </c>
      <c r="D4553" s="8" t="n"/>
      <c r="E4553" s="25" t="n"/>
      <c r="F4553" s="25">
        <f>IF(OR($E4553="",$C4553=""),"",ROUND($E4553*$C4553/100,2))</f>
        <v/>
      </c>
      <c r="G4553" s="8" t="n"/>
      <c r="H4553" s="25" t="n"/>
      <c r="I4553" s="8" t="n"/>
      <c r="J4553" s="25">
        <f>IF($H4553&lt;&gt;"",IF($F4553="","",ROUND($H4553-$F4553,2)),IF(AND($F4553&lt;&gt;"",ISNUMBER($G4553)),IF($G4553&lt;TODAY(),-$F4553,""),""))</f>
        <v/>
      </c>
    </row>
    <row r="4554">
      <c r="A4554" s="7" t="n"/>
      <c r="B4554" s="10" t="n"/>
      <c r="C4554">
        <f>IF($A4554="","",IFERROR(IF(INDEX('Apólices'!$Q$2:$Q$5001,MATCH($A4554,'Apólices'!$A$2:$A$5001,0))="","",INDEX('Apólices'!$Q$2:$Q$5001,MATCH($A4554,'Apólices'!$A$2:$A$5001,0))),""))</f>
        <v/>
      </c>
      <c r="D4554" s="8" t="n"/>
      <c r="E4554" s="25" t="n"/>
      <c r="F4554" s="25">
        <f>IF(OR($E4554="",$C4554=""),"",ROUND($E4554*$C4554/100,2))</f>
        <v/>
      </c>
      <c r="G4554" s="8" t="n"/>
      <c r="H4554" s="25" t="n"/>
      <c r="I4554" s="8" t="n"/>
      <c r="J4554" s="25">
        <f>IF($H4554&lt;&gt;"",IF($F4554="","",ROUND($H4554-$F4554,2)),IF(AND($F4554&lt;&gt;"",ISNUMBER($G4554)),IF($G4554&lt;TODAY(),-$F4554,""),""))</f>
        <v/>
      </c>
    </row>
    <row r="4555">
      <c r="A4555" s="7" t="n"/>
      <c r="B4555" s="10" t="n"/>
      <c r="C4555">
        <f>IF($A4555="","",IFERROR(IF(INDEX('Apólices'!$Q$2:$Q$5001,MATCH($A4555,'Apólices'!$A$2:$A$5001,0))="","",INDEX('Apólices'!$Q$2:$Q$5001,MATCH($A4555,'Apólices'!$A$2:$A$5001,0))),""))</f>
        <v/>
      </c>
      <c r="D4555" s="8" t="n"/>
      <c r="E4555" s="25" t="n"/>
      <c r="F4555" s="25">
        <f>IF(OR($E4555="",$C4555=""),"",ROUND($E4555*$C4555/100,2))</f>
        <v/>
      </c>
      <c r="G4555" s="8" t="n"/>
      <c r="H4555" s="25" t="n"/>
      <c r="I4555" s="8" t="n"/>
      <c r="J4555" s="25">
        <f>IF($H4555&lt;&gt;"",IF($F4555="","",ROUND($H4555-$F4555,2)),IF(AND($F4555&lt;&gt;"",ISNUMBER($G4555)),IF($G4555&lt;TODAY(),-$F4555,""),""))</f>
        <v/>
      </c>
    </row>
    <row r="4556">
      <c r="A4556" s="7" t="n"/>
      <c r="B4556" s="10" t="n"/>
      <c r="C4556">
        <f>IF($A4556="","",IFERROR(IF(INDEX('Apólices'!$Q$2:$Q$5001,MATCH($A4556,'Apólices'!$A$2:$A$5001,0))="","",INDEX('Apólices'!$Q$2:$Q$5001,MATCH($A4556,'Apólices'!$A$2:$A$5001,0))),""))</f>
        <v/>
      </c>
      <c r="D4556" s="8" t="n"/>
      <c r="E4556" s="25" t="n"/>
      <c r="F4556" s="25">
        <f>IF(OR($E4556="",$C4556=""),"",ROUND($E4556*$C4556/100,2))</f>
        <v/>
      </c>
      <c r="G4556" s="8" t="n"/>
      <c r="H4556" s="25" t="n"/>
      <c r="I4556" s="8" t="n"/>
      <c r="J4556" s="25">
        <f>IF($H4556&lt;&gt;"",IF($F4556="","",ROUND($H4556-$F4556,2)),IF(AND($F4556&lt;&gt;"",ISNUMBER($G4556)),IF($G4556&lt;TODAY(),-$F4556,""),""))</f>
        <v/>
      </c>
    </row>
    <row r="4557">
      <c r="A4557" s="7" t="n"/>
      <c r="B4557" s="10" t="n"/>
      <c r="C4557">
        <f>IF($A4557="","",IFERROR(IF(INDEX('Apólices'!$Q$2:$Q$5001,MATCH($A4557,'Apólices'!$A$2:$A$5001,0))="","",INDEX('Apólices'!$Q$2:$Q$5001,MATCH($A4557,'Apólices'!$A$2:$A$5001,0))),""))</f>
        <v/>
      </c>
      <c r="D4557" s="8" t="n"/>
      <c r="E4557" s="25" t="n"/>
      <c r="F4557" s="25">
        <f>IF(OR($E4557="",$C4557=""),"",ROUND($E4557*$C4557/100,2))</f>
        <v/>
      </c>
      <c r="G4557" s="8" t="n"/>
      <c r="H4557" s="25" t="n"/>
      <c r="I4557" s="8" t="n"/>
      <c r="J4557" s="25">
        <f>IF($H4557&lt;&gt;"",IF($F4557="","",ROUND($H4557-$F4557,2)),IF(AND($F4557&lt;&gt;"",ISNUMBER($G4557)),IF($G4557&lt;TODAY(),-$F4557,""),""))</f>
        <v/>
      </c>
    </row>
    <row r="4558">
      <c r="A4558" s="7" t="n"/>
      <c r="B4558" s="10" t="n"/>
      <c r="C4558">
        <f>IF($A4558="","",IFERROR(IF(INDEX('Apólices'!$Q$2:$Q$5001,MATCH($A4558,'Apólices'!$A$2:$A$5001,0))="","",INDEX('Apólices'!$Q$2:$Q$5001,MATCH($A4558,'Apólices'!$A$2:$A$5001,0))),""))</f>
        <v/>
      </c>
      <c r="D4558" s="8" t="n"/>
      <c r="E4558" s="25" t="n"/>
      <c r="F4558" s="25">
        <f>IF(OR($E4558="",$C4558=""),"",ROUND($E4558*$C4558/100,2))</f>
        <v/>
      </c>
      <c r="G4558" s="8" t="n"/>
      <c r="H4558" s="25" t="n"/>
      <c r="I4558" s="8" t="n"/>
      <c r="J4558" s="25">
        <f>IF($H4558&lt;&gt;"",IF($F4558="","",ROUND($H4558-$F4558,2)),IF(AND($F4558&lt;&gt;"",ISNUMBER($G4558)),IF($G4558&lt;TODAY(),-$F4558,""),""))</f>
        <v/>
      </c>
    </row>
    <row r="4559">
      <c r="A4559" s="7" t="n"/>
      <c r="B4559" s="10" t="n"/>
      <c r="C4559">
        <f>IF($A4559="","",IFERROR(IF(INDEX('Apólices'!$Q$2:$Q$5001,MATCH($A4559,'Apólices'!$A$2:$A$5001,0))="","",INDEX('Apólices'!$Q$2:$Q$5001,MATCH($A4559,'Apólices'!$A$2:$A$5001,0))),""))</f>
        <v/>
      </c>
      <c r="D4559" s="8" t="n"/>
      <c r="E4559" s="25" t="n"/>
      <c r="F4559" s="25">
        <f>IF(OR($E4559="",$C4559=""),"",ROUND($E4559*$C4559/100,2))</f>
        <v/>
      </c>
      <c r="G4559" s="8" t="n"/>
      <c r="H4559" s="25" t="n"/>
      <c r="I4559" s="8" t="n"/>
      <c r="J4559" s="25">
        <f>IF($H4559&lt;&gt;"",IF($F4559="","",ROUND($H4559-$F4559,2)),IF(AND($F4559&lt;&gt;"",ISNUMBER($G4559)),IF($G4559&lt;TODAY(),-$F4559,""),""))</f>
        <v/>
      </c>
    </row>
    <row r="4560">
      <c r="A4560" s="7" t="n"/>
      <c r="B4560" s="10" t="n"/>
      <c r="C4560">
        <f>IF($A4560="","",IFERROR(IF(INDEX('Apólices'!$Q$2:$Q$5001,MATCH($A4560,'Apólices'!$A$2:$A$5001,0))="","",INDEX('Apólices'!$Q$2:$Q$5001,MATCH($A4560,'Apólices'!$A$2:$A$5001,0))),""))</f>
        <v/>
      </c>
      <c r="D4560" s="8" t="n"/>
      <c r="E4560" s="25" t="n"/>
      <c r="F4560" s="25">
        <f>IF(OR($E4560="",$C4560=""),"",ROUND($E4560*$C4560/100,2))</f>
        <v/>
      </c>
      <c r="G4560" s="8" t="n"/>
      <c r="H4560" s="25" t="n"/>
      <c r="I4560" s="8" t="n"/>
      <c r="J4560" s="25">
        <f>IF($H4560&lt;&gt;"",IF($F4560="","",ROUND($H4560-$F4560,2)),IF(AND($F4560&lt;&gt;"",ISNUMBER($G4560)),IF($G4560&lt;TODAY(),-$F4560,""),""))</f>
        <v/>
      </c>
    </row>
    <row r="4561">
      <c r="A4561" s="7" t="n"/>
      <c r="B4561" s="10" t="n"/>
      <c r="C4561">
        <f>IF($A4561="","",IFERROR(IF(INDEX('Apólices'!$Q$2:$Q$5001,MATCH($A4561,'Apólices'!$A$2:$A$5001,0))="","",INDEX('Apólices'!$Q$2:$Q$5001,MATCH($A4561,'Apólices'!$A$2:$A$5001,0))),""))</f>
        <v/>
      </c>
      <c r="D4561" s="8" t="n"/>
      <c r="E4561" s="25" t="n"/>
      <c r="F4561" s="25">
        <f>IF(OR($E4561="",$C4561=""),"",ROUND($E4561*$C4561/100,2))</f>
        <v/>
      </c>
      <c r="G4561" s="8" t="n"/>
      <c r="H4561" s="25" t="n"/>
      <c r="I4561" s="8" t="n"/>
      <c r="J4561" s="25">
        <f>IF($H4561&lt;&gt;"",IF($F4561="","",ROUND($H4561-$F4561,2)),IF(AND($F4561&lt;&gt;"",ISNUMBER($G4561)),IF($G4561&lt;TODAY(),-$F4561,""),""))</f>
        <v/>
      </c>
    </row>
    <row r="4562">
      <c r="A4562" s="7" t="n"/>
      <c r="B4562" s="10" t="n"/>
      <c r="C4562">
        <f>IF($A4562="","",IFERROR(IF(INDEX('Apólices'!$Q$2:$Q$5001,MATCH($A4562,'Apólices'!$A$2:$A$5001,0))="","",INDEX('Apólices'!$Q$2:$Q$5001,MATCH($A4562,'Apólices'!$A$2:$A$5001,0))),""))</f>
        <v/>
      </c>
      <c r="D4562" s="8" t="n"/>
      <c r="E4562" s="25" t="n"/>
      <c r="F4562" s="25">
        <f>IF(OR($E4562="",$C4562=""),"",ROUND($E4562*$C4562/100,2))</f>
        <v/>
      </c>
      <c r="G4562" s="8" t="n"/>
      <c r="H4562" s="25" t="n"/>
      <c r="I4562" s="8" t="n"/>
      <c r="J4562" s="25">
        <f>IF($H4562&lt;&gt;"",IF($F4562="","",ROUND($H4562-$F4562,2)),IF(AND($F4562&lt;&gt;"",ISNUMBER($G4562)),IF($G4562&lt;TODAY(),-$F4562,""),""))</f>
        <v/>
      </c>
    </row>
    <row r="4563">
      <c r="A4563" s="7" t="n"/>
      <c r="B4563" s="10" t="n"/>
      <c r="C4563">
        <f>IF($A4563="","",IFERROR(IF(INDEX('Apólices'!$Q$2:$Q$5001,MATCH($A4563,'Apólices'!$A$2:$A$5001,0))="","",INDEX('Apólices'!$Q$2:$Q$5001,MATCH($A4563,'Apólices'!$A$2:$A$5001,0))),""))</f>
        <v/>
      </c>
      <c r="D4563" s="8" t="n"/>
      <c r="E4563" s="25" t="n"/>
      <c r="F4563" s="25">
        <f>IF(OR($E4563="",$C4563=""),"",ROUND($E4563*$C4563/100,2))</f>
        <v/>
      </c>
      <c r="G4563" s="8" t="n"/>
      <c r="H4563" s="25" t="n"/>
      <c r="I4563" s="8" t="n"/>
      <c r="J4563" s="25">
        <f>IF($H4563&lt;&gt;"",IF($F4563="","",ROUND($H4563-$F4563,2)),IF(AND($F4563&lt;&gt;"",ISNUMBER($G4563)),IF($G4563&lt;TODAY(),-$F4563,""),""))</f>
        <v/>
      </c>
    </row>
    <row r="4564">
      <c r="A4564" s="7" t="n"/>
      <c r="B4564" s="10" t="n"/>
      <c r="C4564">
        <f>IF($A4564="","",IFERROR(IF(INDEX('Apólices'!$Q$2:$Q$5001,MATCH($A4564,'Apólices'!$A$2:$A$5001,0))="","",INDEX('Apólices'!$Q$2:$Q$5001,MATCH($A4564,'Apólices'!$A$2:$A$5001,0))),""))</f>
        <v/>
      </c>
      <c r="D4564" s="8" t="n"/>
      <c r="E4564" s="25" t="n"/>
      <c r="F4564" s="25">
        <f>IF(OR($E4564="",$C4564=""),"",ROUND($E4564*$C4564/100,2))</f>
        <v/>
      </c>
      <c r="G4564" s="8" t="n"/>
      <c r="H4564" s="25" t="n"/>
      <c r="I4564" s="8" t="n"/>
      <c r="J4564" s="25">
        <f>IF($H4564&lt;&gt;"",IF($F4564="","",ROUND($H4564-$F4564,2)),IF(AND($F4564&lt;&gt;"",ISNUMBER($G4564)),IF($G4564&lt;TODAY(),-$F4564,""),""))</f>
        <v/>
      </c>
    </row>
    <row r="4565">
      <c r="A4565" s="7" t="n"/>
      <c r="B4565" s="10" t="n"/>
      <c r="C4565">
        <f>IF($A4565="","",IFERROR(IF(INDEX('Apólices'!$Q$2:$Q$5001,MATCH($A4565,'Apólices'!$A$2:$A$5001,0))="","",INDEX('Apólices'!$Q$2:$Q$5001,MATCH($A4565,'Apólices'!$A$2:$A$5001,0))),""))</f>
        <v/>
      </c>
      <c r="D4565" s="8" t="n"/>
      <c r="E4565" s="25" t="n"/>
      <c r="F4565" s="25">
        <f>IF(OR($E4565="",$C4565=""),"",ROUND($E4565*$C4565/100,2))</f>
        <v/>
      </c>
      <c r="G4565" s="8" t="n"/>
      <c r="H4565" s="25" t="n"/>
      <c r="I4565" s="8" t="n"/>
      <c r="J4565" s="25">
        <f>IF($H4565&lt;&gt;"",IF($F4565="","",ROUND($H4565-$F4565,2)),IF(AND($F4565&lt;&gt;"",ISNUMBER($G4565)),IF($G4565&lt;TODAY(),-$F4565,""),""))</f>
        <v/>
      </c>
    </row>
    <row r="4566">
      <c r="A4566" s="7" t="n"/>
      <c r="B4566" s="10" t="n"/>
      <c r="C4566">
        <f>IF($A4566="","",IFERROR(IF(INDEX('Apólices'!$Q$2:$Q$5001,MATCH($A4566,'Apólices'!$A$2:$A$5001,0))="","",INDEX('Apólices'!$Q$2:$Q$5001,MATCH($A4566,'Apólices'!$A$2:$A$5001,0))),""))</f>
        <v/>
      </c>
      <c r="D4566" s="8" t="n"/>
      <c r="E4566" s="25" t="n"/>
      <c r="F4566" s="25">
        <f>IF(OR($E4566="",$C4566=""),"",ROUND($E4566*$C4566/100,2))</f>
        <v/>
      </c>
      <c r="G4566" s="8" t="n"/>
      <c r="H4566" s="25" t="n"/>
      <c r="I4566" s="8" t="n"/>
      <c r="J4566" s="25">
        <f>IF($H4566&lt;&gt;"",IF($F4566="","",ROUND($H4566-$F4566,2)),IF(AND($F4566&lt;&gt;"",ISNUMBER($G4566)),IF($G4566&lt;TODAY(),-$F4566,""),""))</f>
        <v/>
      </c>
    </row>
    <row r="4567">
      <c r="A4567" s="7" t="n"/>
      <c r="B4567" s="10" t="n"/>
      <c r="C4567">
        <f>IF($A4567="","",IFERROR(IF(INDEX('Apólices'!$Q$2:$Q$5001,MATCH($A4567,'Apólices'!$A$2:$A$5001,0))="","",INDEX('Apólices'!$Q$2:$Q$5001,MATCH($A4567,'Apólices'!$A$2:$A$5001,0))),""))</f>
        <v/>
      </c>
      <c r="D4567" s="8" t="n"/>
      <c r="E4567" s="25" t="n"/>
      <c r="F4567" s="25">
        <f>IF(OR($E4567="",$C4567=""),"",ROUND($E4567*$C4567/100,2))</f>
        <v/>
      </c>
      <c r="G4567" s="8" t="n"/>
      <c r="H4567" s="25" t="n"/>
      <c r="I4567" s="8" t="n"/>
      <c r="J4567" s="25">
        <f>IF($H4567&lt;&gt;"",IF($F4567="","",ROUND($H4567-$F4567,2)),IF(AND($F4567&lt;&gt;"",ISNUMBER($G4567)),IF($G4567&lt;TODAY(),-$F4567,""),""))</f>
        <v/>
      </c>
    </row>
    <row r="4568">
      <c r="A4568" s="7" t="n"/>
      <c r="B4568" s="10" t="n"/>
      <c r="C4568">
        <f>IF($A4568="","",IFERROR(IF(INDEX('Apólices'!$Q$2:$Q$5001,MATCH($A4568,'Apólices'!$A$2:$A$5001,0))="","",INDEX('Apólices'!$Q$2:$Q$5001,MATCH($A4568,'Apólices'!$A$2:$A$5001,0))),""))</f>
        <v/>
      </c>
      <c r="D4568" s="8" t="n"/>
      <c r="E4568" s="25" t="n"/>
      <c r="F4568" s="25">
        <f>IF(OR($E4568="",$C4568=""),"",ROUND($E4568*$C4568/100,2))</f>
        <v/>
      </c>
      <c r="G4568" s="8" t="n"/>
      <c r="H4568" s="25" t="n"/>
      <c r="I4568" s="8" t="n"/>
      <c r="J4568" s="25">
        <f>IF($H4568&lt;&gt;"",IF($F4568="","",ROUND($H4568-$F4568,2)),IF(AND($F4568&lt;&gt;"",ISNUMBER($G4568)),IF($G4568&lt;TODAY(),-$F4568,""),""))</f>
        <v/>
      </c>
    </row>
    <row r="4569">
      <c r="A4569" s="7" t="n"/>
      <c r="B4569" s="10" t="n"/>
      <c r="C4569">
        <f>IF($A4569="","",IFERROR(IF(INDEX('Apólices'!$Q$2:$Q$5001,MATCH($A4569,'Apólices'!$A$2:$A$5001,0))="","",INDEX('Apólices'!$Q$2:$Q$5001,MATCH($A4569,'Apólices'!$A$2:$A$5001,0))),""))</f>
        <v/>
      </c>
      <c r="D4569" s="8" t="n"/>
      <c r="E4569" s="25" t="n"/>
      <c r="F4569" s="25">
        <f>IF(OR($E4569="",$C4569=""),"",ROUND($E4569*$C4569/100,2))</f>
        <v/>
      </c>
      <c r="G4569" s="8" t="n"/>
      <c r="H4569" s="25" t="n"/>
      <c r="I4569" s="8" t="n"/>
      <c r="J4569" s="25">
        <f>IF($H4569&lt;&gt;"",IF($F4569="","",ROUND($H4569-$F4569,2)),IF(AND($F4569&lt;&gt;"",ISNUMBER($G4569)),IF($G4569&lt;TODAY(),-$F4569,""),""))</f>
        <v/>
      </c>
    </row>
    <row r="4570">
      <c r="A4570" s="7" t="n"/>
      <c r="B4570" s="10" t="n"/>
      <c r="C4570">
        <f>IF($A4570="","",IFERROR(IF(INDEX('Apólices'!$Q$2:$Q$5001,MATCH($A4570,'Apólices'!$A$2:$A$5001,0))="","",INDEX('Apólices'!$Q$2:$Q$5001,MATCH($A4570,'Apólices'!$A$2:$A$5001,0))),""))</f>
        <v/>
      </c>
      <c r="D4570" s="8" t="n"/>
      <c r="E4570" s="25" t="n"/>
      <c r="F4570" s="25">
        <f>IF(OR($E4570="",$C4570=""),"",ROUND($E4570*$C4570/100,2))</f>
        <v/>
      </c>
      <c r="G4570" s="8" t="n"/>
      <c r="H4570" s="25" t="n"/>
      <c r="I4570" s="8" t="n"/>
      <c r="J4570" s="25">
        <f>IF($H4570&lt;&gt;"",IF($F4570="","",ROUND($H4570-$F4570,2)),IF(AND($F4570&lt;&gt;"",ISNUMBER($G4570)),IF($G4570&lt;TODAY(),-$F4570,""),""))</f>
        <v/>
      </c>
    </row>
    <row r="4571">
      <c r="A4571" s="7" t="n"/>
      <c r="B4571" s="10" t="n"/>
      <c r="C4571">
        <f>IF($A4571="","",IFERROR(IF(INDEX('Apólices'!$Q$2:$Q$5001,MATCH($A4571,'Apólices'!$A$2:$A$5001,0))="","",INDEX('Apólices'!$Q$2:$Q$5001,MATCH($A4571,'Apólices'!$A$2:$A$5001,0))),""))</f>
        <v/>
      </c>
      <c r="D4571" s="8" t="n"/>
      <c r="E4571" s="25" t="n"/>
      <c r="F4571" s="25">
        <f>IF(OR($E4571="",$C4571=""),"",ROUND($E4571*$C4571/100,2))</f>
        <v/>
      </c>
      <c r="G4571" s="8" t="n"/>
      <c r="H4571" s="25" t="n"/>
      <c r="I4571" s="8" t="n"/>
      <c r="J4571" s="25">
        <f>IF($H4571&lt;&gt;"",IF($F4571="","",ROUND($H4571-$F4571,2)),IF(AND($F4571&lt;&gt;"",ISNUMBER($G4571)),IF($G4571&lt;TODAY(),-$F4571,""),""))</f>
        <v/>
      </c>
    </row>
    <row r="4572">
      <c r="A4572" s="7" t="n"/>
      <c r="B4572" s="10" t="n"/>
      <c r="C4572">
        <f>IF($A4572="","",IFERROR(IF(INDEX('Apólices'!$Q$2:$Q$5001,MATCH($A4572,'Apólices'!$A$2:$A$5001,0))="","",INDEX('Apólices'!$Q$2:$Q$5001,MATCH($A4572,'Apólices'!$A$2:$A$5001,0))),""))</f>
        <v/>
      </c>
      <c r="D4572" s="8" t="n"/>
      <c r="E4572" s="25" t="n"/>
      <c r="F4572" s="25">
        <f>IF(OR($E4572="",$C4572=""),"",ROUND($E4572*$C4572/100,2))</f>
        <v/>
      </c>
      <c r="G4572" s="8" t="n"/>
      <c r="H4572" s="25" t="n"/>
      <c r="I4572" s="8" t="n"/>
      <c r="J4572" s="25">
        <f>IF($H4572&lt;&gt;"",IF($F4572="","",ROUND($H4572-$F4572,2)),IF(AND($F4572&lt;&gt;"",ISNUMBER($G4572)),IF($G4572&lt;TODAY(),-$F4572,""),""))</f>
        <v/>
      </c>
    </row>
    <row r="4573">
      <c r="A4573" s="7" t="n"/>
      <c r="B4573" s="10" t="n"/>
      <c r="C4573">
        <f>IF($A4573="","",IFERROR(IF(INDEX('Apólices'!$Q$2:$Q$5001,MATCH($A4573,'Apólices'!$A$2:$A$5001,0))="","",INDEX('Apólices'!$Q$2:$Q$5001,MATCH($A4573,'Apólices'!$A$2:$A$5001,0))),""))</f>
        <v/>
      </c>
      <c r="D4573" s="8" t="n"/>
      <c r="E4573" s="25" t="n"/>
      <c r="F4573" s="25">
        <f>IF(OR($E4573="",$C4573=""),"",ROUND($E4573*$C4573/100,2))</f>
        <v/>
      </c>
      <c r="G4573" s="8" t="n"/>
      <c r="H4573" s="25" t="n"/>
      <c r="I4573" s="8" t="n"/>
      <c r="J4573" s="25">
        <f>IF($H4573&lt;&gt;"",IF($F4573="","",ROUND($H4573-$F4573,2)),IF(AND($F4573&lt;&gt;"",ISNUMBER($G4573)),IF($G4573&lt;TODAY(),-$F4573,""),""))</f>
        <v/>
      </c>
    </row>
    <row r="4574">
      <c r="A4574" s="7" t="n"/>
      <c r="B4574" s="10" t="n"/>
      <c r="C4574">
        <f>IF($A4574="","",IFERROR(IF(INDEX('Apólices'!$Q$2:$Q$5001,MATCH($A4574,'Apólices'!$A$2:$A$5001,0))="","",INDEX('Apólices'!$Q$2:$Q$5001,MATCH($A4574,'Apólices'!$A$2:$A$5001,0))),""))</f>
        <v/>
      </c>
      <c r="D4574" s="8" t="n"/>
      <c r="E4574" s="25" t="n"/>
      <c r="F4574" s="25">
        <f>IF(OR($E4574="",$C4574=""),"",ROUND($E4574*$C4574/100,2))</f>
        <v/>
      </c>
      <c r="G4574" s="8" t="n"/>
      <c r="H4574" s="25" t="n"/>
      <c r="I4574" s="8" t="n"/>
      <c r="J4574" s="25">
        <f>IF($H4574&lt;&gt;"",IF($F4574="","",ROUND($H4574-$F4574,2)),IF(AND($F4574&lt;&gt;"",ISNUMBER($G4574)),IF($G4574&lt;TODAY(),-$F4574,""),""))</f>
        <v/>
      </c>
    </row>
    <row r="4575">
      <c r="A4575" s="7" t="n"/>
      <c r="B4575" s="10" t="n"/>
      <c r="C4575">
        <f>IF($A4575="","",IFERROR(IF(INDEX('Apólices'!$Q$2:$Q$5001,MATCH($A4575,'Apólices'!$A$2:$A$5001,0))="","",INDEX('Apólices'!$Q$2:$Q$5001,MATCH($A4575,'Apólices'!$A$2:$A$5001,0))),""))</f>
        <v/>
      </c>
      <c r="D4575" s="8" t="n"/>
      <c r="E4575" s="25" t="n"/>
      <c r="F4575" s="25">
        <f>IF(OR($E4575="",$C4575=""),"",ROUND($E4575*$C4575/100,2))</f>
        <v/>
      </c>
      <c r="G4575" s="8" t="n"/>
      <c r="H4575" s="25" t="n"/>
      <c r="I4575" s="8" t="n"/>
      <c r="J4575" s="25">
        <f>IF($H4575&lt;&gt;"",IF($F4575="","",ROUND($H4575-$F4575,2)),IF(AND($F4575&lt;&gt;"",ISNUMBER($G4575)),IF($G4575&lt;TODAY(),-$F4575,""),""))</f>
        <v/>
      </c>
    </row>
    <row r="4576">
      <c r="A4576" s="7" t="n"/>
      <c r="B4576" s="10" t="n"/>
      <c r="C4576">
        <f>IF($A4576="","",IFERROR(IF(INDEX('Apólices'!$Q$2:$Q$5001,MATCH($A4576,'Apólices'!$A$2:$A$5001,0))="","",INDEX('Apólices'!$Q$2:$Q$5001,MATCH($A4576,'Apólices'!$A$2:$A$5001,0))),""))</f>
        <v/>
      </c>
      <c r="D4576" s="8" t="n"/>
      <c r="E4576" s="25" t="n"/>
      <c r="F4576" s="25">
        <f>IF(OR($E4576="",$C4576=""),"",ROUND($E4576*$C4576/100,2))</f>
        <v/>
      </c>
      <c r="G4576" s="8" t="n"/>
      <c r="H4576" s="25" t="n"/>
      <c r="I4576" s="8" t="n"/>
      <c r="J4576" s="25">
        <f>IF($H4576&lt;&gt;"",IF($F4576="","",ROUND($H4576-$F4576,2)),IF(AND($F4576&lt;&gt;"",ISNUMBER($G4576)),IF($G4576&lt;TODAY(),-$F4576,""),""))</f>
        <v/>
      </c>
    </row>
    <row r="4577">
      <c r="A4577" s="7" t="n"/>
      <c r="B4577" s="10" t="n"/>
      <c r="C4577">
        <f>IF($A4577="","",IFERROR(IF(INDEX('Apólices'!$Q$2:$Q$5001,MATCH($A4577,'Apólices'!$A$2:$A$5001,0))="","",INDEX('Apólices'!$Q$2:$Q$5001,MATCH($A4577,'Apólices'!$A$2:$A$5001,0))),""))</f>
        <v/>
      </c>
      <c r="D4577" s="8" t="n"/>
      <c r="E4577" s="25" t="n"/>
      <c r="F4577" s="25">
        <f>IF(OR($E4577="",$C4577=""),"",ROUND($E4577*$C4577/100,2))</f>
        <v/>
      </c>
      <c r="G4577" s="8" t="n"/>
      <c r="H4577" s="25" t="n"/>
      <c r="I4577" s="8" t="n"/>
      <c r="J4577" s="25">
        <f>IF($H4577&lt;&gt;"",IF($F4577="","",ROUND($H4577-$F4577,2)),IF(AND($F4577&lt;&gt;"",ISNUMBER($G4577)),IF($G4577&lt;TODAY(),-$F4577,""),""))</f>
        <v/>
      </c>
    </row>
    <row r="4578">
      <c r="A4578" s="7" t="n"/>
      <c r="B4578" s="10" t="n"/>
      <c r="C4578">
        <f>IF($A4578="","",IFERROR(IF(INDEX('Apólices'!$Q$2:$Q$5001,MATCH($A4578,'Apólices'!$A$2:$A$5001,0))="","",INDEX('Apólices'!$Q$2:$Q$5001,MATCH($A4578,'Apólices'!$A$2:$A$5001,0))),""))</f>
        <v/>
      </c>
      <c r="D4578" s="8" t="n"/>
      <c r="E4578" s="25" t="n"/>
      <c r="F4578" s="25">
        <f>IF(OR($E4578="",$C4578=""),"",ROUND($E4578*$C4578/100,2))</f>
        <v/>
      </c>
      <c r="G4578" s="8" t="n"/>
      <c r="H4578" s="25" t="n"/>
      <c r="I4578" s="8" t="n"/>
      <c r="J4578" s="25">
        <f>IF($H4578&lt;&gt;"",IF($F4578="","",ROUND($H4578-$F4578,2)),IF(AND($F4578&lt;&gt;"",ISNUMBER($G4578)),IF($G4578&lt;TODAY(),-$F4578,""),""))</f>
        <v/>
      </c>
    </row>
    <row r="4579">
      <c r="A4579" s="7" t="n"/>
      <c r="B4579" s="10" t="n"/>
      <c r="C4579">
        <f>IF($A4579="","",IFERROR(IF(INDEX('Apólices'!$Q$2:$Q$5001,MATCH($A4579,'Apólices'!$A$2:$A$5001,0))="","",INDEX('Apólices'!$Q$2:$Q$5001,MATCH($A4579,'Apólices'!$A$2:$A$5001,0))),""))</f>
        <v/>
      </c>
      <c r="D4579" s="8" t="n"/>
      <c r="E4579" s="25" t="n"/>
      <c r="F4579" s="25">
        <f>IF(OR($E4579="",$C4579=""),"",ROUND($E4579*$C4579/100,2))</f>
        <v/>
      </c>
      <c r="G4579" s="8" t="n"/>
      <c r="H4579" s="25" t="n"/>
      <c r="I4579" s="8" t="n"/>
      <c r="J4579" s="25">
        <f>IF($H4579&lt;&gt;"",IF($F4579="","",ROUND($H4579-$F4579,2)),IF(AND($F4579&lt;&gt;"",ISNUMBER($G4579)),IF($G4579&lt;TODAY(),-$F4579,""),""))</f>
        <v/>
      </c>
    </row>
    <row r="4580">
      <c r="A4580" s="7" t="n"/>
      <c r="B4580" s="10" t="n"/>
      <c r="C4580">
        <f>IF($A4580="","",IFERROR(IF(INDEX('Apólices'!$Q$2:$Q$5001,MATCH($A4580,'Apólices'!$A$2:$A$5001,0))="","",INDEX('Apólices'!$Q$2:$Q$5001,MATCH($A4580,'Apólices'!$A$2:$A$5001,0))),""))</f>
        <v/>
      </c>
      <c r="D4580" s="8" t="n"/>
      <c r="E4580" s="25" t="n"/>
      <c r="F4580" s="25">
        <f>IF(OR($E4580="",$C4580=""),"",ROUND($E4580*$C4580/100,2))</f>
        <v/>
      </c>
      <c r="G4580" s="8" t="n"/>
      <c r="H4580" s="25" t="n"/>
      <c r="I4580" s="8" t="n"/>
      <c r="J4580" s="25">
        <f>IF($H4580&lt;&gt;"",IF($F4580="","",ROUND($H4580-$F4580,2)),IF(AND($F4580&lt;&gt;"",ISNUMBER($G4580)),IF($G4580&lt;TODAY(),-$F4580,""),""))</f>
        <v/>
      </c>
    </row>
    <row r="4581">
      <c r="A4581" s="7" t="n"/>
      <c r="B4581" s="10" t="n"/>
      <c r="C4581">
        <f>IF($A4581="","",IFERROR(IF(INDEX('Apólices'!$Q$2:$Q$5001,MATCH($A4581,'Apólices'!$A$2:$A$5001,0))="","",INDEX('Apólices'!$Q$2:$Q$5001,MATCH($A4581,'Apólices'!$A$2:$A$5001,0))),""))</f>
        <v/>
      </c>
      <c r="D4581" s="8" t="n"/>
      <c r="E4581" s="25" t="n"/>
      <c r="F4581" s="25">
        <f>IF(OR($E4581="",$C4581=""),"",ROUND($E4581*$C4581/100,2))</f>
        <v/>
      </c>
      <c r="G4581" s="8" t="n"/>
      <c r="H4581" s="25" t="n"/>
      <c r="I4581" s="8" t="n"/>
      <c r="J4581" s="25">
        <f>IF($H4581&lt;&gt;"",IF($F4581="","",ROUND($H4581-$F4581,2)),IF(AND($F4581&lt;&gt;"",ISNUMBER($G4581)),IF($G4581&lt;TODAY(),-$F4581,""),""))</f>
        <v/>
      </c>
    </row>
    <row r="4582">
      <c r="A4582" s="7" t="n"/>
      <c r="B4582" s="10" t="n"/>
      <c r="C4582">
        <f>IF($A4582="","",IFERROR(IF(INDEX('Apólices'!$Q$2:$Q$5001,MATCH($A4582,'Apólices'!$A$2:$A$5001,0))="","",INDEX('Apólices'!$Q$2:$Q$5001,MATCH($A4582,'Apólices'!$A$2:$A$5001,0))),""))</f>
        <v/>
      </c>
      <c r="D4582" s="8" t="n"/>
      <c r="E4582" s="25" t="n"/>
      <c r="F4582" s="25">
        <f>IF(OR($E4582="",$C4582=""),"",ROUND($E4582*$C4582/100,2))</f>
        <v/>
      </c>
      <c r="G4582" s="8" t="n"/>
      <c r="H4582" s="25" t="n"/>
      <c r="I4582" s="8" t="n"/>
      <c r="J4582" s="25">
        <f>IF($H4582&lt;&gt;"",IF($F4582="","",ROUND($H4582-$F4582,2)),IF(AND($F4582&lt;&gt;"",ISNUMBER($G4582)),IF($G4582&lt;TODAY(),-$F4582,""),""))</f>
        <v/>
      </c>
    </row>
    <row r="4583">
      <c r="A4583" s="7" t="n"/>
      <c r="B4583" s="10" t="n"/>
      <c r="C4583">
        <f>IF($A4583="","",IFERROR(IF(INDEX('Apólices'!$Q$2:$Q$5001,MATCH($A4583,'Apólices'!$A$2:$A$5001,0))="","",INDEX('Apólices'!$Q$2:$Q$5001,MATCH($A4583,'Apólices'!$A$2:$A$5001,0))),""))</f>
        <v/>
      </c>
      <c r="D4583" s="8" t="n"/>
      <c r="E4583" s="25" t="n"/>
      <c r="F4583" s="25">
        <f>IF(OR($E4583="",$C4583=""),"",ROUND($E4583*$C4583/100,2))</f>
        <v/>
      </c>
      <c r="G4583" s="8" t="n"/>
      <c r="H4583" s="25" t="n"/>
      <c r="I4583" s="8" t="n"/>
      <c r="J4583" s="25">
        <f>IF($H4583&lt;&gt;"",IF($F4583="","",ROUND($H4583-$F4583,2)),IF(AND($F4583&lt;&gt;"",ISNUMBER($G4583)),IF($G4583&lt;TODAY(),-$F4583,""),""))</f>
        <v/>
      </c>
    </row>
    <row r="4584">
      <c r="A4584" s="7" t="n"/>
      <c r="B4584" s="10" t="n"/>
      <c r="C4584">
        <f>IF($A4584="","",IFERROR(IF(INDEX('Apólices'!$Q$2:$Q$5001,MATCH($A4584,'Apólices'!$A$2:$A$5001,0))="","",INDEX('Apólices'!$Q$2:$Q$5001,MATCH($A4584,'Apólices'!$A$2:$A$5001,0))),""))</f>
        <v/>
      </c>
      <c r="D4584" s="8" t="n"/>
      <c r="E4584" s="25" t="n"/>
      <c r="F4584" s="25">
        <f>IF(OR($E4584="",$C4584=""),"",ROUND($E4584*$C4584/100,2))</f>
        <v/>
      </c>
      <c r="G4584" s="8" t="n"/>
      <c r="H4584" s="25" t="n"/>
      <c r="I4584" s="8" t="n"/>
      <c r="J4584" s="25">
        <f>IF($H4584&lt;&gt;"",IF($F4584="","",ROUND($H4584-$F4584,2)),IF(AND($F4584&lt;&gt;"",ISNUMBER($G4584)),IF($G4584&lt;TODAY(),-$F4584,""),""))</f>
        <v/>
      </c>
    </row>
    <row r="4585">
      <c r="A4585" s="7" t="n"/>
      <c r="B4585" s="10" t="n"/>
      <c r="C4585">
        <f>IF($A4585="","",IFERROR(IF(INDEX('Apólices'!$Q$2:$Q$5001,MATCH($A4585,'Apólices'!$A$2:$A$5001,0))="","",INDEX('Apólices'!$Q$2:$Q$5001,MATCH($A4585,'Apólices'!$A$2:$A$5001,0))),""))</f>
        <v/>
      </c>
      <c r="D4585" s="8" t="n"/>
      <c r="E4585" s="25" t="n"/>
      <c r="F4585" s="25">
        <f>IF(OR($E4585="",$C4585=""),"",ROUND($E4585*$C4585/100,2))</f>
        <v/>
      </c>
      <c r="G4585" s="8" t="n"/>
      <c r="H4585" s="25" t="n"/>
      <c r="I4585" s="8" t="n"/>
      <c r="J4585" s="25">
        <f>IF($H4585&lt;&gt;"",IF($F4585="","",ROUND($H4585-$F4585,2)),IF(AND($F4585&lt;&gt;"",ISNUMBER($G4585)),IF($G4585&lt;TODAY(),-$F4585,""),""))</f>
        <v/>
      </c>
    </row>
    <row r="4586">
      <c r="A4586" s="7" t="n"/>
      <c r="B4586" s="10" t="n"/>
      <c r="C4586">
        <f>IF($A4586="","",IFERROR(IF(INDEX('Apólices'!$Q$2:$Q$5001,MATCH($A4586,'Apólices'!$A$2:$A$5001,0))="","",INDEX('Apólices'!$Q$2:$Q$5001,MATCH($A4586,'Apólices'!$A$2:$A$5001,0))),""))</f>
        <v/>
      </c>
      <c r="D4586" s="8" t="n"/>
      <c r="E4586" s="25" t="n"/>
      <c r="F4586" s="25">
        <f>IF(OR($E4586="",$C4586=""),"",ROUND($E4586*$C4586/100,2))</f>
        <v/>
      </c>
      <c r="G4586" s="8" t="n"/>
      <c r="H4586" s="25" t="n"/>
      <c r="I4586" s="8" t="n"/>
      <c r="J4586" s="25">
        <f>IF($H4586&lt;&gt;"",IF($F4586="","",ROUND($H4586-$F4586,2)),IF(AND($F4586&lt;&gt;"",ISNUMBER($G4586)),IF($G4586&lt;TODAY(),-$F4586,""),""))</f>
        <v/>
      </c>
    </row>
    <row r="4587">
      <c r="A4587" s="7" t="n"/>
      <c r="B4587" s="10" t="n"/>
      <c r="C4587">
        <f>IF($A4587="","",IFERROR(IF(INDEX('Apólices'!$Q$2:$Q$5001,MATCH($A4587,'Apólices'!$A$2:$A$5001,0))="","",INDEX('Apólices'!$Q$2:$Q$5001,MATCH($A4587,'Apólices'!$A$2:$A$5001,0))),""))</f>
        <v/>
      </c>
      <c r="D4587" s="8" t="n"/>
      <c r="E4587" s="25" t="n"/>
      <c r="F4587" s="25">
        <f>IF(OR($E4587="",$C4587=""),"",ROUND($E4587*$C4587/100,2))</f>
        <v/>
      </c>
      <c r="G4587" s="8" t="n"/>
      <c r="H4587" s="25" t="n"/>
      <c r="I4587" s="8" t="n"/>
      <c r="J4587" s="25">
        <f>IF($H4587&lt;&gt;"",IF($F4587="","",ROUND($H4587-$F4587,2)),IF(AND($F4587&lt;&gt;"",ISNUMBER($G4587)),IF($G4587&lt;TODAY(),-$F4587,""),""))</f>
        <v/>
      </c>
    </row>
    <row r="4588">
      <c r="A4588" s="7" t="n"/>
      <c r="B4588" s="10" t="n"/>
      <c r="C4588">
        <f>IF($A4588="","",IFERROR(IF(INDEX('Apólices'!$Q$2:$Q$5001,MATCH($A4588,'Apólices'!$A$2:$A$5001,0))="","",INDEX('Apólices'!$Q$2:$Q$5001,MATCH($A4588,'Apólices'!$A$2:$A$5001,0))),""))</f>
        <v/>
      </c>
      <c r="D4588" s="8" t="n"/>
      <c r="E4588" s="25" t="n"/>
      <c r="F4588" s="25">
        <f>IF(OR($E4588="",$C4588=""),"",ROUND($E4588*$C4588/100,2))</f>
        <v/>
      </c>
      <c r="G4588" s="8" t="n"/>
      <c r="H4588" s="25" t="n"/>
      <c r="I4588" s="8" t="n"/>
      <c r="J4588" s="25">
        <f>IF($H4588&lt;&gt;"",IF($F4588="","",ROUND($H4588-$F4588,2)),IF(AND($F4588&lt;&gt;"",ISNUMBER($G4588)),IF($G4588&lt;TODAY(),-$F4588,""),""))</f>
        <v/>
      </c>
    </row>
    <row r="4589">
      <c r="A4589" s="7" t="n"/>
      <c r="B4589" s="10" t="n"/>
      <c r="C4589">
        <f>IF($A4589="","",IFERROR(IF(INDEX('Apólices'!$Q$2:$Q$5001,MATCH($A4589,'Apólices'!$A$2:$A$5001,0))="","",INDEX('Apólices'!$Q$2:$Q$5001,MATCH($A4589,'Apólices'!$A$2:$A$5001,0))),""))</f>
        <v/>
      </c>
      <c r="D4589" s="8" t="n"/>
      <c r="E4589" s="25" t="n"/>
      <c r="F4589" s="25">
        <f>IF(OR($E4589="",$C4589=""),"",ROUND($E4589*$C4589/100,2))</f>
        <v/>
      </c>
      <c r="G4589" s="8" t="n"/>
      <c r="H4589" s="25" t="n"/>
      <c r="I4589" s="8" t="n"/>
      <c r="J4589" s="25">
        <f>IF($H4589&lt;&gt;"",IF($F4589="","",ROUND($H4589-$F4589,2)),IF(AND($F4589&lt;&gt;"",ISNUMBER($G4589)),IF($G4589&lt;TODAY(),-$F4589,""),""))</f>
        <v/>
      </c>
    </row>
    <row r="4590">
      <c r="A4590" s="7" t="n"/>
      <c r="B4590" s="10" t="n"/>
      <c r="C4590">
        <f>IF($A4590="","",IFERROR(IF(INDEX('Apólices'!$Q$2:$Q$5001,MATCH($A4590,'Apólices'!$A$2:$A$5001,0))="","",INDEX('Apólices'!$Q$2:$Q$5001,MATCH($A4590,'Apólices'!$A$2:$A$5001,0))),""))</f>
        <v/>
      </c>
      <c r="D4590" s="8" t="n"/>
      <c r="E4590" s="25" t="n"/>
      <c r="F4590" s="25">
        <f>IF(OR($E4590="",$C4590=""),"",ROUND($E4590*$C4590/100,2))</f>
        <v/>
      </c>
      <c r="G4590" s="8" t="n"/>
      <c r="H4590" s="25" t="n"/>
      <c r="I4590" s="8" t="n"/>
      <c r="J4590" s="25">
        <f>IF($H4590&lt;&gt;"",IF($F4590="","",ROUND($H4590-$F4590,2)),IF(AND($F4590&lt;&gt;"",ISNUMBER($G4590)),IF($G4590&lt;TODAY(),-$F4590,""),""))</f>
        <v/>
      </c>
    </row>
    <row r="4591">
      <c r="A4591" s="7" t="n"/>
      <c r="B4591" s="10" t="n"/>
      <c r="C4591">
        <f>IF($A4591="","",IFERROR(IF(INDEX('Apólices'!$Q$2:$Q$5001,MATCH($A4591,'Apólices'!$A$2:$A$5001,0))="","",INDEX('Apólices'!$Q$2:$Q$5001,MATCH($A4591,'Apólices'!$A$2:$A$5001,0))),""))</f>
        <v/>
      </c>
      <c r="D4591" s="8" t="n"/>
      <c r="E4591" s="25" t="n"/>
      <c r="F4591" s="25">
        <f>IF(OR($E4591="",$C4591=""),"",ROUND($E4591*$C4591/100,2))</f>
        <v/>
      </c>
      <c r="G4591" s="8" t="n"/>
      <c r="H4591" s="25" t="n"/>
      <c r="I4591" s="8" t="n"/>
      <c r="J4591" s="25">
        <f>IF($H4591&lt;&gt;"",IF($F4591="","",ROUND($H4591-$F4591,2)),IF(AND($F4591&lt;&gt;"",ISNUMBER($G4591)),IF($G4591&lt;TODAY(),-$F4591,""),""))</f>
        <v/>
      </c>
    </row>
    <row r="4592">
      <c r="A4592" s="7" t="n"/>
      <c r="B4592" s="10" t="n"/>
      <c r="C4592">
        <f>IF($A4592="","",IFERROR(IF(INDEX('Apólices'!$Q$2:$Q$5001,MATCH($A4592,'Apólices'!$A$2:$A$5001,0))="","",INDEX('Apólices'!$Q$2:$Q$5001,MATCH($A4592,'Apólices'!$A$2:$A$5001,0))),""))</f>
        <v/>
      </c>
      <c r="D4592" s="8" t="n"/>
      <c r="E4592" s="25" t="n"/>
      <c r="F4592" s="25">
        <f>IF(OR($E4592="",$C4592=""),"",ROUND($E4592*$C4592/100,2))</f>
        <v/>
      </c>
      <c r="G4592" s="8" t="n"/>
      <c r="H4592" s="25" t="n"/>
      <c r="I4592" s="8" t="n"/>
      <c r="J4592" s="25">
        <f>IF($H4592&lt;&gt;"",IF($F4592="","",ROUND($H4592-$F4592,2)),IF(AND($F4592&lt;&gt;"",ISNUMBER($G4592)),IF($G4592&lt;TODAY(),-$F4592,""),""))</f>
        <v/>
      </c>
    </row>
    <row r="4593">
      <c r="A4593" s="7" t="n"/>
      <c r="B4593" s="10" t="n"/>
      <c r="C4593">
        <f>IF($A4593="","",IFERROR(IF(INDEX('Apólices'!$Q$2:$Q$5001,MATCH($A4593,'Apólices'!$A$2:$A$5001,0))="","",INDEX('Apólices'!$Q$2:$Q$5001,MATCH($A4593,'Apólices'!$A$2:$A$5001,0))),""))</f>
        <v/>
      </c>
      <c r="D4593" s="8" t="n"/>
      <c r="E4593" s="25" t="n"/>
      <c r="F4593" s="25">
        <f>IF(OR($E4593="",$C4593=""),"",ROUND($E4593*$C4593/100,2))</f>
        <v/>
      </c>
      <c r="G4593" s="8" t="n"/>
      <c r="H4593" s="25" t="n"/>
      <c r="I4593" s="8" t="n"/>
      <c r="J4593" s="25">
        <f>IF($H4593&lt;&gt;"",IF($F4593="","",ROUND($H4593-$F4593,2)),IF(AND($F4593&lt;&gt;"",ISNUMBER($G4593)),IF($G4593&lt;TODAY(),-$F4593,""),""))</f>
        <v/>
      </c>
    </row>
    <row r="4594">
      <c r="A4594" s="7" t="n"/>
      <c r="B4594" s="10" t="n"/>
      <c r="C4594">
        <f>IF($A4594="","",IFERROR(IF(INDEX('Apólices'!$Q$2:$Q$5001,MATCH($A4594,'Apólices'!$A$2:$A$5001,0))="","",INDEX('Apólices'!$Q$2:$Q$5001,MATCH($A4594,'Apólices'!$A$2:$A$5001,0))),""))</f>
        <v/>
      </c>
      <c r="D4594" s="8" t="n"/>
      <c r="E4594" s="25" t="n"/>
      <c r="F4594" s="25">
        <f>IF(OR($E4594="",$C4594=""),"",ROUND($E4594*$C4594/100,2))</f>
        <v/>
      </c>
      <c r="G4594" s="8" t="n"/>
      <c r="H4594" s="25" t="n"/>
      <c r="I4594" s="8" t="n"/>
      <c r="J4594" s="25">
        <f>IF($H4594&lt;&gt;"",IF($F4594="","",ROUND($H4594-$F4594,2)),IF(AND($F4594&lt;&gt;"",ISNUMBER($G4594)),IF($G4594&lt;TODAY(),-$F4594,""),""))</f>
        <v/>
      </c>
    </row>
    <row r="4595">
      <c r="A4595" s="7" t="n"/>
      <c r="B4595" s="10" t="n"/>
      <c r="C4595">
        <f>IF($A4595="","",IFERROR(IF(INDEX('Apólices'!$Q$2:$Q$5001,MATCH($A4595,'Apólices'!$A$2:$A$5001,0))="","",INDEX('Apólices'!$Q$2:$Q$5001,MATCH($A4595,'Apólices'!$A$2:$A$5001,0))),""))</f>
        <v/>
      </c>
      <c r="D4595" s="8" t="n"/>
      <c r="E4595" s="25" t="n"/>
      <c r="F4595" s="25">
        <f>IF(OR($E4595="",$C4595=""),"",ROUND($E4595*$C4595/100,2))</f>
        <v/>
      </c>
      <c r="G4595" s="8" t="n"/>
      <c r="H4595" s="25" t="n"/>
      <c r="I4595" s="8" t="n"/>
      <c r="J4595" s="25">
        <f>IF($H4595&lt;&gt;"",IF($F4595="","",ROUND($H4595-$F4595,2)),IF(AND($F4595&lt;&gt;"",ISNUMBER($G4595)),IF($G4595&lt;TODAY(),-$F4595,""),""))</f>
        <v/>
      </c>
    </row>
    <row r="4596">
      <c r="A4596" s="7" t="n"/>
      <c r="B4596" s="10" t="n"/>
      <c r="C4596">
        <f>IF($A4596="","",IFERROR(IF(INDEX('Apólices'!$Q$2:$Q$5001,MATCH($A4596,'Apólices'!$A$2:$A$5001,0))="","",INDEX('Apólices'!$Q$2:$Q$5001,MATCH($A4596,'Apólices'!$A$2:$A$5001,0))),""))</f>
        <v/>
      </c>
      <c r="D4596" s="8" t="n"/>
      <c r="E4596" s="25" t="n"/>
      <c r="F4596" s="25">
        <f>IF(OR($E4596="",$C4596=""),"",ROUND($E4596*$C4596/100,2))</f>
        <v/>
      </c>
      <c r="G4596" s="8" t="n"/>
      <c r="H4596" s="25" t="n"/>
      <c r="I4596" s="8" t="n"/>
      <c r="J4596" s="25">
        <f>IF($H4596&lt;&gt;"",IF($F4596="","",ROUND($H4596-$F4596,2)),IF(AND($F4596&lt;&gt;"",ISNUMBER($G4596)),IF($G4596&lt;TODAY(),-$F4596,""),""))</f>
        <v/>
      </c>
    </row>
    <row r="4597">
      <c r="A4597" s="7" t="n"/>
      <c r="B4597" s="10" t="n"/>
      <c r="C4597">
        <f>IF($A4597="","",IFERROR(IF(INDEX('Apólices'!$Q$2:$Q$5001,MATCH($A4597,'Apólices'!$A$2:$A$5001,0))="","",INDEX('Apólices'!$Q$2:$Q$5001,MATCH($A4597,'Apólices'!$A$2:$A$5001,0))),""))</f>
        <v/>
      </c>
      <c r="D4597" s="8" t="n"/>
      <c r="E4597" s="25" t="n"/>
      <c r="F4597" s="25">
        <f>IF(OR($E4597="",$C4597=""),"",ROUND($E4597*$C4597/100,2))</f>
        <v/>
      </c>
      <c r="G4597" s="8" t="n"/>
      <c r="H4597" s="25" t="n"/>
      <c r="I4597" s="8" t="n"/>
      <c r="J4597" s="25">
        <f>IF($H4597&lt;&gt;"",IF($F4597="","",ROUND($H4597-$F4597,2)),IF(AND($F4597&lt;&gt;"",ISNUMBER($G4597)),IF($G4597&lt;TODAY(),-$F4597,""),""))</f>
        <v/>
      </c>
    </row>
    <row r="4598">
      <c r="A4598" s="7" t="n"/>
      <c r="B4598" s="10" t="n"/>
      <c r="C4598">
        <f>IF($A4598="","",IFERROR(IF(INDEX('Apólices'!$Q$2:$Q$5001,MATCH($A4598,'Apólices'!$A$2:$A$5001,0))="","",INDEX('Apólices'!$Q$2:$Q$5001,MATCH($A4598,'Apólices'!$A$2:$A$5001,0))),""))</f>
        <v/>
      </c>
      <c r="D4598" s="8" t="n"/>
      <c r="E4598" s="25" t="n"/>
      <c r="F4598" s="25">
        <f>IF(OR($E4598="",$C4598=""),"",ROUND($E4598*$C4598/100,2))</f>
        <v/>
      </c>
      <c r="G4598" s="8" t="n"/>
      <c r="H4598" s="25" t="n"/>
      <c r="I4598" s="8" t="n"/>
      <c r="J4598" s="25">
        <f>IF($H4598&lt;&gt;"",IF($F4598="","",ROUND($H4598-$F4598,2)),IF(AND($F4598&lt;&gt;"",ISNUMBER($G4598)),IF($G4598&lt;TODAY(),-$F4598,""),""))</f>
        <v/>
      </c>
    </row>
    <row r="4599">
      <c r="A4599" s="7" t="n"/>
      <c r="B4599" s="10" t="n"/>
      <c r="C4599">
        <f>IF($A4599="","",IFERROR(IF(INDEX('Apólices'!$Q$2:$Q$5001,MATCH($A4599,'Apólices'!$A$2:$A$5001,0))="","",INDEX('Apólices'!$Q$2:$Q$5001,MATCH($A4599,'Apólices'!$A$2:$A$5001,0))),""))</f>
        <v/>
      </c>
      <c r="D4599" s="8" t="n"/>
      <c r="E4599" s="25" t="n"/>
      <c r="F4599" s="25">
        <f>IF(OR($E4599="",$C4599=""),"",ROUND($E4599*$C4599/100,2))</f>
        <v/>
      </c>
      <c r="G4599" s="8" t="n"/>
      <c r="H4599" s="25" t="n"/>
      <c r="I4599" s="8" t="n"/>
      <c r="J4599" s="25">
        <f>IF($H4599&lt;&gt;"",IF($F4599="","",ROUND($H4599-$F4599,2)),IF(AND($F4599&lt;&gt;"",ISNUMBER($G4599)),IF($G4599&lt;TODAY(),-$F4599,""),""))</f>
        <v/>
      </c>
    </row>
    <row r="4600">
      <c r="A4600" s="7" t="n"/>
      <c r="B4600" s="10" t="n"/>
      <c r="C4600">
        <f>IF($A4600="","",IFERROR(IF(INDEX('Apólices'!$Q$2:$Q$5001,MATCH($A4600,'Apólices'!$A$2:$A$5001,0))="","",INDEX('Apólices'!$Q$2:$Q$5001,MATCH($A4600,'Apólices'!$A$2:$A$5001,0))),""))</f>
        <v/>
      </c>
      <c r="D4600" s="8" t="n"/>
      <c r="E4600" s="25" t="n"/>
      <c r="F4600" s="25">
        <f>IF(OR($E4600="",$C4600=""),"",ROUND($E4600*$C4600/100,2))</f>
        <v/>
      </c>
      <c r="G4600" s="8" t="n"/>
      <c r="H4600" s="25" t="n"/>
      <c r="I4600" s="8" t="n"/>
      <c r="J4600" s="25">
        <f>IF($H4600&lt;&gt;"",IF($F4600="","",ROUND($H4600-$F4600,2)),IF(AND($F4600&lt;&gt;"",ISNUMBER($G4600)),IF($G4600&lt;TODAY(),-$F4600,""),""))</f>
        <v/>
      </c>
    </row>
    <row r="4601">
      <c r="A4601" s="7" t="n"/>
      <c r="B4601" s="10" t="n"/>
      <c r="C4601">
        <f>IF($A4601="","",IFERROR(IF(INDEX('Apólices'!$Q$2:$Q$5001,MATCH($A4601,'Apólices'!$A$2:$A$5001,0))="","",INDEX('Apólices'!$Q$2:$Q$5001,MATCH($A4601,'Apólices'!$A$2:$A$5001,0))),""))</f>
        <v/>
      </c>
      <c r="D4601" s="8" t="n"/>
      <c r="E4601" s="25" t="n"/>
      <c r="F4601" s="25">
        <f>IF(OR($E4601="",$C4601=""),"",ROUND($E4601*$C4601/100,2))</f>
        <v/>
      </c>
      <c r="G4601" s="8" t="n"/>
      <c r="H4601" s="25" t="n"/>
      <c r="I4601" s="8" t="n"/>
      <c r="J4601" s="25">
        <f>IF($H4601&lt;&gt;"",IF($F4601="","",ROUND($H4601-$F4601,2)),IF(AND($F4601&lt;&gt;"",ISNUMBER($G4601)),IF($G4601&lt;TODAY(),-$F4601,""),""))</f>
        <v/>
      </c>
    </row>
    <row r="4602">
      <c r="A4602" s="7" t="n"/>
      <c r="B4602" s="10" t="n"/>
      <c r="C4602">
        <f>IF($A4602="","",IFERROR(IF(INDEX('Apólices'!$Q$2:$Q$5001,MATCH($A4602,'Apólices'!$A$2:$A$5001,0))="","",INDEX('Apólices'!$Q$2:$Q$5001,MATCH($A4602,'Apólices'!$A$2:$A$5001,0))),""))</f>
        <v/>
      </c>
      <c r="D4602" s="8" t="n"/>
      <c r="E4602" s="25" t="n"/>
      <c r="F4602" s="25">
        <f>IF(OR($E4602="",$C4602=""),"",ROUND($E4602*$C4602/100,2))</f>
        <v/>
      </c>
      <c r="G4602" s="8" t="n"/>
      <c r="H4602" s="25" t="n"/>
      <c r="I4602" s="8" t="n"/>
      <c r="J4602" s="25">
        <f>IF($H4602&lt;&gt;"",IF($F4602="","",ROUND($H4602-$F4602,2)),IF(AND($F4602&lt;&gt;"",ISNUMBER($G4602)),IF($G4602&lt;TODAY(),-$F4602,""),""))</f>
        <v/>
      </c>
    </row>
    <row r="4603">
      <c r="A4603" s="7" t="n"/>
      <c r="B4603" s="10" t="n"/>
      <c r="C4603">
        <f>IF($A4603="","",IFERROR(IF(INDEX('Apólices'!$Q$2:$Q$5001,MATCH($A4603,'Apólices'!$A$2:$A$5001,0))="","",INDEX('Apólices'!$Q$2:$Q$5001,MATCH($A4603,'Apólices'!$A$2:$A$5001,0))),""))</f>
        <v/>
      </c>
      <c r="D4603" s="8" t="n"/>
      <c r="E4603" s="25" t="n"/>
      <c r="F4603" s="25">
        <f>IF(OR($E4603="",$C4603=""),"",ROUND($E4603*$C4603/100,2))</f>
        <v/>
      </c>
      <c r="G4603" s="8" t="n"/>
      <c r="H4603" s="25" t="n"/>
      <c r="I4603" s="8" t="n"/>
      <c r="J4603" s="25">
        <f>IF($H4603&lt;&gt;"",IF($F4603="","",ROUND($H4603-$F4603,2)),IF(AND($F4603&lt;&gt;"",ISNUMBER($G4603)),IF($G4603&lt;TODAY(),-$F4603,""),""))</f>
        <v/>
      </c>
    </row>
    <row r="4604">
      <c r="A4604" s="7" t="n"/>
      <c r="B4604" s="10" t="n"/>
      <c r="C4604">
        <f>IF($A4604="","",IFERROR(IF(INDEX('Apólices'!$Q$2:$Q$5001,MATCH($A4604,'Apólices'!$A$2:$A$5001,0))="","",INDEX('Apólices'!$Q$2:$Q$5001,MATCH($A4604,'Apólices'!$A$2:$A$5001,0))),""))</f>
        <v/>
      </c>
      <c r="D4604" s="8" t="n"/>
      <c r="E4604" s="25" t="n"/>
      <c r="F4604" s="25">
        <f>IF(OR($E4604="",$C4604=""),"",ROUND($E4604*$C4604/100,2))</f>
        <v/>
      </c>
      <c r="G4604" s="8" t="n"/>
      <c r="H4604" s="25" t="n"/>
      <c r="I4604" s="8" t="n"/>
      <c r="J4604" s="25">
        <f>IF($H4604&lt;&gt;"",IF($F4604="","",ROUND($H4604-$F4604,2)),IF(AND($F4604&lt;&gt;"",ISNUMBER($G4604)),IF($G4604&lt;TODAY(),-$F4604,""),""))</f>
        <v/>
      </c>
    </row>
    <row r="4605">
      <c r="A4605" s="7" t="n"/>
      <c r="B4605" s="10" t="n"/>
      <c r="C4605">
        <f>IF($A4605="","",IFERROR(IF(INDEX('Apólices'!$Q$2:$Q$5001,MATCH($A4605,'Apólices'!$A$2:$A$5001,0))="","",INDEX('Apólices'!$Q$2:$Q$5001,MATCH($A4605,'Apólices'!$A$2:$A$5001,0))),""))</f>
        <v/>
      </c>
      <c r="D4605" s="8" t="n"/>
      <c r="E4605" s="25" t="n"/>
      <c r="F4605" s="25">
        <f>IF(OR($E4605="",$C4605=""),"",ROUND($E4605*$C4605/100,2))</f>
        <v/>
      </c>
      <c r="G4605" s="8" t="n"/>
      <c r="H4605" s="25" t="n"/>
      <c r="I4605" s="8" t="n"/>
      <c r="J4605" s="25">
        <f>IF($H4605&lt;&gt;"",IF($F4605="","",ROUND($H4605-$F4605,2)),IF(AND($F4605&lt;&gt;"",ISNUMBER($G4605)),IF($G4605&lt;TODAY(),-$F4605,""),""))</f>
        <v/>
      </c>
    </row>
    <row r="4606">
      <c r="A4606" s="7" t="n"/>
      <c r="B4606" s="10" t="n"/>
      <c r="C4606">
        <f>IF($A4606="","",IFERROR(IF(INDEX('Apólices'!$Q$2:$Q$5001,MATCH($A4606,'Apólices'!$A$2:$A$5001,0))="","",INDEX('Apólices'!$Q$2:$Q$5001,MATCH($A4606,'Apólices'!$A$2:$A$5001,0))),""))</f>
        <v/>
      </c>
      <c r="D4606" s="8" t="n"/>
      <c r="E4606" s="25" t="n"/>
      <c r="F4606" s="25">
        <f>IF(OR($E4606="",$C4606=""),"",ROUND($E4606*$C4606/100,2))</f>
        <v/>
      </c>
      <c r="G4606" s="8" t="n"/>
      <c r="H4606" s="25" t="n"/>
      <c r="I4606" s="8" t="n"/>
      <c r="J4606" s="25">
        <f>IF($H4606&lt;&gt;"",IF($F4606="","",ROUND($H4606-$F4606,2)),IF(AND($F4606&lt;&gt;"",ISNUMBER($G4606)),IF($G4606&lt;TODAY(),-$F4606,""),""))</f>
        <v/>
      </c>
    </row>
    <row r="4607">
      <c r="A4607" s="7" t="n"/>
      <c r="B4607" s="10" t="n"/>
      <c r="C4607">
        <f>IF($A4607="","",IFERROR(IF(INDEX('Apólices'!$Q$2:$Q$5001,MATCH($A4607,'Apólices'!$A$2:$A$5001,0))="","",INDEX('Apólices'!$Q$2:$Q$5001,MATCH($A4607,'Apólices'!$A$2:$A$5001,0))),""))</f>
        <v/>
      </c>
      <c r="D4607" s="8" t="n"/>
      <c r="E4607" s="25" t="n"/>
      <c r="F4607" s="25">
        <f>IF(OR($E4607="",$C4607=""),"",ROUND($E4607*$C4607/100,2))</f>
        <v/>
      </c>
      <c r="G4607" s="8" t="n"/>
      <c r="H4607" s="25" t="n"/>
      <c r="I4607" s="8" t="n"/>
      <c r="J4607" s="25">
        <f>IF($H4607&lt;&gt;"",IF($F4607="","",ROUND($H4607-$F4607,2)),IF(AND($F4607&lt;&gt;"",ISNUMBER($G4607)),IF($G4607&lt;TODAY(),-$F4607,""),""))</f>
        <v/>
      </c>
    </row>
    <row r="4608">
      <c r="A4608" s="7" t="n"/>
      <c r="B4608" s="10" t="n"/>
      <c r="C4608">
        <f>IF($A4608="","",IFERROR(IF(INDEX('Apólices'!$Q$2:$Q$5001,MATCH($A4608,'Apólices'!$A$2:$A$5001,0))="","",INDEX('Apólices'!$Q$2:$Q$5001,MATCH($A4608,'Apólices'!$A$2:$A$5001,0))),""))</f>
        <v/>
      </c>
      <c r="D4608" s="8" t="n"/>
      <c r="E4608" s="25" t="n"/>
      <c r="F4608" s="25">
        <f>IF(OR($E4608="",$C4608=""),"",ROUND($E4608*$C4608/100,2))</f>
        <v/>
      </c>
      <c r="G4608" s="8" t="n"/>
      <c r="H4608" s="25" t="n"/>
      <c r="I4608" s="8" t="n"/>
      <c r="J4608" s="25">
        <f>IF($H4608&lt;&gt;"",IF($F4608="","",ROUND($H4608-$F4608,2)),IF(AND($F4608&lt;&gt;"",ISNUMBER($G4608)),IF($G4608&lt;TODAY(),-$F4608,""),""))</f>
        <v/>
      </c>
    </row>
    <row r="4609">
      <c r="A4609" s="7" t="n"/>
      <c r="B4609" s="10" t="n"/>
      <c r="C4609">
        <f>IF($A4609="","",IFERROR(IF(INDEX('Apólices'!$Q$2:$Q$5001,MATCH($A4609,'Apólices'!$A$2:$A$5001,0))="","",INDEX('Apólices'!$Q$2:$Q$5001,MATCH($A4609,'Apólices'!$A$2:$A$5001,0))),""))</f>
        <v/>
      </c>
      <c r="D4609" s="8" t="n"/>
      <c r="E4609" s="25" t="n"/>
      <c r="F4609" s="25">
        <f>IF(OR($E4609="",$C4609=""),"",ROUND($E4609*$C4609/100,2))</f>
        <v/>
      </c>
      <c r="G4609" s="8" t="n"/>
      <c r="H4609" s="25" t="n"/>
      <c r="I4609" s="8" t="n"/>
      <c r="J4609" s="25">
        <f>IF($H4609&lt;&gt;"",IF($F4609="","",ROUND($H4609-$F4609,2)),IF(AND($F4609&lt;&gt;"",ISNUMBER($G4609)),IF($G4609&lt;TODAY(),-$F4609,""),""))</f>
        <v/>
      </c>
    </row>
    <row r="4610">
      <c r="A4610" s="7" t="n"/>
      <c r="B4610" s="10" t="n"/>
      <c r="C4610">
        <f>IF($A4610="","",IFERROR(IF(INDEX('Apólices'!$Q$2:$Q$5001,MATCH($A4610,'Apólices'!$A$2:$A$5001,0))="","",INDEX('Apólices'!$Q$2:$Q$5001,MATCH($A4610,'Apólices'!$A$2:$A$5001,0))),""))</f>
        <v/>
      </c>
      <c r="D4610" s="8" t="n"/>
      <c r="E4610" s="25" t="n"/>
      <c r="F4610" s="25">
        <f>IF(OR($E4610="",$C4610=""),"",ROUND($E4610*$C4610/100,2))</f>
        <v/>
      </c>
      <c r="G4610" s="8" t="n"/>
      <c r="H4610" s="25" t="n"/>
      <c r="I4610" s="8" t="n"/>
      <c r="J4610" s="25">
        <f>IF($H4610&lt;&gt;"",IF($F4610="","",ROUND($H4610-$F4610,2)),IF(AND($F4610&lt;&gt;"",ISNUMBER($G4610)),IF($G4610&lt;TODAY(),-$F4610,""),""))</f>
        <v/>
      </c>
    </row>
    <row r="4611">
      <c r="A4611" s="7" t="n"/>
      <c r="B4611" s="10" t="n"/>
      <c r="C4611">
        <f>IF($A4611="","",IFERROR(IF(INDEX('Apólices'!$Q$2:$Q$5001,MATCH($A4611,'Apólices'!$A$2:$A$5001,0))="","",INDEX('Apólices'!$Q$2:$Q$5001,MATCH($A4611,'Apólices'!$A$2:$A$5001,0))),""))</f>
        <v/>
      </c>
      <c r="D4611" s="8" t="n"/>
      <c r="E4611" s="25" t="n"/>
      <c r="F4611" s="25">
        <f>IF(OR($E4611="",$C4611=""),"",ROUND($E4611*$C4611/100,2))</f>
        <v/>
      </c>
      <c r="G4611" s="8" t="n"/>
      <c r="H4611" s="25" t="n"/>
      <c r="I4611" s="8" t="n"/>
      <c r="J4611" s="25">
        <f>IF($H4611&lt;&gt;"",IF($F4611="","",ROUND($H4611-$F4611,2)),IF(AND($F4611&lt;&gt;"",ISNUMBER($G4611)),IF($G4611&lt;TODAY(),-$F4611,""),""))</f>
        <v/>
      </c>
    </row>
    <row r="4612">
      <c r="A4612" s="7" t="n"/>
      <c r="B4612" s="10" t="n"/>
      <c r="C4612">
        <f>IF($A4612="","",IFERROR(IF(INDEX('Apólices'!$Q$2:$Q$5001,MATCH($A4612,'Apólices'!$A$2:$A$5001,0))="","",INDEX('Apólices'!$Q$2:$Q$5001,MATCH($A4612,'Apólices'!$A$2:$A$5001,0))),""))</f>
        <v/>
      </c>
      <c r="D4612" s="8" t="n"/>
      <c r="E4612" s="25" t="n"/>
      <c r="F4612" s="25">
        <f>IF(OR($E4612="",$C4612=""),"",ROUND($E4612*$C4612/100,2))</f>
        <v/>
      </c>
      <c r="G4612" s="8" t="n"/>
      <c r="H4612" s="25" t="n"/>
      <c r="I4612" s="8" t="n"/>
      <c r="J4612" s="25">
        <f>IF($H4612&lt;&gt;"",IF($F4612="","",ROUND($H4612-$F4612,2)),IF(AND($F4612&lt;&gt;"",ISNUMBER($G4612)),IF($G4612&lt;TODAY(),-$F4612,""),""))</f>
        <v/>
      </c>
    </row>
    <row r="4613">
      <c r="A4613" s="7" t="n"/>
      <c r="B4613" s="10" t="n"/>
      <c r="C4613">
        <f>IF($A4613="","",IFERROR(IF(INDEX('Apólices'!$Q$2:$Q$5001,MATCH($A4613,'Apólices'!$A$2:$A$5001,0))="","",INDEX('Apólices'!$Q$2:$Q$5001,MATCH($A4613,'Apólices'!$A$2:$A$5001,0))),""))</f>
        <v/>
      </c>
      <c r="D4613" s="8" t="n"/>
      <c r="E4613" s="25" t="n"/>
      <c r="F4613" s="25">
        <f>IF(OR($E4613="",$C4613=""),"",ROUND($E4613*$C4613/100,2))</f>
        <v/>
      </c>
      <c r="G4613" s="8" t="n"/>
      <c r="H4613" s="25" t="n"/>
      <c r="I4613" s="8" t="n"/>
      <c r="J4613" s="25">
        <f>IF($H4613&lt;&gt;"",IF($F4613="","",ROUND($H4613-$F4613,2)),IF(AND($F4613&lt;&gt;"",ISNUMBER($G4613)),IF($G4613&lt;TODAY(),-$F4613,""),""))</f>
        <v/>
      </c>
    </row>
    <row r="4614">
      <c r="A4614" s="7" t="n"/>
      <c r="B4614" s="10" t="n"/>
      <c r="C4614">
        <f>IF($A4614="","",IFERROR(IF(INDEX('Apólices'!$Q$2:$Q$5001,MATCH($A4614,'Apólices'!$A$2:$A$5001,0))="","",INDEX('Apólices'!$Q$2:$Q$5001,MATCH($A4614,'Apólices'!$A$2:$A$5001,0))),""))</f>
        <v/>
      </c>
      <c r="D4614" s="8" t="n"/>
      <c r="E4614" s="25" t="n"/>
      <c r="F4614" s="25">
        <f>IF(OR($E4614="",$C4614=""),"",ROUND($E4614*$C4614/100,2))</f>
        <v/>
      </c>
      <c r="G4614" s="8" t="n"/>
      <c r="H4614" s="25" t="n"/>
      <c r="I4614" s="8" t="n"/>
      <c r="J4614" s="25">
        <f>IF($H4614&lt;&gt;"",IF($F4614="","",ROUND($H4614-$F4614,2)),IF(AND($F4614&lt;&gt;"",ISNUMBER($G4614)),IF($G4614&lt;TODAY(),-$F4614,""),""))</f>
        <v/>
      </c>
    </row>
    <row r="4615">
      <c r="A4615" s="7" t="n"/>
      <c r="B4615" s="10" t="n"/>
      <c r="C4615">
        <f>IF($A4615="","",IFERROR(IF(INDEX('Apólices'!$Q$2:$Q$5001,MATCH($A4615,'Apólices'!$A$2:$A$5001,0))="","",INDEX('Apólices'!$Q$2:$Q$5001,MATCH($A4615,'Apólices'!$A$2:$A$5001,0))),""))</f>
        <v/>
      </c>
      <c r="D4615" s="8" t="n"/>
      <c r="E4615" s="25" t="n"/>
      <c r="F4615" s="25">
        <f>IF(OR($E4615="",$C4615=""),"",ROUND($E4615*$C4615/100,2))</f>
        <v/>
      </c>
      <c r="G4615" s="8" t="n"/>
      <c r="H4615" s="25" t="n"/>
      <c r="I4615" s="8" t="n"/>
      <c r="J4615" s="25">
        <f>IF($H4615&lt;&gt;"",IF($F4615="","",ROUND($H4615-$F4615,2)),IF(AND($F4615&lt;&gt;"",ISNUMBER($G4615)),IF($G4615&lt;TODAY(),-$F4615,""),""))</f>
        <v/>
      </c>
    </row>
    <row r="4616">
      <c r="A4616" s="7" t="n"/>
      <c r="B4616" s="10" t="n"/>
      <c r="C4616">
        <f>IF($A4616="","",IFERROR(IF(INDEX('Apólices'!$Q$2:$Q$5001,MATCH($A4616,'Apólices'!$A$2:$A$5001,0))="","",INDEX('Apólices'!$Q$2:$Q$5001,MATCH($A4616,'Apólices'!$A$2:$A$5001,0))),""))</f>
        <v/>
      </c>
      <c r="D4616" s="8" t="n"/>
      <c r="E4616" s="25" t="n"/>
      <c r="F4616" s="25">
        <f>IF(OR($E4616="",$C4616=""),"",ROUND($E4616*$C4616/100,2))</f>
        <v/>
      </c>
      <c r="G4616" s="8" t="n"/>
      <c r="H4616" s="25" t="n"/>
      <c r="I4616" s="8" t="n"/>
      <c r="J4616" s="25">
        <f>IF($H4616&lt;&gt;"",IF($F4616="","",ROUND($H4616-$F4616,2)),IF(AND($F4616&lt;&gt;"",ISNUMBER($G4616)),IF($G4616&lt;TODAY(),-$F4616,""),""))</f>
        <v/>
      </c>
    </row>
    <row r="4617">
      <c r="A4617" s="7" t="n"/>
      <c r="B4617" s="10" t="n"/>
      <c r="C4617">
        <f>IF($A4617="","",IFERROR(IF(INDEX('Apólices'!$Q$2:$Q$5001,MATCH($A4617,'Apólices'!$A$2:$A$5001,0))="","",INDEX('Apólices'!$Q$2:$Q$5001,MATCH($A4617,'Apólices'!$A$2:$A$5001,0))),""))</f>
        <v/>
      </c>
      <c r="D4617" s="8" t="n"/>
      <c r="E4617" s="25" t="n"/>
      <c r="F4617" s="25">
        <f>IF(OR($E4617="",$C4617=""),"",ROUND($E4617*$C4617/100,2))</f>
        <v/>
      </c>
      <c r="G4617" s="8" t="n"/>
      <c r="H4617" s="25" t="n"/>
      <c r="I4617" s="8" t="n"/>
      <c r="J4617" s="25">
        <f>IF($H4617&lt;&gt;"",IF($F4617="","",ROUND($H4617-$F4617,2)),IF(AND($F4617&lt;&gt;"",ISNUMBER($G4617)),IF($G4617&lt;TODAY(),-$F4617,""),""))</f>
        <v/>
      </c>
    </row>
    <row r="4618">
      <c r="A4618" s="7" t="n"/>
      <c r="B4618" s="10" t="n"/>
      <c r="C4618">
        <f>IF($A4618="","",IFERROR(IF(INDEX('Apólices'!$Q$2:$Q$5001,MATCH($A4618,'Apólices'!$A$2:$A$5001,0))="","",INDEX('Apólices'!$Q$2:$Q$5001,MATCH($A4618,'Apólices'!$A$2:$A$5001,0))),""))</f>
        <v/>
      </c>
      <c r="D4618" s="8" t="n"/>
      <c r="E4618" s="25" t="n"/>
      <c r="F4618" s="25">
        <f>IF(OR($E4618="",$C4618=""),"",ROUND($E4618*$C4618/100,2))</f>
        <v/>
      </c>
      <c r="G4618" s="8" t="n"/>
      <c r="H4618" s="25" t="n"/>
      <c r="I4618" s="8" t="n"/>
      <c r="J4618" s="25">
        <f>IF($H4618&lt;&gt;"",IF($F4618="","",ROUND($H4618-$F4618,2)),IF(AND($F4618&lt;&gt;"",ISNUMBER($G4618)),IF($G4618&lt;TODAY(),-$F4618,""),""))</f>
        <v/>
      </c>
    </row>
    <row r="4619">
      <c r="A4619" s="7" t="n"/>
      <c r="B4619" s="10" t="n"/>
      <c r="C4619">
        <f>IF($A4619="","",IFERROR(IF(INDEX('Apólices'!$Q$2:$Q$5001,MATCH($A4619,'Apólices'!$A$2:$A$5001,0))="","",INDEX('Apólices'!$Q$2:$Q$5001,MATCH($A4619,'Apólices'!$A$2:$A$5001,0))),""))</f>
        <v/>
      </c>
      <c r="D4619" s="8" t="n"/>
      <c r="E4619" s="25" t="n"/>
      <c r="F4619" s="25">
        <f>IF(OR($E4619="",$C4619=""),"",ROUND($E4619*$C4619/100,2))</f>
        <v/>
      </c>
      <c r="G4619" s="8" t="n"/>
      <c r="H4619" s="25" t="n"/>
      <c r="I4619" s="8" t="n"/>
      <c r="J4619" s="25">
        <f>IF($H4619&lt;&gt;"",IF($F4619="","",ROUND($H4619-$F4619,2)),IF(AND($F4619&lt;&gt;"",ISNUMBER($G4619)),IF($G4619&lt;TODAY(),-$F4619,""),""))</f>
        <v/>
      </c>
    </row>
    <row r="4620">
      <c r="A4620" s="7" t="n"/>
      <c r="B4620" s="10" t="n"/>
      <c r="C4620">
        <f>IF($A4620="","",IFERROR(IF(INDEX('Apólices'!$Q$2:$Q$5001,MATCH($A4620,'Apólices'!$A$2:$A$5001,0))="","",INDEX('Apólices'!$Q$2:$Q$5001,MATCH($A4620,'Apólices'!$A$2:$A$5001,0))),""))</f>
        <v/>
      </c>
      <c r="D4620" s="8" t="n"/>
      <c r="E4620" s="25" t="n"/>
      <c r="F4620" s="25">
        <f>IF(OR($E4620="",$C4620=""),"",ROUND($E4620*$C4620/100,2))</f>
        <v/>
      </c>
      <c r="G4620" s="8" t="n"/>
      <c r="H4620" s="25" t="n"/>
      <c r="I4620" s="8" t="n"/>
      <c r="J4620" s="25">
        <f>IF($H4620&lt;&gt;"",IF($F4620="","",ROUND($H4620-$F4620,2)),IF(AND($F4620&lt;&gt;"",ISNUMBER($G4620)),IF($G4620&lt;TODAY(),-$F4620,""),""))</f>
        <v/>
      </c>
    </row>
    <row r="4621">
      <c r="A4621" s="7" t="n"/>
      <c r="B4621" s="10" t="n"/>
      <c r="C4621">
        <f>IF($A4621="","",IFERROR(IF(INDEX('Apólices'!$Q$2:$Q$5001,MATCH($A4621,'Apólices'!$A$2:$A$5001,0))="","",INDEX('Apólices'!$Q$2:$Q$5001,MATCH($A4621,'Apólices'!$A$2:$A$5001,0))),""))</f>
        <v/>
      </c>
      <c r="D4621" s="8" t="n"/>
      <c r="E4621" s="25" t="n"/>
      <c r="F4621" s="25">
        <f>IF(OR($E4621="",$C4621=""),"",ROUND($E4621*$C4621/100,2))</f>
        <v/>
      </c>
      <c r="G4621" s="8" t="n"/>
      <c r="H4621" s="25" t="n"/>
      <c r="I4621" s="8" t="n"/>
      <c r="J4621" s="25">
        <f>IF($H4621&lt;&gt;"",IF($F4621="","",ROUND($H4621-$F4621,2)),IF(AND($F4621&lt;&gt;"",ISNUMBER($G4621)),IF($G4621&lt;TODAY(),-$F4621,""),""))</f>
        <v/>
      </c>
    </row>
    <row r="4622">
      <c r="A4622" s="7" t="n"/>
      <c r="B4622" s="10" t="n"/>
      <c r="C4622">
        <f>IF($A4622="","",IFERROR(IF(INDEX('Apólices'!$Q$2:$Q$5001,MATCH($A4622,'Apólices'!$A$2:$A$5001,0))="","",INDEX('Apólices'!$Q$2:$Q$5001,MATCH($A4622,'Apólices'!$A$2:$A$5001,0))),""))</f>
        <v/>
      </c>
      <c r="D4622" s="8" t="n"/>
      <c r="E4622" s="25" t="n"/>
      <c r="F4622" s="25">
        <f>IF(OR($E4622="",$C4622=""),"",ROUND($E4622*$C4622/100,2))</f>
        <v/>
      </c>
      <c r="G4622" s="8" t="n"/>
      <c r="H4622" s="25" t="n"/>
      <c r="I4622" s="8" t="n"/>
      <c r="J4622" s="25">
        <f>IF($H4622&lt;&gt;"",IF($F4622="","",ROUND($H4622-$F4622,2)),IF(AND($F4622&lt;&gt;"",ISNUMBER($G4622)),IF($G4622&lt;TODAY(),-$F4622,""),""))</f>
        <v/>
      </c>
    </row>
    <row r="4623">
      <c r="A4623" s="7" t="n"/>
      <c r="B4623" s="10" t="n"/>
      <c r="C4623">
        <f>IF($A4623="","",IFERROR(IF(INDEX('Apólices'!$Q$2:$Q$5001,MATCH($A4623,'Apólices'!$A$2:$A$5001,0))="","",INDEX('Apólices'!$Q$2:$Q$5001,MATCH($A4623,'Apólices'!$A$2:$A$5001,0))),""))</f>
        <v/>
      </c>
      <c r="D4623" s="8" t="n"/>
      <c r="E4623" s="25" t="n"/>
      <c r="F4623" s="25">
        <f>IF(OR($E4623="",$C4623=""),"",ROUND($E4623*$C4623/100,2))</f>
        <v/>
      </c>
      <c r="G4623" s="8" t="n"/>
      <c r="H4623" s="25" t="n"/>
      <c r="I4623" s="8" t="n"/>
      <c r="J4623" s="25">
        <f>IF($H4623&lt;&gt;"",IF($F4623="","",ROUND($H4623-$F4623,2)),IF(AND($F4623&lt;&gt;"",ISNUMBER($G4623)),IF($G4623&lt;TODAY(),-$F4623,""),""))</f>
        <v/>
      </c>
    </row>
    <row r="4624">
      <c r="A4624" s="7" t="n"/>
      <c r="B4624" s="10" t="n"/>
      <c r="C4624">
        <f>IF($A4624="","",IFERROR(IF(INDEX('Apólices'!$Q$2:$Q$5001,MATCH($A4624,'Apólices'!$A$2:$A$5001,0))="","",INDEX('Apólices'!$Q$2:$Q$5001,MATCH($A4624,'Apólices'!$A$2:$A$5001,0))),""))</f>
        <v/>
      </c>
      <c r="D4624" s="8" t="n"/>
      <c r="E4624" s="25" t="n"/>
      <c r="F4624" s="25">
        <f>IF(OR($E4624="",$C4624=""),"",ROUND($E4624*$C4624/100,2))</f>
        <v/>
      </c>
      <c r="G4624" s="8" t="n"/>
      <c r="H4624" s="25" t="n"/>
      <c r="I4624" s="8" t="n"/>
      <c r="J4624" s="25">
        <f>IF($H4624&lt;&gt;"",IF($F4624="","",ROUND($H4624-$F4624,2)),IF(AND($F4624&lt;&gt;"",ISNUMBER($G4624)),IF($G4624&lt;TODAY(),-$F4624,""),""))</f>
        <v/>
      </c>
    </row>
    <row r="4625">
      <c r="A4625" s="7" t="n"/>
      <c r="B4625" s="10" t="n"/>
      <c r="C4625">
        <f>IF($A4625="","",IFERROR(IF(INDEX('Apólices'!$Q$2:$Q$5001,MATCH($A4625,'Apólices'!$A$2:$A$5001,0))="","",INDEX('Apólices'!$Q$2:$Q$5001,MATCH($A4625,'Apólices'!$A$2:$A$5001,0))),""))</f>
        <v/>
      </c>
      <c r="D4625" s="8" t="n"/>
      <c r="E4625" s="25" t="n"/>
      <c r="F4625" s="25">
        <f>IF(OR($E4625="",$C4625=""),"",ROUND($E4625*$C4625/100,2))</f>
        <v/>
      </c>
      <c r="G4625" s="8" t="n"/>
      <c r="H4625" s="25" t="n"/>
      <c r="I4625" s="8" t="n"/>
      <c r="J4625" s="25">
        <f>IF($H4625&lt;&gt;"",IF($F4625="","",ROUND($H4625-$F4625,2)),IF(AND($F4625&lt;&gt;"",ISNUMBER($G4625)),IF($G4625&lt;TODAY(),-$F4625,""),""))</f>
        <v/>
      </c>
    </row>
    <row r="4626">
      <c r="A4626" s="7" t="n"/>
      <c r="B4626" s="10" t="n"/>
      <c r="C4626">
        <f>IF($A4626="","",IFERROR(IF(INDEX('Apólices'!$Q$2:$Q$5001,MATCH($A4626,'Apólices'!$A$2:$A$5001,0))="","",INDEX('Apólices'!$Q$2:$Q$5001,MATCH($A4626,'Apólices'!$A$2:$A$5001,0))),""))</f>
        <v/>
      </c>
      <c r="D4626" s="8" t="n"/>
      <c r="E4626" s="25" t="n"/>
      <c r="F4626" s="25">
        <f>IF(OR($E4626="",$C4626=""),"",ROUND($E4626*$C4626/100,2))</f>
        <v/>
      </c>
      <c r="G4626" s="8" t="n"/>
      <c r="H4626" s="25" t="n"/>
      <c r="I4626" s="8" t="n"/>
      <c r="J4626" s="25">
        <f>IF($H4626&lt;&gt;"",IF($F4626="","",ROUND($H4626-$F4626,2)),IF(AND($F4626&lt;&gt;"",ISNUMBER($G4626)),IF($G4626&lt;TODAY(),-$F4626,""),""))</f>
        <v/>
      </c>
    </row>
    <row r="4627">
      <c r="A4627" s="7" t="n"/>
      <c r="B4627" s="10" t="n"/>
      <c r="C4627">
        <f>IF($A4627="","",IFERROR(IF(INDEX('Apólices'!$Q$2:$Q$5001,MATCH($A4627,'Apólices'!$A$2:$A$5001,0))="","",INDEX('Apólices'!$Q$2:$Q$5001,MATCH($A4627,'Apólices'!$A$2:$A$5001,0))),""))</f>
        <v/>
      </c>
      <c r="D4627" s="8" t="n"/>
      <c r="E4627" s="25" t="n"/>
      <c r="F4627" s="25">
        <f>IF(OR($E4627="",$C4627=""),"",ROUND($E4627*$C4627/100,2))</f>
        <v/>
      </c>
      <c r="G4627" s="8" t="n"/>
      <c r="H4627" s="25" t="n"/>
      <c r="I4627" s="8" t="n"/>
      <c r="J4627" s="25">
        <f>IF($H4627&lt;&gt;"",IF($F4627="","",ROUND($H4627-$F4627,2)),IF(AND($F4627&lt;&gt;"",ISNUMBER($G4627)),IF($G4627&lt;TODAY(),-$F4627,""),""))</f>
        <v/>
      </c>
    </row>
    <row r="4628">
      <c r="A4628" s="7" t="n"/>
      <c r="B4628" s="10" t="n"/>
      <c r="C4628">
        <f>IF($A4628="","",IFERROR(IF(INDEX('Apólices'!$Q$2:$Q$5001,MATCH($A4628,'Apólices'!$A$2:$A$5001,0))="","",INDEX('Apólices'!$Q$2:$Q$5001,MATCH($A4628,'Apólices'!$A$2:$A$5001,0))),""))</f>
        <v/>
      </c>
      <c r="D4628" s="8" t="n"/>
      <c r="E4628" s="25" t="n"/>
      <c r="F4628" s="25">
        <f>IF(OR($E4628="",$C4628=""),"",ROUND($E4628*$C4628/100,2))</f>
        <v/>
      </c>
      <c r="G4628" s="8" t="n"/>
      <c r="H4628" s="25" t="n"/>
      <c r="I4628" s="8" t="n"/>
      <c r="J4628" s="25">
        <f>IF($H4628&lt;&gt;"",IF($F4628="","",ROUND($H4628-$F4628,2)),IF(AND($F4628&lt;&gt;"",ISNUMBER($G4628)),IF($G4628&lt;TODAY(),-$F4628,""),""))</f>
        <v/>
      </c>
    </row>
    <row r="4629">
      <c r="A4629" s="7" t="n"/>
      <c r="B4629" s="10" t="n"/>
      <c r="C4629">
        <f>IF($A4629="","",IFERROR(IF(INDEX('Apólices'!$Q$2:$Q$5001,MATCH($A4629,'Apólices'!$A$2:$A$5001,0))="","",INDEX('Apólices'!$Q$2:$Q$5001,MATCH($A4629,'Apólices'!$A$2:$A$5001,0))),""))</f>
        <v/>
      </c>
      <c r="D4629" s="8" t="n"/>
      <c r="E4629" s="25" t="n"/>
      <c r="F4629" s="25">
        <f>IF(OR($E4629="",$C4629=""),"",ROUND($E4629*$C4629/100,2))</f>
        <v/>
      </c>
      <c r="G4629" s="8" t="n"/>
      <c r="H4629" s="25" t="n"/>
      <c r="I4629" s="8" t="n"/>
      <c r="J4629" s="25">
        <f>IF($H4629&lt;&gt;"",IF($F4629="","",ROUND($H4629-$F4629,2)),IF(AND($F4629&lt;&gt;"",ISNUMBER($G4629)),IF($G4629&lt;TODAY(),-$F4629,""),""))</f>
        <v/>
      </c>
    </row>
    <row r="4630">
      <c r="A4630" s="7" t="n"/>
      <c r="B4630" s="10" t="n"/>
      <c r="C4630">
        <f>IF($A4630="","",IFERROR(IF(INDEX('Apólices'!$Q$2:$Q$5001,MATCH($A4630,'Apólices'!$A$2:$A$5001,0))="","",INDEX('Apólices'!$Q$2:$Q$5001,MATCH($A4630,'Apólices'!$A$2:$A$5001,0))),""))</f>
        <v/>
      </c>
      <c r="D4630" s="8" t="n"/>
      <c r="E4630" s="25" t="n"/>
      <c r="F4630" s="25">
        <f>IF(OR($E4630="",$C4630=""),"",ROUND($E4630*$C4630/100,2))</f>
        <v/>
      </c>
      <c r="G4630" s="8" t="n"/>
      <c r="H4630" s="25" t="n"/>
      <c r="I4630" s="8" t="n"/>
      <c r="J4630" s="25">
        <f>IF($H4630&lt;&gt;"",IF($F4630="","",ROUND($H4630-$F4630,2)),IF(AND($F4630&lt;&gt;"",ISNUMBER($G4630)),IF($G4630&lt;TODAY(),-$F4630,""),""))</f>
        <v/>
      </c>
    </row>
    <row r="4631">
      <c r="A4631" s="7" t="n"/>
      <c r="B4631" s="10" t="n"/>
      <c r="C4631">
        <f>IF($A4631="","",IFERROR(IF(INDEX('Apólices'!$Q$2:$Q$5001,MATCH($A4631,'Apólices'!$A$2:$A$5001,0))="","",INDEX('Apólices'!$Q$2:$Q$5001,MATCH($A4631,'Apólices'!$A$2:$A$5001,0))),""))</f>
        <v/>
      </c>
      <c r="D4631" s="8" t="n"/>
      <c r="E4631" s="25" t="n"/>
      <c r="F4631" s="25">
        <f>IF(OR($E4631="",$C4631=""),"",ROUND($E4631*$C4631/100,2))</f>
        <v/>
      </c>
      <c r="G4631" s="8" t="n"/>
      <c r="H4631" s="25" t="n"/>
      <c r="I4631" s="8" t="n"/>
      <c r="J4631" s="25">
        <f>IF($H4631&lt;&gt;"",IF($F4631="","",ROUND($H4631-$F4631,2)),IF(AND($F4631&lt;&gt;"",ISNUMBER($G4631)),IF($G4631&lt;TODAY(),-$F4631,""),""))</f>
        <v/>
      </c>
    </row>
    <row r="4632">
      <c r="A4632" s="7" t="n"/>
      <c r="B4632" s="10" t="n"/>
      <c r="C4632">
        <f>IF($A4632="","",IFERROR(IF(INDEX('Apólices'!$Q$2:$Q$5001,MATCH($A4632,'Apólices'!$A$2:$A$5001,0))="","",INDEX('Apólices'!$Q$2:$Q$5001,MATCH($A4632,'Apólices'!$A$2:$A$5001,0))),""))</f>
        <v/>
      </c>
      <c r="D4632" s="8" t="n"/>
      <c r="E4632" s="25" t="n"/>
      <c r="F4632" s="25">
        <f>IF(OR($E4632="",$C4632=""),"",ROUND($E4632*$C4632/100,2))</f>
        <v/>
      </c>
      <c r="G4632" s="8" t="n"/>
      <c r="H4632" s="25" t="n"/>
      <c r="I4632" s="8" t="n"/>
      <c r="J4632" s="25">
        <f>IF($H4632&lt;&gt;"",IF($F4632="","",ROUND($H4632-$F4632,2)),IF(AND($F4632&lt;&gt;"",ISNUMBER($G4632)),IF($G4632&lt;TODAY(),-$F4632,""),""))</f>
        <v/>
      </c>
    </row>
    <row r="4633">
      <c r="A4633" s="7" t="n"/>
      <c r="B4633" s="10" t="n"/>
      <c r="C4633">
        <f>IF($A4633="","",IFERROR(IF(INDEX('Apólices'!$Q$2:$Q$5001,MATCH($A4633,'Apólices'!$A$2:$A$5001,0))="","",INDEX('Apólices'!$Q$2:$Q$5001,MATCH($A4633,'Apólices'!$A$2:$A$5001,0))),""))</f>
        <v/>
      </c>
      <c r="D4633" s="8" t="n"/>
      <c r="E4633" s="25" t="n"/>
      <c r="F4633" s="25">
        <f>IF(OR($E4633="",$C4633=""),"",ROUND($E4633*$C4633/100,2))</f>
        <v/>
      </c>
      <c r="G4633" s="8" t="n"/>
      <c r="H4633" s="25" t="n"/>
      <c r="I4633" s="8" t="n"/>
      <c r="J4633" s="25">
        <f>IF($H4633&lt;&gt;"",IF($F4633="","",ROUND($H4633-$F4633,2)),IF(AND($F4633&lt;&gt;"",ISNUMBER($G4633)),IF($G4633&lt;TODAY(),-$F4633,""),""))</f>
        <v/>
      </c>
    </row>
    <row r="4634">
      <c r="A4634" s="7" t="n"/>
      <c r="B4634" s="10" t="n"/>
      <c r="C4634">
        <f>IF($A4634="","",IFERROR(IF(INDEX('Apólices'!$Q$2:$Q$5001,MATCH($A4634,'Apólices'!$A$2:$A$5001,0))="","",INDEX('Apólices'!$Q$2:$Q$5001,MATCH($A4634,'Apólices'!$A$2:$A$5001,0))),""))</f>
        <v/>
      </c>
      <c r="D4634" s="8" t="n"/>
      <c r="E4634" s="25" t="n"/>
      <c r="F4634" s="25">
        <f>IF(OR($E4634="",$C4634=""),"",ROUND($E4634*$C4634/100,2))</f>
        <v/>
      </c>
      <c r="G4634" s="8" t="n"/>
      <c r="H4634" s="25" t="n"/>
      <c r="I4634" s="8" t="n"/>
      <c r="J4634" s="25">
        <f>IF($H4634&lt;&gt;"",IF($F4634="","",ROUND($H4634-$F4634,2)),IF(AND($F4634&lt;&gt;"",ISNUMBER($G4634)),IF($G4634&lt;TODAY(),-$F4634,""),""))</f>
        <v/>
      </c>
    </row>
    <row r="4635">
      <c r="A4635" s="7" t="n"/>
      <c r="B4635" s="10" t="n"/>
      <c r="C4635">
        <f>IF($A4635="","",IFERROR(IF(INDEX('Apólices'!$Q$2:$Q$5001,MATCH($A4635,'Apólices'!$A$2:$A$5001,0))="","",INDEX('Apólices'!$Q$2:$Q$5001,MATCH($A4635,'Apólices'!$A$2:$A$5001,0))),""))</f>
        <v/>
      </c>
      <c r="D4635" s="8" t="n"/>
      <c r="E4635" s="25" t="n"/>
      <c r="F4635" s="25">
        <f>IF(OR($E4635="",$C4635=""),"",ROUND($E4635*$C4635/100,2))</f>
        <v/>
      </c>
      <c r="G4635" s="8" t="n"/>
      <c r="H4635" s="25" t="n"/>
      <c r="I4635" s="8" t="n"/>
      <c r="J4635" s="25">
        <f>IF($H4635&lt;&gt;"",IF($F4635="","",ROUND($H4635-$F4635,2)),IF(AND($F4635&lt;&gt;"",ISNUMBER($G4635)),IF($G4635&lt;TODAY(),-$F4635,""),""))</f>
        <v/>
      </c>
    </row>
    <row r="4636">
      <c r="A4636" s="7" t="n"/>
      <c r="B4636" s="10" t="n"/>
      <c r="C4636">
        <f>IF($A4636="","",IFERROR(IF(INDEX('Apólices'!$Q$2:$Q$5001,MATCH($A4636,'Apólices'!$A$2:$A$5001,0))="","",INDEX('Apólices'!$Q$2:$Q$5001,MATCH($A4636,'Apólices'!$A$2:$A$5001,0))),""))</f>
        <v/>
      </c>
      <c r="D4636" s="8" t="n"/>
      <c r="E4636" s="25" t="n"/>
      <c r="F4636" s="25">
        <f>IF(OR($E4636="",$C4636=""),"",ROUND($E4636*$C4636/100,2))</f>
        <v/>
      </c>
      <c r="G4636" s="8" t="n"/>
      <c r="H4636" s="25" t="n"/>
      <c r="I4636" s="8" t="n"/>
      <c r="J4636" s="25">
        <f>IF($H4636&lt;&gt;"",IF($F4636="","",ROUND($H4636-$F4636,2)),IF(AND($F4636&lt;&gt;"",ISNUMBER($G4636)),IF($G4636&lt;TODAY(),-$F4636,""),""))</f>
        <v/>
      </c>
    </row>
    <row r="4637">
      <c r="A4637" s="7" t="n"/>
      <c r="B4637" s="10" t="n"/>
      <c r="C4637">
        <f>IF($A4637="","",IFERROR(IF(INDEX('Apólices'!$Q$2:$Q$5001,MATCH($A4637,'Apólices'!$A$2:$A$5001,0))="","",INDEX('Apólices'!$Q$2:$Q$5001,MATCH($A4637,'Apólices'!$A$2:$A$5001,0))),""))</f>
        <v/>
      </c>
      <c r="D4637" s="8" t="n"/>
      <c r="E4637" s="25" t="n"/>
      <c r="F4637" s="25">
        <f>IF(OR($E4637="",$C4637=""),"",ROUND($E4637*$C4637/100,2))</f>
        <v/>
      </c>
      <c r="G4637" s="8" t="n"/>
      <c r="H4637" s="25" t="n"/>
      <c r="I4637" s="8" t="n"/>
      <c r="J4637" s="25">
        <f>IF($H4637&lt;&gt;"",IF($F4637="","",ROUND($H4637-$F4637,2)),IF(AND($F4637&lt;&gt;"",ISNUMBER($G4637)),IF($G4637&lt;TODAY(),-$F4637,""),""))</f>
        <v/>
      </c>
    </row>
    <row r="4638">
      <c r="A4638" s="7" t="n"/>
      <c r="B4638" s="10" t="n"/>
      <c r="C4638">
        <f>IF($A4638="","",IFERROR(IF(INDEX('Apólices'!$Q$2:$Q$5001,MATCH($A4638,'Apólices'!$A$2:$A$5001,0))="","",INDEX('Apólices'!$Q$2:$Q$5001,MATCH($A4638,'Apólices'!$A$2:$A$5001,0))),""))</f>
        <v/>
      </c>
      <c r="D4638" s="8" t="n"/>
      <c r="E4638" s="25" t="n"/>
      <c r="F4638" s="25">
        <f>IF(OR($E4638="",$C4638=""),"",ROUND($E4638*$C4638/100,2))</f>
        <v/>
      </c>
      <c r="G4638" s="8" t="n"/>
      <c r="H4638" s="25" t="n"/>
      <c r="I4638" s="8" t="n"/>
      <c r="J4638" s="25">
        <f>IF($H4638&lt;&gt;"",IF($F4638="","",ROUND($H4638-$F4638,2)),IF(AND($F4638&lt;&gt;"",ISNUMBER($G4638)),IF($G4638&lt;TODAY(),-$F4638,""),""))</f>
        <v/>
      </c>
    </row>
    <row r="4639">
      <c r="A4639" s="7" t="n"/>
      <c r="B4639" s="10" t="n"/>
      <c r="C4639">
        <f>IF($A4639="","",IFERROR(IF(INDEX('Apólices'!$Q$2:$Q$5001,MATCH($A4639,'Apólices'!$A$2:$A$5001,0))="","",INDEX('Apólices'!$Q$2:$Q$5001,MATCH($A4639,'Apólices'!$A$2:$A$5001,0))),""))</f>
        <v/>
      </c>
      <c r="D4639" s="8" t="n"/>
      <c r="E4639" s="25" t="n"/>
      <c r="F4639" s="25">
        <f>IF(OR($E4639="",$C4639=""),"",ROUND($E4639*$C4639/100,2))</f>
        <v/>
      </c>
      <c r="G4639" s="8" t="n"/>
      <c r="H4639" s="25" t="n"/>
      <c r="I4639" s="8" t="n"/>
      <c r="J4639" s="25">
        <f>IF($H4639&lt;&gt;"",IF($F4639="","",ROUND($H4639-$F4639,2)),IF(AND($F4639&lt;&gt;"",ISNUMBER($G4639)),IF($G4639&lt;TODAY(),-$F4639,""),""))</f>
        <v/>
      </c>
    </row>
    <row r="4640">
      <c r="A4640" s="7" t="n"/>
      <c r="B4640" s="10" t="n"/>
      <c r="C4640">
        <f>IF($A4640="","",IFERROR(IF(INDEX('Apólices'!$Q$2:$Q$5001,MATCH($A4640,'Apólices'!$A$2:$A$5001,0))="","",INDEX('Apólices'!$Q$2:$Q$5001,MATCH($A4640,'Apólices'!$A$2:$A$5001,0))),""))</f>
        <v/>
      </c>
      <c r="D4640" s="8" t="n"/>
      <c r="E4640" s="25" t="n"/>
      <c r="F4640" s="25">
        <f>IF(OR($E4640="",$C4640=""),"",ROUND($E4640*$C4640/100,2))</f>
        <v/>
      </c>
      <c r="G4640" s="8" t="n"/>
      <c r="H4640" s="25" t="n"/>
      <c r="I4640" s="8" t="n"/>
      <c r="J4640" s="25">
        <f>IF($H4640&lt;&gt;"",IF($F4640="","",ROUND($H4640-$F4640,2)),IF(AND($F4640&lt;&gt;"",ISNUMBER($G4640)),IF($G4640&lt;TODAY(),-$F4640,""),""))</f>
        <v/>
      </c>
    </row>
    <row r="4641">
      <c r="A4641" s="7" t="n"/>
      <c r="B4641" s="10" t="n"/>
      <c r="C4641">
        <f>IF($A4641="","",IFERROR(IF(INDEX('Apólices'!$Q$2:$Q$5001,MATCH($A4641,'Apólices'!$A$2:$A$5001,0))="","",INDEX('Apólices'!$Q$2:$Q$5001,MATCH($A4641,'Apólices'!$A$2:$A$5001,0))),""))</f>
        <v/>
      </c>
      <c r="D4641" s="8" t="n"/>
      <c r="E4641" s="25" t="n"/>
      <c r="F4641" s="25">
        <f>IF(OR($E4641="",$C4641=""),"",ROUND($E4641*$C4641/100,2))</f>
        <v/>
      </c>
      <c r="G4641" s="8" t="n"/>
      <c r="H4641" s="25" t="n"/>
      <c r="I4641" s="8" t="n"/>
      <c r="J4641" s="25">
        <f>IF($H4641&lt;&gt;"",IF($F4641="","",ROUND($H4641-$F4641,2)),IF(AND($F4641&lt;&gt;"",ISNUMBER($G4641)),IF($G4641&lt;TODAY(),-$F4641,""),""))</f>
        <v/>
      </c>
    </row>
    <row r="4642">
      <c r="A4642" s="7" t="n"/>
      <c r="B4642" s="10" t="n"/>
      <c r="C4642">
        <f>IF($A4642="","",IFERROR(IF(INDEX('Apólices'!$Q$2:$Q$5001,MATCH($A4642,'Apólices'!$A$2:$A$5001,0))="","",INDEX('Apólices'!$Q$2:$Q$5001,MATCH($A4642,'Apólices'!$A$2:$A$5001,0))),""))</f>
        <v/>
      </c>
      <c r="D4642" s="8" t="n"/>
      <c r="E4642" s="25" t="n"/>
      <c r="F4642" s="25">
        <f>IF(OR($E4642="",$C4642=""),"",ROUND($E4642*$C4642/100,2))</f>
        <v/>
      </c>
      <c r="G4642" s="8" t="n"/>
      <c r="H4642" s="25" t="n"/>
      <c r="I4642" s="8" t="n"/>
      <c r="J4642" s="25">
        <f>IF($H4642&lt;&gt;"",IF($F4642="","",ROUND($H4642-$F4642,2)),IF(AND($F4642&lt;&gt;"",ISNUMBER($G4642)),IF($G4642&lt;TODAY(),-$F4642,""),""))</f>
        <v/>
      </c>
    </row>
    <row r="4643">
      <c r="A4643" s="7" t="n"/>
      <c r="B4643" s="10" t="n"/>
      <c r="C4643">
        <f>IF($A4643="","",IFERROR(IF(INDEX('Apólices'!$Q$2:$Q$5001,MATCH($A4643,'Apólices'!$A$2:$A$5001,0))="","",INDEX('Apólices'!$Q$2:$Q$5001,MATCH($A4643,'Apólices'!$A$2:$A$5001,0))),""))</f>
        <v/>
      </c>
      <c r="D4643" s="8" t="n"/>
      <c r="E4643" s="25" t="n"/>
      <c r="F4643" s="25">
        <f>IF(OR($E4643="",$C4643=""),"",ROUND($E4643*$C4643/100,2))</f>
        <v/>
      </c>
      <c r="G4643" s="8" t="n"/>
      <c r="H4643" s="25" t="n"/>
      <c r="I4643" s="8" t="n"/>
      <c r="J4643" s="25">
        <f>IF($H4643&lt;&gt;"",IF($F4643="","",ROUND($H4643-$F4643,2)),IF(AND($F4643&lt;&gt;"",ISNUMBER($G4643)),IF($G4643&lt;TODAY(),-$F4643,""),""))</f>
        <v/>
      </c>
    </row>
    <row r="4644">
      <c r="A4644" s="7" t="n"/>
      <c r="B4644" s="10" t="n"/>
      <c r="C4644">
        <f>IF($A4644="","",IFERROR(IF(INDEX('Apólices'!$Q$2:$Q$5001,MATCH($A4644,'Apólices'!$A$2:$A$5001,0))="","",INDEX('Apólices'!$Q$2:$Q$5001,MATCH($A4644,'Apólices'!$A$2:$A$5001,0))),""))</f>
        <v/>
      </c>
      <c r="D4644" s="8" t="n"/>
      <c r="E4644" s="25" t="n"/>
      <c r="F4644" s="25">
        <f>IF(OR($E4644="",$C4644=""),"",ROUND($E4644*$C4644/100,2))</f>
        <v/>
      </c>
      <c r="G4644" s="8" t="n"/>
      <c r="H4644" s="25" t="n"/>
      <c r="I4644" s="8" t="n"/>
      <c r="J4644" s="25">
        <f>IF($H4644&lt;&gt;"",IF($F4644="","",ROUND($H4644-$F4644,2)),IF(AND($F4644&lt;&gt;"",ISNUMBER($G4644)),IF($G4644&lt;TODAY(),-$F4644,""),""))</f>
        <v/>
      </c>
    </row>
    <row r="4645">
      <c r="A4645" s="7" t="n"/>
      <c r="B4645" s="10" t="n"/>
      <c r="C4645">
        <f>IF($A4645="","",IFERROR(IF(INDEX('Apólices'!$Q$2:$Q$5001,MATCH($A4645,'Apólices'!$A$2:$A$5001,0))="","",INDEX('Apólices'!$Q$2:$Q$5001,MATCH($A4645,'Apólices'!$A$2:$A$5001,0))),""))</f>
        <v/>
      </c>
      <c r="D4645" s="8" t="n"/>
      <c r="E4645" s="25" t="n"/>
      <c r="F4645" s="25">
        <f>IF(OR($E4645="",$C4645=""),"",ROUND($E4645*$C4645/100,2))</f>
        <v/>
      </c>
      <c r="G4645" s="8" t="n"/>
      <c r="H4645" s="25" t="n"/>
      <c r="I4645" s="8" t="n"/>
      <c r="J4645" s="25">
        <f>IF($H4645&lt;&gt;"",IF($F4645="","",ROUND($H4645-$F4645,2)),IF(AND($F4645&lt;&gt;"",ISNUMBER($G4645)),IF($G4645&lt;TODAY(),-$F4645,""),""))</f>
        <v/>
      </c>
    </row>
    <row r="4646">
      <c r="A4646" s="7" t="n"/>
      <c r="B4646" s="10" t="n"/>
      <c r="C4646">
        <f>IF($A4646="","",IFERROR(IF(INDEX('Apólices'!$Q$2:$Q$5001,MATCH($A4646,'Apólices'!$A$2:$A$5001,0))="","",INDEX('Apólices'!$Q$2:$Q$5001,MATCH($A4646,'Apólices'!$A$2:$A$5001,0))),""))</f>
        <v/>
      </c>
      <c r="D4646" s="8" t="n"/>
      <c r="E4646" s="25" t="n"/>
      <c r="F4646" s="25">
        <f>IF(OR($E4646="",$C4646=""),"",ROUND($E4646*$C4646/100,2))</f>
        <v/>
      </c>
      <c r="G4646" s="8" t="n"/>
      <c r="H4646" s="25" t="n"/>
      <c r="I4646" s="8" t="n"/>
      <c r="J4646" s="25">
        <f>IF($H4646&lt;&gt;"",IF($F4646="","",ROUND($H4646-$F4646,2)),IF(AND($F4646&lt;&gt;"",ISNUMBER($G4646)),IF($G4646&lt;TODAY(),-$F4646,""),""))</f>
        <v/>
      </c>
    </row>
    <row r="4647">
      <c r="A4647" s="7" t="n"/>
      <c r="B4647" s="10" t="n"/>
      <c r="C4647">
        <f>IF($A4647="","",IFERROR(IF(INDEX('Apólices'!$Q$2:$Q$5001,MATCH($A4647,'Apólices'!$A$2:$A$5001,0))="","",INDEX('Apólices'!$Q$2:$Q$5001,MATCH($A4647,'Apólices'!$A$2:$A$5001,0))),""))</f>
        <v/>
      </c>
      <c r="D4647" s="8" t="n"/>
      <c r="E4647" s="25" t="n"/>
      <c r="F4647" s="25">
        <f>IF(OR($E4647="",$C4647=""),"",ROUND($E4647*$C4647/100,2))</f>
        <v/>
      </c>
      <c r="G4647" s="8" t="n"/>
      <c r="H4647" s="25" t="n"/>
      <c r="I4647" s="8" t="n"/>
      <c r="J4647" s="25">
        <f>IF($H4647&lt;&gt;"",IF($F4647="","",ROUND($H4647-$F4647,2)),IF(AND($F4647&lt;&gt;"",ISNUMBER($G4647)),IF($G4647&lt;TODAY(),-$F4647,""),""))</f>
        <v/>
      </c>
    </row>
    <row r="4648">
      <c r="A4648" s="7" t="n"/>
      <c r="B4648" s="10" t="n"/>
      <c r="C4648">
        <f>IF($A4648="","",IFERROR(IF(INDEX('Apólices'!$Q$2:$Q$5001,MATCH($A4648,'Apólices'!$A$2:$A$5001,0))="","",INDEX('Apólices'!$Q$2:$Q$5001,MATCH($A4648,'Apólices'!$A$2:$A$5001,0))),""))</f>
        <v/>
      </c>
      <c r="D4648" s="8" t="n"/>
      <c r="E4648" s="25" t="n"/>
      <c r="F4648" s="25">
        <f>IF(OR($E4648="",$C4648=""),"",ROUND($E4648*$C4648/100,2))</f>
        <v/>
      </c>
      <c r="G4648" s="8" t="n"/>
      <c r="H4648" s="25" t="n"/>
      <c r="I4648" s="8" t="n"/>
      <c r="J4648" s="25">
        <f>IF($H4648&lt;&gt;"",IF($F4648="","",ROUND($H4648-$F4648,2)),IF(AND($F4648&lt;&gt;"",ISNUMBER($G4648)),IF($G4648&lt;TODAY(),-$F4648,""),""))</f>
        <v/>
      </c>
    </row>
    <row r="4649">
      <c r="A4649" s="7" t="n"/>
      <c r="B4649" s="10" t="n"/>
      <c r="C4649">
        <f>IF($A4649="","",IFERROR(IF(INDEX('Apólices'!$Q$2:$Q$5001,MATCH($A4649,'Apólices'!$A$2:$A$5001,0))="","",INDEX('Apólices'!$Q$2:$Q$5001,MATCH($A4649,'Apólices'!$A$2:$A$5001,0))),""))</f>
        <v/>
      </c>
      <c r="D4649" s="8" t="n"/>
      <c r="E4649" s="25" t="n"/>
      <c r="F4649" s="25">
        <f>IF(OR($E4649="",$C4649=""),"",ROUND($E4649*$C4649/100,2))</f>
        <v/>
      </c>
      <c r="G4649" s="8" t="n"/>
      <c r="H4649" s="25" t="n"/>
      <c r="I4649" s="8" t="n"/>
      <c r="J4649" s="25">
        <f>IF($H4649&lt;&gt;"",IF($F4649="","",ROUND($H4649-$F4649,2)),IF(AND($F4649&lt;&gt;"",ISNUMBER($G4649)),IF($G4649&lt;TODAY(),-$F4649,""),""))</f>
        <v/>
      </c>
    </row>
    <row r="4650">
      <c r="A4650" s="7" t="n"/>
      <c r="B4650" s="10" t="n"/>
      <c r="C4650">
        <f>IF($A4650="","",IFERROR(IF(INDEX('Apólices'!$Q$2:$Q$5001,MATCH($A4650,'Apólices'!$A$2:$A$5001,0))="","",INDEX('Apólices'!$Q$2:$Q$5001,MATCH($A4650,'Apólices'!$A$2:$A$5001,0))),""))</f>
        <v/>
      </c>
      <c r="D4650" s="8" t="n"/>
      <c r="E4650" s="25" t="n"/>
      <c r="F4650" s="25">
        <f>IF(OR($E4650="",$C4650=""),"",ROUND($E4650*$C4650/100,2))</f>
        <v/>
      </c>
      <c r="G4650" s="8" t="n"/>
      <c r="H4650" s="25" t="n"/>
      <c r="I4650" s="8" t="n"/>
      <c r="J4650" s="25">
        <f>IF($H4650&lt;&gt;"",IF($F4650="","",ROUND($H4650-$F4650,2)),IF(AND($F4650&lt;&gt;"",ISNUMBER($G4650)),IF($G4650&lt;TODAY(),-$F4650,""),""))</f>
        <v/>
      </c>
    </row>
    <row r="4651">
      <c r="A4651" s="7" t="n"/>
      <c r="B4651" s="10" t="n"/>
      <c r="C4651">
        <f>IF($A4651="","",IFERROR(IF(INDEX('Apólices'!$Q$2:$Q$5001,MATCH($A4651,'Apólices'!$A$2:$A$5001,0))="","",INDEX('Apólices'!$Q$2:$Q$5001,MATCH($A4651,'Apólices'!$A$2:$A$5001,0))),""))</f>
        <v/>
      </c>
      <c r="D4651" s="8" t="n"/>
      <c r="E4651" s="25" t="n"/>
      <c r="F4651" s="25">
        <f>IF(OR($E4651="",$C4651=""),"",ROUND($E4651*$C4651/100,2))</f>
        <v/>
      </c>
      <c r="G4651" s="8" t="n"/>
      <c r="H4651" s="25" t="n"/>
      <c r="I4651" s="8" t="n"/>
      <c r="J4651" s="25">
        <f>IF($H4651&lt;&gt;"",IF($F4651="","",ROUND($H4651-$F4651,2)),IF(AND($F4651&lt;&gt;"",ISNUMBER($G4651)),IF($G4651&lt;TODAY(),-$F4651,""),""))</f>
        <v/>
      </c>
    </row>
    <row r="4652">
      <c r="A4652" s="7" t="n"/>
      <c r="B4652" s="10" t="n"/>
      <c r="C4652">
        <f>IF($A4652="","",IFERROR(IF(INDEX('Apólices'!$Q$2:$Q$5001,MATCH($A4652,'Apólices'!$A$2:$A$5001,0))="","",INDEX('Apólices'!$Q$2:$Q$5001,MATCH($A4652,'Apólices'!$A$2:$A$5001,0))),""))</f>
        <v/>
      </c>
      <c r="D4652" s="8" t="n"/>
      <c r="E4652" s="25" t="n"/>
      <c r="F4652" s="25">
        <f>IF(OR($E4652="",$C4652=""),"",ROUND($E4652*$C4652/100,2))</f>
        <v/>
      </c>
      <c r="G4652" s="8" t="n"/>
      <c r="H4652" s="25" t="n"/>
      <c r="I4652" s="8" t="n"/>
      <c r="J4652" s="25">
        <f>IF($H4652&lt;&gt;"",IF($F4652="","",ROUND($H4652-$F4652,2)),IF(AND($F4652&lt;&gt;"",ISNUMBER($G4652)),IF($G4652&lt;TODAY(),-$F4652,""),""))</f>
        <v/>
      </c>
    </row>
    <row r="4653">
      <c r="A4653" s="7" t="n"/>
      <c r="B4653" s="10" t="n"/>
      <c r="C4653">
        <f>IF($A4653="","",IFERROR(IF(INDEX('Apólices'!$Q$2:$Q$5001,MATCH($A4653,'Apólices'!$A$2:$A$5001,0))="","",INDEX('Apólices'!$Q$2:$Q$5001,MATCH($A4653,'Apólices'!$A$2:$A$5001,0))),""))</f>
        <v/>
      </c>
      <c r="D4653" s="8" t="n"/>
      <c r="E4653" s="25" t="n"/>
      <c r="F4653" s="25">
        <f>IF(OR($E4653="",$C4653=""),"",ROUND($E4653*$C4653/100,2))</f>
        <v/>
      </c>
      <c r="G4653" s="8" t="n"/>
      <c r="H4653" s="25" t="n"/>
      <c r="I4653" s="8" t="n"/>
      <c r="J4653" s="25">
        <f>IF($H4653&lt;&gt;"",IF($F4653="","",ROUND($H4653-$F4653,2)),IF(AND($F4653&lt;&gt;"",ISNUMBER($G4653)),IF($G4653&lt;TODAY(),-$F4653,""),""))</f>
        <v/>
      </c>
    </row>
    <row r="4654">
      <c r="A4654" s="7" t="n"/>
      <c r="B4654" s="10" t="n"/>
      <c r="C4654">
        <f>IF($A4654="","",IFERROR(IF(INDEX('Apólices'!$Q$2:$Q$5001,MATCH($A4654,'Apólices'!$A$2:$A$5001,0))="","",INDEX('Apólices'!$Q$2:$Q$5001,MATCH($A4654,'Apólices'!$A$2:$A$5001,0))),""))</f>
        <v/>
      </c>
      <c r="D4654" s="8" t="n"/>
      <c r="E4654" s="25" t="n"/>
      <c r="F4654" s="25">
        <f>IF(OR($E4654="",$C4654=""),"",ROUND($E4654*$C4654/100,2))</f>
        <v/>
      </c>
      <c r="G4654" s="8" t="n"/>
      <c r="H4654" s="25" t="n"/>
      <c r="I4654" s="8" t="n"/>
      <c r="J4654" s="25">
        <f>IF($H4654&lt;&gt;"",IF($F4654="","",ROUND($H4654-$F4654,2)),IF(AND($F4654&lt;&gt;"",ISNUMBER($G4654)),IF($G4654&lt;TODAY(),-$F4654,""),""))</f>
        <v/>
      </c>
    </row>
    <row r="4655">
      <c r="A4655" s="7" t="n"/>
      <c r="B4655" s="10" t="n"/>
      <c r="C4655">
        <f>IF($A4655="","",IFERROR(IF(INDEX('Apólices'!$Q$2:$Q$5001,MATCH($A4655,'Apólices'!$A$2:$A$5001,0))="","",INDEX('Apólices'!$Q$2:$Q$5001,MATCH($A4655,'Apólices'!$A$2:$A$5001,0))),""))</f>
        <v/>
      </c>
      <c r="D4655" s="8" t="n"/>
      <c r="E4655" s="25" t="n"/>
      <c r="F4655" s="25">
        <f>IF(OR($E4655="",$C4655=""),"",ROUND($E4655*$C4655/100,2))</f>
        <v/>
      </c>
      <c r="G4655" s="8" t="n"/>
      <c r="H4655" s="25" t="n"/>
      <c r="I4655" s="8" t="n"/>
      <c r="J4655" s="25">
        <f>IF($H4655&lt;&gt;"",IF($F4655="","",ROUND($H4655-$F4655,2)),IF(AND($F4655&lt;&gt;"",ISNUMBER($G4655)),IF($G4655&lt;TODAY(),-$F4655,""),""))</f>
        <v/>
      </c>
    </row>
    <row r="4656">
      <c r="A4656" s="7" t="n"/>
      <c r="B4656" s="10" t="n"/>
      <c r="C4656">
        <f>IF($A4656="","",IFERROR(IF(INDEX('Apólices'!$Q$2:$Q$5001,MATCH($A4656,'Apólices'!$A$2:$A$5001,0))="","",INDEX('Apólices'!$Q$2:$Q$5001,MATCH($A4656,'Apólices'!$A$2:$A$5001,0))),""))</f>
        <v/>
      </c>
      <c r="D4656" s="8" t="n"/>
      <c r="E4656" s="25" t="n"/>
      <c r="F4656" s="25">
        <f>IF(OR($E4656="",$C4656=""),"",ROUND($E4656*$C4656/100,2))</f>
        <v/>
      </c>
      <c r="G4656" s="8" t="n"/>
      <c r="H4656" s="25" t="n"/>
      <c r="I4656" s="8" t="n"/>
      <c r="J4656" s="25">
        <f>IF($H4656&lt;&gt;"",IF($F4656="","",ROUND($H4656-$F4656,2)),IF(AND($F4656&lt;&gt;"",ISNUMBER($G4656)),IF($G4656&lt;TODAY(),-$F4656,""),""))</f>
        <v/>
      </c>
    </row>
    <row r="4657">
      <c r="A4657" s="7" t="n"/>
      <c r="B4657" s="10" t="n"/>
      <c r="C4657">
        <f>IF($A4657="","",IFERROR(IF(INDEX('Apólices'!$Q$2:$Q$5001,MATCH($A4657,'Apólices'!$A$2:$A$5001,0))="","",INDEX('Apólices'!$Q$2:$Q$5001,MATCH($A4657,'Apólices'!$A$2:$A$5001,0))),""))</f>
        <v/>
      </c>
      <c r="D4657" s="8" t="n"/>
      <c r="E4657" s="25" t="n"/>
      <c r="F4657" s="25">
        <f>IF(OR($E4657="",$C4657=""),"",ROUND($E4657*$C4657/100,2))</f>
        <v/>
      </c>
      <c r="G4657" s="8" t="n"/>
      <c r="H4657" s="25" t="n"/>
      <c r="I4657" s="8" t="n"/>
      <c r="J4657" s="25">
        <f>IF($H4657&lt;&gt;"",IF($F4657="","",ROUND($H4657-$F4657,2)),IF(AND($F4657&lt;&gt;"",ISNUMBER($G4657)),IF($G4657&lt;TODAY(),-$F4657,""),""))</f>
        <v/>
      </c>
    </row>
    <row r="4658">
      <c r="A4658" s="7" t="n"/>
      <c r="B4658" s="10" t="n"/>
      <c r="C4658">
        <f>IF($A4658="","",IFERROR(IF(INDEX('Apólices'!$Q$2:$Q$5001,MATCH($A4658,'Apólices'!$A$2:$A$5001,0))="","",INDEX('Apólices'!$Q$2:$Q$5001,MATCH($A4658,'Apólices'!$A$2:$A$5001,0))),""))</f>
        <v/>
      </c>
      <c r="D4658" s="8" t="n"/>
      <c r="E4658" s="25" t="n"/>
      <c r="F4658" s="25">
        <f>IF(OR($E4658="",$C4658=""),"",ROUND($E4658*$C4658/100,2))</f>
        <v/>
      </c>
      <c r="G4658" s="8" t="n"/>
      <c r="H4658" s="25" t="n"/>
      <c r="I4658" s="8" t="n"/>
      <c r="J4658" s="25">
        <f>IF($H4658&lt;&gt;"",IF($F4658="","",ROUND($H4658-$F4658,2)),IF(AND($F4658&lt;&gt;"",ISNUMBER($G4658)),IF($G4658&lt;TODAY(),-$F4658,""),""))</f>
        <v/>
      </c>
    </row>
    <row r="4659">
      <c r="A4659" s="7" t="n"/>
      <c r="B4659" s="10" t="n"/>
      <c r="C4659">
        <f>IF($A4659="","",IFERROR(IF(INDEX('Apólices'!$Q$2:$Q$5001,MATCH($A4659,'Apólices'!$A$2:$A$5001,0))="","",INDEX('Apólices'!$Q$2:$Q$5001,MATCH($A4659,'Apólices'!$A$2:$A$5001,0))),""))</f>
        <v/>
      </c>
      <c r="D4659" s="8" t="n"/>
      <c r="E4659" s="25" t="n"/>
      <c r="F4659" s="25">
        <f>IF(OR($E4659="",$C4659=""),"",ROUND($E4659*$C4659/100,2))</f>
        <v/>
      </c>
      <c r="G4659" s="8" t="n"/>
      <c r="H4659" s="25" t="n"/>
      <c r="I4659" s="8" t="n"/>
      <c r="J4659" s="25">
        <f>IF($H4659&lt;&gt;"",IF($F4659="","",ROUND($H4659-$F4659,2)),IF(AND($F4659&lt;&gt;"",ISNUMBER($G4659)),IF($G4659&lt;TODAY(),-$F4659,""),""))</f>
        <v/>
      </c>
    </row>
    <row r="4660">
      <c r="A4660" s="7" t="n"/>
      <c r="B4660" s="10" t="n"/>
      <c r="C4660">
        <f>IF($A4660="","",IFERROR(IF(INDEX('Apólices'!$Q$2:$Q$5001,MATCH($A4660,'Apólices'!$A$2:$A$5001,0))="","",INDEX('Apólices'!$Q$2:$Q$5001,MATCH($A4660,'Apólices'!$A$2:$A$5001,0))),""))</f>
        <v/>
      </c>
      <c r="D4660" s="8" t="n"/>
      <c r="E4660" s="25" t="n"/>
      <c r="F4660" s="25">
        <f>IF(OR($E4660="",$C4660=""),"",ROUND($E4660*$C4660/100,2))</f>
        <v/>
      </c>
      <c r="G4660" s="8" t="n"/>
      <c r="H4660" s="25" t="n"/>
      <c r="I4660" s="8" t="n"/>
      <c r="J4660" s="25">
        <f>IF($H4660&lt;&gt;"",IF($F4660="","",ROUND($H4660-$F4660,2)),IF(AND($F4660&lt;&gt;"",ISNUMBER($G4660)),IF($G4660&lt;TODAY(),-$F4660,""),""))</f>
        <v/>
      </c>
    </row>
    <row r="4661">
      <c r="A4661" s="7" t="n"/>
      <c r="B4661" s="10" t="n"/>
      <c r="C4661">
        <f>IF($A4661="","",IFERROR(IF(INDEX('Apólices'!$Q$2:$Q$5001,MATCH($A4661,'Apólices'!$A$2:$A$5001,0))="","",INDEX('Apólices'!$Q$2:$Q$5001,MATCH($A4661,'Apólices'!$A$2:$A$5001,0))),""))</f>
        <v/>
      </c>
      <c r="D4661" s="8" t="n"/>
      <c r="E4661" s="25" t="n"/>
      <c r="F4661" s="25">
        <f>IF(OR($E4661="",$C4661=""),"",ROUND($E4661*$C4661/100,2))</f>
        <v/>
      </c>
      <c r="G4661" s="8" t="n"/>
      <c r="H4661" s="25" t="n"/>
      <c r="I4661" s="8" t="n"/>
      <c r="J4661" s="25">
        <f>IF($H4661&lt;&gt;"",IF($F4661="","",ROUND($H4661-$F4661,2)),IF(AND($F4661&lt;&gt;"",ISNUMBER($G4661)),IF($G4661&lt;TODAY(),-$F4661,""),""))</f>
        <v/>
      </c>
    </row>
    <row r="4662">
      <c r="A4662" s="7" t="n"/>
      <c r="B4662" s="10" t="n"/>
      <c r="C4662">
        <f>IF($A4662="","",IFERROR(IF(INDEX('Apólices'!$Q$2:$Q$5001,MATCH($A4662,'Apólices'!$A$2:$A$5001,0))="","",INDEX('Apólices'!$Q$2:$Q$5001,MATCH($A4662,'Apólices'!$A$2:$A$5001,0))),""))</f>
        <v/>
      </c>
      <c r="D4662" s="8" t="n"/>
      <c r="E4662" s="25" t="n"/>
      <c r="F4662" s="25">
        <f>IF(OR($E4662="",$C4662=""),"",ROUND($E4662*$C4662/100,2))</f>
        <v/>
      </c>
      <c r="G4662" s="8" t="n"/>
      <c r="H4662" s="25" t="n"/>
      <c r="I4662" s="8" t="n"/>
      <c r="J4662" s="25">
        <f>IF($H4662&lt;&gt;"",IF($F4662="","",ROUND($H4662-$F4662,2)),IF(AND($F4662&lt;&gt;"",ISNUMBER($G4662)),IF($G4662&lt;TODAY(),-$F4662,""),""))</f>
        <v/>
      </c>
    </row>
    <row r="4663">
      <c r="A4663" s="7" t="n"/>
      <c r="B4663" s="10" t="n"/>
      <c r="C4663">
        <f>IF($A4663="","",IFERROR(IF(INDEX('Apólices'!$Q$2:$Q$5001,MATCH($A4663,'Apólices'!$A$2:$A$5001,0))="","",INDEX('Apólices'!$Q$2:$Q$5001,MATCH($A4663,'Apólices'!$A$2:$A$5001,0))),""))</f>
        <v/>
      </c>
      <c r="D4663" s="8" t="n"/>
      <c r="E4663" s="25" t="n"/>
      <c r="F4663" s="25">
        <f>IF(OR($E4663="",$C4663=""),"",ROUND($E4663*$C4663/100,2))</f>
        <v/>
      </c>
      <c r="G4663" s="8" t="n"/>
      <c r="H4663" s="25" t="n"/>
      <c r="I4663" s="8" t="n"/>
      <c r="J4663" s="25">
        <f>IF($H4663&lt;&gt;"",IF($F4663="","",ROUND($H4663-$F4663,2)),IF(AND($F4663&lt;&gt;"",ISNUMBER($G4663)),IF($G4663&lt;TODAY(),-$F4663,""),""))</f>
        <v/>
      </c>
    </row>
    <row r="4664">
      <c r="A4664" s="7" t="n"/>
      <c r="B4664" s="10" t="n"/>
      <c r="C4664">
        <f>IF($A4664="","",IFERROR(IF(INDEX('Apólices'!$Q$2:$Q$5001,MATCH($A4664,'Apólices'!$A$2:$A$5001,0))="","",INDEX('Apólices'!$Q$2:$Q$5001,MATCH($A4664,'Apólices'!$A$2:$A$5001,0))),""))</f>
        <v/>
      </c>
      <c r="D4664" s="8" t="n"/>
      <c r="E4664" s="25" t="n"/>
      <c r="F4664" s="25">
        <f>IF(OR($E4664="",$C4664=""),"",ROUND($E4664*$C4664/100,2))</f>
        <v/>
      </c>
      <c r="G4664" s="8" t="n"/>
      <c r="H4664" s="25" t="n"/>
      <c r="I4664" s="8" t="n"/>
      <c r="J4664" s="25">
        <f>IF($H4664&lt;&gt;"",IF($F4664="","",ROUND($H4664-$F4664,2)),IF(AND($F4664&lt;&gt;"",ISNUMBER($G4664)),IF($G4664&lt;TODAY(),-$F4664,""),""))</f>
        <v/>
      </c>
    </row>
    <row r="4665">
      <c r="A4665" s="7" t="n"/>
      <c r="B4665" s="10" t="n"/>
      <c r="C4665">
        <f>IF($A4665="","",IFERROR(IF(INDEX('Apólices'!$Q$2:$Q$5001,MATCH($A4665,'Apólices'!$A$2:$A$5001,0))="","",INDEX('Apólices'!$Q$2:$Q$5001,MATCH($A4665,'Apólices'!$A$2:$A$5001,0))),""))</f>
        <v/>
      </c>
      <c r="D4665" s="8" t="n"/>
      <c r="E4665" s="25" t="n"/>
      <c r="F4665" s="25">
        <f>IF(OR($E4665="",$C4665=""),"",ROUND($E4665*$C4665/100,2))</f>
        <v/>
      </c>
      <c r="G4665" s="8" t="n"/>
      <c r="H4665" s="25" t="n"/>
      <c r="I4665" s="8" t="n"/>
      <c r="J4665" s="25">
        <f>IF($H4665&lt;&gt;"",IF($F4665="","",ROUND($H4665-$F4665,2)),IF(AND($F4665&lt;&gt;"",ISNUMBER($G4665)),IF($G4665&lt;TODAY(),-$F4665,""),""))</f>
        <v/>
      </c>
    </row>
    <row r="4666">
      <c r="A4666" s="7" t="n"/>
      <c r="B4666" s="10" t="n"/>
      <c r="C4666">
        <f>IF($A4666="","",IFERROR(IF(INDEX('Apólices'!$Q$2:$Q$5001,MATCH($A4666,'Apólices'!$A$2:$A$5001,0))="","",INDEX('Apólices'!$Q$2:$Q$5001,MATCH($A4666,'Apólices'!$A$2:$A$5001,0))),""))</f>
        <v/>
      </c>
      <c r="D4666" s="8" t="n"/>
      <c r="E4666" s="25" t="n"/>
      <c r="F4666" s="25">
        <f>IF(OR($E4666="",$C4666=""),"",ROUND($E4666*$C4666/100,2))</f>
        <v/>
      </c>
      <c r="G4666" s="8" t="n"/>
      <c r="H4666" s="25" t="n"/>
      <c r="I4666" s="8" t="n"/>
      <c r="J4666" s="25">
        <f>IF($H4666&lt;&gt;"",IF($F4666="","",ROUND($H4666-$F4666,2)),IF(AND($F4666&lt;&gt;"",ISNUMBER($G4666)),IF($G4666&lt;TODAY(),-$F4666,""),""))</f>
        <v/>
      </c>
    </row>
    <row r="4667">
      <c r="A4667" s="7" t="n"/>
      <c r="B4667" s="10" t="n"/>
      <c r="C4667">
        <f>IF($A4667="","",IFERROR(IF(INDEX('Apólices'!$Q$2:$Q$5001,MATCH($A4667,'Apólices'!$A$2:$A$5001,0))="","",INDEX('Apólices'!$Q$2:$Q$5001,MATCH($A4667,'Apólices'!$A$2:$A$5001,0))),""))</f>
        <v/>
      </c>
      <c r="D4667" s="8" t="n"/>
      <c r="E4667" s="25" t="n"/>
      <c r="F4667" s="25">
        <f>IF(OR($E4667="",$C4667=""),"",ROUND($E4667*$C4667/100,2))</f>
        <v/>
      </c>
      <c r="G4667" s="8" t="n"/>
      <c r="H4667" s="25" t="n"/>
      <c r="I4667" s="8" t="n"/>
      <c r="J4667" s="25">
        <f>IF($H4667&lt;&gt;"",IF($F4667="","",ROUND($H4667-$F4667,2)),IF(AND($F4667&lt;&gt;"",ISNUMBER($G4667)),IF($G4667&lt;TODAY(),-$F4667,""),""))</f>
        <v/>
      </c>
    </row>
    <row r="4668">
      <c r="A4668" s="7" t="n"/>
      <c r="B4668" s="10" t="n"/>
      <c r="C4668">
        <f>IF($A4668="","",IFERROR(IF(INDEX('Apólices'!$Q$2:$Q$5001,MATCH($A4668,'Apólices'!$A$2:$A$5001,0))="","",INDEX('Apólices'!$Q$2:$Q$5001,MATCH($A4668,'Apólices'!$A$2:$A$5001,0))),""))</f>
        <v/>
      </c>
      <c r="D4668" s="8" t="n"/>
      <c r="E4668" s="25" t="n"/>
      <c r="F4668" s="25">
        <f>IF(OR($E4668="",$C4668=""),"",ROUND($E4668*$C4668/100,2))</f>
        <v/>
      </c>
      <c r="G4668" s="8" t="n"/>
      <c r="H4668" s="25" t="n"/>
      <c r="I4668" s="8" t="n"/>
      <c r="J4668" s="25">
        <f>IF($H4668&lt;&gt;"",IF($F4668="","",ROUND($H4668-$F4668,2)),IF(AND($F4668&lt;&gt;"",ISNUMBER($G4668)),IF($G4668&lt;TODAY(),-$F4668,""),""))</f>
        <v/>
      </c>
    </row>
    <row r="4669">
      <c r="A4669" s="7" t="n"/>
      <c r="B4669" s="10" t="n"/>
      <c r="C4669">
        <f>IF($A4669="","",IFERROR(IF(INDEX('Apólices'!$Q$2:$Q$5001,MATCH($A4669,'Apólices'!$A$2:$A$5001,0))="","",INDEX('Apólices'!$Q$2:$Q$5001,MATCH($A4669,'Apólices'!$A$2:$A$5001,0))),""))</f>
        <v/>
      </c>
      <c r="D4669" s="8" t="n"/>
      <c r="E4669" s="25" t="n"/>
      <c r="F4669" s="25">
        <f>IF(OR($E4669="",$C4669=""),"",ROUND($E4669*$C4669/100,2))</f>
        <v/>
      </c>
      <c r="G4669" s="8" t="n"/>
      <c r="H4669" s="25" t="n"/>
      <c r="I4669" s="8" t="n"/>
      <c r="J4669" s="25">
        <f>IF($H4669&lt;&gt;"",IF($F4669="","",ROUND($H4669-$F4669,2)),IF(AND($F4669&lt;&gt;"",ISNUMBER($G4669)),IF($G4669&lt;TODAY(),-$F4669,""),""))</f>
        <v/>
      </c>
    </row>
    <row r="4670">
      <c r="A4670" s="7" t="n"/>
      <c r="B4670" s="10" t="n"/>
      <c r="C4670">
        <f>IF($A4670="","",IFERROR(IF(INDEX('Apólices'!$Q$2:$Q$5001,MATCH($A4670,'Apólices'!$A$2:$A$5001,0))="","",INDEX('Apólices'!$Q$2:$Q$5001,MATCH($A4670,'Apólices'!$A$2:$A$5001,0))),""))</f>
        <v/>
      </c>
      <c r="D4670" s="8" t="n"/>
      <c r="E4670" s="25" t="n"/>
      <c r="F4670" s="25">
        <f>IF(OR($E4670="",$C4670=""),"",ROUND($E4670*$C4670/100,2))</f>
        <v/>
      </c>
      <c r="G4670" s="8" t="n"/>
      <c r="H4670" s="25" t="n"/>
      <c r="I4670" s="8" t="n"/>
      <c r="J4670" s="25">
        <f>IF($H4670&lt;&gt;"",IF($F4670="","",ROUND($H4670-$F4670,2)),IF(AND($F4670&lt;&gt;"",ISNUMBER($G4670)),IF($G4670&lt;TODAY(),-$F4670,""),""))</f>
        <v/>
      </c>
    </row>
    <row r="4671">
      <c r="A4671" s="7" t="n"/>
      <c r="B4671" s="10" t="n"/>
      <c r="C4671">
        <f>IF($A4671="","",IFERROR(IF(INDEX('Apólices'!$Q$2:$Q$5001,MATCH($A4671,'Apólices'!$A$2:$A$5001,0))="","",INDEX('Apólices'!$Q$2:$Q$5001,MATCH($A4671,'Apólices'!$A$2:$A$5001,0))),""))</f>
        <v/>
      </c>
      <c r="D4671" s="8" t="n"/>
      <c r="E4671" s="25" t="n"/>
      <c r="F4671" s="25">
        <f>IF(OR($E4671="",$C4671=""),"",ROUND($E4671*$C4671/100,2))</f>
        <v/>
      </c>
      <c r="G4671" s="8" t="n"/>
      <c r="H4671" s="25" t="n"/>
      <c r="I4671" s="8" t="n"/>
      <c r="J4671" s="25">
        <f>IF($H4671&lt;&gt;"",IF($F4671="","",ROUND($H4671-$F4671,2)),IF(AND($F4671&lt;&gt;"",ISNUMBER($G4671)),IF($G4671&lt;TODAY(),-$F4671,""),""))</f>
        <v/>
      </c>
    </row>
    <row r="4672">
      <c r="A4672" s="7" t="n"/>
      <c r="B4672" s="10" t="n"/>
      <c r="C4672">
        <f>IF($A4672="","",IFERROR(IF(INDEX('Apólices'!$Q$2:$Q$5001,MATCH($A4672,'Apólices'!$A$2:$A$5001,0))="","",INDEX('Apólices'!$Q$2:$Q$5001,MATCH($A4672,'Apólices'!$A$2:$A$5001,0))),""))</f>
        <v/>
      </c>
      <c r="D4672" s="8" t="n"/>
      <c r="E4672" s="25" t="n"/>
      <c r="F4672" s="25">
        <f>IF(OR($E4672="",$C4672=""),"",ROUND($E4672*$C4672/100,2))</f>
        <v/>
      </c>
      <c r="G4672" s="8" t="n"/>
      <c r="H4672" s="25" t="n"/>
      <c r="I4672" s="8" t="n"/>
      <c r="J4672" s="25">
        <f>IF($H4672&lt;&gt;"",IF($F4672="","",ROUND($H4672-$F4672,2)),IF(AND($F4672&lt;&gt;"",ISNUMBER($G4672)),IF($G4672&lt;TODAY(),-$F4672,""),""))</f>
        <v/>
      </c>
    </row>
    <row r="4673">
      <c r="A4673" s="7" t="n"/>
      <c r="B4673" s="10" t="n"/>
      <c r="C4673">
        <f>IF($A4673="","",IFERROR(IF(INDEX('Apólices'!$Q$2:$Q$5001,MATCH($A4673,'Apólices'!$A$2:$A$5001,0))="","",INDEX('Apólices'!$Q$2:$Q$5001,MATCH($A4673,'Apólices'!$A$2:$A$5001,0))),""))</f>
        <v/>
      </c>
      <c r="D4673" s="8" t="n"/>
      <c r="E4673" s="25" t="n"/>
      <c r="F4673" s="25">
        <f>IF(OR($E4673="",$C4673=""),"",ROUND($E4673*$C4673/100,2))</f>
        <v/>
      </c>
      <c r="G4673" s="8" t="n"/>
      <c r="H4673" s="25" t="n"/>
      <c r="I4673" s="8" t="n"/>
      <c r="J4673" s="25">
        <f>IF($H4673&lt;&gt;"",IF($F4673="","",ROUND($H4673-$F4673,2)),IF(AND($F4673&lt;&gt;"",ISNUMBER($G4673)),IF($G4673&lt;TODAY(),-$F4673,""),""))</f>
        <v/>
      </c>
    </row>
    <row r="4674">
      <c r="A4674" s="7" t="n"/>
      <c r="B4674" s="10" t="n"/>
      <c r="C4674">
        <f>IF($A4674="","",IFERROR(IF(INDEX('Apólices'!$Q$2:$Q$5001,MATCH($A4674,'Apólices'!$A$2:$A$5001,0))="","",INDEX('Apólices'!$Q$2:$Q$5001,MATCH($A4674,'Apólices'!$A$2:$A$5001,0))),""))</f>
        <v/>
      </c>
      <c r="D4674" s="8" t="n"/>
      <c r="E4674" s="25" t="n"/>
      <c r="F4674" s="25">
        <f>IF(OR($E4674="",$C4674=""),"",ROUND($E4674*$C4674/100,2))</f>
        <v/>
      </c>
      <c r="G4674" s="8" t="n"/>
      <c r="H4674" s="25" t="n"/>
      <c r="I4674" s="8" t="n"/>
      <c r="J4674" s="25">
        <f>IF($H4674&lt;&gt;"",IF($F4674="","",ROUND($H4674-$F4674,2)),IF(AND($F4674&lt;&gt;"",ISNUMBER($G4674)),IF($G4674&lt;TODAY(),-$F4674,""),""))</f>
        <v/>
      </c>
    </row>
    <row r="4675">
      <c r="A4675" s="7" t="n"/>
      <c r="B4675" s="10" t="n"/>
      <c r="C4675">
        <f>IF($A4675="","",IFERROR(IF(INDEX('Apólices'!$Q$2:$Q$5001,MATCH($A4675,'Apólices'!$A$2:$A$5001,0))="","",INDEX('Apólices'!$Q$2:$Q$5001,MATCH($A4675,'Apólices'!$A$2:$A$5001,0))),""))</f>
        <v/>
      </c>
      <c r="D4675" s="8" t="n"/>
      <c r="E4675" s="25" t="n"/>
      <c r="F4675" s="25">
        <f>IF(OR($E4675="",$C4675=""),"",ROUND($E4675*$C4675/100,2))</f>
        <v/>
      </c>
      <c r="G4675" s="8" t="n"/>
      <c r="H4675" s="25" t="n"/>
      <c r="I4675" s="8" t="n"/>
      <c r="J4675" s="25">
        <f>IF($H4675&lt;&gt;"",IF($F4675="","",ROUND($H4675-$F4675,2)),IF(AND($F4675&lt;&gt;"",ISNUMBER($G4675)),IF($G4675&lt;TODAY(),-$F4675,""),""))</f>
        <v/>
      </c>
    </row>
    <row r="4676">
      <c r="A4676" s="7" t="n"/>
      <c r="B4676" s="10" t="n"/>
      <c r="C4676">
        <f>IF($A4676="","",IFERROR(IF(INDEX('Apólices'!$Q$2:$Q$5001,MATCH($A4676,'Apólices'!$A$2:$A$5001,0))="","",INDEX('Apólices'!$Q$2:$Q$5001,MATCH($A4676,'Apólices'!$A$2:$A$5001,0))),""))</f>
        <v/>
      </c>
      <c r="D4676" s="8" t="n"/>
      <c r="E4676" s="25" t="n"/>
      <c r="F4676" s="25">
        <f>IF(OR($E4676="",$C4676=""),"",ROUND($E4676*$C4676/100,2))</f>
        <v/>
      </c>
      <c r="G4676" s="8" t="n"/>
      <c r="H4676" s="25" t="n"/>
      <c r="I4676" s="8" t="n"/>
      <c r="J4676" s="25">
        <f>IF($H4676&lt;&gt;"",IF($F4676="","",ROUND($H4676-$F4676,2)),IF(AND($F4676&lt;&gt;"",ISNUMBER($G4676)),IF($G4676&lt;TODAY(),-$F4676,""),""))</f>
        <v/>
      </c>
    </row>
    <row r="4677">
      <c r="A4677" s="7" t="n"/>
      <c r="B4677" s="10" t="n"/>
      <c r="C4677">
        <f>IF($A4677="","",IFERROR(IF(INDEX('Apólices'!$Q$2:$Q$5001,MATCH($A4677,'Apólices'!$A$2:$A$5001,0))="","",INDEX('Apólices'!$Q$2:$Q$5001,MATCH($A4677,'Apólices'!$A$2:$A$5001,0))),""))</f>
        <v/>
      </c>
      <c r="D4677" s="8" t="n"/>
      <c r="E4677" s="25" t="n"/>
      <c r="F4677" s="25">
        <f>IF(OR($E4677="",$C4677=""),"",ROUND($E4677*$C4677/100,2))</f>
        <v/>
      </c>
      <c r="G4677" s="8" t="n"/>
      <c r="H4677" s="25" t="n"/>
      <c r="I4677" s="8" t="n"/>
      <c r="J4677" s="25">
        <f>IF($H4677&lt;&gt;"",IF($F4677="","",ROUND($H4677-$F4677,2)),IF(AND($F4677&lt;&gt;"",ISNUMBER($G4677)),IF($G4677&lt;TODAY(),-$F4677,""),""))</f>
        <v/>
      </c>
    </row>
    <row r="4678">
      <c r="A4678" s="7" t="n"/>
      <c r="B4678" s="10" t="n"/>
      <c r="C4678">
        <f>IF($A4678="","",IFERROR(IF(INDEX('Apólices'!$Q$2:$Q$5001,MATCH($A4678,'Apólices'!$A$2:$A$5001,0))="","",INDEX('Apólices'!$Q$2:$Q$5001,MATCH($A4678,'Apólices'!$A$2:$A$5001,0))),""))</f>
        <v/>
      </c>
      <c r="D4678" s="8" t="n"/>
      <c r="E4678" s="25" t="n"/>
      <c r="F4678" s="25">
        <f>IF(OR($E4678="",$C4678=""),"",ROUND($E4678*$C4678/100,2))</f>
        <v/>
      </c>
      <c r="G4678" s="8" t="n"/>
      <c r="H4678" s="25" t="n"/>
      <c r="I4678" s="8" t="n"/>
      <c r="J4678" s="25">
        <f>IF($H4678&lt;&gt;"",IF($F4678="","",ROUND($H4678-$F4678,2)),IF(AND($F4678&lt;&gt;"",ISNUMBER($G4678)),IF($G4678&lt;TODAY(),-$F4678,""),""))</f>
        <v/>
      </c>
    </row>
    <row r="4679">
      <c r="A4679" s="7" t="n"/>
      <c r="B4679" s="10" t="n"/>
      <c r="C4679">
        <f>IF($A4679="","",IFERROR(IF(INDEX('Apólices'!$Q$2:$Q$5001,MATCH($A4679,'Apólices'!$A$2:$A$5001,0))="","",INDEX('Apólices'!$Q$2:$Q$5001,MATCH($A4679,'Apólices'!$A$2:$A$5001,0))),""))</f>
        <v/>
      </c>
      <c r="D4679" s="8" t="n"/>
      <c r="E4679" s="25" t="n"/>
      <c r="F4679" s="25">
        <f>IF(OR($E4679="",$C4679=""),"",ROUND($E4679*$C4679/100,2))</f>
        <v/>
      </c>
      <c r="G4679" s="8" t="n"/>
      <c r="H4679" s="25" t="n"/>
      <c r="I4679" s="8" t="n"/>
      <c r="J4679" s="25">
        <f>IF($H4679&lt;&gt;"",IF($F4679="","",ROUND($H4679-$F4679,2)),IF(AND($F4679&lt;&gt;"",ISNUMBER($G4679)),IF($G4679&lt;TODAY(),-$F4679,""),""))</f>
        <v/>
      </c>
    </row>
    <row r="4680">
      <c r="A4680" s="7" t="n"/>
      <c r="B4680" s="10" t="n"/>
      <c r="C4680">
        <f>IF($A4680="","",IFERROR(IF(INDEX('Apólices'!$Q$2:$Q$5001,MATCH($A4680,'Apólices'!$A$2:$A$5001,0))="","",INDEX('Apólices'!$Q$2:$Q$5001,MATCH($A4680,'Apólices'!$A$2:$A$5001,0))),""))</f>
        <v/>
      </c>
      <c r="D4680" s="8" t="n"/>
      <c r="E4680" s="25" t="n"/>
      <c r="F4680" s="25">
        <f>IF(OR($E4680="",$C4680=""),"",ROUND($E4680*$C4680/100,2))</f>
        <v/>
      </c>
      <c r="G4680" s="8" t="n"/>
      <c r="H4680" s="25" t="n"/>
      <c r="I4680" s="8" t="n"/>
      <c r="J4680" s="25">
        <f>IF($H4680&lt;&gt;"",IF($F4680="","",ROUND($H4680-$F4680,2)),IF(AND($F4680&lt;&gt;"",ISNUMBER($G4680)),IF($G4680&lt;TODAY(),-$F4680,""),""))</f>
        <v/>
      </c>
    </row>
    <row r="4681">
      <c r="A4681" s="7" t="n"/>
      <c r="B4681" s="10" t="n"/>
      <c r="C4681">
        <f>IF($A4681="","",IFERROR(IF(INDEX('Apólices'!$Q$2:$Q$5001,MATCH($A4681,'Apólices'!$A$2:$A$5001,0))="","",INDEX('Apólices'!$Q$2:$Q$5001,MATCH($A4681,'Apólices'!$A$2:$A$5001,0))),""))</f>
        <v/>
      </c>
      <c r="D4681" s="8" t="n"/>
      <c r="E4681" s="25" t="n"/>
      <c r="F4681" s="25">
        <f>IF(OR($E4681="",$C4681=""),"",ROUND($E4681*$C4681/100,2))</f>
        <v/>
      </c>
      <c r="G4681" s="8" t="n"/>
      <c r="H4681" s="25" t="n"/>
      <c r="I4681" s="8" t="n"/>
      <c r="J4681" s="25">
        <f>IF($H4681&lt;&gt;"",IF($F4681="","",ROUND($H4681-$F4681,2)),IF(AND($F4681&lt;&gt;"",ISNUMBER($G4681)),IF($G4681&lt;TODAY(),-$F4681,""),""))</f>
        <v/>
      </c>
    </row>
    <row r="4682">
      <c r="A4682" s="7" t="n"/>
      <c r="B4682" s="10" t="n"/>
      <c r="C4682">
        <f>IF($A4682="","",IFERROR(IF(INDEX('Apólices'!$Q$2:$Q$5001,MATCH($A4682,'Apólices'!$A$2:$A$5001,0))="","",INDEX('Apólices'!$Q$2:$Q$5001,MATCH($A4682,'Apólices'!$A$2:$A$5001,0))),""))</f>
        <v/>
      </c>
      <c r="D4682" s="8" t="n"/>
      <c r="E4682" s="25" t="n"/>
      <c r="F4682" s="25">
        <f>IF(OR($E4682="",$C4682=""),"",ROUND($E4682*$C4682/100,2))</f>
        <v/>
      </c>
      <c r="G4682" s="8" t="n"/>
      <c r="H4682" s="25" t="n"/>
      <c r="I4682" s="8" t="n"/>
      <c r="J4682" s="25">
        <f>IF($H4682&lt;&gt;"",IF($F4682="","",ROUND($H4682-$F4682,2)),IF(AND($F4682&lt;&gt;"",ISNUMBER($G4682)),IF($G4682&lt;TODAY(),-$F4682,""),""))</f>
        <v/>
      </c>
    </row>
    <row r="4683">
      <c r="A4683" s="7" t="n"/>
      <c r="B4683" s="10" t="n"/>
      <c r="C4683">
        <f>IF($A4683="","",IFERROR(IF(INDEX('Apólices'!$Q$2:$Q$5001,MATCH($A4683,'Apólices'!$A$2:$A$5001,0))="","",INDEX('Apólices'!$Q$2:$Q$5001,MATCH($A4683,'Apólices'!$A$2:$A$5001,0))),""))</f>
        <v/>
      </c>
      <c r="D4683" s="8" t="n"/>
      <c r="E4683" s="25" t="n"/>
      <c r="F4683" s="25">
        <f>IF(OR($E4683="",$C4683=""),"",ROUND($E4683*$C4683/100,2))</f>
        <v/>
      </c>
      <c r="G4683" s="8" t="n"/>
      <c r="H4683" s="25" t="n"/>
      <c r="I4683" s="8" t="n"/>
      <c r="J4683" s="25">
        <f>IF($H4683&lt;&gt;"",IF($F4683="","",ROUND($H4683-$F4683,2)),IF(AND($F4683&lt;&gt;"",ISNUMBER($G4683)),IF($G4683&lt;TODAY(),-$F4683,""),""))</f>
        <v/>
      </c>
    </row>
    <row r="4684">
      <c r="A4684" s="7" t="n"/>
      <c r="B4684" s="10" t="n"/>
      <c r="C4684">
        <f>IF($A4684="","",IFERROR(IF(INDEX('Apólices'!$Q$2:$Q$5001,MATCH($A4684,'Apólices'!$A$2:$A$5001,0))="","",INDEX('Apólices'!$Q$2:$Q$5001,MATCH($A4684,'Apólices'!$A$2:$A$5001,0))),""))</f>
        <v/>
      </c>
      <c r="D4684" s="8" t="n"/>
      <c r="E4684" s="25" t="n"/>
      <c r="F4684" s="25">
        <f>IF(OR($E4684="",$C4684=""),"",ROUND($E4684*$C4684/100,2))</f>
        <v/>
      </c>
      <c r="G4684" s="8" t="n"/>
      <c r="H4684" s="25" t="n"/>
      <c r="I4684" s="8" t="n"/>
      <c r="J4684" s="25">
        <f>IF($H4684&lt;&gt;"",IF($F4684="","",ROUND($H4684-$F4684,2)),IF(AND($F4684&lt;&gt;"",ISNUMBER($G4684)),IF($G4684&lt;TODAY(),-$F4684,""),""))</f>
        <v/>
      </c>
    </row>
    <row r="4685">
      <c r="A4685" s="7" t="n"/>
      <c r="B4685" s="10" t="n"/>
      <c r="C4685">
        <f>IF($A4685="","",IFERROR(IF(INDEX('Apólices'!$Q$2:$Q$5001,MATCH($A4685,'Apólices'!$A$2:$A$5001,0))="","",INDEX('Apólices'!$Q$2:$Q$5001,MATCH($A4685,'Apólices'!$A$2:$A$5001,0))),""))</f>
        <v/>
      </c>
      <c r="D4685" s="8" t="n"/>
      <c r="E4685" s="25" t="n"/>
      <c r="F4685" s="25">
        <f>IF(OR($E4685="",$C4685=""),"",ROUND($E4685*$C4685/100,2))</f>
        <v/>
      </c>
      <c r="G4685" s="8" t="n"/>
      <c r="H4685" s="25" t="n"/>
      <c r="I4685" s="8" t="n"/>
      <c r="J4685" s="25">
        <f>IF($H4685&lt;&gt;"",IF($F4685="","",ROUND($H4685-$F4685,2)),IF(AND($F4685&lt;&gt;"",ISNUMBER($G4685)),IF($G4685&lt;TODAY(),-$F4685,""),""))</f>
        <v/>
      </c>
    </row>
    <row r="4686">
      <c r="A4686" s="7" t="n"/>
      <c r="B4686" s="10" t="n"/>
      <c r="C4686">
        <f>IF($A4686="","",IFERROR(IF(INDEX('Apólices'!$Q$2:$Q$5001,MATCH($A4686,'Apólices'!$A$2:$A$5001,0))="","",INDEX('Apólices'!$Q$2:$Q$5001,MATCH($A4686,'Apólices'!$A$2:$A$5001,0))),""))</f>
        <v/>
      </c>
      <c r="D4686" s="8" t="n"/>
      <c r="E4686" s="25" t="n"/>
      <c r="F4686" s="25">
        <f>IF(OR($E4686="",$C4686=""),"",ROUND($E4686*$C4686/100,2))</f>
        <v/>
      </c>
      <c r="G4686" s="8" t="n"/>
      <c r="H4686" s="25" t="n"/>
      <c r="I4686" s="8" t="n"/>
      <c r="J4686" s="25">
        <f>IF($H4686&lt;&gt;"",IF($F4686="","",ROUND($H4686-$F4686,2)),IF(AND($F4686&lt;&gt;"",ISNUMBER($G4686)),IF($G4686&lt;TODAY(),-$F4686,""),""))</f>
        <v/>
      </c>
    </row>
    <row r="4687">
      <c r="A4687" s="7" t="n"/>
      <c r="B4687" s="10" t="n"/>
      <c r="C4687">
        <f>IF($A4687="","",IFERROR(IF(INDEX('Apólices'!$Q$2:$Q$5001,MATCH($A4687,'Apólices'!$A$2:$A$5001,0))="","",INDEX('Apólices'!$Q$2:$Q$5001,MATCH($A4687,'Apólices'!$A$2:$A$5001,0))),""))</f>
        <v/>
      </c>
      <c r="D4687" s="8" t="n"/>
      <c r="E4687" s="25" t="n"/>
      <c r="F4687" s="25">
        <f>IF(OR($E4687="",$C4687=""),"",ROUND($E4687*$C4687/100,2))</f>
        <v/>
      </c>
      <c r="G4687" s="8" t="n"/>
      <c r="H4687" s="25" t="n"/>
      <c r="I4687" s="8" t="n"/>
      <c r="J4687" s="25">
        <f>IF($H4687&lt;&gt;"",IF($F4687="","",ROUND($H4687-$F4687,2)),IF(AND($F4687&lt;&gt;"",ISNUMBER($G4687)),IF($G4687&lt;TODAY(),-$F4687,""),""))</f>
        <v/>
      </c>
    </row>
    <row r="4688">
      <c r="A4688" s="7" t="n"/>
      <c r="B4688" s="10" t="n"/>
      <c r="C4688">
        <f>IF($A4688="","",IFERROR(IF(INDEX('Apólices'!$Q$2:$Q$5001,MATCH($A4688,'Apólices'!$A$2:$A$5001,0))="","",INDEX('Apólices'!$Q$2:$Q$5001,MATCH($A4688,'Apólices'!$A$2:$A$5001,0))),""))</f>
        <v/>
      </c>
      <c r="D4688" s="8" t="n"/>
      <c r="E4688" s="25" t="n"/>
      <c r="F4688" s="25">
        <f>IF(OR($E4688="",$C4688=""),"",ROUND($E4688*$C4688/100,2))</f>
        <v/>
      </c>
      <c r="G4688" s="8" t="n"/>
      <c r="H4688" s="25" t="n"/>
      <c r="I4688" s="8" t="n"/>
      <c r="J4688" s="25">
        <f>IF($H4688&lt;&gt;"",IF($F4688="","",ROUND($H4688-$F4688,2)),IF(AND($F4688&lt;&gt;"",ISNUMBER($G4688)),IF($G4688&lt;TODAY(),-$F4688,""),""))</f>
        <v/>
      </c>
    </row>
    <row r="4689">
      <c r="A4689" s="7" t="n"/>
      <c r="B4689" s="10" t="n"/>
      <c r="C4689">
        <f>IF($A4689="","",IFERROR(IF(INDEX('Apólices'!$Q$2:$Q$5001,MATCH($A4689,'Apólices'!$A$2:$A$5001,0))="","",INDEX('Apólices'!$Q$2:$Q$5001,MATCH($A4689,'Apólices'!$A$2:$A$5001,0))),""))</f>
        <v/>
      </c>
      <c r="D4689" s="8" t="n"/>
      <c r="E4689" s="25" t="n"/>
      <c r="F4689" s="25">
        <f>IF(OR($E4689="",$C4689=""),"",ROUND($E4689*$C4689/100,2))</f>
        <v/>
      </c>
      <c r="G4689" s="8" t="n"/>
      <c r="H4689" s="25" t="n"/>
      <c r="I4689" s="8" t="n"/>
      <c r="J4689" s="25">
        <f>IF($H4689&lt;&gt;"",IF($F4689="","",ROUND($H4689-$F4689,2)),IF(AND($F4689&lt;&gt;"",ISNUMBER($G4689)),IF($G4689&lt;TODAY(),-$F4689,""),""))</f>
        <v/>
      </c>
    </row>
    <row r="4690">
      <c r="A4690" s="7" t="n"/>
      <c r="B4690" s="10" t="n"/>
      <c r="C4690">
        <f>IF($A4690="","",IFERROR(IF(INDEX('Apólices'!$Q$2:$Q$5001,MATCH($A4690,'Apólices'!$A$2:$A$5001,0))="","",INDEX('Apólices'!$Q$2:$Q$5001,MATCH($A4690,'Apólices'!$A$2:$A$5001,0))),""))</f>
        <v/>
      </c>
      <c r="D4690" s="8" t="n"/>
      <c r="E4690" s="25" t="n"/>
      <c r="F4690" s="25">
        <f>IF(OR($E4690="",$C4690=""),"",ROUND($E4690*$C4690/100,2))</f>
        <v/>
      </c>
      <c r="G4690" s="8" t="n"/>
      <c r="H4690" s="25" t="n"/>
      <c r="I4690" s="8" t="n"/>
      <c r="J4690" s="25">
        <f>IF($H4690&lt;&gt;"",IF($F4690="","",ROUND($H4690-$F4690,2)),IF(AND($F4690&lt;&gt;"",ISNUMBER($G4690)),IF($G4690&lt;TODAY(),-$F4690,""),""))</f>
        <v/>
      </c>
    </row>
    <row r="4691">
      <c r="A4691" s="7" t="n"/>
      <c r="B4691" s="10" t="n"/>
      <c r="C4691">
        <f>IF($A4691="","",IFERROR(IF(INDEX('Apólices'!$Q$2:$Q$5001,MATCH($A4691,'Apólices'!$A$2:$A$5001,0))="","",INDEX('Apólices'!$Q$2:$Q$5001,MATCH($A4691,'Apólices'!$A$2:$A$5001,0))),""))</f>
        <v/>
      </c>
      <c r="D4691" s="8" t="n"/>
      <c r="E4691" s="25" t="n"/>
      <c r="F4691" s="25">
        <f>IF(OR($E4691="",$C4691=""),"",ROUND($E4691*$C4691/100,2))</f>
        <v/>
      </c>
      <c r="G4691" s="8" t="n"/>
      <c r="H4691" s="25" t="n"/>
      <c r="I4691" s="8" t="n"/>
      <c r="J4691" s="25">
        <f>IF($H4691&lt;&gt;"",IF($F4691="","",ROUND($H4691-$F4691,2)),IF(AND($F4691&lt;&gt;"",ISNUMBER($G4691)),IF($G4691&lt;TODAY(),-$F4691,""),""))</f>
        <v/>
      </c>
    </row>
    <row r="4692">
      <c r="A4692" s="7" t="n"/>
      <c r="B4692" s="10" t="n"/>
      <c r="C4692">
        <f>IF($A4692="","",IFERROR(IF(INDEX('Apólices'!$Q$2:$Q$5001,MATCH($A4692,'Apólices'!$A$2:$A$5001,0))="","",INDEX('Apólices'!$Q$2:$Q$5001,MATCH($A4692,'Apólices'!$A$2:$A$5001,0))),""))</f>
        <v/>
      </c>
      <c r="D4692" s="8" t="n"/>
      <c r="E4692" s="25" t="n"/>
      <c r="F4692" s="25">
        <f>IF(OR($E4692="",$C4692=""),"",ROUND($E4692*$C4692/100,2))</f>
        <v/>
      </c>
      <c r="G4692" s="8" t="n"/>
      <c r="H4692" s="25" t="n"/>
      <c r="I4692" s="8" t="n"/>
      <c r="J4692" s="25">
        <f>IF($H4692&lt;&gt;"",IF($F4692="","",ROUND($H4692-$F4692,2)),IF(AND($F4692&lt;&gt;"",ISNUMBER($G4692)),IF($G4692&lt;TODAY(),-$F4692,""),""))</f>
        <v/>
      </c>
    </row>
    <row r="4693">
      <c r="A4693" s="7" t="n"/>
      <c r="B4693" s="10" t="n"/>
      <c r="C4693">
        <f>IF($A4693="","",IFERROR(IF(INDEX('Apólices'!$Q$2:$Q$5001,MATCH($A4693,'Apólices'!$A$2:$A$5001,0))="","",INDEX('Apólices'!$Q$2:$Q$5001,MATCH($A4693,'Apólices'!$A$2:$A$5001,0))),""))</f>
        <v/>
      </c>
      <c r="D4693" s="8" t="n"/>
      <c r="E4693" s="25" t="n"/>
      <c r="F4693" s="25">
        <f>IF(OR($E4693="",$C4693=""),"",ROUND($E4693*$C4693/100,2))</f>
        <v/>
      </c>
      <c r="G4693" s="8" t="n"/>
      <c r="H4693" s="25" t="n"/>
      <c r="I4693" s="8" t="n"/>
      <c r="J4693" s="25">
        <f>IF($H4693&lt;&gt;"",IF($F4693="","",ROUND($H4693-$F4693,2)),IF(AND($F4693&lt;&gt;"",ISNUMBER($G4693)),IF($G4693&lt;TODAY(),-$F4693,""),""))</f>
        <v/>
      </c>
    </row>
    <row r="4694">
      <c r="A4694" s="7" t="n"/>
      <c r="B4694" s="10" t="n"/>
      <c r="C4694">
        <f>IF($A4694="","",IFERROR(IF(INDEX('Apólices'!$Q$2:$Q$5001,MATCH($A4694,'Apólices'!$A$2:$A$5001,0))="","",INDEX('Apólices'!$Q$2:$Q$5001,MATCH($A4694,'Apólices'!$A$2:$A$5001,0))),""))</f>
        <v/>
      </c>
      <c r="D4694" s="8" t="n"/>
      <c r="E4694" s="25" t="n"/>
      <c r="F4694" s="25">
        <f>IF(OR($E4694="",$C4694=""),"",ROUND($E4694*$C4694/100,2))</f>
        <v/>
      </c>
      <c r="G4694" s="8" t="n"/>
      <c r="H4694" s="25" t="n"/>
      <c r="I4694" s="8" t="n"/>
      <c r="J4694" s="25">
        <f>IF($H4694&lt;&gt;"",IF($F4694="","",ROUND($H4694-$F4694,2)),IF(AND($F4694&lt;&gt;"",ISNUMBER($G4694)),IF($G4694&lt;TODAY(),-$F4694,""),""))</f>
        <v/>
      </c>
    </row>
    <row r="4695">
      <c r="A4695" s="7" t="n"/>
      <c r="B4695" s="10" t="n"/>
      <c r="C4695">
        <f>IF($A4695="","",IFERROR(IF(INDEX('Apólices'!$Q$2:$Q$5001,MATCH($A4695,'Apólices'!$A$2:$A$5001,0))="","",INDEX('Apólices'!$Q$2:$Q$5001,MATCH($A4695,'Apólices'!$A$2:$A$5001,0))),""))</f>
        <v/>
      </c>
      <c r="D4695" s="8" t="n"/>
      <c r="E4695" s="25" t="n"/>
      <c r="F4695" s="25">
        <f>IF(OR($E4695="",$C4695=""),"",ROUND($E4695*$C4695/100,2))</f>
        <v/>
      </c>
      <c r="G4695" s="8" t="n"/>
      <c r="H4695" s="25" t="n"/>
      <c r="I4695" s="8" t="n"/>
      <c r="J4695" s="25">
        <f>IF($H4695&lt;&gt;"",IF($F4695="","",ROUND($H4695-$F4695,2)),IF(AND($F4695&lt;&gt;"",ISNUMBER($G4695)),IF($G4695&lt;TODAY(),-$F4695,""),""))</f>
        <v/>
      </c>
    </row>
    <row r="4696">
      <c r="A4696" s="7" t="n"/>
      <c r="B4696" s="10" t="n"/>
      <c r="C4696">
        <f>IF($A4696="","",IFERROR(IF(INDEX('Apólices'!$Q$2:$Q$5001,MATCH($A4696,'Apólices'!$A$2:$A$5001,0))="","",INDEX('Apólices'!$Q$2:$Q$5001,MATCH($A4696,'Apólices'!$A$2:$A$5001,0))),""))</f>
        <v/>
      </c>
      <c r="D4696" s="8" t="n"/>
      <c r="E4696" s="25" t="n"/>
      <c r="F4696" s="25">
        <f>IF(OR($E4696="",$C4696=""),"",ROUND($E4696*$C4696/100,2))</f>
        <v/>
      </c>
      <c r="G4696" s="8" t="n"/>
      <c r="H4696" s="25" t="n"/>
      <c r="I4696" s="8" t="n"/>
      <c r="J4696" s="25">
        <f>IF($H4696&lt;&gt;"",IF($F4696="","",ROUND($H4696-$F4696,2)),IF(AND($F4696&lt;&gt;"",ISNUMBER($G4696)),IF($G4696&lt;TODAY(),-$F4696,""),""))</f>
        <v/>
      </c>
    </row>
    <row r="4697">
      <c r="A4697" s="7" t="n"/>
      <c r="B4697" s="10" t="n"/>
      <c r="C4697">
        <f>IF($A4697="","",IFERROR(IF(INDEX('Apólices'!$Q$2:$Q$5001,MATCH($A4697,'Apólices'!$A$2:$A$5001,0))="","",INDEX('Apólices'!$Q$2:$Q$5001,MATCH($A4697,'Apólices'!$A$2:$A$5001,0))),""))</f>
        <v/>
      </c>
      <c r="D4697" s="8" t="n"/>
      <c r="E4697" s="25" t="n"/>
      <c r="F4697" s="25">
        <f>IF(OR($E4697="",$C4697=""),"",ROUND($E4697*$C4697/100,2))</f>
        <v/>
      </c>
      <c r="G4697" s="8" t="n"/>
      <c r="H4697" s="25" t="n"/>
      <c r="I4697" s="8" t="n"/>
      <c r="J4697" s="25">
        <f>IF($H4697&lt;&gt;"",IF($F4697="","",ROUND($H4697-$F4697,2)),IF(AND($F4697&lt;&gt;"",ISNUMBER($G4697)),IF($G4697&lt;TODAY(),-$F4697,""),""))</f>
        <v/>
      </c>
    </row>
    <row r="4698">
      <c r="A4698" s="7" t="n"/>
      <c r="B4698" s="10" t="n"/>
      <c r="C4698">
        <f>IF($A4698="","",IFERROR(IF(INDEX('Apólices'!$Q$2:$Q$5001,MATCH($A4698,'Apólices'!$A$2:$A$5001,0))="","",INDEX('Apólices'!$Q$2:$Q$5001,MATCH($A4698,'Apólices'!$A$2:$A$5001,0))),""))</f>
        <v/>
      </c>
      <c r="D4698" s="8" t="n"/>
      <c r="E4698" s="25" t="n"/>
      <c r="F4698" s="25">
        <f>IF(OR($E4698="",$C4698=""),"",ROUND($E4698*$C4698/100,2))</f>
        <v/>
      </c>
      <c r="G4698" s="8" t="n"/>
      <c r="H4698" s="25" t="n"/>
      <c r="I4698" s="8" t="n"/>
      <c r="J4698" s="25">
        <f>IF($H4698&lt;&gt;"",IF($F4698="","",ROUND($H4698-$F4698,2)),IF(AND($F4698&lt;&gt;"",ISNUMBER($G4698)),IF($G4698&lt;TODAY(),-$F4698,""),""))</f>
        <v/>
      </c>
    </row>
    <row r="4699">
      <c r="A4699" s="7" t="n"/>
      <c r="B4699" s="10" t="n"/>
      <c r="C4699">
        <f>IF($A4699="","",IFERROR(IF(INDEX('Apólices'!$Q$2:$Q$5001,MATCH($A4699,'Apólices'!$A$2:$A$5001,0))="","",INDEX('Apólices'!$Q$2:$Q$5001,MATCH($A4699,'Apólices'!$A$2:$A$5001,0))),""))</f>
        <v/>
      </c>
      <c r="D4699" s="8" t="n"/>
      <c r="E4699" s="25" t="n"/>
      <c r="F4699" s="25">
        <f>IF(OR($E4699="",$C4699=""),"",ROUND($E4699*$C4699/100,2))</f>
        <v/>
      </c>
      <c r="G4699" s="8" t="n"/>
      <c r="H4699" s="25" t="n"/>
      <c r="I4699" s="8" t="n"/>
      <c r="J4699" s="25">
        <f>IF($H4699&lt;&gt;"",IF($F4699="","",ROUND($H4699-$F4699,2)),IF(AND($F4699&lt;&gt;"",ISNUMBER($G4699)),IF($G4699&lt;TODAY(),-$F4699,""),""))</f>
        <v/>
      </c>
    </row>
    <row r="4700">
      <c r="A4700" s="7" t="n"/>
      <c r="B4700" s="10" t="n"/>
      <c r="C4700">
        <f>IF($A4700="","",IFERROR(IF(INDEX('Apólices'!$Q$2:$Q$5001,MATCH($A4700,'Apólices'!$A$2:$A$5001,0))="","",INDEX('Apólices'!$Q$2:$Q$5001,MATCH($A4700,'Apólices'!$A$2:$A$5001,0))),""))</f>
        <v/>
      </c>
      <c r="D4700" s="8" t="n"/>
      <c r="E4700" s="25" t="n"/>
      <c r="F4700" s="25">
        <f>IF(OR($E4700="",$C4700=""),"",ROUND($E4700*$C4700/100,2))</f>
        <v/>
      </c>
      <c r="G4700" s="8" t="n"/>
      <c r="H4700" s="25" t="n"/>
      <c r="I4700" s="8" t="n"/>
      <c r="J4700" s="25">
        <f>IF($H4700&lt;&gt;"",IF($F4700="","",ROUND($H4700-$F4700,2)),IF(AND($F4700&lt;&gt;"",ISNUMBER($G4700)),IF($G4700&lt;TODAY(),-$F4700,""),""))</f>
        <v/>
      </c>
    </row>
    <row r="4701">
      <c r="A4701" s="7" t="n"/>
      <c r="B4701" s="10" t="n"/>
      <c r="C4701">
        <f>IF($A4701="","",IFERROR(IF(INDEX('Apólices'!$Q$2:$Q$5001,MATCH($A4701,'Apólices'!$A$2:$A$5001,0))="","",INDEX('Apólices'!$Q$2:$Q$5001,MATCH($A4701,'Apólices'!$A$2:$A$5001,0))),""))</f>
        <v/>
      </c>
      <c r="D4701" s="8" t="n"/>
      <c r="E4701" s="25" t="n"/>
      <c r="F4701" s="25">
        <f>IF(OR($E4701="",$C4701=""),"",ROUND($E4701*$C4701/100,2))</f>
        <v/>
      </c>
      <c r="G4701" s="8" t="n"/>
      <c r="H4701" s="25" t="n"/>
      <c r="I4701" s="8" t="n"/>
      <c r="J4701" s="25">
        <f>IF($H4701&lt;&gt;"",IF($F4701="","",ROUND($H4701-$F4701,2)),IF(AND($F4701&lt;&gt;"",ISNUMBER($G4701)),IF($G4701&lt;TODAY(),-$F4701,""),""))</f>
        <v/>
      </c>
    </row>
    <row r="4702">
      <c r="A4702" s="7" t="n"/>
      <c r="B4702" s="10" t="n"/>
      <c r="C4702">
        <f>IF($A4702="","",IFERROR(IF(INDEX('Apólices'!$Q$2:$Q$5001,MATCH($A4702,'Apólices'!$A$2:$A$5001,0))="","",INDEX('Apólices'!$Q$2:$Q$5001,MATCH($A4702,'Apólices'!$A$2:$A$5001,0))),""))</f>
        <v/>
      </c>
      <c r="D4702" s="8" t="n"/>
      <c r="E4702" s="25" t="n"/>
      <c r="F4702" s="25">
        <f>IF(OR($E4702="",$C4702=""),"",ROUND($E4702*$C4702/100,2))</f>
        <v/>
      </c>
      <c r="G4702" s="8" t="n"/>
      <c r="H4702" s="25" t="n"/>
      <c r="I4702" s="8" t="n"/>
      <c r="J4702" s="25">
        <f>IF($H4702&lt;&gt;"",IF($F4702="","",ROUND($H4702-$F4702,2)),IF(AND($F4702&lt;&gt;"",ISNUMBER($G4702)),IF($G4702&lt;TODAY(),-$F4702,""),""))</f>
        <v/>
      </c>
    </row>
    <row r="4703">
      <c r="A4703" s="7" t="n"/>
      <c r="B4703" s="10" t="n"/>
      <c r="C4703">
        <f>IF($A4703="","",IFERROR(IF(INDEX('Apólices'!$Q$2:$Q$5001,MATCH($A4703,'Apólices'!$A$2:$A$5001,0))="","",INDEX('Apólices'!$Q$2:$Q$5001,MATCH($A4703,'Apólices'!$A$2:$A$5001,0))),""))</f>
        <v/>
      </c>
      <c r="D4703" s="8" t="n"/>
      <c r="E4703" s="25" t="n"/>
      <c r="F4703" s="25">
        <f>IF(OR($E4703="",$C4703=""),"",ROUND($E4703*$C4703/100,2))</f>
        <v/>
      </c>
      <c r="G4703" s="8" t="n"/>
      <c r="H4703" s="25" t="n"/>
      <c r="I4703" s="8" t="n"/>
      <c r="J4703" s="25">
        <f>IF($H4703&lt;&gt;"",IF($F4703="","",ROUND($H4703-$F4703,2)),IF(AND($F4703&lt;&gt;"",ISNUMBER($G4703)),IF($G4703&lt;TODAY(),-$F4703,""),""))</f>
        <v/>
      </c>
    </row>
    <row r="4704">
      <c r="A4704" s="7" t="n"/>
      <c r="B4704" s="10" t="n"/>
      <c r="C4704">
        <f>IF($A4704="","",IFERROR(IF(INDEX('Apólices'!$Q$2:$Q$5001,MATCH($A4704,'Apólices'!$A$2:$A$5001,0))="","",INDEX('Apólices'!$Q$2:$Q$5001,MATCH($A4704,'Apólices'!$A$2:$A$5001,0))),""))</f>
        <v/>
      </c>
      <c r="D4704" s="8" t="n"/>
      <c r="E4704" s="25" t="n"/>
      <c r="F4704" s="25">
        <f>IF(OR($E4704="",$C4704=""),"",ROUND($E4704*$C4704/100,2))</f>
        <v/>
      </c>
      <c r="G4704" s="8" t="n"/>
      <c r="H4704" s="25" t="n"/>
      <c r="I4704" s="8" t="n"/>
      <c r="J4704" s="25">
        <f>IF($H4704&lt;&gt;"",IF($F4704="","",ROUND($H4704-$F4704,2)),IF(AND($F4704&lt;&gt;"",ISNUMBER($G4704)),IF($G4704&lt;TODAY(),-$F4704,""),""))</f>
        <v/>
      </c>
    </row>
    <row r="4705">
      <c r="A4705" s="7" t="n"/>
      <c r="B4705" s="10" t="n"/>
      <c r="C4705">
        <f>IF($A4705="","",IFERROR(IF(INDEX('Apólices'!$Q$2:$Q$5001,MATCH($A4705,'Apólices'!$A$2:$A$5001,0))="","",INDEX('Apólices'!$Q$2:$Q$5001,MATCH($A4705,'Apólices'!$A$2:$A$5001,0))),""))</f>
        <v/>
      </c>
      <c r="D4705" s="8" t="n"/>
      <c r="E4705" s="25" t="n"/>
      <c r="F4705" s="25">
        <f>IF(OR($E4705="",$C4705=""),"",ROUND($E4705*$C4705/100,2))</f>
        <v/>
      </c>
      <c r="G4705" s="8" t="n"/>
      <c r="H4705" s="25" t="n"/>
      <c r="I4705" s="8" t="n"/>
      <c r="J4705" s="25">
        <f>IF($H4705&lt;&gt;"",IF($F4705="","",ROUND($H4705-$F4705,2)),IF(AND($F4705&lt;&gt;"",ISNUMBER($G4705)),IF($G4705&lt;TODAY(),-$F4705,""),""))</f>
        <v/>
      </c>
    </row>
    <row r="4706">
      <c r="A4706" s="7" t="n"/>
      <c r="B4706" s="10" t="n"/>
      <c r="C4706">
        <f>IF($A4706="","",IFERROR(IF(INDEX('Apólices'!$Q$2:$Q$5001,MATCH($A4706,'Apólices'!$A$2:$A$5001,0))="","",INDEX('Apólices'!$Q$2:$Q$5001,MATCH($A4706,'Apólices'!$A$2:$A$5001,0))),""))</f>
        <v/>
      </c>
      <c r="D4706" s="8" t="n"/>
      <c r="E4706" s="25" t="n"/>
      <c r="F4706" s="25">
        <f>IF(OR($E4706="",$C4706=""),"",ROUND($E4706*$C4706/100,2))</f>
        <v/>
      </c>
      <c r="G4706" s="8" t="n"/>
      <c r="H4706" s="25" t="n"/>
      <c r="I4706" s="8" t="n"/>
      <c r="J4706" s="25">
        <f>IF($H4706&lt;&gt;"",IF($F4706="","",ROUND($H4706-$F4706,2)),IF(AND($F4706&lt;&gt;"",ISNUMBER($G4706)),IF($G4706&lt;TODAY(),-$F4706,""),""))</f>
        <v/>
      </c>
    </row>
    <row r="4707">
      <c r="A4707" s="7" t="n"/>
      <c r="B4707" s="10" t="n"/>
      <c r="C4707">
        <f>IF($A4707="","",IFERROR(IF(INDEX('Apólices'!$Q$2:$Q$5001,MATCH($A4707,'Apólices'!$A$2:$A$5001,0))="","",INDEX('Apólices'!$Q$2:$Q$5001,MATCH($A4707,'Apólices'!$A$2:$A$5001,0))),""))</f>
        <v/>
      </c>
      <c r="D4707" s="8" t="n"/>
      <c r="E4707" s="25" t="n"/>
      <c r="F4707" s="25">
        <f>IF(OR($E4707="",$C4707=""),"",ROUND($E4707*$C4707/100,2))</f>
        <v/>
      </c>
      <c r="G4707" s="8" t="n"/>
      <c r="H4707" s="25" t="n"/>
      <c r="I4707" s="8" t="n"/>
      <c r="J4707" s="25">
        <f>IF($H4707&lt;&gt;"",IF($F4707="","",ROUND($H4707-$F4707,2)),IF(AND($F4707&lt;&gt;"",ISNUMBER($G4707)),IF($G4707&lt;TODAY(),-$F4707,""),""))</f>
        <v/>
      </c>
    </row>
    <row r="4708">
      <c r="A4708" s="7" t="n"/>
      <c r="B4708" s="10" t="n"/>
      <c r="C4708">
        <f>IF($A4708="","",IFERROR(IF(INDEX('Apólices'!$Q$2:$Q$5001,MATCH($A4708,'Apólices'!$A$2:$A$5001,0))="","",INDEX('Apólices'!$Q$2:$Q$5001,MATCH($A4708,'Apólices'!$A$2:$A$5001,0))),""))</f>
        <v/>
      </c>
      <c r="D4708" s="8" t="n"/>
      <c r="E4708" s="25" t="n"/>
      <c r="F4708" s="25">
        <f>IF(OR($E4708="",$C4708=""),"",ROUND($E4708*$C4708/100,2))</f>
        <v/>
      </c>
      <c r="G4708" s="8" t="n"/>
      <c r="H4708" s="25" t="n"/>
      <c r="I4708" s="8" t="n"/>
      <c r="J4708" s="25">
        <f>IF($H4708&lt;&gt;"",IF($F4708="","",ROUND($H4708-$F4708,2)),IF(AND($F4708&lt;&gt;"",ISNUMBER($G4708)),IF($G4708&lt;TODAY(),-$F4708,""),""))</f>
        <v/>
      </c>
    </row>
    <row r="4709">
      <c r="A4709" s="7" t="n"/>
      <c r="B4709" s="10" t="n"/>
      <c r="C4709">
        <f>IF($A4709="","",IFERROR(IF(INDEX('Apólices'!$Q$2:$Q$5001,MATCH($A4709,'Apólices'!$A$2:$A$5001,0))="","",INDEX('Apólices'!$Q$2:$Q$5001,MATCH($A4709,'Apólices'!$A$2:$A$5001,0))),""))</f>
        <v/>
      </c>
      <c r="D4709" s="8" t="n"/>
      <c r="E4709" s="25" t="n"/>
      <c r="F4709" s="25">
        <f>IF(OR($E4709="",$C4709=""),"",ROUND($E4709*$C4709/100,2))</f>
        <v/>
      </c>
      <c r="G4709" s="8" t="n"/>
      <c r="H4709" s="25" t="n"/>
      <c r="I4709" s="8" t="n"/>
      <c r="J4709" s="25">
        <f>IF($H4709&lt;&gt;"",IF($F4709="","",ROUND($H4709-$F4709,2)),IF(AND($F4709&lt;&gt;"",ISNUMBER($G4709)),IF($G4709&lt;TODAY(),-$F4709,""),""))</f>
        <v/>
      </c>
    </row>
    <row r="4710">
      <c r="A4710" s="7" t="n"/>
      <c r="B4710" s="10" t="n"/>
      <c r="C4710">
        <f>IF($A4710="","",IFERROR(IF(INDEX('Apólices'!$Q$2:$Q$5001,MATCH($A4710,'Apólices'!$A$2:$A$5001,0))="","",INDEX('Apólices'!$Q$2:$Q$5001,MATCH($A4710,'Apólices'!$A$2:$A$5001,0))),""))</f>
        <v/>
      </c>
      <c r="D4710" s="8" t="n"/>
      <c r="E4710" s="25" t="n"/>
      <c r="F4710" s="25">
        <f>IF(OR($E4710="",$C4710=""),"",ROUND($E4710*$C4710/100,2))</f>
        <v/>
      </c>
      <c r="G4710" s="8" t="n"/>
      <c r="H4710" s="25" t="n"/>
      <c r="I4710" s="8" t="n"/>
      <c r="J4710" s="25">
        <f>IF($H4710&lt;&gt;"",IF($F4710="","",ROUND($H4710-$F4710,2)),IF(AND($F4710&lt;&gt;"",ISNUMBER($G4710)),IF($G4710&lt;TODAY(),-$F4710,""),""))</f>
        <v/>
      </c>
    </row>
    <row r="4711">
      <c r="A4711" s="7" t="n"/>
      <c r="B4711" s="10" t="n"/>
      <c r="C4711">
        <f>IF($A4711="","",IFERROR(IF(INDEX('Apólices'!$Q$2:$Q$5001,MATCH($A4711,'Apólices'!$A$2:$A$5001,0))="","",INDEX('Apólices'!$Q$2:$Q$5001,MATCH($A4711,'Apólices'!$A$2:$A$5001,0))),""))</f>
        <v/>
      </c>
      <c r="D4711" s="8" t="n"/>
      <c r="E4711" s="25" t="n"/>
      <c r="F4711" s="25">
        <f>IF(OR($E4711="",$C4711=""),"",ROUND($E4711*$C4711/100,2))</f>
        <v/>
      </c>
      <c r="G4711" s="8" t="n"/>
      <c r="H4711" s="25" t="n"/>
      <c r="I4711" s="8" t="n"/>
      <c r="J4711" s="25">
        <f>IF($H4711&lt;&gt;"",IF($F4711="","",ROUND($H4711-$F4711,2)),IF(AND($F4711&lt;&gt;"",ISNUMBER($G4711)),IF($G4711&lt;TODAY(),-$F4711,""),""))</f>
        <v/>
      </c>
    </row>
    <row r="4712">
      <c r="A4712" s="7" t="n"/>
      <c r="B4712" s="10" t="n"/>
      <c r="C4712">
        <f>IF($A4712="","",IFERROR(IF(INDEX('Apólices'!$Q$2:$Q$5001,MATCH($A4712,'Apólices'!$A$2:$A$5001,0))="","",INDEX('Apólices'!$Q$2:$Q$5001,MATCH($A4712,'Apólices'!$A$2:$A$5001,0))),""))</f>
        <v/>
      </c>
      <c r="D4712" s="8" t="n"/>
      <c r="E4712" s="25" t="n"/>
      <c r="F4712" s="25">
        <f>IF(OR($E4712="",$C4712=""),"",ROUND($E4712*$C4712/100,2))</f>
        <v/>
      </c>
      <c r="G4712" s="8" t="n"/>
      <c r="H4712" s="25" t="n"/>
      <c r="I4712" s="8" t="n"/>
      <c r="J4712" s="25">
        <f>IF($H4712&lt;&gt;"",IF($F4712="","",ROUND($H4712-$F4712,2)),IF(AND($F4712&lt;&gt;"",ISNUMBER($G4712)),IF($G4712&lt;TODAY(),-$F4712,""),""))</f>
        <v/>
      </c>
    </row>
    <row r="4713">
      <c r="A4713" s="7" t="n"/>
      <c r="B4713" s="10" t="n"/>
      <c r="C4713">
        <f>IF($A4713="","",IFERROR(IF(INDEX('Apólices'!$Q$2:$Q$5001,MATCH($A4713,'Apólices'!$A$2:$A$5001,0))="","",INDEX('Apólices'!$Q$2:$Q$5001,MATCH($A4713,'Apólices'!$A$2:$A$5001,0))),""))</f>
        <v/>
      </c>
      <c r="D4713" s="8" t="n"/>
      <c r="E4713" s="25" t="n"/>
      <c r="F4713" s="25">
        <f>IF(OR($E4713="",$C4713=""),"",ROUND($E4713*$C4713/100,2))</f>
        <v/>
      </c>
      <c r="G4713" s="8" t="n"/>
      <c r="H4713" s="25" t="n"/>
      <c r="I4713" s="8" t="n"/>
      <c r="J4713" s="25">
        <f>IF($H4713&lt;&gt;"",IF($F4713="","",ROUND($H4713-$F4713,2)),IF(AND($F4713&lt;&gt;"",ISNUMBER($G4713)),IF($G4713&lt;TODAY(),-$F4713,""),""))</f>
        <v/>
      </c>
    </row>
    <row r="4714">
      <c r="A4714" s="7" t="n"/>
      <c r="B4714" s="10" t="n"/>
      <c r="C4714">
        <f>IF($A4714="","",IFERROR(IF(INDEX('Apólices'!$Q$2:$Q$5001,MATCH($A4714,'Apólices'!$A$2:$A$5001,0))="","",INDEX('Apólices'!$Q$2:$Q$5001,MATCH($A4714,'Apólices'!$A$2:$A$5001,0))),""))</f>
        <v/>
      </c>
      <c r="D4714" s="8" t="n"/>
      <c r="E4714" s="25" t="n"/>
      <c r="F4714" s="25">
        <f>IF(OR($E4714="",$C4714=""),"",ROUND($E4714*$C4714/100,2))</f>
        <v/>
      </c>
      <c r="G4714" s="8" t="n"/>
      <c r="H4714" s="25" t="n"/>
      <c r="I4714" s="8" t="n"/>
      <c r="J4714" s="25">
        <f>IF($H4714&lt;&gt;"",IF($F4714="","",ROUND($H4714-$F4714,2)),IF(AND($F4714&lt;&gt;"",ISNUMBER($G4714)),IF($G4714&lt;TODAY(),-$F4714,""),""))</f>
        <v/>
      </c>
    </row>
    <row r="4715">
      <c r="A4715" s="7" t="n"/>
      <c r="B4715" s="10" t="n"/>
      <c r="C4715">
        <f>IF($A4715="","",IFERROR(IF(INDEX('Apólices'!$Q$2:$Q$5001,MATCH($A4715,'Apólices'!$A$2:$A$5001,0))="","",INDEX('Apólices'!$Q$2:$Q$5001,MATCH($A4715,'Apólices'!$A$2:$A$5001,0))),""))</f>
        <v/>
      </c>
      <c r="D4715" s="8" t="n"/>
      <c r="E4715" s="25" t="n"/>
      <c r="F4715" s="25">
        <f>IF(OR($E4715="",$C4715=""),"",ROUND($E4715*$C4715/100,2))</f>
        <v/>
      </c>
      <c r="G4715" s="8" t="n"/>
      <c r="H4715" s="25" t="n"/>
      <c r="I4715" s="8" t="n"/>
      <c r="J4715" s="25">
        <f>IF($H4715&lt;&gt;"",IF($F4715="","",ROUND($H4715-$F4715,2)),IF(AND($F4715&lt;&gt;"",ISNUMBER($G4715)),IF($G4715&lt;TODAY(),-$F4715,""),""))</f>
        <v/>
      </c>
    </row>
    <row r="4716">
      <c r="A4716" s="7" t="n"/>
      <c r="B4716" s="10" t="n"/>
      <c r="C4716">
        <f>IF($A4716="","",IFERROR(IF(INDEX('Apólices'!$Q$2:$Q$5001,MATCH($A4716,'Apólices'!$A$2:$A$5001,0))="","",INDEX('Apólices'!$Q$2:$Q$5001,MATCH($A4716,'Apólices'!$A$2:$A$5001,0))),""))</f>
        <v/>
      </c>
      <c r="D4716" s="8" t="n"/>
      <c r="E4716" s="25" t="n"/>
      <c r="F4716" s="25">
        <f>IF(OR($E4716="",$C4716=""),"",ROUND($E4716*$C4716/100,2))</f>
        <v/>
      </c>
      <c r="G4716" s="8" t="n"/>
      <c r="H4716" s="25" t="n"/>
      <c r="I4716" s="8" t="n"/>
      <c r="J4716" s="25">
        <f>IF($H4716&lt;&gt;"",IF($F4716="","",ROUND($H4716-$F4716,2)),IF(AND($F4716&lt;&gt;"",ISNUMBER($G4716)),IF($G4716&lt;TODAY(),-$F4716,""),""))</f>
        <v/>
      </c>
    </row>
    <row r="4717">
      <c r="A4717" s="7" t="n"/>
      <c r="B4717" s="10" t="n"/>
      <c r="C4717">
        <f>IF($A4717="","",IFERROR(IF(INDEX('Apólices'!$Q$2:$Q$5001,MATCH($A4717,'Apólices'!$A$2:$A$5001,0))="","",INDEX('Apólices'!$Q$2:$Q$5001,MATCH($A4717,'Apólices'!$A$2:$A$5001,0))),""))</f>
        <v/>
      </c>
      <c r="D4717" s="8" t="n"/>
      <c r="E4717" s="25" t="n"/>
      <c r="F4717" s="25">
        <f>IF(OR($E4717="",$C4717=""),"",ROUND($E4717*$C4717/100,2))</f>
        <v/>
      </c>
      <c r="G4717" s="8" t="n"/>
      <c r="H4717" s="25" t="n"/>
      <c r="I4717" s="8" t="n"/>
      <c r="J4717" s="25">
        <f>IF($H4717&lt;&gt;"",IF($F4717="","",ROUND($H4717-$F4717,2)),IF(AND($F4717&lt;&gt;"",ISNUMBER($G4717)),IF($G4717&lt;TODAY(),-$F4717,""),""))</f>
        <v/>
      </c>
    </row>
    <row r="4718">
      <c r="A4718" s="7" t="n"/>
      <c r="B4718" s="10" t="n"/>
      <c r="C4718">
        <f>IF($A4718="","",IFERROR(IF(INDEX('Apólices'!$Q$2:$Q$5001,MATCH($A4718,'Apólices'!$A$2:$A$5001,0))="","",INDEX('Apólices'!$Q$2:$Q$5001,MATCH($A4718,'Apólices'!$A$2:$A$5001,0))),""))</f>
        <v/>
      </c>
      <c r="D4718" s="8" t="n"/>
      <c r="E4718" s="25" t="n"/>
      <c r="F4718" s="25">
        <f>IF(OR($E4718="",$C4718=""),"",ROUND($E4718*$C4718/100,2))</f>
        <v/>
      </c>
      <c r="G4718" s="8" t="n"/>
      <c r="H4718" s="25" t="n"/>
      <c r="I4718" s="8" t="n"/>
      <c r="J4718" s="25">
        <f>IF($H4718&lt;&gt;"",IF($F4718="","",ROUND($H4718-$F4718,2)),IF(AND($F4718&lt;&gt;"",ISNUMBER($G4718)),IF($G4718&lt;TODAY(),-$F4718,""),""))</f>
        <v/>
      </c>
    </row>
    <row r="4719">
      <c r="A4719" s="7" t="n"/>
      <c r="B4719" s="10" t="n"/>
      <c r="C4719">
        <f>IF($A4719="","",IFERROR(IF(INDEX('Apólices'!$Q$2:$Q$5001,MATCH($A4719,'Apólices'!$A$2:$A$5001,0))="","",INDEX('Apólices'!$Q$2:$Q$5001,MATCH($A4719,'Apólices'!$A$2:$A$5001,0))),""))</f>
        <v/>
      </c>
      <c r="D4719" s="8" t="n"/>
      <c r="E4719" s="25" t="n"/>
      <c r="F4719" s="25">
        <f>IF(OR($E4719="",$C4719=""),"",ROUND($E4719*$C4719/100,2))</f>
        <v/>
      </c>
      <c r="G4719" s="8" t="n"/>
      <c r="H4719" s="25" t="n"/>
      <c r="I4719" s="8" t="n"/>
      <c r="J4719" s="25">
        <f>IF($H4719&lt;&gt;"",IF($F4719="","",ROUND($H4719-$F4719,2)),IF(AND($F4719&lt;&gt;"",ISNUMBER($G4719)),IF($G4719&lt;TODAY(),-$F4719,""),""))</f>
        <v/>
      </c>
    </row>
    <row r="4720">
      <c r="A4720" s="7" t="n"/>
      <c r="B4720" s="10" t="n"/>
      <c r="C4720">
        <f>IF($A4720="","",IFERROR(IF(INDEX('Apólices'!$Q$2:$Q$5001,MATCH($A4720,'Apólices'!$A$2:$A$5001,0))="","",INDEX('Apólices'!$Q$2:$Q$5001,MATCH($A4720,'Apólices'!$A$2:$A$5001,0))),""))</f>
        <v/>
      </c>
      <c r="D4720" s="8" t="n"/>
      <c r="E4720" s="25" t="n"/>
      <c r="F4720" s="25">
        <f>IF(OR($E4720="",$C4720=""),"",ROUND($E4720*$C4720/100,2))</f>
        <v/>
      </c>
      <c r="G4720" s="8" t="n"/>
      <c r="H4720" s="25" t="n"/>
      <c r="I4720" s="8" t="n"/>
      <c r="J4720" s="25">
        <f>IF($H4720&lt;&gt;"",IF($F4720="","",ROUND($H4720-$F4720,2)),IF(AND($F4720&lt;&gt;"",ISNUMBER($G4720)),IF($G4720&lt;TODAY(),-$F4720,""),""))</f>
        <v/>
      </c>
    </row>
    <row r="4721">
      <c r="A4721" s="7" t="n"/>
      <c r="B4721" s="10" t="n"/>
      <c r="C4721">
        <f>IF($A4721="","",IFERROR(IF(INDEX('Apólices'!$Q$2:$Q$5001,MATCH($A4721,'Apólices'!$A$2:$A$5001,0))="","",INDEX('Apólices'!$Q$2:$Q$5001,MATCH($A4721,'Apólices'!$A$2:$A$5001,0))),""))</f>
        <v/>
      </c>
      <c r="D4721" s="8" t="n"/>
      <c r="E4721" s="25" t="n"/>
      <c r="F4721" s="25">
        <f>IF(OR($E4721="",$C4721=""),"",ROUND($E4721*$C4721/100,2))</f>
        <v/>
      </c>
      <c r="G4721" s="8" t="n"/>
      <c r="H4721" s="25" t="n"/>
      <c r="I4721" s="8" t="n"/>
      <c r="J4721" s="25">
        <f>IF($H4721&lt;&gt;"",IF($F4721="","",ROUND($H4721-$F4721,2)),IF(AND($F4721&lt;&gt;"",ISNUMBER($G4721)),IF($G4721&lt;TODAY(),-$F4721,""),""))</f>
        <v/>
      </c>
    </row>
    <row r="4722">
      <c r="A4722" s="7" t="n"/>
      <c r="B4722" s="10" t="n"/>
      <c r="C4722">
        <f>IF($A4722="","",IFERROR(IF(INDEX('Apólices'!$Q$2:$Q$5001,MATCH($A4722,'Apólices'!$A$2:$A$5001,0))="","",INDEX('Apólices'!$Q$2:$Q$5001,MATCH($A4722,'Apólices'!$A$2:$A$5001,0))),""))</f>
        <v/>
      </c>
      <c r="D4722" s="8" t="n"/>
      <c r="E4722" s="25" t="n"/>
      <c r="F4722" s="25">
        <f>IF(OR($E4722="",$C4722=""),"",ROUND($E4722*$C4722/100,2))</f>
        <v/>
      </c>
      <c r="G4722" s="8" t="n"/>
      <c r="H4722" s="25" t="n"/>
      <c r="I4722" s="8" t="n"/>
      <c r="J4722" s="25">
        <f>IF($H4722&lt;&gt;"",IF($F4722="","",ROUND($H4722-$F4722,2)),IF(AND($F4722&lt;&gt;"",ISNUMBER($G4722)),IF($G4722&lt;TODAY(),-$F4722,""),""))</f>
        <v/>
      </c>
    </row>
    <row r="4723">
      <c r="A4723" s="7" t="n"/>
      <c r="B4723" s="10" t="n"/>
      <c r="C4723">
        <f>IF($A4723="","",IFERROR(IF(INDEX('Apólices'!$Q$2:$Q$5001,MATCH($A4723,'Apólices'!$A$2:$A$5001,0))="","",INDEX('Apólices'!$Q$2:$Q$5001,MATCH($A4723,'Apólices'!$A$2:$A$5001,0))),""))</f>
        <v/>
      </c>
      <c r="D4723" s="8" t="n"/>
      <c r="E4723" s="25" t="n"/>
      <c r="F4723" s="25">
        <f>IF(OR($E4723="",$C4723=""),"",ROUND($E4723*$C4723/100,2))</f>
        <v/>
      </c>
      <c r="G4723" s="8" t="n"/>
      <c r="H4723" s="25" t="n"/>
      <c r="I4723" s="8" t="n"/>
      <c r="J4723" s="25">
        <f>IF($H4723&lt;&gt;"",IF($F4723="","",ROUND($H4723-$F4723,2)),IF(AND($F4723&lt;&gt;"",ISNUMBER($G4723)),IF($G4723&lt;TODAY(),-$F4723,""),""))</f>
        <v/>
      </c>
    </row>
    <row r="4724">
      <c r="A4724" s="7" t="n"/>
      <c r="B4724" s="10" t="n"/>
      <c r="C4724">
        <f>IF($A4724="","",IFERROR(IF(INDEX('Apólices'!$Q$2:$Q$5001,MATCH($A4724,'Apólices'!$A$2:$A$5001,0))="","",INDEX('Apólices'!$Q$2:$Q$5001,MATCH($A4724,'Apólices'!$A$2:$A$5001,0))),""))</f>
        <v/>
      </c>
      <c r="D4724" s="8" t="n"/>
      <c r="E4724" s="25" t="n"/>
      <c r="F4724" s="25">
        <f>IF(OR($E4724="",$C4724=""),"",ROUND($E4724*$C4724/100,2))</f>
        <v/>
      </c>
      <c r="G4724" s="8" t="n"/>
      <c r="H4724" s="25" t="n"/>
      <c r="I4724" s="8" t="n"/>
      <c r="J4724" s="25">
        <f>IF($H4724&lt;&gt;"",IF($F4724="","",ROUND($H4724-$F4724,2)),IF(AND($F4724&lt;&gt;"",ISNUMBER($G4724)),IF($G4724&lt;TODAY(),-$F4724,""),""))</f>
        <v/>
      </c>
    </row>
    <row r="4725">
      <c r="A4725" s="7" t="n"/>
      <c r="B4725" s="10" t="n"/>
      <c r="C4725">
        <f>IF($A4725="","",IFERROR(IF(INDEX('Apólices'!$Q$2:$Q$5001,MATCH($A4725,'Apólices'!$A$2:$A$5001,0))="","",INDEX('Apólices'!$Q$2:$Q$5001,MATCH($A4725,'Apólices'!$A$2:$A$5001,0))),""))</f>
        <v/>
      </c>
      <c r="D4725" s="8" t="n"/>
      <c r="E4725" s="25" t="n"/>
      <c r="F4725" s="25">
        <f>IF(OR($E4725="",$C4725=""),"",ROUND($E4725*$C4725/100,2))</f>
        <v/>
      </c>
      <c r="G4725" s="8" t="n"/>
      <c r="H4725" s="25" t="n"/>
      <c r="I4725" s="8" t="n"/>
      <c r="J4725" s="25">
        <f>IF($H4725&lt;&gt;"",IF($F4725="","",ROUND($H4725-$F4725,2)),IF(AND($F4725&lt;&gt;"",ISNUMBER($G4725)),IF($G4725&lt;TODAY(),-$F4725,""),""))</f>
        <v/>
      </c>
    </row>
    <row r="4726">
      <c r="A4726" s="7" t="n"/>
      <c r="B4726" s="10" t="n"/>
      <c r="C4726">
        <f>IF($A4726="","",IFERROR(IF(INDEX('Apólices'!$Q$2:$Q$5001,MATCH($A4726,'Apólices'!$A$2:$A$5001,0))="","",INDEX('Apólices'!$Q$2:$Q$5001,MATCH($A4726,'Apólices'!$A$2:$A$5001,0))),""))</f>
        <v/>
      </c>
      <c r="D4726" s="8" t="n"/>
      <c r="E4726" s="25" t="n"/>
      <c r="F4726" s="25">
        <f>IF(OR($E4726="",$C4726=""),"",ROUND($E4726*$C4726/100,2))</f>
        <v/>
      </c>
      <c r="G4726" s="8" t="n"/>
      <c r="H4726" s="25" t="n"/>
      <c r="I4726" s="8" t="n"/>
      <c r="J4726" s="25">
        <f>IF($H4726&lt;&gt;"",IF($F4726="","",ROUND($H4726-$F4726,2)),IF(AND($F4726&lt;&gt;"",ISNUMBER($G4726)),IF($G4726&lt;TODAY(),-$F4726,""),""))</f>
        <v/>
      </c>
    </row>
    <row r="4727">
      <c r="A4727" s="7" t="n"/>
      <c r="B4727" s="10" t="n"/>
      <c r="C4727">
        <f>IF($A4727="","",IFERROR(IF(INDEX('Apólices'!$Q$2:$Q$5001,MATCH($A4727,'Apólices'!$A$2:$A$5001,0))="","",INDEX('Apólices'!$Q$2:$Q$5001,MATCH($A4727,'Apólices'!$A$2:$A$5001,0))),""))</f>
        <v/>
      </c>
      <c r="D4727" s="8" t="n"/>
      <c r="E4727" s="25" t="n"/>
      <c r="F4727" s="25">
        <f>IF(OR($E4727="",$C4727=""),"",ROUND($E4727*$C4727/100,2))</f>
        <v/>
      </c>
      <c r="G4727" s="8" t="n"/>
      <c r="H4727" s="25" t="n"/>
      <c r="I4727" s="8" t="n"/>
      <c r="J4727" s="25">
        <f>IF($H4727&lt;&gt;"",IF($F4727="","",ROUND($H4727-$F4727,2)),IF(AND($F4727&lt;&gt;"",ISNUMBER($G4727)),IF($G4727&lt;TODAY(),-$F4727,""),""))</f>
        <v/>
      </c>
    </row>
    <row r="4728">
      <c r="A4728" s="7" t="n"/>
      <c r="B4728" s="10" t="n"/>
      <c r="C4728">
        <f>IF($A4728="","",IFERROR(IF(INDEX('Apólices'!$Q$2:$Q$5001,MATCH($A4728,'Apólices'!$A$2:$A$5001,0))="","",INDEX('Apólices'!$Q$2:$Q$5001,MATCH($A4728,'Apólices'!$A$2:$A$5001,0))),""))</f>
        <v/>
      </c>
      <c r="D4728" s="8" t="n"/>
      <c r="E4728" s="25" t="n"/>
      <c r="F4728" s="25">
        <f>IF(OR($E4728="",$C4728=""),"",ROUND($E4728*$C4728/100,2))</f>
        <v/>
      </c>
      <c r="G4728" s="8" t="n"/>
      <c r="H4728" s="25" t="n"/>
      <c r="I4728" s="8" t="n"/>
      <c r="J4728" s="25">
        <f>IF($H4728&lt;&gt;"",IF($F4728="","",ROUND($H4728-$F4728,2)),IF(AND($F4728&lt;&gt;"",ISNUMBER($G4728)),IF($G4728&lt;TODAY(),-$F4728,""),""))</f>
        <v/>
      </c>
    </row>
    <row r="4729">
      <c r="A4729" s="7" t="n"/>
      <c r="B4729" s="10" t="n"/>
      <c r="C4729">
        <f>IF($A4729="","",IFERROR(IF(INDEX('Apólices'!$Q$2:$Q$5001,MATCH($A4729,'Apólices'!$A$2:$A$5001,0))="","",INDEX('Apólices'!$Q$2:$Q$5001,MATCH($A4729,'Apólices'!$A$2:$A$5001,0))),""))</f>
        <v/>
      </c>
      <c r="D4729" s="8" t="n"/>
      <c r="E4729" s="25" t="n"/>
      <c r="F4729" s="25">
        <f>IF(OR($E4729="",$C4729=""),"",ROUND($E4729*$C4729/100,2))</f>
        <v/>
      </c>
      <c r="G4729" s="8" t="n"/>
      <c r="H4729" s="25" t="n"/>
      <c r="I4729" s="8" t="n"/>
      <c r="J4729" s="25">
        <f>IF($H4729&lt;&gt;"",IF($F4729="","",ROUND($H4729-$F4729,2)),IF(AND($F4729&lt;&gt;"",ISNUMBER($G4729)),IF($G4729&lt;TODAY(),-$F4729,""),""))</f>
        <v/>
      </c>
    </row>
    <row r="4730">
      <c r="A4730" s="7" t="n"/>
      <c r="B4730" s="10" t="n"/>
      <c r="C4730">
        <f>IF($A4730="","",IFERROR(IF(INDEX('Apólices'!$Q$2:$Q$5001,MATCH($A4730,'Apólices'!$A$2:$A$5001,0))="","",INDEX('Apólices'!$Q$2:$Q$5001,MATCH($A4730,'Apólices'!$A$2:$A$5001,0))),""))</f>
        <v/>
      </c>
      <c r="D4730" s="8" t="n"/>
      <c r="E4730" s="25" t="n"/>
      <c r="F4730" s="25">
        <f>IF(OR($E4730="",$C4730=""),"",ROUND($E4730*$C4730/100,2))</f>
        <v/>
      </c>
      <c r="G4730" s="8" t="n"/>
      <c r="H4730" s="25" t="n"/>
      <c r="I4730" s="8" t="n"/>
      <c r="J4730" s="25">
        <f>IF($H4730&lt;&gt;"",IF($F4730="","",ROUND($H4730-$F4730,2)),IF(AND($F4730&lt;&gt;"",ISNUMBER($G4730)),IF($G4730&lt;TODAY(),-$F4730,""),""))</f>
        <v/>
      </c>
    </row>
    <row r="4731">
      <c r="A4731" s="7" t="n"/>
      <c r="B4731" s="10" t="n"/>
      <c r="C4731">
        <f>IF($A4731="","",IFERROR(IF(INDEX('Apólices'!$Q$2:$Q$5001,MATCH($A4731,'Apólices'!$A$2:$A$5001,0))="","",INDEX('Apólices'!$Q$2:$Q$5001,MATCH($A4731,'Apólices'!$A$2:$A$5001,0))),""))</f>
        <v/>
      </c>
      <c r="D4731" s="8" t="n"/>
      <c r="E4731" s="25" t="n"/>
      <c r="F4731" s="25">
        <f>IF(OR($E4731="",$C4731=""),"",ROUND($E4731*$C4731/100,2))</f>
        <v/>
      </c>
      <c r="G4731" s="8" t="n"/>
      <c r="H4731" s="25" t="n"/>
      <c r="I4731" s="8" t="n"/>
      <c r="J4731" s="25">
        <f>IF($H4731&lt;&gt;"",IF($F4731="","",ROUND($H4731-$F4731,2)),IF(AND($F4731&lt;&gt;"",ISNUMBER($G4731)),IF($G4731&lt;TODAY(),-$F4731,""),""))</f>
        <v/>
      </c>
    </row>
    <row r="4732">
      <c r="A4732" s="7" t="n"/>
      <c r="B4732" s="10" t="n"/>
      <c r="C4732">
        <f>IF($A4732="","",IFERROR(IF(INDEX('Apólices'!$Q$2:$Q$5001,MATCH($A4732,'Apólices'!$A$2:$A$5001,0))="","",INDEX('Apólices'!$Q$2:$Q$5001,MATCH($A4732,'Apólices'!$A$2:$A$5001,0))),""))</f>
        <v/>
      </c>
      <c r="D4732" s="8" t="n"/>
      <c r="E4732" s="25" t="n"/>
      <c r="F4732" s="25">
        <f>IF(OR($E4732="",$C4732=""),"",ROUND($E4732*$C4732/100,2))</f>
        <v/>
      </c>
      <c r="G4732" s="8" t="n"/>
      <c r="H4732" s="25" t="n"/>
      <c r="I4732" s="8" t="n"/>
      <c r="J4732" s="25">
        <f>IF($H4732&lt;&gt;"",IF($F4732="","",ROUND($H4732-$F4732,2)),IF(AND($F4732&lt;&gt;"",ISNUMBER($G4732)),IF($G4732&lt;TODAY(),-$F4732,""),""))</f>
        <v/>
      </c>
    </row>
    <row r="4733">
      <c r="A4733" s="7" t="n"/>
      <c r="B4733" s="10" t="n"/>
      <c r="C4733">
        <f>IF($A4733="","",IFERROR(IF(INDEX('Apólices'!$Q$2:$Q$5001,MATCH($A4733,'Apólices'!$A$2:$A$5001,0))="","",INDEX('Apólices'!$Q$2:$Q$5001,MATCH($A4733,'Apólices'!$A$2:$A$5001,0))),""))</f>
        <v/>
      </c>
      <c r="D4733" s="8" t="n"/>
      <c r="E4733" s="25" t="n"/>
      <c r="F4733" s="25">
        <f>IF(OR($E4733="",$C4733=""),"",ROUND($E4733*$C4733/100,2))</f>
        <v/>
      </c>
      <c r="G4733" s="8" t="n"/>
      <c r="H4733" s="25" t="n"/>
      <c r="I4733" s="8" t="n"/>
      <c r="J4733" s="25">
        <f>IF($H4733&lt;&gt;"",IF($F4733="","",ROUND($H4733-$F4733,2)),IF(AND($F4733&lt;&gt;"",ISNUMBER($G4733)),IF($G4733&lt;TODAY(),-$F4733,""),""))</f>
        <v/>
      </c>
    </row>
    <row r="4734">
      <c r="A4734" s="7" t="n"/>
      <c r="B4734" s="10" t="n"/>
      <c r="C4734">
        <f>IF($A4734="","",IFERROR(IF(INDEX('Apólices'!$Q$2:$Q$5001,MATCH($A4734,'Apólices'!$A$2:$A$5001,0))="","",INDEX('Apólices'!$Q$2:$Q$5001,MATCH($A4734,'Apólices'!$A$2:$A$5001,0))),""))</f>
        <v/>
      </c>
      <c r="D4734" s="8" t="n"/>
      <c r="E4734" s="25" t="n"/>
      <c r="F4734" s="25">
        <f>IF(OR($E4734="",$C4734=""),"",ROUND($E4734*$C4734/100,2))</f>
        <v/>
      </c>
      <c r="G4734" s="8" t="n"/>
      <c r="H4734" s="25" t="n"/>
      <c r="I4734" s="8" t="n"/>
      <c r="J4734" s="25">
        <f>IF($H4734&lt;&gt;"",IF($F4734="","",ROUND($H4734-$F4734,2)),IF(AND($F4734&lt;&gt;"",ISNUMBER($G4734)),IF($G4734&lt;TODAY(),-$F4734,""),""))</f>
        <v/>
      </c>
    </row>
    <row r="4735">
      <c r="A4735" s="7" t="n"/>
      <c r="B4735" s="10" t="n"/>
      <c r="C4735">
        <f>IF($A4735="","",IFERROR(IF(INDEX('Apólices'!$Q$2:$Q$5001,MATCH($A4735,'Apólices'!$A$2:$A$5001,0))="","",INDEX('Apólices'!$Q$2:$Q$5001,MATCH($A4735,'Apólices'!$A$2:$A$5001,0))),""))</f>
        <v/>
      </c>
      <c r="D4735" s="8" t="n"/>
      <c r="E4735" s="25" t="n"/>
      <c r="F4735" s="25">
        <f>IF(OR($E4735="",$C4735=""),"",ROUND($E4735*$C4735/100,2))</f>
        <v/>
      </c>
      <c r="G4735" s="8" t="n"/>
      <c r="H4735" s="25" t="n"/>
      <c r="I4735" s="8" t="n"/>
      <c r="J4735" s="25">
        <f>IF($H4735&lt;&gt;"",IF($F4735="","",ROUND($H4735-$F4735,2)),IF(AND($F4735&lt;&gt;"",ISNUMBER($G4735)),IF($G4735&lt;TODAY(),-$F4735,""),""))</f>
        <v/>
      </c>
    </row>
    <row r="4736">
      <c r="A4736" s="7" t="n"/>
      <c r="B4736" s="10" t="n"/>
      <c r="C4736">
        <f>IF($A4736="","",IFERROR(IF(INDEX('Apólices'!$Q$2:$Q$5001,MATCH($A4736,'Apólices'!$A$2:$A$5001,0))="","",INDEX('Apólices'!$Q$2:$Q$5001,MATCH($A4736,'Apólices'!$A$2:$A$5001,0))),""))</f>
        <v/>
      </c>
      <c r="D4736" s="8" t="n"/>
      <c r="E4736" s="25" t="n"/>
      <c r="F4736" s="25">
        <f>IF(OR($E4736="",$C4736=""),"",ROUND($E4736*$C4736/100,2))</f>
        <v/>
      </c>
      <c r="G4736" s="8" t="n"/>
      <c r="H4736" s="25" t="n"/>
      <c r="I4736" s="8" t="n"/>
      <c r="J4736" s="25">
        <f>IF($H4736&lt;&gt;"",IF($F4736="","",ROUND($H4736-$F4736,2)),IF(AND($F4736&lt;&gt;"",ISNUMBER($G4736)),IF($G4736&lt;TODAY(),-$F4736,""),""))</f>
        <v/>
      </c>
    </row>
    <row r="4737">
      <c r="A4737" s="7" t="n"/>
      <c r="B4737" s="10" t="n"/>
      <c r="C4737">
        <f>IF($A4737="","",IFERROR(IF(INDEX('Apólices'!$Q$2:$Q$5001,MATCH($A4737,'Apólices'!$A$2:$A$5001,0))="","",INDEX('Apólices'!$Q$2:$Q$5001,MATCH($A4737,'Apólices'!$A$2:$A$5001,0))),""))</f>
        <v/>
      </c>
      <c r="D4737" s="8" t="n"/>
      <c r="E4737" s="25" t="n"/>
      <c r="F4737" s="25">
        <f>IF(OR($E4737="",$C4737=""),"",ROUND($E4737*$C4737/100,2))</f>
        <v/>
      </c>
      <c r="G4737" s="8" t="n"/>
      <c r="H4737" s="25" t="n"/>
      <c r="I4737" s="8" t="n"/>
      <c r="J4737" s="25">
        <f>IF($H4737&lt;&gt;"",IF($F4737="","",ROUND($H4737-$F4737,2)),IF(AND($F4737&lt;&gt;"",ISNUMBER($G4737)),IF($G4737&lt;TODAY(),-$F4737,""),""))</f>
        <v/>
      </c>
    </row>
    <row r="4738">
      <c r="A4738" s="7" t="n"/>
      <c r="B4738" s="10" t="n"/>
      <c r="C4738">
        <f>IF($A4738="","",IFERROR(IF(INDEX('Apólices'!$Q$2:$Q$5001,MATCH($A4738,'Apólices'!$A$2:$A$5001,0))="","",INDEX('Apólices'!$Q$2:$Q$5001,MATCH($A4738,'Apólices'!$A$2:$A$5001,0))),""))</f>
        <v/>
      </c>
      <c r="D4738" s="8" t="n"/>
      <c r="E4738" s="25" t="n"/>
      <c r="F4738" s="25">
        <f>IF(OR($E4738="",$C4738=""),"",ROUND($E4738*$C4738/100,2))</f>
        <v/>
      </c>
      <c r="G4738" s="8" t="n"/>
      <c r="H4738" s="25" t="n"/>
      <c r="I4738" s="8" t="n"/>
      <c r="J4738" s="25">
        <f>IF($H4738&lt;&gt;"",IF($F4738="","",ROUND($H4738-$F4738,2)),IF(AND($F4738&lt;&gt;"",ISNUMBER($G4738)),IF($G4738&lt;TODAY(),-$F4738,""),""))</f>
        <v/>
      </c>
    </row>
    <row r="4739">
      <c r="A4739" s="7" t="n"/>
      <c r="B4739" s="10" t="n"/>
      <c r="C4739">
        <f>IF($A4739="","",IFERROR(IF(INDEX('Apólices'!$Q$2:$Q$5001,MATCH($A4739,'Apólices'!$A$2:$A$5001,0))="","",INDEX('Apólices'!$Q$2:$Q$5001,MATCH($A4739,'Apólices'!$A$2:$A$5001,0))),""))</f>
        <v/>
      </c>
      <c r="D4739" s="8" t="n"/>
      <c r="E4739" s="25" t="n"/>
      <c r="F4739" s="25">
        <f>IF(OR($E4739="",$C4739=""),"",ROUND($E4739*$C4739/100,2))</f>
        <v/>
      </c>
      <c r="G4739" s="8" t="n"/>
      <c r="H4739" s="25" t="n"/>
      <c r="I4739" s="8" t="n"/>
      <c r="J4739" s="25">
        <f>IF($H4739&lt;&gt;"",IF($F4739="","",ROUND($H4739-$F4739,2)),IF(AND($F4739&lt;&gt;"",ISNUMBER($G4739)),IF($G4739&lt;TODAY(),-$F4739,""),""))</f>
        <v/>
      </c>
    </row>
    <row r="4740">
      <c r="A4740" s="7" t="n"/>
      <c r="B4740" s="10" t="n"/>
      <c r="C4740">
        <f>IF($A4740="","",IFERROR(IF(INDEX('Apólices'!$Q$2:$Q$5001,MATCH($A4740,'Apólices'!$A$2:$A$5001,0))="","",INDEX('Apólices'!$Q$2:$Q$5001,MATCH($A4740,'Apólices'!$A$2:$A$5001,0))),""))</f>
        <v/>
      </c>
      <c r="D4740" s="8" t="n"/>
      <c r="E4740" s="25" t="n"/>
      <c r="F4740" s="25">
        <f>IF(OR($E4740="",$C4740=""),"",ROUND($E4740*$C4740/100,2))</f>
        <v/>
      </c>
      <c r="G4740" s="8" t="n"/>
      <c r="H4740" s="25" t="n"/>
      <c r="I4740" s="8" t="n"/>
      <c r="J4740" s="25">
        <f>IF($H4740&lt;&gt;"",IF($F4740="","",ROUND($H4740-$F4740,2)),IF(AND($F4740&lt;&gt;"",ISNUMBER($G4740)),IF($G4740&lt;TODAY(),-$F4740,""),""))</f>
        <v/>
      </c>
    </row>
    <row r="4741">
      <c r="A4741" s="7" t="n"/>
      <c r="B4741" s="10" t="n"/>
      <c r="C4741">
        <f>IF($A4741="","",IFERROR(IF(INDEX('Apólices'!$Q$2:$Q$5001,MATCH($A4741,'Apólices'!$A$2:$A$5001,0))="","",INDEX('Apólices'!$Q$2:$Q$5001,MATCH($A4741,'Apólices'!$A$2:$A$5001,0))),""))</f>
        <v/>
      </c>
      <c r="D4741" s="8" t="n"/>
      <c r="E4741" s="25" t="n"/>
      <c r="F4741" s="25">
        <f>IF(OR($E4741="",$C4741=""),"",ROUND($E4741*$C4741/100,2))</f>
        <v/>
      </c>
      <c r="G4741" s="8" t="n"/>
      <c r="H4741" s="25" t="n"/>
      <c r="I4741" s="8" t="n"/>
      <c r="J4741" s="25">
        <f>IF($H4741&lt;&gt;"",IF($F4741="","",ROUND($H4741-$F4741,2)),IF(AND($F4741&lt;&gt;"",ISNUMBER($G4741)),IF($G4741&lt;TODAY(),-$F4741,""),""))</f>
        <v/>
      </c>
    </row>
    <row r="4742">
      <c r="A4742" s="7" t="n"/>
      <c r="B4742" s="10" t="n"/>
      <c r="C4742">
        <f>IF($A4742="","",IFERROR(IF(INDEX('Apólices'!$Q$2:$Q$5001,MATCH($A4742,'Apólices'!$A$2:$A$5001,0))="","",INDEX('Apólices'!$Q$2:$Q$5001,MATCH($A4742,'Apólices'!$A$2:$A$5001,0))),""))</f>
        <v/>
      </c>
      <c r="D4742" s="8" t="n"/>
      <c r="E4742" s="25" t="n"/>
      <c r="F4742" s="25">
        <f>IF(OR($E4742="",$C4742=""),"",ROUND($E4742*$C4742/100,2))</f>
        <v/>
      </c>
      <c r="G4742" s="8" t="n"/>
      <c r="H4742" s="25" t="n"/>
      <c r="I4742" s="8" t="n"/>
      <c r="J4742" s="25">
        <f>IF($H4742&lt;&gt;"",IF($F4742="","",ROUND($H4742-$F4742,2)),IF(AND($F4742&lt;&gt;"",ISNUMBER($G4742)),IF($G4742&lt;TODAY(),-$F4742,""),""))</f>
        <v/>
      </c>
    </row>
    <row r="4743">
      <c r="A4743" s="7" t="n"/>
      <c r="B4743" s="10" t="n"/>
      <c r="C4743">
        <f>IF($A4743="","",IFERROR(IF(INDEX('Apólices'!$Q$2:$Q$5001,MATCH($A4743,'Apólices'!$A$2:$A$5001,0))="","",INDEX('Apólices'!$Q$2:$Q$5001,MATCH($A4743,'Apólices'!$A$2:$A$5001,0))),""))</f>
        <v/>
      </c>
      <c r="D4743" s="8" t="n"/>
      <c r="E4743" s="25" t="n"/>
      <c r="F4743" s="25">
        <f>IF(OR($E4743="",$C4743=""),"",ROUND($E4743*$C4743/100,2))</f>
        <v/>
      </c>
      <c r="G4743" s="8" t="n"/>
      <c r="H4743" s="25" t="n"/>
      <c r="I4743" s="8" t="n"/>
      <c r="J4743" s="25">
        <f>IF($H4743&lt;&gt;"",IF($F4743="","",ROUND($H4743-$F4743,2)),IF(AND($F4743&lt;&gt;"",ISNUMBER($G4743)),IF($G4743&lt;TODAY(),-$F4743,""),""))</f>
        <v/>
      </c>
    </row>
    <row r="4744">
      <c r="A4744" s="7" t="n"/>
      <c r="B4744" s="10" t="n"/>
      <c r="C4744">
        <f>IF($A4744="","",IFERROR(IF(INDEX('Apólices'!$Q$2:$Q$5001,MATCH($A4744,'Apólices'!$A$2:$A$5001,0))="","",INDEX('Apólices'!$Q$2:$Q$5001,MATCH($A4744,'Apólices'!$A$2:$A$5001,0))),""))</f>
        <v/>
      </c>
      <c r="D4744" s="8" t="n"/>
      <c r="E4744" s="25" t="n"/>
      <c r="F4744" s="25">
        <f>IF(OR($E4744="",$C4744=""),"",ROUND($E4744*$C4744/100,2))</f>
        <v/>
      </c>
      <c r="G4744" s="8" t="n"/>
      <c r="H4744" s="25" t="n"/>
      <c r="I4744" s="8" t="n"/>
      <c r="J4744" s="25">
        <f>IF($H4744&lt;&gt;"",IF($F4744="","",ROUND($H4744-$F4744,2)),IF(AND($F4744&lt;&gt;"",ISNUMBER($G4744)),IF($G4744&lt;TODAY(),-$F4744,""),""))</f>
        <v/>
      </c>
    </row>
    <row r="4745">
      <c r="A4745" s="7" t="n"/>
      <c r="B4745" s="10" t="n"/>
      <c r="C4745">
        <f>IF($A4745="","",IFERROR(IF(INDEX('Apólices'!$Q$2:$Q$5001,MATCH($A4745,'Apólices'!$A$2:$A$5001,0))="","",INDEX('Apólices'!$Q$2:$Q$5001,MATCH($A4745,'Apólices'!$A$2:$A$5001,0))),""))</f>
        <v/>
      </c>
      <c r="D4745" s="8" t="n"/>
      <c r="E4745" s="25" t="n"/>
      <c r="F4745" s="25">
        <f>IF(OR($E4745="",$C4745=""),"",ROUND($E4745*$C4745/100,2))</f>
        <v/>
      </c>
      <c r="G4745" s="8" t="n"/>
      <c r="H4745" s="25" t="n"/>
      <c r="I4745" s="8" t="n"/>
      <c r="J4745" s="25">
        <f>IF($H4745&lt;&gt;"",IF($F4745="","",ROUND($H4745-$F4745,2)),IF(AND($F4745&lt;&gt;"",ISNUMBER($G4745)),IF($G4745&lt;TODAY(),-$F4745,""),""))</f>
        <v/>
      </c>
    </row>
    <row r="4746">
      <c r="A4746" s="7" t="n"/>
      <c r="B4746" s="10" t="n"/>
      <c r="C4746">
        <f>IF($A4746="","",IFERROR(IF(INDEX('Apólices'!$Q$2:$Q$5001,MATCH($A4746,'Apólices'!$A$2:$A$5001,0))="","",INDEX('Apólices'!$Q$2:$Q$5001,MATCH($A4746,'Apólices'!$A$2:$A$5001,0))),""))</f>
        <v/>
      </c>
      <c r="D4746" s="8" t="n"/>
      <c r="E4746" s="25" t="n"/>
      <c r="F4746" s="25">
        <f>IF(OR($E4746="",$C4746=""),"",ROUND($E4746*$C4746/100,2))</f>
        <v/>
      </c>
      <c r="G4746" s="8" t="n"/>
      <c r="H4746" s="25" t="n"/>
      <c r="I4746" s="8" t="n"/>
      <c r="J4746" s="25">
        <f>IF($H4746&lt;&gt;"",IF($F4746="","",ROUND($H4746-$F4746,2)),IF(AND($F4746&lt;&gt;"",ISNUMBER($G4746)),IF($G4746&lt;TODAY(),-$F4746,""),""))</f>
        <v/>
      </c>
    </row>
    <row r="4747">
      <c r="A4747" s="7" t="n"/>
      <c r="B4747" s="10" t="n"/>
      <c r="C4747">
        <f>IF($A4747="","",IFERROR(IF(INDEX('Apólices'!$Q$2:$Q$5001,MATCH($A4747,'Apólices'!$A$2:$A$5001,0))="","",INDEX('Apólices'!$Q$2:$Q$5001,MATCH($A4747,'Apólices'!$A$2:$A$5001,0))),""))</f>
        <v/>
      </c>
      <c r="D4747" s="8" t="n"/>
      <c r="E4747" s="25" t="n"/>
      <c r="F4747" s="25">
        <f>IF(OR($E4747="",$C4747=""),"",ROUND($E4747*$C4747/100,2))</f>
        <v/>
      </c>
      <c r="G4747" s="8" t="n"/>
      <c r="H4747" s="25" t="n"/>
      <c r="I4747" s="8" t="n"/>
      <c r="J4747" s="25">
        <f>IF($H4747&lt;&gt;"",IF($F4747="","",ROUND($H4747-$F4747,2)),IF(AND($F4747&lt;&gt;"",ISNUMBER($G4747)),IF($G4747&lt;TODAY(),-$F4747,""),""))</f>
        <v/>
      </c>
    </row>
    <row r="4748">
      <c r="A4748" s="7" t="n"/>
      <c r="B4748" s="10" t="n"/>
      <c r="C4748">
        <f>IF($A4748="","",IFERROR(IF(INDEX('Apólices'!$Q$2:$Q$5001,MATCH($A4748,'Apólices'!$A$2:$A$5001,0))="","",INDEX('Apólices'!$Q$2:$Q$5001,MATCH($A4748,'Apólices'!$A$2:$A$5001,0))),""))</f>
        <v/>
      </c>
      <c r="D4748" s="8" t="n"/>
      <c r="E4748" s="25" t="n"/>
      <c r="F4748" s="25">
        <f>IF(OR($E4748="",$C4748=""),"",ROUND($E4748*$C4748/100,2))</f>
        <v/>
      </c>
      <c r="G4748" s="8" t="n"/>
      <c r="H4748" s="25" t="n"/>
      <c r="I4748" s="8" t="n"/>
      <c r="J4748" s="25">
        <f>IF($H4748&lt;&gt;"",IF($F4748="","",ROUND($H4748-$F4748,2)),IF(AND($F4748&lt;&gt;"",ISNUMBER($G4748)),IF($G4748&lt;TODAY(),-$F4748,""),""))</f>
        <v/>
      </c>
    </row>
    <row r="4749">
      <c r="A4749" s="7" t="n"/>
      <c r="B4749" s="10" t="n"/>
      <c r="C4749">
        <f>IF($A4749="","",IFERROR(IF(INDEX('Apólices'!$Q$2:$Q$5001,MATCH($A4749,'Apólices'!$A$2:$A$5001,0))="","",INDEX('Apólices'!$Q$2:$Q$5001,MATCH($A4749,'Apólices'!$A$2:$A$5001,0))),""))</f>
        <v/>
      </c>
      <c r="D4749" s="8" t="n"/>
      <c r="E4749" s="25" t="n"/>
      <c r="F4749" s="25">
        <f>IF(OR($E4749="",$C4749=""),"",ROUND($E4749*$C4749/100,2))</f>
        <v/>
      </c>
      <c r="G4749" s="8" t="n"/>
      <c r="H4749" s="25" t="n"/>
      <c r="I4749" s="8" t="n"/>
      <c r="J4749" s="25">
        <f>IF($H4749&lt;&gt;"",IF($F4749="","",ROUND($H4749-$F4749,2)),IF(AND($F4749&lt;&gt;"",ISNUMBER($G4749)),IF($G4749&lt;TODAY(),-$F4749,""),""))</f>
        <v/>
      </c>
    </row>
    <row r="4750">
      <c r="A4750" s="7" t="n"/>
      <c r="B4750" s="10" t="n"/>
      <c r="C4750">
        <f>IF($A4750="","",IFERROR(IF(INDEX('Apólices'!$Q$2:$Q$5001,MATCH($A4750,'Apólices'!$A$2:$A$5001,0))="","",INDEX('Apólices'!$Q$2:$Q$5001,MATCH($A4750,'Apólices'!$A$2:$A$5001,0))),""))</f>
        <v/>
      </c>
      <c r="D4750" s="8" t="n"/>
      <c r="E4750" s="25" t="n"/>
      <c r="F4750" s="25">
        <f>IF(OR($E4750="",$C4750=""),"",ROUND($E4750*$C4750/100,2))</f>
        <v/>
      </c>
      <c r="G4750" s="8" t="n"/>
      <c r="H4750" s="25" t="n"/>
      <c r="I4750" s="8" t="n"/>
      <c r="J4750" s="25">
        <f>IF($H4750&lt;&gt;"",IF($F4750="","",ROUND($H4750-$F4750,2)),IF(AND($F4750&lt;&gt;"",ISNUMBER($G4750)),IF($G4750&lt;TODAY(),-$F4750,""),""))</f>
        <v/>
      </c>
    </row>
    <row r="4751">
      <c r="A4751" s="7" t="n"/>
      <c r="B4751" s="10" t="n"/>
      <c r="C4751">
        <f>IF($A4751="","",IFERROR(IF(INDEX('Apólices'!$Q$2:$Q$5001,MATCH($A4751,'Apólices'!$A$2:$A$5001,0))="","",INDEX('Apólices'!$Q$2:$Q$5001,MATCH($A4751,'Apólices'!$A$2:$A$5001,0))),""))</f>
        <v/>
      </c>
      <c r="D4751" s="8" t="n"/>
      <c r="E4751" s="25" t="n"/>
      <c r="F4751" s="25">
        <f>IF(OR($E4751="",$C4751=""),"",ROUND($E4751*$C4751/100,2))</f>
        <v/>
      </c>
      <c r="G4751" s="8" t="n"/>
      <c r="H4751" s="25" t="n"/>
      <c r="I4751" s="8" t="n"/>
      <c r="J4751" s="25">
        <f>IF($H4751&lt;&gt;"",IF($F4751="","",ROUND($H4751-$F4751,2)),IF(AND($F4751&lt;&gt;"",ISNUMBER($G4751)),IF($G4751&lt;TODAY(),-$F4751,""),""))</f>
        <v/>
      </c>
    </row>
    <row r="4752">
      <c r="A4752" s="7" t="n"/>
      <c r="B4752" s="10" t="n"/>
      <c r="C4752">
        <f>IF($A4752="","",IFERROR(IF(INDEX('Apólices'!$Q$2:$Q$5001,MATCH($A4752,'Apólices'!$A$2:$A$5001,0))="","",INDEX('Apólices'!$Q$2:$Q$5001,MATCH($A4752,'Apólices'!$A$2:$A$5001,0))),""))</f>
        <v/>
      </c>
      <c r="D4752" s="8" t="n"/>
      <c r="E4752" s="25" t="n"/>
      <c r="F4752" s="25">
        <f>IF(OR($E4752="",$C4752=""),"",ROUND($E4752*$C4752/100,2))</f>
        <v/>
      </c>
      <c r="G4752" s="8" t="n"/>
      <c r="H4752" s="25" t="n"/>
      <c r="I4752" s="8" t="n"/>
      <c r="J4752" s="25">
        <f>IF($H4752&lt;&gt;"",IF($F4752="","",ROUND($H4752-$F4752,2)),IF(AND($F4752&lt;&gt;"",ISNUMBER($G4752)),IF($G4752&lt;TODAY(),-$F4752,""),""))</f>
        <v/>
      </c>
    </row>
    <row r="4753">
      <c r="A4753" s="7" t="n"/>
      <c r="B4753" s="10" t="n"/>
      <c r="C4753">
        <f>IF($A4753="","",IFERROR(IF(INDEX('Apólices'!$Q$2:$Q$5001,MATCH($A4753,'Apólices'!$A$2:$A$5001,0))="","",INDEX('Apólices'!$Q$2:$Q$5001,MATCH($A4753,'Apólices'!$A$2:$A$5001,0))),""))</f>
        <v/>
      </c>
      <c r="D4753" s="8" t="n"/>
      <c r="E4753" s="25" t="n"/>
      <c r="F4753" s="25">
        <f>IF(OR($E4753="",$C4753=""),"",ROUND($E4753*$C4753/100,2))</f>
        <v/>
      </c>
      <c r="G4753" s="8" t="n"/>
      <c r="H4753" s="25" t="n"/>
      <c r="I4753" s="8" t="n"/>
      <c r="J4753" s="25">
        <f>IF($H4753&lt;&gt;"",IF($F4753="","",ROUND($H4753-$F4753,2)),IF(AND($F4753&lt;&gt;"",ISNUMBER($G4753)),IF($G4753&lt;TODAY(),-$F4753,""),""))</f>
        <v/>
      </c>
    </row>
    <row r="4754">
      <c r="A4754" s="7" t="n"/>
      <c r="B4754" s="10" t="n"/>
      <c r="C4754">
        <f>IF($A4754="","",IFERROR(IF(INDEX('Apólices'!$Q$2:$Q$5001,MATCH($A4754,'Apólices'!$A$2:$A$5001,0))="","",INDEX('Apólices'!$Q$2:$Q$5001,MATCH($A4754,'Apólices'!$A$2:$A$5001,0))),""))</f>
        <v/>
      </c>
      <c r="D4754" s="8" t="n"/>
      <c r="E4754" s="25" t="n"/>
      <c r="F4754" s="25">
        <f>IF(OR($E4754="",$C4754=""),"",ROUND($E4754*$C4754/100,2))</f>
        <v/>
      </c>
      <c r="G4754" s="8" t="n"/>
      <c r="H4754" s="25" t="n"/>
      <c r="I4754" s="8" t="n"/>
      <c r="J4754" s="25">
        <f>IF($H4754&lt;&gt;"",IF($F4754="","",ROUND($H4754-$F4754,2)),IF(AND($F4754&lt;&gt;"",ISNUMBER($G4754)),IF($G4754&lt;TODAY(),-$F4754,""),""))</f>
        <v/>
      </c>
    </row>
    <row r="4755">
      <c r="A4755" s="7" t="n"/>
      <c r="B4755" s="10" t="n"/>
      <c r="C4755">
        <f>IF($A4755="","",IFERROR(IF(INDEX('Apólices'!$Q$2:$Q$5001,MATCH($A4755,'Apólices'!$A$2:$A$5001,0))="","",INDEX('Apólices'!$Q$2:$Q$5001,MATCH($A4755,'Apólices'!$A$2:$A$5001,0))),""))</f>
        <v/>
      </c>
      <c r="D4755" s="8" t="n"/>
      <c r="E4755" s="25" t="n"/>
      <c r="F4755" s="25">
        <f>IF(OR($E4755="",$C4755=""),"",ROUND($E4755*$C4755/100,2))</f>
        <v/>
      </c>
      <c r="G4755" s="8" t="n"/>
      <c r="H4755" s="25" t="n"/>
      <c r="I4755" s="8" t="n"/>
      <c r="J4755" s="25">
        <f>IF($H4755&lt;&gt;"",IF($F4755="","",ROUND($H4755-$F4755,2)),IF(AND($F4755&lt;&gt;"",ISNUMBER($G4755)),IF($G4755&lt;TODAY(),-$F4755,""),""))</f>
        <v/>
      </c>
    </row>
    <row r="4756">
      <c r="A4756" s="7" t="n"/>
      <c r="B4756" s="10" t="n"/>
      <c r="C4756">
        <f>IF($A4756="","",IFERROR(IF(INDEX('Apólices'!$Q$2:$Q$5001,MATCH($A4756,'Apólices'!$A$2:$A$5001,0))="","",INDEX('Apólices'!$Q$2:$Q$5001,MATCH($A4756,'Apólices'!$A$2:$A$5001,0))),""))</f>
        <v/>
      </c>
      <c r="D4756" s="8" t="n"/>
      <c r="E4756" s="25" t="n"/>
      <c r="F4756" s="25">
        <f>IF(OR($E4756="",$C4756=""),"",ROUND($E4756*$C4756/100,2))</f>
        <v/>
      </c>
      <c r="G4756" s="8" t="n"/>
      <c r="H4756" s="25" t="n"/>
      <c r="I4756" s="8" t="n"/>
      <c r="J4756" s="25">
        <f>IF($H4756&lt;&gt;"",IF($F4756="","",ROUND($H4756-$F4756,2)),IF(AND($F4756&lt;&gt;"",ISNUMBER($G4756)),IF($G4756&lt;TODAY(),-$F4756,""),""))</f>
        <v/>
      </c>
    </row>
    <row r="4757">
      <c r="A4757" s="7" t="n"/>
      <c r="B4757" s="10" t="n"/>
      <c r="C4757">
        <f>IF($A4757="","",IFERROR(IF(INDEX('Apólices'!$Q$2:$Q$5001,MATCH($A4757,'Apólices'!$A$2:$A$5001,0))="","",INDEX('Apólices'!$Q$2:$Q$5001,MATCH($A4757,'Apólices'!$A$2:$A$5001,0))),""))</f>
        <v/>
      </c>
      <c r="D4757" s="8" t="n"/>
      <c r="E4757" s="25" t="n"/>
      <c r="F4757" s="25">
        <f>IF(OR($E4757="",$C4757=""),"",ROUND($E4757*$C4757/100,2))</f>
        <v/>
      </c>
      <c r="G4757" s="8" t="n"/>
      <c r="H4757" s="25" t="n"/>
      <c r="I4757" s="8" t="n"/>
      <c r="J4757" s="25">
        <f>IF($H4757&lt;&gt;"",IF($F4757="","",ROUND($H4757-$F4757,2)),IF(AND($F4757&lt;&gt;"",ISNUMBER($G4757)),IF($G4757&lt;TODAY(),-$F4757,""),""))</f>
        <v/>
      </c>
    </row>
    <row r="4758">
      <c r="A4758" s="7" t="n"/>
      <c r="B4758" s="10" t="n"/>
      <c r="C4758">
        <f>IF($A4758="","",IFERROR(IF(INDEX('Apólices'!$Q$2:$Q$5001,MATCH($A4758,'Apólices'!$A$2:$A$5001,0))="","",INDEX('Apólices'!$Q$2:$Q$5001,MATCH($A4758,'Apólices'!$A$2:$A$5001,0))),""))</f>
        <v/>
      </c>
      <c r="D4758" s="8" t="n"/>
      <c r="E4758" s="25" t="n"/>
      <c r="F4758" s="25">
        <f>IF(OR($E4758="",$C4758=""),"",ROUND($E4758*$C4758/100,2))</f>
        <v/>
      </c>
      <c r="G4758" s="8" t="n"/>
      <c r="H4758" s="25" t="n"/>
      <c r="I4758" s="8" t="n"/>
      <c r="J4758" s="25">
        <f>IF($H4758&lt;&gt;"",IF($F4758="","",ROUND($H4758-$F4758,2)),IF(AND($F4758&lt;&gt;"",ISNUMBER($G4758)),IF($G4758&lt;TODAY(),-$F4758,""),""))</f>
        <v/>
      </c>
    </row>
    <row r="4759">
      <c r="A4759" s="7" t="n"/>
      <c r="B4759" s="10" t="n"/>
      <c r="C4759">
        <f>IF($A4759="","",IFERROR(IF(INDEX('Apólices'!$Q$2:$Q$5001,MATCH($A4759,'Apólices'!$A$2:$A$5001,0))="","",INDEX('Apólices'!$Q$2:$Q$5001,MATCH($A4759,'Apólices'!$A$2:$A$5001,0))),""))</f>
        <v/>
      </c>
      <c r="D4759" s="8" t="n"/>
      <c r="E4759" s="25" t="n"/>
      <c r="F4759" s="25">
        <f>IF(OR($E4759="",$C4759=""),"",ROUND($E4759*$C4759/100,2))</f>
        <v/>
      </c>
      <c r="G4759" s="8" t="n"/>
      <c r="H4759" s="25" t="n"/>
      <c r="I4759" s="8" t="n"/>
      <c r="J4759" s="25">
        <f>IF($H4759&lt;&gt;"",IF($F4759="","",ROUND($H4759-$F4759,2)),IF(AND($F4759&lt;&gt;"",ISNUMBER($G4759)),IF($G4759&lt;TODAY(),-$F4759,""),""))</f>
        <v/>
      </c>
    </row>
    <row r="4760">
      <c r="A4760" s="7" t="n"/>
      <c r="B4760" s="10" t="n"/>
      <c r="C4760">
        <f>IF($A4760="","",IFERROR(IF(INDEX('Apólices'!$Q$2:$Q$5001,MATCH($A4760,'Apólices'!$A$2:$A$5001,0))="","",INDEX('Apólices'!$Q$2:$Q$5001,MATCH($A4760,'Apólices'!$A$2:$A$5001,0))),""))</f>
        <v/>
      </c>
      <c r="D4760" s="8" t="n"/>
      <c r="E4760" s="25" t="n"/>
      <c r="F4760" s="25">
        <f>IF(OR($E4760="",$C4760=""),"",ROUND($E4760*$C4760/100,2))</f>
        <v/>
      </c>
      <c r="G4760" s="8" t="n"/>
      <c r="H4760" s="25" t="n"/>
      <c r="I4760" s="8" t="n"/>
      <c r="J4760" s="25">
        <f>IF($H4760&lt;&gt;"",IF($F4760="","",ROUND($H4760-$F4760,2)),IF(AND($F4760&lt;&gt;"",ISNUMBER($G4760)),IF($G4760&lt;TODAY(),-$F4760,""),""))</f>
        <v/>
      </c>
    </row>
    <row r="4761">
      <c r="A4761" s="7" t="n"/>
      <c r="B4761" s="10" t="n"/>
      <c r="C4761">
        <f>IF($A4761="","",IFERROR(IF(INDEX('Apólices'!$Q$2:$Q$5001,MATCH($A4761,'Apólices'!$A$2:$A$5001,0))="","",INDEX('Apólices'!$Q$2:$Q$5001,MATCH($A4761,'Apólices'!$A$2:$A$5001,0))),""))</f>
        <v/>
      </c>
      <c r="D4761" s="8" t="n"/>
      <c r="E4761" s="25" t="n"/>
      <c r="F4761" s="25">
        <f>IF(OR($E4761="",$C4761=""),"",ROUND($E4761*$C4761/100,2))</f>
        <v/>
      </c>
      <c r="G4761" s="8" t="n"/>
      <c r="H4761" s="25" t="n"/>
      <c r="I4761" s="8" t="n"/>
      <c r="J4761" s="25">
        <f>IF($H4761&lt;&gt;"",IF($F4761="","",ROUND($H4761-$F4761,2)),IF(AND($F4761&lt;&gt;"",ISNUMBER($G4761)),IF($G4761&lt;TODAY(),-$F4761,""),""))</f>
        <v/>
      </c>
    </row>
    <row r="4762">
      <c r="A4762" s="7" t="n"/>
      <c r="B4762" s="10" t="n"/>
      <c r="C4762">
        <f>IF($A4762="","",IFERROR(IF(INDEX('Apólices'!$Q$2:$Q$5001,MATCH($A4762,'Apólices'!$A$2:$A$5001,0))="","",INDEX('Apólices'!$Q$2:$Q$5001,MATCH($A4762,'Apólices'!$A$2:$A$5001,0))),""))</f>
        <v/>
      </c>
      <c r="D4762" s="8" t="n"/>
      <c r="E4762" s="25" t="n"/>
      <c r="F4762" s="25">
        <f>IF(OR($E4762="",$C4762=""),"",ROUND($E4762*$C4762/100,2))</f>
        <v/>
      </c>
      <c r="G4762" s="8" t="n"/>
      <c r="H4762" s="25" t="n"/>
      <c r="I4762" s="8" t="n"/>
      <c r="J4762" s="25">
        <f>IF($H4762&lt;&gt;"",IF($F4762="","",ROUND($H4762-$F4762,2)),IF(AND($F4762&lt;&gt;"",ISNUMBER($G4762)),IF($G4762&lt;TODAY(),-$F4762,""),""))</f>
        <v/>
      </c>
    </row>
    <row r="4763">
      <c r="A4763" s="7" t="n"/>
      <c r="B4763" s="10" t="n"/>
      <c r="C4763">
        <f>IF($A4763="","",IFERROR(IF(INDEX('Apólices'!$Q$2:$Q$5001,MATCH($A4763,'Apólices'!$A$2:$A$5001,0))="","",INDEX('Apólices'!$Q$2:$Q$5001,MATCH($A4763,'Apólices'!$A$2:$A$5001,0))),""))</f>
        <v/>
      </c>
      <c r="D4763" s="8" t="n"/>
      <c r="E4763" s="25" t="n"/>
      <c r="F4763" s="25">
        <f>IF(OR($E4763="",$C4763=""),"",ROUND($E4763*$C4763/100,2))</f>
        <v/>
      </c>
      <c r="G4763" s="8" t="n"/>
      <c r="H4763" s="25" t="n"/>
      <c r="I4763" s="8" t="n"/>
      <c r="J4763" s="25">
        <f>IF($H4763&lt;&gt;"",IF($F4763="","",ROUND($H4763-$F4763,2)),IF(AND($F4763&lt;&gt;"",ISNUMBER($G4763)),IF($G4763&lt;TODAY(),-$F4763,""),""))</f>
        <v/>
      </c>
    </row>
    <row r="4764">
      <c r="A4764" s="7" t="n"/>
      <c r="B4764" s="10" t="n"/>
      <c r="C4764">
        <f>IF($A4764="","",IFERROR(IF(INDEX('Apólices'!$Q$2:$Q$5001,MATCH($A4764,'Apólices'!$A$2:$A$5001,0))="","",INDEX('Apólices'!$Q$2:$Q$5001,MATCH($A4764,'Apólices'!$A$2:$A$5001,0))),""))</f>
        <v/>
      </c>
      <c r="D4764" s="8" t="n"/>
      <c r="E4764" s="25" t="n"/>
      <c r="F4764" s="25">
        <f>IF(OR($E4764="",$C4764=""),"",ROUND($E4764*$C4764/100,2))</f>
        <v/>
      </c>
      <c r="G4764" s="8" t="n"/>
      <c r="H4764" s="25" t="n"/>
      <c r="I4764" s="8" t="n"/>
      <c r="J4764" s="25">
        <f>IF($H4764&lt;&gt;"",IF($F4764="","",ROUND($H4764-$F4764,2)),IF(AND($F4764&lt;&gt;"",ISNUMBER($G4764)),IF($G4764&lt;TODAY(),-$F4764,""),""))</f>
        <v/>
      </c>
    </row>
    <row r="4765">
      <c r="A4765" s="7" t="n"/>
      <c r="B4765" s="10" t="n"/>
      <c r="C4765">
        <f>IF($A4765="","",IFERROR(IF(INDEX('Apólices'!$Q$2:$Q$5001,MATCH($A4765,'Apólices'!$A$2:$A$5001,0))="","",INDEX('Apólices'!$Q$2:$Q$5001,MATCH($A4765,'Apólices'!$A$2:$A$5001,0))),""))</f>
        <v/>
      </c>
      <c r="D4765" s="8" t="n"/>
      <c r="E4765" s="25" t="n"/>
      <c r="F4765" s="25">
        <f>IF(OR($E4765="",$C4765=""),"",ROUND($E4765*$C4765/100,2))</f>
        <v/>
      </c>
      <c r="G4765" s="8" t="n"/>
      <c r="H4765" s="25" t="n"/>
      <c r="I4765" s="8" t="n"/>
      <c r="J4765" s="25">
        <f>IF($H4765&lt;&gt;"",IF($F4765="","",ROUND($H4765-$F4765,2)),IF(AND($F4765&lt;&gt;"",ISNUMBER($G4765)),IF($G4765&lt;TODAY(),-$F4765,""),""))</f>
        <v/>
      </c>
    </row>
    <row r="4766">
      <c r="A4766" s="7" t="n"/>
      <c r="B4766" s="10" t="n"/>
      <c r="C4766">
        <f>IF($A4766="","",IFERROR(IF(INDEX('Apólices'!$Q$2:$Q$5001,MATCH($A4766,'Apólices'!$A$2:$A$5001,0))="","",INDEX('Apólices'!$Q$2:$Q$5001,MATCH($A4766,'Apólices'!$A$2:$A$5001,0))),""))</f>
        <v/>
      </c>
      <c r="D4766" s="8" t="n"/>
      <c r="E4766" s="25" t="n"/>
      <c r="F4766" s="25">
        <f>IF(OR($E4766="",$C4766=""),"",ROUND($E4766*$C4766/100,2))</f>
        <v/>
      </c>
      <c r="G4766" s="8" t="n"/>
      <c r="H4766" s="25" t="n"/>
      <c r="I4766" s="8" t="n"/>
      <c r="J4766" s="25">
        <f>IF($H4766&lt;&gt;"",IF($F4766="","",ROUND($H4766-$F4766,2)),IF(AND($F4766&lt;&gt;"",ISNUMBER($G4766)),IF($G4766&lt;TODAY(),-$F4766,""),""))</f>
        <v/>
      </c>
    </row>
    <row r="4767">
      <c r="A4767" s="7" t="n"/>
      <c r="B4767" s="10" t="n"/>
      <c r="C4767">
        <f>IF($A4767="","",IFERROR(IF(INDEX('Apólices'!$Q$2:$Q$5001,MATCH($A4767,'Apólices'!$A$2:$A$5001,0))="","",INDEX('Apólices'!$Q$2:$Q$5001,MATCH($A4767,'Apólices'!$A$2:$A$5001,0))),""))</f>
        <v/>
      </c>
      <c r="D4767" s="8" t="n"/>
      <c r="E4767" s="25" t="n"/>
      <c r="F4767" s="25">
        <f>IF(OR($E4767="",$C4767=""),"",ROUND($E4767*$C4767/100,2))</f>
        <v/>
      </c>
      <c r="G4767" s="8" t="n"/>
      <c r="H4767" s="25" t="n"/>
      <c r="I4767" s="8" t="n"/>
      <c r="J4767" s="25">
        <f>IF($H4767&lt;&gt;"",IF($F4767="","",ROUND($H4767-$F4767,2)),IF(AND($F4767&lt;&gt;"",ISNUMBER($G4767)),IF($G4767&lt;TODAY(),-$F4767,""),""))</f>
        <v/>
      </c>
    </row>
    <row r="4768">
      <c r="A4768" s="7" t="n"/>
      <c r="B4768" s="10" t="n"/>
      <c r="C4768">
        <f>IF($A4768="","",IFERROR(IF(INDEX('Apólices'!$Q$2:$Q$5001,MATCH($A4768,'Apólices'!$A$2:$A$5001,0))="","",INDEX('Apólices'!$Q$2:$Q$5001,MATCH($A4768,'Apólices'!$A$2:$A$5001,0))),""))</f>
        <v/>
      </c>
      <c r="D4768" s="8" t="n"/>
      <c r="E4768" s="25" t="n"/>
      <c r="F4768" s="25">
        <f>IF(OR($E4768="",$C4768=""),"",ROUND($E4768*$C4768/100,2))</f>
        <v/>
      </c>
      <c r="G4768" s="8" t="n"/>
      <c r="H4768" s="25" t="n"/>
      <c r="I4768" s="8" t="n"/>
      <c r="J4768" s="25">
        <f>IF($H4768&lt;&gt;"",IF($F4768="","",ROUND($H4768-$F4768,2)),IF(AND($F4768&lt;&gt;"",ISNUMBER($G4768)),IF($G4768&lt;TODAY(),-$F4768,""),""))</f>
        <v/>
      </c>
    </row>
    <row r="4769">
      <c r="A4769" s="7" t="n"/>
      <c r="B4769" s="10" t="n"/>
      <c r="C4769">
        <f>IF($A4769="","",IFERROR(IF(INDEX('Apólices'!$Q$2:$Q$5001,MATCH($A4769,'Apólices'!$A$2:$A$5001,0))="","",INDEX('Apólices'!$Q$2:$Q$5001,MATCH($A4769,'Apólices'!$A$2:$A$5001,0))),""))</f>
        <v/>
      </c>
      <c r="D4769" s="8" t="n"/>
      <c r="E4769" s="25" t="n"/>
      <c r="F4769" s="25">
        <f>IF(OR($E4769="",$C4769=""),"",ROUND($E4769*$C4769/100,2))</f>
        <v/>
      </c>
      <c r="G4769" s="8" t="n"/>
      <c r="H4769" s="25" t="n"/>
      <c r="I4769" s="8" t="n"/>
      <c r="J4769" s="25">
        <f>IF($H4769&lt;&gt;"",IF($F4769="","",ROUND($H4769-$F4769,2)),IF(AND($F4769&lt;&gt;"",ISNUMBER($G4769)),IF($G4769&lt;TODAY(),-$F4769,""),""))</f>
        <v/>
      </c>
    </row>
    <row r="4770">
      <c r="A4770" s="7" t="n"/>
      <c r="B4770" s="10" t="n"/>
      <c r="C4770">
        <f>IF($A4770="","",IFERROR(IF(INDEX('Apólices'!$Q$2:$Q$5001,MATCH($A4770,'Apólices'!$A$2:$A$5001,0))="","",INDEX('Apólices'!$Q$2:$Q$5001,MATCH($A4770,'Apólices'!$A$2:$A$5001,0))),""))</f>
        <v/>
      </c>
      <c r="D4770" s="8" t="n"/>
      <c r="E4770" s="25" t="n"/>
      <c r="F4770" s="25">
        <f>IF(OR($E4770="",$C4770=""),"",ROUND($E4770*$C4770/100,2))</f>
        <v/>
      </c>
      <c r="G4770" s="8" t="n"/>
      <c r="H4770" s="25" t="n"/>
      <c r="I4770" s="8" t="n"/>
      <c r="J4770" s="25">
        <f>IF($H4770&lt;&gt;"",IF($F4770="","",ROUND($H4770-$F4770,2)),IF(AND($F4770&lt;&gt;"",ISNUMBER($G4770)),IF($G4770&lt;TODAY(),-$F4770,""),""))</f>
        <v/>
      </c>
    </row>
    <row r="4771">
      <c r="A4771" s="7" t="n"/>
      <c r="B4771" s="10" t="n"/>
      <c r="C4771">
        <f>IF($A4771="","",IFERROR(IF(INDEX('Apólices'!$Q$2:$Q$5001,MATCH($A4771,'Apólices'!$A$2:$A$5001,0))="","",INDEX('Apólices'!$Q$2:$Q$5001,MATCH($A4771,'Apólices'!$A$2:$A$5001,0))),""))</f>
        <v/>
      </c>
      <c r="D4771" s="8" t="n"/>
      <c r="E4771" s="25" t="n"/>
      <c r="F4771" s="25">
        <f>IF(OR($E4771="",$C4771=""),"",ROUND($E4771*$C4771/100,2))</f>
        <v/>
      </c>
      <c r="G4771" s="8" t="n"/>
      <c r="H4771" s="25" t="n"/>
      <c r="I4771" s="8" t="n"/>
      <c r="J4771" s="25">
        <f>IF($H4771&lt;&gt;"",IF($F4771="","",ROUND($H4771-$F4771,2)),IF(AND($F4771&lt;&gt;"",ISNUMBER($G4771)),IF($G4771&lt;TODAY(),-$F4771,""),""))</f>
        <v/>
      </c>
    </row>
    <row r="4772">
      <c r="A4772" s="7" t="n"/>
      <c r="B4772" s="10" t="n"/>
      <c r="C4772">
        <f>IF($A4772="","",IFERROR(IF(INDEX('Apólices'!$Q$2:$Q$5001,MATCH($A4772,'Apólices'!$A$2:$A$5001,0))="","",INDEX('Apólices'!$Q$2:$Q$5001,MATCH($A4772,'Apólices'!$A$2:$A$5001,0))),""))</f>
        <v/>
      </c>
      <c r="D4772" s="8" t="n"/>
      <c r="E4772" s="25" t="n"/>
      <c r="F4772" s="25">
        <f>IF(OR($E4772="",$C4772=""),"",ROUND($E4772*$C4772/100,2))</f>
        <v/>
      </c>
      <c r="G4772" s="8" t="n"/>
      <c r="H4772" s="25" t="n"/>
      <c r="I4772" s="8" t="n"/>
      <c r="J4772" s="25">
        <f>IF($H4772&lt;&gt;"",IF($F4772="","",ROUND($H4772-$F4772,2)),IF(AND($F4772&lt;&gt;"",ISNUMBER($G4772)),IF($G4772&lt;TODAY(),-$F4772,""),""))</f>
        <v/>
      </c>
    </row>
    <row r="4773">
      <c r="A4773" s="7" t="n"/>
      <c r="B4773" s="10" t="n"/>
      <c r="C4773">
        <f>IF($A4773="","",IFERROR(IF(INDEX('Apólices'!$Q$2:$Q$5001,MATCH($A4773,'Apólices'!$A$2:$A$5001,0))="","",INDEX('Apólices'!$Q$2:$Q$5001,MATCH($A4773,'Apólices'!$A$2:$A$5001,0))),""))</f>
        <v/>
      </c>
      <c r="D4773" s="8" t="n"/>
      <c r="E4773" s="25" t="n"/>
      <c r="F4773" s="25">
        <f>IF(OR($E4773="",$C4773=""),"",ROUND($E4773*$C4773/100,2))</f>
        <v/>
      </c>
      <c r="G4773" s="8" t="n"/>
      <c r="H4773" s="25" t="n"/>
      <c r="I4773" s="8" t="n"/>
      <c r="J4773" s="25">
        <f>IF($H4773&lt;&gt;"",IF($F4773="","",ROUND($H4773-$F4773,2)),IF(AND($F4773&lt;&gt;"",ISNUMBER($G4773)),IF($G4773&lt;TODAY(),-$F4773,""),""))</f>
        <v/>
      </c>
    </row>
    <row r="4774">
      <c r="A4774" s="7" t="n"/>
      <c r="B4774" s="10" t="n"/>
      <c r="C4774">
        <f>IF($A4774="","",IFERROR(IF(INDEX('Apólices'!$Q$2:$Q$5001,MATCH($A4774,'Apólices'!$A$2:$A$5001,0))="","",INDEX('Apólices'!$Q$2:$Q$5001,MATCH($A4774,'Apólices'!$A$2:$A$5001,0))),""))</f>
        <v/>
      </c>
      <c r="D4774" s="8" t="n"/>
      <c r="E4774" s="25" t="n"/>
      <c r="F4774" s="25">
        <f>IF(OR($E4774="",$C4774=""),"",ROUND($E4774*$C4774/100,2))</f>
        <v/>
      </c>
      <c r="G4774" s="8" t="n"/>
      <c r="H4774" s="25" t="n"/>
      <c r="I4774" s="8" t="n"/>
      <c r="J4774" s="25">
        <f>IF($H4774&lt;&gt;"",IF($F4774="","",ROUND($H4774-$F4774,2)),IF(AND($F4774&lt;&gt;"",ISNUMBER($G4774)),IF($G4774&lt;TODAY(),-$F4774,""),""))</f>
        <v/>
      </c>
    </row>
    <row r="4775">
      <c r="A4775" s="7" t="n"/>
      <c r="B4775" s="10" t="n"/>
      <c r="C4775">
        <f>IF($A4775="","",IFERROR(IF(INDEX('Apólices'!$Q$2:$Q$5001,MATCH($A4775,'Apólices'!$A$2:$A$5001,0))="","",INDEX('Apólices'!$Q$2:$Q$5001,MATCH($A4775,'Apólices'!$A$2:$A$5001,0))),""))</f>
        <v/>
      </c>
      <c r="D4775" s="8" t="n"/>
      <c r="E4775" s="25" t="n"/>
      <c r="F4775" s="25">
        <f>IF(OR($E4775="",$C4775=""),"",ROUND($E4775*$C4775/100,2))</f>
        <v/>
      </c>
      <c r="G4775" s="8" t="n"/>
      <c r="H4775" s="25" t="n"/>
      <c r="I4775" s="8" t="n"/>
      <c r="J4775" s="25">
        <f>IF($H4775&lt;&gt;"",IF($F4775="","",ROUND($H4775-$F4775,2)),IF(AND($F4775&lt;&gt;"",ISNUMBER($G4775)),IF($G4775&lt;TODAY(),-$F4775,""),""))</f>
        <v/>
      </c>
    </row>
    <row r="4776">
      <c r="A4776" s="7" t="n"/>
      <c r="B4776" s="10" t="n"/>
      <c r="C4776">
        <f>IF($A4776="","",IFERROR(IF(INDEX('Apólices'!$Q$2:$Q$5001,MATCH($A4776,'Apólices'!$A$2:$A$5001,0))="","",INDEX('Apólices'!$Q$2:$Q$5001,MATCH($A4776,'Apólices'!$A$2:$A$5001,0))),""))</f>
        <v/>
      </c>
      <c r="D4776" s="8" t="n"/>
      <c r="E4776" s="25" t="n"/>
      <c r="F4776" s="25">
        <f>IF(OR($E4776="",$C4776=""),"",ROUND($E4776*$C4776/100,2))</f>
        <v/>
      </c>
      <c r="G4776" s="8" t="n"/>
      <c r="H4776" s="25" t="n"/>
      <c r="I4776" s="8" t="n"/>
      <c r="J4776" s="25">
        <f>IF($H4776&lt;&gt;"",IF($F4776="","",ROUND($H4776-$F4776,2)),IF(AND($F4776&lt;&gt;"",ISNUMBER($G4776)),IF($G4776&lt;TODAY(),-$F4776,""),""))</f>
        <v/>
      </c>
    </row>
    <row r="4777">
      <c r="A4777" s="7" t="n"/>
      <c r="B4777" s="10" t="n"/>
      <c r="C4777">
        <f>IF($A4777="","",IFERROR(IF(INDEX('Apólices'!$Q$2:$Q$5001,MATCH($A4777,'Apólices'!$A$2:$A$5001,0))="","",INDEX('Apólices'!$Q$2:$Q$5001,MATCH($A4777,'Apólices'!$A$2:$A$5001,0))),""))</f>
        <v/>
      </c>
      <c r="D4777" s="8" t="n"/>
      <c r="E4777" s="25" t="n"/>
      <c r="F4777" s="25">
        <f>IF(OR($E4777="",$C4777=""),"",ROUND($E4777*$C4777/100,2))</f>
        <v/>
      </c>
      <c r="G4777" s="8" t="n"/>
      <c r="H4777" s="25" t="n"/>
      <c r="I4777" s="8" t="n"/>
      <c r="J4777" s="25">
        <f>IF($H4777&lt;&gt;"",IF($F4777="","",ROUND($H4777-$F4777,2)),IF(AND($F4777&lt;&gt;"",ISNUMBER($G4777)),IF($G4777&lt;TODAY(),-$F4777,""),""))</f>
        <v/>
      </c>
    </row>
    <row r="4778">
      <c r="A4778" s="7" t="n"/>
      <c r="B4778" s="10" t="n"/>
      <c r="C4778">
        <f>IF($A4778="","",IFERROR(IF(INDEX('Apólices'!$Q$2:$Q$5001,MATCH($A4778,'Apólices'!$A$2:$A$5001,0))="","",INDEX('Apólices'!$Q$2:$Q$5001,MATCH($A4778,'Apólices'!$A$2:$A$5001,0))),""))</f>
        <v/>
      </c>
      <c r="D4778" s="8" t="n"/>
      <c r="E4778" s="25" t="n"/>
      <c r="F4778" s="25">
        <f>IF(OR($E4778="",$C4778=""),"",ROUND($E4778*$C4778/100,2))</f>
        <v/>
      </c>
      <c r="G4778" s="8" t="n"/>
      <c r="H4778" s="25" t="n"/>
      <c r="I4778" s="8" t="n"/>
      <c r="J4778" s="25">
        <f>IF($H4778&lt;&gt;"",IF($F4778="","",ROUND($H4778-$F4778,2)),IF(AND($F4778&lt;&gt;"",ISNUMBER($G4778)),IF($G4778&lt;TODAY(),-$F4778,""),""))</f>
        <v/>
      </c>
    </row>
    <row r="4779">
      <c r="A4779" s="7" t="n"/>
      <c r="B4779" s="10" t="n"/>
      <c r="C4779">
        <f>IF($A4779="","",IFERROR(IF(INDEX('Apólices'!$Q$2:$Q$5001,MATCH($A4779,'Apólices'!$A$2:$A$5001,0))="","",INDEX('Apólices'!$Q$2:$Q$5001,MATCH($A4779,'Apólices'!$A$2:$A$5001,0))),""))</f>
        <v/>
      </c>
      <c r="D4779" s="8" t="n"/>
      <c r="E4779" s="25" t="n"/>
      <c r="F4779" s="25">
        <f>IF(OR($E4779="",$C4779=""),"",ROUND($E4779*$C4779/100,2))</f>
        <v/>
      </c>
      <c r="G4779" s="8" t="n"/>
      <c r="H4779" s="25" t="n"/>
      <c r="I4779" s="8" t="n"/>
      <c r="J4779" s="25">
        <f>IF($H4779&lt;&gt;"",IF($F4779="","",ROUND($H4779-$F4779,2)),IF(AND($F4779&lt;&gt;"",ISNUMBER($G4779)),IF($G4779&lt;TODAY(),-$F4779,""),""))</f>
        <v/>
      </c>
    </row>
    <row r="4780">
      <c r="A4780" s="7" t="n"/>
      <c r="B4780" s="10" t="n"/>
      <c r="C4780">
        <f>IF($A4780="","",IFERROR(IF(INDEX('Apólices'!$Q$2:$Q$5001,MATCH($A4780,'Apólices'!$A$2:$A$5001,0))="","",INDEX('Apólices'!$Q$2:$Q$5001,MATCH($A4780,'Apólices'!$A$2:$A$5001,0))),""))</f>
        <v/>
      </c>
      <c r="D4780" s="8" t="n"/>
      <c r="E4780" s="25" t="n"/>
      <c r="F4780" s="25">
        <f>IF(OR($E4780="",$C4780=""),"",ROUND($E4780*$C4780/100,2))</f>
        <v/>
      </c>
      <c r="G4780" s="8" t="n"/>
      <c r="H4780" s="25" t="n"/>
      <c r="I4780" s="8" t="n"/>
      <c r="J4780" s="25">
        <f>IF($H4780&lt;&gt;"",IF($F4780="","",ROUND($H4780-$F4780,2)),IF(AND($F4780&lt;&gt;"",ISNUMBER($G4780)),IF($G4780&lt;TODAY(),-$F4780,""),""))</f>
        <v/>
      </c>
    </row>
    <row r="4781">
      <c r="A4781" s="7" t="n"/>
      <c r="B4781" s="10" t="n"/>
      <c r="C4781">
        <f>IF($A4781="","",IFERROR(IF(INDEX('Apólices'!$Q$2:$Q$5001,MATCH($A4781,'Apólices'!$A$2:$A$5001,0))="","",INDEX('Apólices'!$Q$2:$Q$5001,MATCH($A4781,'Apólices'!$A$2:$A$5001,0))),""))</f>
        <v/>
      </c>
      <c r="D4781" s="8" t="n"/>
      <c r="E4781" s="25" t="n"/>
      <c r="F4781" s="25">
        <f>IF(OR($E4781="",$C4781=""),"",ROUND($E4781*$C4781/100,2))</f>
        <v/>
      </c>
      <c r="G4781" s="8" t="n"/>
      <c r="H4781" s="25" t="n"/>
      <c r="I4781" s="8" t="n"/>
      <c r="J4781" s="25">
        <f>IF($H4781&lt;&gt;"",IF($F4781="","",ROUND($H4781-$F4781,2)),IF(AND($F4781&lt;&gt;"",ISNUMBER($G4781)),IF($G4781&lt;TODAY(),-$F4781,""),""))</f>
        <v/>
      </c>
    </row>
    <row r="4782">
      <c r="A4782" s="7" t="n"/>
      <c r="B4782" s="10" t="n"/>
      <c r="C4782">
        <f>IF($A4782="","",IFERROR(IF(INDEX('Apólices'!$Q$2:$Q$5001,MATCH($A4782,'Apólices'!$A$2:$A$5001,0))="","",INDEX('Apólices'!$Q$2:$Q$5001,MATCH($A4782,'Apólices'!$A$2:$A$5001,0))),""))</f>
        <v/>
      </c>
      <c r="D4782" s="8" t="n"/>
      <c r="E4782" s="25" t="n"/>
      <c r="F4782" s="25">
        <f>IF(OR($E4782="",$C4782=""),"",ROUND($E4782*$C4782/100,2))</f>
        <v/>
      </c>
      <c r="G4782" s="8" t="n"/>
      <c r="H4782" s="25" t="n"/>
      <c r="I4782" s="8" t="n"/>
      <c r="J4782" s="25">
        <f>IF($H4782&lt;&gt;"",IF($F4782="","",ROUND($H4782-$F4782,2)),IF(AND($F4782&lt;&gt;"",ISNUMBER($G4782)),IF($G4782&lt;TODAY(),-$F4782,""),""))</f>
        <v/>
      </c>
    </row>
    <row r="4783">
      <c r="A4783" s="7" t="n"/>
      <c r="B4783" s="10" t="n"/>
      <c r="C4783">
        <f>IF($A4783="","",IFERROR(IF(INDEX('Apólices'!$Q$2:$Q$5001,MATCH($A4783,'Apólices'!$A$2:$A$5001,0))="","",INDEX('Apólices'!$Q$2:$Q$5001,MATCH($A4783,'Apólices'!$A$2:$A$5001,0))),""))</f>
        <v/>
      </c>
      <c r="D4783" s="8" t="n"/>
      <c r="E4783" s="25" t="n"/>
      <c r="F4783" s="25">
        <f>IF(OR($E4783="",$C4783=""),"",ROUND($E4783*$C4783/100,2))</f>
        <v/>
      </c>
      <c r="G4783" s="8" t="n"/>
      <c r="H4783" s="25" t="n"/>
      <c r="I4783" s="8" t="n"/>
      <c r="J4783" s="25">
        <f>IF($H4783&lt;&gt;"",IF($F4783="","",ROUND($H4783-$F4783,2)),IF(AND($F4783&lt;&gt;"",ISNUMBER($G4783)),IF($G4783&lt;TODAY(),-$F4783,""),""))</f>
        <v/>
      </c>
    </row>
    <row r="4784">
      <c r="A4784" s="7" t="n"/>
      <c r="B4784" s="10" t="n"/>
      <c r="C4784">
        <f>IF($A4784="","",IFERROR(IF(INDEX('Apólices'!$Q$2:$Q$5001,MATCH($A4784,'Apólices'!$A$2:$A$5001,0))="","",INDEX('Apólices'!$Q$2:$Q$5001,MATCH($A4784,'Apólices'!$A$2:$A$5001,0))),""))</f>
        <v/>
      </c>
      <c r="D4784" s="8" t="n"/>
      <c r="E4784" s="25" t="n"/>
      <c r="F4784" s="25">
        <f>IF(OR($E4784="",$C4784=""),"",ROUND($E4784*$C4784/100,2))</f>
        <v/>
      </c>
      <c r="G4784" s="8" t="n"/>
      <c r="H4784" s="25" t="n"/>
      <c r="I4784" s="8" t="n"/>
      <c r="J4784" s="25">
        <f>IF($H4784&lt;&gt;"",IF($F4784="","",ROUND($H4784-$F4784,2)),IF(AND($F4784&lt;&gt;"",ISNUMBER($G4784)),IF($G4784&lt;TODAY(),-$F4784,""),""))</f>
        <v/>
      </c>
    </row>
    <row r="4785">
      <c r="A4785" s="7" t="n"/>
      <c r="B4785" s="10" t="n"/>
      <c r="C4785">
        <f>IF($A4785="","",IFERROR(IF(INDEX('Apólices'!$Q$2:$Q$5001,MATCH($A4785,'Apólices'!$A$2:$A$5001,0))="","",INDEX('Apólices'!$Q$2:$Q$5001,MATCH($A4785,'Apólices'!$A$2:$A$5001,0))),""))</f>
        <v/>
      </c>
      <c r="D4785" s="8" t="n"/>
      <c r="E4785" s="25" t="n"/>
      <c r="F4785" s="25">
        <f>IF(OR($E4785="",$C4785=""),"",ROUND($E4785*$C4785/100,2))</f>
        <v/>
      </c>
      <c r="G4785" s="8" t="n"/>
      <c r="H4785" s="25" t="n"/>
      <c r="I4785" s="8" t="n"/>
      <c r="J4785" s="25">
        <f>IF($H4785&lt;&gt;"",IF($F4785="","",ROUND($H4785-$F4785,2)),IF(AND($F4785&lt;&gt;"",ISNUMBER($G4785)),IF($G4785&lt;TODAY(),-$F4785,""),""))</f>
        <v/>
      </c>
    </row>
    <row r="4786">
      <c r="A4786" s="7" t="n"/>
      <c r="B4786" s="10" t="n"/>
      <c r="C4786">
        <f>IF($A4786="","",IFERROR(IF(INDEX('Apólices'!$Q$2:$Q$5001,MATCH($A4786,'Apólices'!$A$2:$A$5001,0))="","",INDEX('Apólices'!$Q$2:$Q$5001,MATCH($A4786,'Apólices'!$A$2:$A$5001,0))),""))</f>
        <v/>
      </c>
      <c r="D4786" s="8" t="n"/>
      <c r="E4786" s="25" t="n"/>
      <c r="F4786" s="25">
        <f>IF(OR($E4786="",$C4786=""),"",ROUND($E4786*$C4786/100,2))</f>
        <v/>
      </c>
      <c r="G4786" s="8" t="n"/>
      <c r="H4786" s="25" t="n"/>
      <c r="I4786" s="8" t="n"/>
      <c r="J4786" s="25">
        <f>IF($H4786&lt;&gt;"",IF($F4786="","",ROUND($H4786-$F4786,2)),IF(AND($F4786&lt;&gt;"",ISNUMBER($G4786)),IF($G4786&lt;TODAY(),-$F4786,""),""))</f>
        <v/>
      </c>
    </row>
    <row r="4787">
      <c r="A4787" s="7" t="n"/>
      <c r="B4787" s="10" t="n"/>
      <c r="C4787">
        <f>IF($A4787="","",IFERROR(IF(INDEX('Apólices'!$Q$2:$Q$5001,MATCH($A4787,'Apólices'!$A$2:$A$5001,0))="","",INDEX('Apólices'!$Q$2:$Q$5001,MATCH($A4787,'Apólices'!$A$2:$A$5001,0))),""))</f>
        <v/>
      </c>
      <c r="D4787" s="8" t="n"/>
      <c r="E4787" s="25" t="n"/>
      <c r="F4787" s="25">
        <f>IF(OR($E4787="",$C4787=""),"",ROUND($E4787*$C4787/100,2))</f>
        <v/>
      </c>
      <c r="G4787" s="8" t="n"/>
      <c r="H4787" s="25" t="n"/>
      <c r="I4787" s="8" t="n"/>
      <c r="J4787" s="25">
        <f>IF($H4787&lt;&gt;"",IF($F4787="","",ROUND($H4787-$F4787,2)),IF(AND($F4787&lt;&gt;"",ISNUMBER($G4787)),IF($G4787&lt;TODAY(),-$F4787,""),""))</f>
        <v/>
      </c>
    </row>
    <row r="4788">
      <c r="A4788" s="7" t="n"/>
      <c r="B4788" s="10" t="n"/>
      <c r="C4788">
        <f>IF($A4788="","",IFERROR(IF(INDEX('Apólices'!$Q$2:$Q$5001,MATCH($A4788,'Apólices'!$A$2:$A$5001,0))="","",INDEX('Apólices'!$Q$2:$Q$5001,MATCH($A4788,'Apólices'!$A$2:$A$5001,0))),""))</f>
        <v/>
      </c>
      <c r="D4788" s="8" t="n"/>
      <c r="E4788" s="25" t="n"/>
      <c r="F4788" s="25">
        <f>IF(OR($E4788="",$C4788=""),"",ROUND($E4788*$C4788/100,2))</f>
        <v/>
      </c>
      <c r="G4788" s="8" t="n"/>
      <c r="H4788" s="25" t="n"/>
      <c r="I4788" s="8" t="n"/>
      <c r="J4788" s="25">
        <f>IF($H4788&lt;&gt;"",IF($F4788="","",ROUND($H4788-$F4788,2)),IF(AND($F4788&lt;&gt;"",ISNUMBER($G4788)),IF($G4788&lt;TODAY(),-$F4788,""),""))</f>
        <v/>
      </c>
    </row>
    <row r="4789">
      <c r="A4789" s="7" t="n"/>
      <c r="B4789" s="10" t="n"/>
      <c r="C4789">
        <f>IF($A4789="","",IFERROR(IF(INDEX('Apólices'!$Q$2:$Q$5001,MATCH($A4789,'Apólices'!$A$2:$A$5001,0))="","",INDEX('Apólices'!$Q$2:$Q$5001,MATCH($A4789,'Apólices'!$A$2:$A$5001,0))),""))</f>
        <v/>
      </c>
      <c r="D4789" s="8" t="n"/>
      <c r="E4789" s="25" t="n"/>
      <c r="F4789" s="25">
        <f>IF(OR($E4789="",$C4789=""),"",ROUND($E4789*$C4789/100,2))</f>
        <v/>
      </c>
      <c r="G4789" s="8" t="n"/>
      <c r="H4789" s="25" t="n"/>
      <c r="I4789" s="8" t="n"/>
      <c r="J4789" s="25">
        <f>IF($H4789&lt;&gt;"",IF($F4789="","",ROUND($H4789-$F4789,2)),IF(AND($F4789&lt;&gt;"",ISNUMBER($G4789)),IF($G4789&lt;TODAY(),-$F4789,""),""))</f>
        <v/>
      </c>
    </row>
    <row r="4790">
      <c r="A4790" s="7" t="n"/>
      <c r="B4790" s="10" t="n"/>
      <c r="C4790">
        <f>IF($A4790="","",IFERROR(IF(INDEX('Apólices'!$Q$2:$Q$5001,MATCH($A4790,'Apólices'!$A$2:$A$5001,0))="","",INDEX('Apólices'!$Q$2:$Q$5001,MATCH($A4790,'Apólices'!$A$2:$A$5001,0))),""))</f>
        <v/>
      </c>
      <c r="D4790" s="8" t="n"/>
      <c r="E4790" s="25" t="n"/>
      <c r="F4790" s="25">
        <f>IF(OR($E4790="",$C4790=""),"",ROUND($E4790*$C4790/100,2))</f>
        <v/>
      </c>
      <c r="G4790" s="8" t="n"/>
      <c r="H4790" s="25" t="n"/>
      <c r="I4790" s="8" t="n"/>
      <c r="J4790" s="25">
        <f>IF($H4790&lt;&gt;"",IF($F4790="","",ROUND($H4790-$F4790,2)),IF(AND($F4790&lt;&gt;"",ISNUMBER($G4790)),IF($G4790&lt;TODAY(),-$F4790,""),""))</f>
        <v/>
      </c>
    </row>
    <row r="4791">
      <c r="A4791" s="7" t="n"/>
      <c r="B4791" s="10" t="n"/>
      <c r="C4791">
        <f>IF($A4791="","",IFERROR(IF(INDEX('Apólices'!$Q$2:$Q$5001,MATCH($A4791,'Apólices'!$A$2:$A$5001,0))="","",INDEX('Apólices'!$Q$2:$Q$5001,MATCH($A4791,'Apólices'!$A$2:$A$5001,0))),""))</f>
        <v/>
      </c>
      <c r="D4791" s="8" t="n"/>
      <c r="E4791" s="25" t="n"/>
      <c r="F4791" s="25">
        <f>IF(OR($E4791="",$C4791=""),"",ROUND($E4791*$C4791/100,2))</f>
        <v/>
      </c>
      <c r="G4791" s="8" t="n"/>
      <c r="H4791" s="25" t="n"/>
      <c r="I4791" s="8" t="n"/>
      <c r="J4791" s="25">
        <f>IF($H4791&lt;&gt;"",IF($F4791="","",ROUND($H4791-$F4791,2)),IF(AND($F4791&lt;&gt;"",ISNUMBER($G4791)),IF($G4791&lt;TODAY(),-$F4791,""),""))</f>
        <v/>
      </c>
    </row>
    <row r="4792">
      <c r="A4792" s="7" t="n"/>
      <c r="B4792" s="10" t="n"/>
      <c r="C4792">
        <f>IF($A4792="","",IFERROR(IF(INDEX('Apólices'!$Q$2:$Q$5001,MATCH($A4792,'Apólices'!$A$2:$A$5001,0))="","",INDEX('Apólices'!$Q$2:$Q$5001,MATCH($A4792,'Apólices'!$A$2:$A$5001,0))),""))</f>
        <v/>
      </c>
      <c r="D4792" s="8" t="n"/>
      <c r="E4792" s="25" t="n"/>
      <c r="F4792" s="25">
        <f>IF(OR($E4792="",$C4792=""),"",ROUND($E4792*$C4792/100,2))</f>
        <v/>
      </c>
      <c r="G4792" s="8" t="n"/>
      <c r="H4792" s="25" t="n"/>
      <c r="I4792" s="8" t="n"/>
      <c r="J4792" s="25">
        <f>IF($H4792&lt;&gt;"",IF($F4792="","",ROUND($H4792-$F4792,2)),IF(AND($F4792&lt;&gt;"",ISNUMBER($G4792)),IF($G4792&lt;TODAY(),-$F4792,""),""))</f>
        <v/>
      </c>
    </row>
    <row r="4793">
      <c r="A4793" s="7" t="n"/>
      <c r="B4793" s="10" t="n"/>
      <c r="C4793">
        <f>IF($A4793="","",IFERROR(IF(INDEX('Apólices'!$Q$2:$Q$5001,MATCH($A4793,'Apólices'!$A$2:$A$5001,0))="","",INDEX('Apólices'!$Q$2:$Q$5001,MATCH($A4793,'Apólices'!$A$2:$A$5001,0))),""))</f>
        <v/>
      </c>
      <c r="D4793" s="8" t="n"/>
      <c r="E4793" s="25" t="n"/>
      <c r="F4793" s="25">
        <f>IF(OR($E4793="",$C4793=""),"",ROUND($E4793*$C4793/100,2))</f>
        <v/>
      </c>
      <c r="G4793" s="8" t="n"/>
      <c r="H4793" s="25" t="n"/>
      <c r="I4793" s="8" t="n"/>
      <c r="J4793" s="25">
        <f>IF($H4793&lt;&gt;"",IF($F4793="","",ROUND($H4793-$F4793,2)),IF(AND($F4793&lt;&gt;"",ISNUMBER($G4793)),IF($G4793&lt;TODAY(),-$F4793,""),""))</f>
        <v/>
      </c>
    </row>
    <row r="4794">
      <c r="A4794" s="7" t="n"/>
      <c r="B4794" s="10" t="n"/>
      <c r="C4794">
        <f>IF($A4794="","",IFERROR(IF(INDEX('Apólices'!$Q$2:$Q$5001,MATCH($A4794,'Apólices'!$A$2:$A$5001,0))="","",INDEX('Apólices'!$Q$2:$Q$5001,MATCH($A4794,'Apólices'!$A$2:$A$5001,0))),""))</f>
        <v/>
      </c>
      <c r="D4794" s="8" t="n"/>
      <c r="E4794" s="25" t="n"/>
      <c r="F4794" s="25">
        <f>IF(OR($E4794="",$C4794=""),"",ROUND($E4794*$C4794/100,2))</f>
        <v/>
      </c>
      <c r="G4794" s="8" t="n"/>
      <c r="H4794" s="25" t="n"/>
      <c r="I4794" s="8" t="n"/>
      <c r="J4794" s="25">
        <f>IF($H4794&lt;&gt;"",IF($F4794="","",ROUND($H4794-$F4794,2)),IF(AND($F4794&lt;&gt;"",ISNUMBER($G4794)),IF($G4794&lt;TODAY(),-$F4794,""),""))</f>
        <v/>
      </c>
    </row>
    <row r="4795">
      <c r="A4795" s="7" t="n"/>
      <c r="B4795" s="10" t="n"/>
      <c r="C4795">
        <f>IF($A4795="","",IFERROR(IF(INDEX('Apólices'!$Q$2:$Q$5001,MATCH($A4795,'Apólices'!$A$2:$A$5001,0))="","",INDEX('Apólices'!$Q$2:$Q$5001,MATCH($A4795,'Apólices'!$A$2:$A$5001,0))),""))</f>
        <v/>
      </c>
      <c r="D4795" s="8" t="n"/>
      <c r="E4795" s="25" t="n"/>
      <c r="F4795" s="25">
        <f>IF(OR($E4795="",$C4795=""),"",ROUND($E4795*$C4795/100,2))</f>
        <v/>
      </c>
      <c r="G4795" s="8" t="n"/>
      <c r="H4795" s="25" t="n"/>
      <c r="I4795" s="8" t="n"/>
      <c r="J4795" s="25">
        <f>IF($H4795&lt;&gt;"",IF($F4795="","",ROUND($H4795-$F4795,2)),IF(AND($F4795&lt;&gt;"",ISNUMBER($G4795)),IF($G4795&lt;TODAY(),-$F4795,""),""))</f>
        <v/>
      </c>
    </row>
    <row r="4796">
      <c r="A4796" s="7" t="n"/>
      <c r="B4796" s="10" t="n"/>
      <c r="C4796">
        <f>IF($A4796="","",IFERROR(IF(INDEX('Apólices'!$Q$2:$Q$5001,MATCH($A4796,'Apólices'!$A$2:$A$5001,0))="","",INDEX('Apólices'!$Q$2:$Q$5001,MATCH($A4796,'Apólices'!$A$2:$A$5001,0))),""))</f>
        <v/>
      </c>
      <c r="D4796" s="8" t="n"/>
      <c r="E4796" s="25" t="n"/>
      <c r="F4796" s="25">
        <f>IF(OR($E4796="",$C4796=""),"",ROUND($E4796*$C4796/100,2))</f>
        <v/>
      </c>
      <c r="G4796" s="8" t="n"/>
      <c r="H4796" s="25" t="n"/>
      <c r="I4796" s="8" t="n"/>
      <c r="J4796" s="25">
        <f>IF($H4796&lt;&gt;"",IF($F4796="","",ROUND($H4796-$F4796,2)),IF(AND($F4796&lt;&gt;"",ISNUMBER($G4796)),IF($G4796&lt;TODAY(),-$F4796,""),""))</f>
        <v/>
      </c>
    </row>
    <row r="4797">
      <c r="A4797" s="7" t="n"/>
      <c r="B4797" s="10" t="n"/>
      <c r="C4797">
        <f>IF($A4797="","",IFERROR(IF(INDEX('Apólices'!$Q$2:$Q$5001,MATCH($A4797,'Apólices'!$A$2:$A$5001,0))="","",INDEX('Apólices'!$Q$2:$Q$5001,MATCH($A4797,'Apólices'!$A$2:$A$5001,0))),""))</f>
        <v/>
      </c>
      <c r="D4797" s="8" t="n"/>
      <c r="E4797" s="25" t="n"/>
      <c r="F4797" s="25">
        <f>IF(OR($E4797="",$C4797=""),"",ROUND($E4797*$C4797/100,2))</f>
        <v/>
      </c>
      <c r="G4797" s="8" t="n"/>
      <c r="H4797" s="25" t="n"/>
      <c r="I4797" s="8" t="n"/>
      <c r="J4797" s="25">
        <f>IF($H4797&lt;&gt;"",IF($F4797="","",ROUND($H4797-$F4797,2)),IF(AND($F4797&lt;&gt;"",ISNUMBER($G4797)),IF($G4797&lt;TODAY(),-$F4797,""),""))</f>
        <v/>
      </c>
    </row>
    <row r="4798">
      <c r="A4798" s="7" t="n"/>
      <c r="B4798" s="10" t="n"/>
      <c r="C4798">
        <f>IF($A4798="","",IFERROR(IF(INDEX('Apólices'!$Q$2:$Q$5001,MATCH($A4798,'Apólices'!$A$2:$A$5001,0))="","",INDEX('Apólices'!$Q$2:$Q$5001,MATCH($A4798,'Apólices'!$A$2:$A$5001,0))),""))</f>
        <v/>
      </c>
      <c r="D4798" s="8" t="n"/>
      <c r="E4798" s="25" t="n"/>
      <c r="F4798" s="25">
        <f>IF(OR($E4798="",$C4798=""),"",ROUND($E4798*$C4798/100,2))</f>
        <v/>
      </c>
      <c r="G4798" s="8" t="n"/>
      <c r="H4798" s="25" t="n"/>
      <c r="I4798" s="8" t="n"/>
      <c r="J4798" s="25">
        <f>IF($H4798&lt;&gt;"",IF($F4798="","",ROUND($H4798-$F4798,2)),IF(AND($F4798&lt;&gt;"",ISNUMBER($G4798)),IF($G4798&lt;TODAY(),-$F4798,""),""))</f>
        <v/>
      </c>
    </row>
    <row r="4799">
      <c r="A4799" s="7" t="n"/>
      <c r="B4799" s="10" t="n"/>
      <c r="C4799">
        <f>IF($A4799="","",IFERROR(IF(INDEX('Apólices'!$Q$2:$Q$5001,MATCH($A4799,'Apólices'!$A$2:$A$5001,0))="","",INDEX('Apólices'!$Q$2:$Q$5001,MATCH($A4799,'Apólices'!$A$2:$A$5001,0))),""))</f>
        <v/>
      </c>
      <c r="D4799" s="8" t="n"/>
      <c r="E4799" s="25" t="n"/>
      <c r="F4799" s="25">
        <f>IF(OR($E4799="",$C4799=""),"",ROUND($E4799*$C4799/100,2))</f>
        <v/>
      </c>
      <c r="G4799" s="8" t="n"/>
      <c r="H4799" s="25" t="n"/>
      <c r="I4799" s="8" t="n"/>
      <c r="J4799" s="25">
        <f>IF($H4799&lt;&gt;"",IF($F4799="","",ROUND($H4799-$F4799,2)),IF(AND($F4799&lt;&gt;"",ISNUMBER($G4799)),IF($G4799&lt;TODAY(),-$F4799,""),""))</f>
        <v/>
      </c>
    </row>
    <row r="4800">
      <c r="A4800" s="7" t="n"/>
      <c r="B4800" s="10" t="n"/>
      <c r="C4800">
        <f>IF($A4800="","",IFERROR(IF(INDEX('Apólices'!$Q$2:$Q$5001,MATCH($A4800,'Apólices'!$A$2:$A$5001,0))="","",INDEX('Apólices'!$Q$2:$Q$5001,MATCH($A4800,'Apólices'!$A$2:$A$5001,0))),""))</f>
        <v/>
      </c>
      <c r="D4800" s="8" t="n"/>
      <c r="E4800" s="25" t="n"/>
      <c r="F4800" s="25">
        <f>IF(OR($E4800="",$C4800=""),"",ROUND($E4800*$C4800/100,2))</f>
        <v/>
      </c>
      <c r="G4800" s="8" t="n"/>
      <c r="H4800" s="25" t="n"/>
      <c r="I4800" s="8" t="n"/>
      <c r="J4800" s="25">
        <f>IF($H4800&lt;&gt;"",IF($F4800="","",ROUND($H4800-$F4800,2)),IF(AND($F4800&lt;&gt;"",ISNUMBER($G4800)),IF($G4800&lt;TODAY(),-$F4800,""),""))</f>
        <v/>
      </c>
    </row>
    <row r="4801">
      <c r="A4801" s="7" t="n"/>
      <c r="B4801" s="10" t="n"/>
      <c r="C4801">
        <f>IF($A4801="","",IFERROR(IF(INDEX('Apólices'!$Q$2:$Q$5001,MATCH($A4801,'Apólices'!$A$2:$A$5001,0))="","",INDEX('Apólices'!$Q$2:$Q$5001,MATCH($A4801,'Apólices'!$A$2:$A$5001,0))),""))</f>
        <v/>
      </c>
      <c r="D4801" s="8" t="n"/>
      <c r="E4801" s="25" t="n"/>
      <c r="F4801" s="25">
        <f>IF(OR($E4801="",$C4801=""),"",ROUND($E4801*$C4801/100,2))</f>
        <v/>
      </c>
      <c r="G4801" s="8" t="n"/>
      <c r="H4801" s="25" t="n"/>
      <c r="I4801" s="8" t="n"/>
      <c r="J4801" s="25">
        <f>IF($H4801&lt;&gt;"",IF($F4801="","",ROUND($H4801-$F4801,2)),IF(AND($F4801&lt;&gt;"",ISNUMBER($G4801)),IF($G4801&lt;TODAY(),-$F4801,""),""))</f>
        <v/>
      </c>
    </row>
    <row r="4802">
      <c r="A4802" s="7" t="n"/>
      <c r="B4802" s="10" t="n"/>
      <c r="C4802">
        <f>IF($A4802="","",IFERROR(IF(INDEX('Apólices'!$Q$2:$Q$5001,MATCH($A4802,'Apólices'!$A$2:$A$5001,0))="","",INDEX('Apólices'!$Q$2:$Q$5001,MATCH($A4802,'Apólices'!$A$2:$A$5001,0))),""))</f>
        <v/>
      </c>
      <c r="D4802" s="8" t="n"/>
      <c r="E4802" s="25" t="n"/>
      <c r="F4802" s="25">
        <f>IF(OR($E4802="",$C4802=""),"",ROUND($E4802*$C4802/100,2))</f>
        <v/>
      </c>
      <c r="G4802" s="8" t="n"/>
      <c r="H4802" s="25" t="n"/>
      <c r="I4802" s="8" t="n"/>
      <c r="J4802" s="25">
        <f>IF($H4802&lt;&gt;"",IF($F4802="","",ROUND($H4802-$F4802,2)),IF(AND($F4802&lt;&gt;"",ISNUMBER($G4802)),IF($G4802&lt;TODAY(),-$F4802,""),""))</f>
        <v/>
      </c>
    </row>
    <row r="4803">
      <c r="A4803" s="7" t="n"/>
      <c r="B4803" s="10" t="n"/>
      <c r="C4803">
        <f>IF($A4803="","",IFERROR(IF(INDEX('Apólices'!$Q$2:$Q$5001,MATCH($A4803,'Apólices'!$A$2:$A$5001,0))="","",INDEX('Apólices'!$Q$2:$Q$5001,MATCH($A4803,'Apólices'!$A$2:$A$5001,0))),""))</f>
        <v/>
      </c>
      <c r="D4803" s="8" t="n"/>
      <c r="E4803" s="25" t="n"/>
      <c r="F4803" s="25">
        <f>IF(OR($E4803="",$C4803=""),"",ROUND($E4803*$C4803/100,2))</f>
        <v/>
      </c>
      <c r="G4803" s="8" t="n"/>
      <c r="H4803" s="25" t="n"/>
      <c r="I4803" s="8" t="n"/>
      <c r="J4803" s="25">
        <f>IF($H4803&lt;&gt;"",IF($F4803="","",ROUND($H4803-$F4803,2)),IF(AND($F4803&lt;&gt;"",ISNUMBER($G4803)),IF($G4803&lt;TODAY(),-$F4803,""),""))</f>
        <v/>
      </c>
    </row>
    <row r="4804">
      <c r="A4804" s="7" t="n"/>
      <c r="B4804" s="10" t="n"/>
      <c r="C4804">
        <f>IF($A4804="","",IFERROR(IF(INDEX('Apólices'!$Q$2:$Q$5001,MATCH($A4804,'Apólices'!$A$2:$A$5001,0))="","",INDEX('Apólices'!$Q$2:$Q$5001,MATCH($A4804,'Apólices'!$A$2:$A$5001,0))),""))</f>
        <v/>
      </c>
      <c r="D4804" s="8" t="n"/>
      <c r="E4804" s="25" t="n"/>
      <c r="F4804" s="25">
        <f>IF(OR($E4804="",$C4804=""),"",ROUND($E4804*$C4804/100,2))</f>
        <v/>
      </c>
      <c r="G4804" s="8" t="n"/>
      <c r="H4804" s="25" t="n"/>
      <c r="I4804" s="8" t="n"/>
      <c r="J4804" s="25">
        <f>IF($H4804&lt;&gt;"",IF($F4804="","",ROUND($H4804-$F4804,2)),IF(AND($F4804&lt;&gt;"",ISNUMBER($G4804)),IF($G4804&lt;TODAY(),-$F4804,""),""))</f>
        <v/>
      </c>
    </row>
    <row r="4805">
      <c r="A4805" s="7" t="n"/>
      <c r="B4805" s="10" t="n"/>
      <c r="C4805">
        <f>IF($A4805="","",IFERROR(IF(INDEX('Apólices'!$Q$2:$Q$5001,MATCH($A4805,'Apólices'!$A$2:$A$5001,0))="","",INDEX('Apólices'!$Q$2:$Q$5001,MATCH($A4805,'Apólices'!$A$2:$A$5001,0))),""))</f>
        <v/>
      </c>
      <c r="D4805" s="8" t="n"/>
      <c r="E4805" s="25" t="n"/>
      <c r="F4805" s="25">
        <f>IF(OR($E4805="",$C4805=""),"",ROUND($E4805*$C4805/100,2))</f>
        <v/>
      </c>
      <c r="G4805" s="8" t="n"/>
      <c r="H4805" s="25" t="n"/>
      <c r="I4805" s="8" t="n"/>
      <c r="J4805" s="25">
        <f>IF($H4805&lt;&gt;"",IF($F4805="","",ROUND($H4805-$F4805,2)),IF(AND($F4805&lt;&gt;"",ISNUMBER($G4805)),IF($G4805&lt;TODAY(),-$F4805,""),""))</f>
        <v/>
      </c>
    </row>
    <row r="4806">
      <c r="A4806" s="7" t="n"/>
      <c r="B4806" s="10" t="n"/>
      <c r="C4806">
        <f>IF($A4806="","",IFERROR(IF(INDEX('Apólices'!$Q$2:$Q$5001,MATCH($A4806,'Apólices'!$A$2:$A$5001,0))="","",INDEX('Apólices'!$Q$2:$Q$5001,MATCH($A4806,'Apólices'!$A$2:$A$5001,0))),""))</f>
        <v/>
      </c>
      <c r="D4806" s="8" t="n"/>
      <c r="E4806" s="25" t="n"/>
      <c r="F4806" s="25">
        <f>IF(OR($E4806="",$C4806=""),"",ROUND($E4806*$C4806/100,2))</f>
        <v/>
      </c>
      <c r="G4806" s="8" t="n"/>
      <c r="H4806" s="25" t="n"/>
      <c r="I4806" s="8" t="n"/>
      <c r="J4806" s="25">
        <f>IF($H4806&lt;&gt;"",IF($F4806="","",ROUND($H4806-$F4806,2)),IF(AND($F4806&lt;&gt;"",ISNUMBER($G4806)),IF($G4806&lt;TODAY(),-$F4806,""),""))</f>
        <v/>
      </c>
    </row>
    <row r="4807">
      <c r="A4807" s="7" t="n"/>
      <c r="B4807" s="10" t="n"/>
      <c r="C4807">
        <f>IF($A4807="","",IFERROR(IF(INDEX('Apólices'!$Q$2:$Q$5001,MATCH($A4807,'Apólices'!$A$2:$A$5001,0))="","",INDEX('Apólices'!$Q$2:$Q$5001,MATCH($A4807,'Apólices'!$A$2:$A$5001,0))),""))</f>
        <v/>
      </c>
      <c r="D4807" s="8" t="n"/>
      <c r="E4807" s="25" t="n"/>
      <c r="F4807" s="25">
        <f>IF(OR($E4807="",$C4807=""),"",ROUND($E4807*$C4807/100,2))</f>
        <v/>
      </c>
      <c r="G4807" s="8" t="n"/>
      <c r="H4807" s="25" t="n"/>
      <c r="I4807" s="8" t="n"/>
      <c r="J4807" s="25">
        <f>IF($H4807&lt;&gt;"",IF($F4807="","",ROUND($H4807-$F4807,2)),IF(AND($F4807&lt;&gt;"",ISNUMBER($G4807)),IF($G4807&lt;TODAY(),-$F4807,""),""))</f>
        <v/>
      </c>
    </row>
    <row r="4808">
      <c r="A4808" s="7" t="n"/>
      <c r="B4808" s="10" t="n"/>
      <c r="C4808">
        <f>IF($A4808="","",IFERROR(IF(INDEX('Apólices'!$Q$2:$Q$5001,MATCH($A4808,'Apólices'!$A$2:$A$5001,0))="","",INDEX('Apólices'!$Q$2:$Q$5001,MATCH($A4808,'Apólices'!$A$2:$A$5001,0))),""))</f>
        <v/>
      </c>
      <c r="D4808" s="8" t="n"/>
      <c r="E4808" s="25" t="n"/>
      <c r="F4808" s="25">
        <f>IF(OR($E4808="",$C4808=""),"",ROUND($E4808*$C4808/100,2))</f>
        <v/>
      </c>
      <c r="G4808" s="8" t="n"/>
      <c r="H4808" s="25" t="n"/>
      <c r="I4808" s="8" t="n"/>
      <c r="J4808" s="25">
        <f>IF($H4808&lt;&gt;"",IF($F4808="","",ROUND($H4808-$F4808,2)),IF(AND($F4808&lt;&gt;"",ISNUMBER($G4808)),IF($G4808&lt;TODAY(),-$F4808,""),""))</f>
        <v/>
      </c>
    </row>
    <row r="4809">
      <c r="A4809" s="7" t="n"/>
      <c r="B4809" s="10" t="n"/>
      <c r="C4809">
        <f>IF($A4809="","",IFERROR(IF(INDEX('Apólices'!$Q$2:$Q$5001,MATCH($A4809,'Apólices'!$A$2:$A$5001,0))="","",INDEX('Apólices'!$Q$2:$Q$5001,MATCH($A4809,'Apólices'!$A$2:$A$5001,0))),""))</f>
        <v/>
      </c>
      <c r="D4809" s="8" t="n"/>
      <c r="E4809" s="25" t="n"/>
      <c r="F4809" s="25">
        <f>IF(OR($E4809="",$C4809=""),"",ROUND($E4809*$C4809/100,2))</f>
        <v/>
      </c>
      <c r="G4809" s="8" t="n"/>
      <c r="H4809" s="25" t="n"/>
      <c r="I4809" s="8" t="n"/>
      <c r="J4809" s="25">
        <f>IF($H4809&lt;&gt;"",IF($F4809="","",ROUND($H4809-$F4809,2)),IF(AND($F4809&lt;&gt;"",ISNUMBER($G4809)),IF($G4809&lt;TODAY(),-$F4809,""),""))</f>
        <v/>
      </c>
    </row>
    <row r="4810">
      <c r="A4810" s="7" t="n"/>
      <c r="B4810" s="10" t="n"/>
      <c r="C4810">
        <f>IF($A4810="","",IFERROR(IF(INDEX('Apólices'!$Q$2:$Q$5001,MATCH($A4810,'Apólices'!$A$2:$A$5001,0))="","",INDEX('Apólices'!$Q$2:$Q$5001,MATCH($A4810,'Apólices'!$A$2:$A$5001,0))),""))</f>
        <v/>
      </c>
      <c r="D4810" s="8" t="n"/>
      <c r="E4810" s="25" t="n"/>
      <c r="F4810" s="25">
        <f>IF(OR($E4810="",$C4810=""),"",ROUND($E4810*$C4810/100,2))</f>
        <v/>
      </c>
      <c r="G4810" s="8" t="n"/>
      <c r="H4810" s="25" t="n"/>
      <c r="I4810" s="8" t="n"/>
      <c r="J4810" s="25">
        <f>IF($H4810&lt;&gt;"",IF($F4810="","",ROUND($H4810-$F4810,2)),IF(AND($F4810&lt;&gt;"",ISNUMBER($G4810)),IF($G4810&lt;TODAY(),-$F4810,""),""))</f>
        <v/>
      </c>
    </row>
    <row r="4811">
      <c r="A4811" s="7" t="n"/>
      <c r="B4811" s="10" t="n"/>
      <c r="C4811">
        <f>IF($A4811="","",IFERROR(IF(INDEX('Apólices'!$Q$2:$Q$5001,MATCH($A4811,'Apólices'!$A$2:$A$5001,0))="","",INDEX('Apólices'!$Q$2:$Q$5001,MATCH($A4811,'Apólices'!$A$2:$A$5001,0))),""))</f>
        <v/>
      </c>
      <c r="D4811" s="8" t="n"/>
      <c r="E4811" s="25" t="n"/>
      <c r="F4811" s="25">
        <f>IF(OR($E4811="",$C4811=""),"",ROUND($E4811*$C4811/100,2))</f>
        <v/>
      </c>
      <c r="G4811" s="8" t="n"/>
      <c r="H4811" s="25" t="n"/>
      <c r="I4811" s="8" t="n"/>
      <c r="J4811" s="25">
        <f>IF($H4811&lt;&gt;"",IF($F4811="","",ROUND($H4811-$F4811,2)),IF(AND($F4811&lt;&gt;"",ISNUMBER($G4811)),IF($G4811&lt;TODAY(),-$F4811,""),""))</f>
        <v/>
      </c>
    </row>
    <row r="4812">
      <c r="A4812" s="7" t="n"/>
      <c r="B4812" s="10" t="n"/>
      <c r="C4812">
        <f>IF($A4812="","",IFERROR(IF(INDEX('Apólices'!$Q$2:$Q$5001,MATCH($A4812,'Apólices'!$A$2:$A$5001,0))="","",INDEX('Apólices'!$Q$2:$Q$5001,MATCH($A4812,'Apólices'!$A$2:$A$5001,0))),""))</f>
        <v/>
      </c>
      <c r="D4812" s="8" t="n"/>
      <c r="E4812" s="25" t="n"/>
      <c r="F4812" s="25">
        <f>IF(OR($E4812="",$C4812=""),"",ROUND($E4812*$C4812/100,2))</f>
        <v/>
      </c>
      <c r="G4812" s="8" t="n"/>
      <c r="H4812" s="25" t="n"/>
      <c r="I4812" s="8" t="n"/>
      <c r="J4812" s="25">
        <f>IF($H4812&lt;&gt;"",IF($F4812="","",ROUND($H4812-$F4812,2)),IF(AND($F4812&lt;&gt;"",ISNUMBER($G4812)),IF($G4812&lt;TODAY(),-$F4812,""),""))</f>
        <v/>
      </c>
    </row>
    <row r="4813">
      <c r="A4813" s="7" t="n"/>
      <c r="B4813" s="10" t="n"/>
      <c r="C4813">
        <f>IF($A4813="","",IFERROR(IF(INDEX('Apólices'!$Q$2:$Q$5001,MATCH($A4813,'Apólices'!$A$2:$A$5001,0))="","",INDEX('Apólices'!$Q$2:$Q$5001,MATCH($A4813,'Apólices'!$A$2:$A$5001,0))),""))</f>
        <v/>
      </c>
      <c r="D4813" s="8" t="n"/>
      <c r="E4813" s="25" t="n"/>
      <c r="F4813" s="25">
        <f>IF(OR($E4813="",$C4813=""),"",ROUND($E4813*$C4813/100,2))</f>
        <v/>
      </c>
      <c r="G4813" s="8" t="n"/>
      <c r="H4813" s="25" t="n"/>
      <c r="I4813" s="8" t="n"/>
      <c r="J4813" s="25">
        <f>IF($H4813&lt;&gt;"",IF($F4813="","",ROUND($H4813-$F4813,2)),IF(AND($F4813&lt;&gt;"",ISNUMBER($G4813)),IF($G4813&lt;TODAY(),-$F4813,""),""))</f>
        <v/>
      </c>
    </row>
    <row r="4814">
      <c r="A4814" s="7" t="n"/>
      <c r="B4814" s="10" t="n"/>
      <c r="C4814">
        <f>IF($A4814="","",IFERROR(IF(INDEX('Apólices'!$Q$2:$Q$5001,MATCH($A4814,'Apólices'!$A$2:$A$5001,0))="","",INDEX('Apólices'!$Q$2:$Q$5001,MATCH($A4814,'Apólices'!$A$2:$A$5001,0))),""))</f>
        <v/>
      </c>
      <c r="D4814" s="8" t="n"/>
      <c r="E4814" s="25" t="n"/>
      <c r="F4814" s="25">
        <f>IF(OR($E4814="",$C4814=""),"",ROUND($E4814*$C4814/100,2))</f>
        <v/>
      </c>
      <c r="G4814" s="8" t="n"/>
      <c r="H4814" s="25" t="n"/>
      <c r="I4814" s="8" t="n"/>
      <c r="J4814" s="25">
        <f>IF($H4814&lt;&gt;"",IF($F4814="","",ROUND($H4814-$F4814,2)),IF(AND($F4814&lt;&gt;"",ISNUMBER($G4814)),IF($G4814&lt;TODAY(),-$F4814,""),""))</f>
        <v/>
      </c>
    </row>
    <row r="4815">
      <c r="A4815" s="7" t="n"/>
      <c r="B4815" s="10" t="n"/>
      <c r="C4815">
        <f>IF($A4815="","",IFERROR(IF(INDEX('Apólices'!$Q$2:$Q$5001,MATCH($A4815,'Apólices'!$A$2:$A$5001,0))="","",INDEX('Apólices'!$Q$2:$Q$5001,MATCH($A4815,'Apólices'!$A$2:$A$5001,0))),""))</f>
        <v/>
      </c>
      <c r="D4815" s="8" t="n"/>
      <c r="E4815" s="25" t="n"/>
      <c r="F4815" s="25">
        <f>IF(OR($E4815="",$C4815=""),"",ROUND($E4815*$C4815/100,2))</f>
        <v/>
      </c>
      <c r="G4815" s="8" t="n"/>
      <c r="H4815" s="25" t="n"/>
      <c r="I4815" s="8" t="n"/>
      <c r="J4815" s="25">
        <f>IF($H4815&lt;&gt;"",IF($F4815="","",ROUND($H4815-$F4815,2)),IF(AND($F4815&lt;&gt;"",ISNUMBER($G4815)),IF($G4815&lt;TODAY(),-$F4815,""),""))</f>
        <v/>
      </c>
    </row>
    <row r="4816">
      <c r="A4816" s="7" t="n"/>
      <c r="B4816" s="10" t="n"/>
      <c r="C4816">
        <f>IF($A4816="","",IFERROR(IF(INDEX('Apólices'!$Q$2:$Q$5001,MATCH($A4816,'Apólices'!$A$2:$A$5001,0))="","",INDEX('Apólices'!$Q$2:$Q$5001,MATCH($A4816,'Apólices'!$A$2:$A$5001,0))),""))</f>
        <v/>
      </c>
      <c r="D4816" s="8" t="n"/>
      <c r="E4816" s="25" t="n"/>
      <c r="F4816" s="25">
        <f>IF(OR($E4816="",$C4816=""),"",ROUND($E4816*$C4816/100,2))</f>
        <v/>
      </c>
      <c r="G4816" s="8" t="n"/>
      <c r="H4816" s="25" t="n"/>
      <c r="I4816" s="8" t="n"/>
      <c r="J4816" s="25">
        <f>IF($H4816&lt;&gt;"",IF($F4816="","",ROUND($H4816-$F4816,2)),IF(AND($F4816&lt;&gt;"",ISNUMBER($G4816)),IF($G4816&lt;TODAY(),-$F4816,""),""))</f>
        <v/>
      </c>
    </row>
    <row r="4817">
      <c r="A4817" s="7" t="n"/>
      <c r="B4817" s="10" t="n"/>
      <c r="C4817">
        <f>IF($A4817="","",IFERROR(IF(INDEX('Apólices'!$Q$2:$Q$5001,MATCH($A4817,'Apólices'!$A$2:$A$5001,0))="","",INDEX('Apólices'!$Q$2:$Q$5001,MATCH($A4817,'Apólices'!$A$2:$A$5001,0))),""))</f>
        <v/>
      </c>
      <c r="D4817" s="8" t="n"/>
      <c r="E4817" s="25" t="n"/>
      <c r="F4817" s="25">
        <f>IF(OR($E4817="",$C4817=""),"",ROUND($E4817*$C4817/100,2))</f>
        <v/>
      </c>
      <c r="G4817" s="8" t="n"/>
      <c r="H4817" s="25" t="n"/>
      <c r="I4817" s="8" t="n"/>
      <c r="J4817" s="25">
        <f>IF($H4817&lt;&gt;"",IF($F4817="","",ROUND($H4817-$F4817,2)),IF(AND($F4817&lt;&gt;"",ISNUMBER($G4817)),IF($G4817&lt;TODAY(),-$F4817,""),""))</f>
        <v/>
      </c>
    </row>
    <row r="4818">
      <c r="A4818" s="7" t="n"/>
      <c r="B4818" s="10" t="n"/>
      <c r="C4818">
        <f>IF($A4818="","",IFERROR(IF(INDEX('Apólices'!$Q$2:$Q$5001,MATCH($A4818,'Apólices'!$A$2:$A$5001,0))="","",INDEX('Apólices'!$Q$2:$Q$5001,MATCH($A4818,'Apólices'!$A$2:$A$5001,0))),""))</f>
        <v/>
      </c>
      <c r="D4818" s="8" t="n"/>
      <c r="E4818" s="25" t="n"/>
      <c r="F4818" s="25">
        <f>IF(OR($E4818="",$C4818=""),"",ROUND($E4818*$C4818/100,2))</f>
        <v/>
      </c>
      <c r="G4818" s="8" t="n"/>
      <c r="H4818" s="25" t="n"/>
      <c r="I4818" s="8" t="n"/>
      <c r="J4818" s="25">
        <f>IF($H4818&lt;&gt;"",IF($F4818="","",ROUND($H4818-$F4818,2)),IF(AND($F4818&lt;&gt;"",ISNUMBER($G4818)),IF($G4818&lt;TODAY(),-$F4818,""),""))</f>
        <v/>
      </c>
    </row>
    <row r="4819">
      <c r="A4819" s="7" t="n"/>
      <c r="B4819" s="10" t="n"/>
      <c r="C4819">
        <f>IF($A4819="","",IFERROR(IF(INDEX('Apólices'!$Q$2:$Q$5001,MATCH($A4819,'Apólices'!$A$2:$A$5001,0))="","",INDEX('Apólices'!$Q$2:$Q$5001,MATCH($A4819,'Apólices'!$A$2:$A$5001,0))),""))</f>
        <v/>
      </c>
      <c r="D4819" s="8" t="n"/>
      <c r="E4819" s="25" t="n"/>
      <c r="F4819" s="25">
        <f>IF(OR($E4819="",$C4819=""),"",ROUND($E4819*$C4819/100,2))</f>
        <v/>
      </c>
      <c r="G4819" s="8" t="n"/>
      <c r="H4819" s="25" t="n"/>
      <c r="I4819" s="8" t="n"/>
      <c r="J4819" s="25">
        <f>IF($H4819&lt;&gt;"",IF($F4819="","",ROUND($H4819-$F4819,2)),IF(AND($F4819&lt;&gt;"",ISNUMBER($G4819)),IF($G4819&lt;TODAY(),-$F4819,""),""))</f>
        <v/>
      </c>
    </row>
    <row r="4820">
      <c r="A4820" s="7" t="n"/>
      <c r="B4820" s="10" t="n"/>
      <c r="C4820">
        <f>IF($A4820="","",IFERROR(IF(INDEX('Apólices'!$Q$2:$Q$5001,MATCH($A4820,'Apólices'!$A$2:$A$5001,0))="","",INDEX('Apólices'!$Q$2:$Q$5001,MATCH($A4820,'Apólices'!$A$2:$A$5001,0))),""))</f>
        <v/>
      </c>
      <c r="D4820" s="8" t="n"/>
      <c r="E4820" s="25" t="n"/>
      <c r="F4820" s="25">
        <f>IF(OR($E4820="",$C4820=""),"",ROUND($E4820*$C4820/100,2))</f>
        <v/>
      </c>
      <c r="G4820" s="8" t="n"/>
      <c r="H4820" s="25" t="n"/>
      <c r="I4820" s="8" t="n"/>
      <c r="J4820" s="25">
        <f>IF($H4820&lt;&gt;"",IF($F4820="","",ROUND($H4820-$F4820,2)),IF(AND($F4820&lt;&gt;"",ISNUMBER($G4820)),IF($G4820&lt;TODAY(),-$F4820,""),""))</f>
        <v/>
      </c>
    </row>
    <row r="4821">
      <c r="A4821" s="7" t="n"/>
      <c r="B4821" s="10" t="n"/>
      <c r="C4821">
        <f>IF($A4821="","",IFERROR(IF(INDEX('Apólices'!$Q$2:$Q$5001,MATCH($A4821,'Apólices'!$A$2:$A$5001,0))="","",INDEX('Apólices'!$Q$2:$Q$5001,MATCH($A4821,'Apólices'!$A$2:$A$5001,0))),""))</f>
        <v/>
      </c>
      <c r="D4821" s="8" t="n"/>
      <c r="E4821" s="25" t="n"/>
      <c r="F4821" s="25">
        <f>IF(OR($E4821="",$C4821=""),"",ROUND($E4821*$C4821/100,2))</f>
        <v/>
      </c>
      <c r="G4821" s="8" t="n"/>
      <c r="H4821" s="25" t="n"/>
      <c r="I4821" s="8" t="n"/>
      <c r="J4821" s="25">
        <f>IF($H4821&lt;&gt;"",IF($F4821="","",ROUND($H4821-$F4821,2)),IF(AND($F4821&lt;&gt;"",ISNUMBER($G4821)),IF($G4821&lt;TODAY(),-$F4821,""),""))</f>
        <v/>
      </c>
    </row>
    <row r="4822">
      <c r="A4822" s="7" t="n"/>
      <c r="B4822" s="10" t="n"/>
      <c r="C4822">
        <f>IF($A4822="","",IFERROR(IF(INDEX('Apólices'!$Q$2:$Q$5001,MATCH($A4822,'Apólices'!$A$2:$A$5001,0))="","",INDEX('Apólices'!$Q$2:$Q$5001,MATCH($A4822,'Apólices'!$A$2:$A$5001,0))),""))</f>
        <v/>
      </c>
      <c r="D4822" s="8" t="n"/>
      <c r="E4822" s="25" t="n"/>
      <c r="F4822" s="25">
        <f>IF(OR($E4822="",$C4822=""),"",ROUND($E4822*$C4822/100,2))</f>
        <v/>
      </c>
      <c r="G4822" s="8" t="n"/>
      <c r="H4822" s="25" t="n"/>
      <c r="I4822" s="8" t="n"/>
      <c r="J4822" s="25">
        <f>IF($H4822&lt;&gt;"",IF($F4822="","",ROUND($H4822-$F4822,2)),IF(AND($F4822&lt;&gt;"",ISNUMBER($G4822)),IF($G4822&lt;TODAY(),-$F4822,""),""))</f>
        <v/>
      </c>
    </row>
    <row r="4823">
      <c r="A4823" s="7" t="n"/>
      <c r="B4823" s="10" t="n"/>
      <c r="C4823">
        <f>IF($A4823="","",IFERROR(IF(INDEX('Apólices'!$Q$2:$Q$5001,MATCH($A4823,'Apólices'!$A$2:$A$5001,0))="","",INDEX('Apólices'!$Q$2:$Q$5001,MATCH($A4823,'Apólices'!$A$2:$A$5001,0))),""))</f>
        <v/>
      </c>
      <c r="D4823" s="8" t="n"/>
      <c r="E4823" s="25" t="n"/>
      <c r="F4823" s="25">
        <f>IF(OR($E4823="",$C4823=""),"",ROUND($E4823*$C4823/100,2))</f>
        <v/>
      </c>
      <c r="G4823" s="8" t="n"/>
      <c r="H4823" s="25" t="n"/>
      <c r="I4823" s="8" t="n"/>
      <c r="J4823" s="25">
        <f>IF($H4823&lt;&gt;"",IF($F4823="","",ROUND($H4823-$F4823,2)),IF(AND($F4823&lt;&gt;"",ISNUMBER($G4823)),IF($G4823&lt;TODAY(),-$F4823,""),""))</f>
        <v/>
      </c>
    </row>
    <row r="4824">
      <c r="A4824" s="7" t="n"/>
      <c r="B4824" s="10" t="n"/>
      <c r="C4824">
        <f>IF($A4824="","",IFERROR(IF(INDEX('Apólices'!$Q$2:$Q$5001,MATCH($A4824,'Apólices'!$A$2:$A$5001,0))="","",INDEX('Apólices'!$Q$2:$Q$5001,MATCH($A4824,'Apólices'!$A$2:$A$5001,0))),""))</f>
        <v/>
      </c>
      <c r="D4824" s="8" t="n"/>
      <c r="E4824" s="25" t="n"/>
      <c r="F4824" s="25">
        <f>IF(OR($E4824="",$C4824=""),"",ROUND($E4824*$C4824/100,2))</f>
        <v/>
      </c>
      <c r="G4824" s="8" t="n"/>
      <c r="H4824" s="25" t="n"/>
      <c r="I4824" s="8" t="n"/>
      <c r="J4824" s="25">
        <f>IF($H4824&lt;&gt;"",IF($F4824="","",ROUND($H4824-$F4824,2)),IF(AND($F4824&lt;&gt;"",ISNUMBER($G4824)),IF($G4824&lt;TODAY(),-$F4824,""),""))</f>
        <v/>
      </c>
    </row>
    <row r="4825">
      <c r="A4825" s="7" t="n"/>
      <c r="B4825" s="10" t="n"/>
      <c r="C4825">
        <f>IF($A4825="","",IFERROR(IF(INDEX('Apólices'!$Q$2:$Q$5001,MATCH($A4825,'Apólices'!$A$2:$A$5001,0))="","",INDEX('Apólices'!$Q$2:$Q$5001,MATCH($A4825,'Apólices'!$A$2:$A$5001,0))),""))</f>
        <v/>
      </c>
      <c r="D4825" s="8" t="n"/>
      <c r="E4825" s="25" t="n"/>
      <c r="F4825" s="25">
        <f>IF(OR($E4825="",$C4825=""),"",ROUND($E4825*$C4825/100,2))</f>
        <v/>
      </c>
      <c r="G4825" s="8" t="n"/>
      <c r="H4825" s="25" t="n"/>
      <c r="I4825" s="8" t="n"/>
      <c r="J4825" s="25">
        <f>IF($H4825&lt;&gt;"",IF($F4825="","",ROUND($H4825-$F4825,2)),IF(AND($F4825&lt;&gt;"",ISNUMBER($G4825)),IF($G4825&lt;TODAY(),-$F4825,""),""))</f>
        <v/>
      </c>
    </row>
    <row r="4826">
      <c r="A4826" s="7" t="n"/>
      <c r="B4826" s="10" t="n"/>
      <c r="C4826">
        <f>IF($A4826="","",IFERROR(IF(INDEX('Apólices'!$Q$2:$Q$5001,MATCH($A4826,'Apólices'!$A$2:$A$5001,0))="","",INDEX('Apólices'!$Q$2:$Q$5001,MATCH($A4826,'Apólices'!$A$2:$A$5001,0))),""))</f>
        <v/>
      </c>
      <c r="D4826" s="8" t="n"/>
      <c r="E4826" s="25" t="n"/>
      <c r="F4826" s="25">
        <f>IF(OR($E4826="",$C4826=""),"",ROUND($E4826*$C4826/100,2))</f>
        <v/>
      </c>
      <c r="G4826" s="8" t="n"/>
      <c r="H4826" s="25" t="n"/>
      <c r="I4826" s="8" t="n"/>
      <c r="J4826" s="25">
        <f>IF($H4826&lt;&gt;"",IF($F4826="","",ROUND($H4826-$F4826,2)),IF(AND($F4826&lt;&gt;"",ISNUMBER($G4826)),IF($G4826&lt;TODAY(),-$F4826,""),""))</f>
        <v/>
      </c>
    </row>
    <row r="4827">
      <c r="A4827" s="7" t="n"/>
      <c r="B4827" s="10" t="n"/>
      <c r="C4827">
        <f>IF($A4827="","",IFERROR(IF(INDEX('Apólices'!$Q$2:$Q$5001,MATCH($A4827,'Apólices'!$A$2:$A$5001,0))="","",INDEX('Apólices'!$Q$2:$Q$5001,MATCH($A4827,'Apólices'!$A$2:$A$5001,0))),""))</f>
        <v/>
      </c>
      <c r="D4827" s="8" t="n"/>
      <c r="E4827" s="25" t="n"/>
      <c r="F4827" s="25">
        <f>IF(OR($E4827="",$C4827=""),"",ROUND($E4827*$C4827/100,2))</f>
        <v/>
      </c>
      <c r="G4827" s="8" t="n"/>
      <c r="H4827" s="25" t="n"/>
      <c r="I4827" s="8" t="n"/>
      <c r="J4827" s="25">
        <f>IF($H4827&lt;&gt;"",IF($F4827="","",ROUND($H4827-$F4827,2)),IF(AND($F4827&lt;&gt;"",ISNUMBER($G4827)),IF($G4827&lt;TODAY(),-$F4827,""),""))</f>
        <v/>
      </c>
    </row>
    <row r="4828">
      <c r="A4828" s="7" t="n"/>
      <c r="B4828" s="10" t="n"/>
      <c r="C4828">
        <f>IF($A4828="","",IFERROR(IF(INDEX('Apólices'!$Q$2:$Q$5001,MATCH($A4828,'Apólices'!$A$2:$A$5001,0))="","",INDEX('Apólices'!$Q$2:$Q$5001,MATCH($A4828,'Apólices'!$A$2:$A$5001,0))),""))</f>
        <v/>
      </c>
      <c r="D4828" s="8" t="n"/>
      <c r="E4828" s="25" t="n"/>
      <c r="F4828" s="25">
        <f>IF(OR($E4828="",$C4828=""),"",ROUND($E4828*$C4828/100,2))</f>
        <v/>
      </c>
      <c r="G4828" s="8" t="n"/>
      <c r="H4828" s="25" t="n"/>
      <c r="I4828" s="8" t="n"/>
      <c r="J4828" s="25">
        <f>IF($H4828&lt;&gt;"",IF($F4828="","",ROUND($H4828-$F4828,2)),IF(AND($F4828&lt;&gt;"",ISNUMBER($G4828)),IF($G4828&lt;TODAY(),-$F4828,""),""))</f>
        <v/>
      </c>
    </row>
    <row r="4829">
      <c r="A4829" s="7" t="n"/>
      <c r="B4829" s="10" t="n"/>
      <c r="C4829">
        <f>IF($A4829="","",IFERROR(IF(INDEX('Apólices'!$Q$2:$Q$5001,MATCH($A4829,'Apólices'!$A$2:$A$5001,0))="","",INDEX('Apólices'!$Q$2:$Q$5001,MATCH($A4829,'Apólices'!$A$2:$A$5001,0))),""))</f>
        <v/>
      </c>
      <c r="D4829" s="8" t="n"/>
      <c r="E4829" s="25" t="n"/>
      <c r="F4829" s="25">
        <f>IF(OR($E4829="",$C4829=""),"",ROUND($E4829*$C4829/100,2))</f>
        <v/>
      </c>
      <c r="G4829" s="8" t="n"/>
      <c r="H4829" s="25" t="n"/>
      <c r="I4829" s="8" t="n"/>
      <c r="J4829" s="25">
        <f>IF($H4829&lt;&gt;"",IF($F4829="","",ROUND($H4829-$F4829,2)),IF(AND($F4829&lt;&gt;"",ISNUMBER($G4829)),IF($G4829&lt;TODAY(),-$F4829,""),""))</f>
        <v/>
      </c>
    </row>
    <row r="4830">
      <c r="A4830" s="7" t="n"/>
      <c r="B4830" s="10" t="n"/>
      <c r="C4830">
        <f>IF($A4830="","",IFERROR(IF(INDEX('Apólices'!$Q$2:$Q$5001,MATCH($A4830,'Apólices'!$A$2:$A$5001,0))="","",INDEX('Apólices'!$Q$2:$Q$5001,MATCH($A4830,'Apólices'!$A$2:$A$5001,0))),""))</f>
        <v/>
      </c>
      <c r="D4830" s="8" t="n"/>
      <c r="E4830" s="25" t="n"/>
      <c r="F4830" s="25">
        <f>IF(OR($E4830="",$C4830=""),"",ROUND($E4830*$C4830/100,2))</f>
        <v/>
      </c>
      <c r="G4830" s="8" t="n"/>
      <c r="H4830" s="25" t="n"/>
      <c r="I4830" s="8" t="n"/>
      <c r="J4830" s="25">
        <f>IF($H4830&lt;&gt;"",IF($F4830="","",ROUND($H4830-$F4830,2)),IF(AND($F4830&lt;&gt;"",ISNUMBER($G4830)),IF($G4830&lt;TODAY(),-$F4830,""),""))</f>
        <v/>
      </c>
    </row>
    <row r="4831">
      <c r="A4831" s="7" t="n"/>
      <c r="B4831" s="10" t="n"/>
      <c r="C4831">
        <f>IF($A4831="","",IFERROR(IF(INDEX('Apólices'!$Q$2:$Q$5001,MATCH($A4831,'Apólices'!$A$2:$A$5001,0))="","",INDEX('Apólices'!$Q$2:$Q$5001,MATCH($A4831,'Apólices'!$A$2:$A$5001,0))),""))</f>
        <v/>
      </c>
      <c r="D4831" s="8" t="n"/>
      <c r="E4831" s="25" t="n"/>
      <c r="F4831" s="25">
        <f>IF(OR($E4831="",$C4831=""),"",ROUND($E4831*$C4831/100,2))</f>
        <v/>
      </c>
      <c r="G4831" s="8" t="n"/>
      <c r="H4831" s="25" t="n"/>
      <c r="I4831" s="8" t="n"/>
      <c r="J4831" s="25">
        <f>IF($H4831&lt;&gt;"",IF($F4831="","",ROUND($H4831-$F4831,2)),IF(AND($F4831&lt;&gt;"",ISNUMBER($G4831)),IF($G4831&lt;TODAY(),-$F4831,""),""))</f>
        <v/>
      </c>
    </row>
    <row r="4832">
      <c r="A4832" s="7" t="n"/>
      <c r="B4832" s="10" t="n"/>
      <c r="C4832">
        <f>IF($A4832="","",IFERROR(IF(INDEX('Apólices'!$Q$2:$Q$5001,MATCH($A4832,'Apólices'!$A$2:$A$5001,0))="","",INDEX('Apólices'!$Q$2:$Q$5001,MATCH($A4832,'Apólices'!$A$2:$A$5001,0))),""))</f>
        <v/>
      </c>
      <c r="D4832" s="8" t="n"/>
      <c r="E4832" s="25" t="n"/>
      <c r="F4832" s="25">
        <f>IF(OR($E4832="",$C4832=""),"",ROUND($E4832*$C4832/100,2))</f>
        <v/>
      </c>
      <c r="G4832" s="8" t="n"/>
      <c r="H4832" s="25" t="n"/>
      <c r="I4832" s="8" t="n"/>
      <c r="J4832" s="25">
        <f>IF($H4832&lt;&gt;"",IF($F4832="","",ROUND($H4832-$F4832,2)),IF(AND($F4832&lt;&gt;"",ISNUMBER($G4832)),IF($G4832&lt;TODAY(),-$F4832,""),""))</f>
        <v/>
      </c>
    </row>
    <row r="4833">
      <c r="A4833" s="7" t="n"/>
      <c r="B4833" s="10" t="n"/>
      <c r="C4833">
        <f>IF($A4833="","",IFERROR(IF(INDEX('Apólices'!$Q$2:$Q$5001,MATCH($A4833,'Apólices'!$A$2:$A$5001,0))="","",INDEX('Apólices'!$Q$2:$Q$5001,MATCH($A4833,'Apólices'!$A$2:$A$5001,0))),""))</f>
        <v/>
      </c>
      <c r="D4833" s="8" t="n"/>
      <c r="E4833" s="25" t="n"/>
      <c r="F4833" s="25">
        <f>IF(OR($E4833="",$C4833=""),"",ROUND($E4833*$C4833/100,2))</f>
        <v/>
      </c>
      <c r="G4833" s="8" t="n"/>
      <c r="H4833" s="25" t="n"/>
      <c r="I4833" s="8" t="n"/>
      <c r="J4833" s="25">
        <f>IF($H4833&lt;&gt;"",IF($F4833="","",ROUND($H4833-$F4833,2)),IF(AND($F4833&lt;&gt;"",ISNUMBER($G4833)),IF($G4833&lt;TODAY(),-$F4833,""),""))</f>
        <v/>
      </c>
    </row>
    <row r="4834">
      <c r="A4834" s="7" t="n"/>
      <c r="B4834" s="10" t="n"/>
      <c r="C4834">
        <f>IF($A4834="","",IFERROR(IF(INDEX('Apólices'!$Q$2:$Q$5001,MATCH($A4834,'Apólices'!$A$2:$A$5001,0))="","",INDEX('Apólices'!$Q$2:$Q$5001,MATCH($A4834,'Apólices'!$A$2:$A$5001,0))),""))</f>
        <v/>
      </c>
      <c r="D4834" s="8" t="n"/>
      <c r="E4834" s="25" t="n"/>
      <c r="F4834" s="25">
        <f>IF(OR($E4834="",$C4834=""),"",ROUND($E4834*$C4834/100,2))</f>
        <v/>
      </c>
      <c r="G4834" s="8" t="n"/>
      <c r="H4834" s="25" t="n"/>
      <c r="I4834" s="8" t="n"/>
      <c r="J4834" s="25">
        <f>IF($H4834&lt;&gt;"",IF($F4834="","",ROUND($H4834-$F4834,2)),IF(AND($F4834&lt;&gt;"",ISNUMBER($G4834)),IF($G4834&lt;TODAY(),-$F4834,""),""))</f>
        <v/>
      </c>
    </row>
    <row r="4835">
      <c r="A4835" s="7" t="n"/>
      <c r="B4835" s="10" t="n"/>
      <c r="C4835">
        <f>IF($A4835="","",IFERROR(IF(INDEX('Apólices'!$Q$2:$Q$5001,MATCH($A4835,'Apólices'!$A$2:$A$5001,0))="","",INDEX('Apólices'!$Q$2:$Q$5001,MATCH($A4835,'Apólices'!$A$2:$A$5001,0))),""))</f>
        <v/>
      </c>
      <c r="D4835" s="8" t="n"/>
      <c r="E4835" s="25" t="n"/>
      <c r="F4835" s="25">
        <f>IF(OR($E4835="",$C4835=""),"",ROUND($E4835*$C4835/100,2))</f>
        <v/>
      </c>
      <c r="G4835" s="8" t="n"/>
      <c r="H4835" s="25" t="n"/>
      <c r="I4835" s="8" t="n"/>
      <c r="J4835" s="25">
        <f>IF($H4835&lt;&gt;"",IF($F4835="","",ROUND($H4835-$F4835,2)),IF(AND($F4835&lt;&gt;"",ISNUMBER($G4835)),IF($G4835&lt;TODAY(),-$F4835,""),""))</f>
        <v/>
      </c>
    </row>
    <row r="4836">
      <c r="A4836" s="7" t="n"/>
      <c r="B4836" s="10" t="n"/>
      <c r="C4836">
        <f>IF($A4836="","",IFERROR(IF(INDEX('Apólices'!$Q$2:$Q$5001,MATCH($A4836,'Apólices'!$A$2:$A$5001,0))="","",INDEX('Apólices'!$Q$2:$Q$5001,MATCH($A4836,'Apólices'!$A$2:$A$5001,0))),""))</f>
        <v/>
      </c>
      <c r="D4836" s="8" t="n"/>
      <c r="E4836" s="25" t="n"/>
      <c r="F4836" s="25">
        <f>IF(OR($E4836="",$C4836=""),"",ROUND($E4836*$C4836/100,2))</f>
        <v/>
      </c>
      <c r="G4836" s="8" t="n"/>
      <c r="H4836" s="25" t="n"/>
      <c r="I4836" s="8" t="n"/>
      <c r="J4836" s="25">
        <f>IF($H4836&lt;&gt;"",IF($F4836="","",ROUND($H4836-$F4836,2)),IF(AND($F4836&lt;&gt;"",ISNUMBER($G4836)),IF($G4836&lt;TODAY(),-$F4836,""),""))</f>
        <v/>
      </c>
    </row>
    <row r="4837">
      <c r="A4837" s="7" t="n"/>
      <c r="B4837" s="10" t="n"/>
      <c r="C4837">
        <f>IF($A4837="","",IFERROR(IF(INDEX('Apólices'!$Q$2:$Q$5001,MATCH($A4837,'Apólices'!$A$2:$A$5001,0))="","",INDEX('Apólices'!$Q$2:$Q$5001,MATCH($A4837,'Apólices'!$A$2:$A$5001,0))),""))</f>
        <v/>
      </c>
      <c r="D4837" s="8" t="n"/>
      <c r="E4837" s="25" t="n"/>
      <c r="F4837" s="25">
        <f>IF(OR($E4837="",$C4837=""),"",ROUND($E4837*$C4837/100,2))</f>
        <v/>
      </c>
      <c r="G4837" s="8" t="n"/>
      <c r="H4837" s="25" t="n"/>
      <c r="I4837" s="8" t="n"/>
      <c r="J4837" s="25">
        <f>IF($H4837&lt;&gt;"",IF($F4837="","",ROUND($H4837-$F4837,2)),IF(AND($F4837&lt;&gt;"",ISNUMBER($G4837)),IF($G4837&lt;TODAY(),-$F4837,""),""))</f>
        <v/>
      </c>
    </row>
    <row r="4838">
      <c r="A4838" s="7" t="n"/>
      <c r="B4838" s="10" t="n"/>
      <c r="C4838">
        <f>IF($A4838="","",IFERROR(IF(INDEX('Apólices'!$Q$2:$Q$5001,MATCH($A4838,'Apólices'!$A$2:$A$5001,0))="","",INDEX('Apólices'!$Q$2:$Q$5001,MATCH($A4838,'Apólices'!$A$2:$A$5001,0))),""))</f>
        <v/>
      </c>
      <c r="D4838" s="8" t="n"/>
      <c r="E4838" s="25" t="n"/>
      <c r="F4838" s="25">
        <f>IF(OR($E4838="",$C4838=""),"",ROUND($E4838*$C4838/100,2))</f>
        <v/>
      </c>
      <c r="G4838" s="8" t="n"/>
      <c r="H4838" s="25" t="n"/>
      <c r="I4838" s="8" t="n"/>
      <c r="J4838" s="25">
        <f>IF($H4838&lt;&gt;"",IF($F4838="","",ROUND($H4838-$F4838,2)),IF(AND($F4838&lt;&gt;"",ISNUMBER($G4838)),IF($G4838&lt;TODAY(),-$F4838,""),""))</f>
        <v/>
      </c>
    </row>
    <row r="4839">
      <c r="A4839" s="7" t="n"/>
      <c r="B4839" s="10" t="n"/>
      <c r="C4839">
        <f>IF($A4839="","",IFERROR(IF(INDEX('Apólices'!$Q$2:$Q$5001,MATCH($A4839,'Apólices'!$A$2:$A$5001,0))="","",INDEX('Apólices'!$Q$2:$Q$5001,MATCH($A4839,'Apólices'!$A$2:$A$5001,0))),""))</f>
        <v/>
      </c>
      <c r="D4839" s="8" t="n"/>
      <c r="E4839" s="25" t="n"/>
      <c r="F4839" s="25">
        <f>IF(OR($E4839="",$C4839=""),"",ROUND($E4839*$C4839/100,2))</f>
        <v/>
      </c>
      <c r="G4839" s="8" t="n"/>
      <c r="H4839" s="25" t="n"/>
      <c r="I4839" s="8" t="n"/>
      <c r="J4839" s="25">
        <f>IF($H4839&lt;&gt;"",IF($F4839="","",ROUND($H4839-$F4839,2)),IF(AND($F4839&lt;&gt;"",ISNUMBER($G4839)),IF($G4839&lt;TODAY(),-$F4839,""),""))</f>
        <v/>
      </c>
    </row>
    <row r="4840">
      <c r="A4840" s="7" t="n"/>
      <c r="B4840" s="10" t="n"/>
      <c r="C4840">
        <f>IF($A4840="","",IFERROR(IF(INDEX('Apólices'!$Q$2:$Q$5001,MATCH($A4840,'Apólices'!$A$2:$A$5001,0))="","",INDEX('Apólices'!$Q$2:$Q$5001,MATCH($A4840,'Apólices'!$A$2:$A$5001,0))),""))</f>
        <v/>
      </c>
      <c r="D4840" s="8" t="n"/>
      <c r="E4840" s="25" t="n"/>
      <c r="F4840" s="25">
        <f>IF(OR($E4840="",$C4840=""),"",ROUND($E4840*$C4840/100,2))</f>
        <v/>
      </c>
      <c r="G4840" s="8" t="n"/>
      <c r="H4840" s="25" t="n"/>
      <c r="I4840" s="8" t="n"/>
      <c r="J4840" s="25">
        <f>IF($H4840&lt;&gt;"",IF($F4840="","",ROUND($H4840-$F4840,2)),IF(AND($F4840&lt;&gt;"",ISNUMBER($G4840)),IF($G4840&lt;TODAY(),-$F4840,""),""))</f>
        <v/>
      </c>
    </row>
    <row r="4841">
      <c r="A4841" s="7" t="n"/>
      <c r="B4841" s="10" t="n"/>
      <c r="C4841">
        <f>IF($A4841="","",IFERROR(IF(INDEX('Apólices'!$Q$2:$Q$5001,MATCH($A4841,'Apólices'!$A$2:$A$5001,0))="","",INDEX('Apólices'!$Q$2:$Q$5001,MATCH($A4841,'Apólices'!$A$2:$A$5001,0))),""))</f>
        <v/>
      </c>
      <c r="D4841" s="8" t="n"/>
      <c r="E4841" s="25" t="n"/>
      <c r="F4841" s="25">
        <f>IF(OR($E4841="",$C4841=""),"",ROUND($E4841*$C4841/100,2))</f>
        <v/>
      </c>
      <c r="G4841" s="8" t="n"/>
      <c r="H4841" s="25" t="n"/>
      <c r="I4841" s="8" t="n"/>
      <c r="J4841" s="25">
        <f>IF($H4841&lt;&gt;"",IF($F4841="","",ROUND($H4841-$F4841,2)),IF(AND($F4841&lt;&gt;"",ISNUMBER($G4841)),IF($G4841&lt;TODAY(),-$F4841,""),""))</f>
        <v/>
      </c>
    </row>
    <row r="4842">
      <c r="A4842" s="7" t="n"/>
      <c r="B4842" s="10" t="n"/>
      <c r="C4842">
        <f>IF($A4842="","",IFERROR(IF(INDEX('Apólices'!$Q$2:$Q$5001,MATCH($A4842,'Apólices'!$A$2:$A$5001,0))="","",INDEX('Apólices'!$Q$2:$Q$5001,MATCH($A4842,'Apólices'!$A$2:$A$5001,0))),""))</f>
        <v/>
      </c>
      <c r="D4842" s="8" t="n"/>
      <c r="E4842" s="25" t="n"/>
      <c r="F4842" s="25">
        <f>IF(OR($E4842="",$C4842=""),"",ROUND($E4842*$C4842/100,2))</f>
        <v/>
      </c>
      <c r="G4842" s="8" t="n"/>
      <c r="H4842" s="25" t="n"/>
      <c r="I4842" s="8" t="n"/>
      <c r="J4842" s="25">
        <f>IF($H4842&lt;&gt;"",IF($F4842="","",ROUND($H4842-$F4842,2)),IF(AND($F4842&lt;&gt;"",ISNUMBER($G4842)),IF($G4842&lt;TODAY(),-$F4842,""),""))</f>
        <v/>
      </c>
    </row>
    <row r="4843">
      <c r="A4843" s="7" t="n"/>
      <c r="B4843" s="10" t="n"/>
      <c r="C4843">
        <f>IF($A4843="","",IFERROR(IF(INDEX('Apólices'!$Q$2:$Q$5001,MATCH($A4843,'Apólices'!$A$2:$A$5001,0))="","",INDEX('Apólices'!$Q$2:$Q$5001,MATCH($A4843,'Apólices'!$A$2:$A$5001,0))),""))</f>
        <v/>
      </c>
      <c r="D4843" s="8" t="n"/>
      <c r="E4843" s="25" t="n"/>
      <c r="F4843" s="25">
        <f>IF(OR($E4843="",$C4843=""),"",ROUND($E4843*$C4843/100,2))</f>
        <v/>
      </c>
      <c r="G4843" s="8" t="n"/>
      <c r="H4843" s="25" t="n"/>
      <c r="I4843" s="8" t="n"/>
      <c r="J4843" s="25">
        <f>IF($H4843&lt;&gt;"",IF($F4843="","",ROUND($H4843-$F4843,2)),IF(AND($F4843&lt;&gt;"",ISNUMBER($G4843)),IF($G4843&lt;TODAY(),-$F4843,""),""))</f>
        <v/>
      </c>
    </row>
    <row r="4844">
      <c r="A4844" s="7" t="n"/>
      <c r="B4844" s="10" t="n"/>
      <c r="C4844">
        <f>IF($A4844="","",IFERROR(IF(INDEX('Apólices'!$Q$2:$Q$5001,MATCH($A4844,'Apólices'!$A$2:$A$5001,0))="","",INDEX('Apólices'!$Q$2:$Q$5001,MATCH($A4844,'Apólices'!$A$2:$A$5001,0))),""))</f>
        <v/>
      </c>
      <c r="D4844" s="8" t="n"/>
      <c r="E4844" s="25" t="n"/>
      <c r="F4844" s="25">
        <f>IF(OR($E4844="",$C4844=""),"",ROUND($E4844*$C4844/100,2))</f>
        <v/>
      </c>
      <c r="G4844" s="8" t="n"/>
      <c r="H4844" s="25" t="n"/>
      <c r="I4844" s="8" t="n"/>
      <c r="J4844" s="25">
        <f>IF($H4844&lt;&gt;"",IF($F4844="","",ROUND($H4844-$F4844,2)),IF(AND($F4844&lt;&gt;"",ISNUMBER($G4844)),IF($G4844&lt;TODAY(),-$F4844,""),""))</f>
        <v/>
      </c>
    </row>
    <row r="4845">
      <c r="A4845" s="7" t="n"/>
      <c r="B4845" s="10" t="n"/>
      <c r="C4845">
        <f>IF($A4845="","",IFERROR(IF(INDEX('Apólices'!$Q$2:$Q$5001,MATCH($A4845,'Apólices'!$A$2:$A$5001,0))="","",INDEX('Apólices'!$Q$2:$Q$5001,MATCH($A4845,'Apólices'!$A$2:$A$5001,0))),""))</f>
        <v/>
      </c>
      <c r="D4845" s="8" t="n"/>
      <c r="E4845" s="25" t="n"/>
      <c r="F4845" s="25">
        <f>IF(OR($E4845="",$C4845=""),"",ROUND($E4845*$C4845/100,2))</f>
        <v/>
      </c>
      <c r="G4845" s="8" t="n"/>
      <c r="H4845" s="25" t="n"/>
      <c r="I4845" s="8" t="n"/>
      <c r="J4845" s="25">
        <f>IF($H4845&lt;&gt;"",IF($F4845="","",ROUND($H4845-$F4845,2)),IF(AND($F4845&lt;&gt;"",ISNUMBER($G4845)),IF($G4845&lt;TODAY(),-$F4845,""),""))</f>
        <v/>
      </c>
    </row>
    <row r="4846">
      <c r="A4846" s="7" t="n"/>
      <c r="B4846" s="10" t="n"/>
      <c r="C4846">
        <f>IF($A4846="","",IFERROR(IF(INDEX('Apólices'!$Q$2:$Q$5001,MATCH($A4846,'Apólices'!$A$2:$A$5001,0))="","",INDEX('Apólices'!$Q$2:$Q$5001,MATCH($A4846,'Apólices'!$A$2:$A$5001,0))),""))</f>
        <v/>
      </c>
      <c r="D4846" s="8" t="n"/>
      <c r="E4846" s="25" t="n"/>
      <c r="F4846" s="25">
        <f>IF(OR($E4846="",$C4846=""),"",ROUND($E4846*$C4846/100,2))</f>
        <v/>
      </c>
      <c r="G4846" s="8" t="n"/>
      <c r="H4846" s="25" t="n"/>
      <c r="I4846" s="8" t="n"/>
      <c r="J4846" s="25">
        <f>IF($H4846&lt;&gt;"",IF($F4846="","",ROUND($H4846-$F4846,2)),IF(AND($F4846&lt;&gt;"",ISNUMBER($G4846)),IF($G4846&lt;TODAY(),-$F4846,""),""))</f>
        <v/>
      </c>
    </row>
    <row r="4847">
      <c r="A4847" s="7" t="n"/>
      <c r="B4847" s="10" t="n"/>
      <c r="C4847">
        <f>IF($A4847="","",IFERROR(IF(INDEX('Apólices'!$Q$2:$Q$5001,MATCH($A4847,'Apólices'!$A$2:$A$5001,0))="","",INDEX('Apólices'!$Q$2:$Q$5001,MATCH($A4847,'Apólices'!$A$2:$A$5001,0))),""))</f>
        <v/>
      </c>
      <c r="D4847" s="8" t="n"/>
      <c r="E4847" s="25" t="n"/>
      <c r="F4847" s="25">
        <f>IF(OR($E4847="",$C4847=""),"",ROUND($E4847*$C4847/100,2))</f>
        <v/>
      </c>
      <c r="G4847" s="8" t="n"/>
      <c r="H4847" s="25" t="n"/>
      <c r="I4847" s="8" t="n"/>
      <c r="J4847" s="25">
        <f>IF($H4847&lt;&gt;"",IF($F4847="","",ROUND($H4847-$F4847,2)),IF(AND($F4847&lt;&gt;"",ISNUMBER($G4847)),IF($G4847&lt;TODAY(),-$F4847,""),""))</f>
        <v/>
      </c>
    </row>
    <row r="4848">
      <c r="A4848" s="7" t="n"/>
      <c r="B4848" s="10" t="n"/>
      <c r="C4848">
        <f>IF($A4848="","",IFERROR(IF(INDEX('Apólices'!$Q$2:$Q$5001,MATCH($A4848,'Apólices'!$A$2:$A$5001,0))="","",INDEX('Apólices'!$Q$2:$Q$5001,MATCH($A4848,'Apólices'!$A$2:$A$5001,0))),""))</f>
        <v/>
      </c>
      <c r="D4848" s="8" t="n"/>
      <c r="E4848" s="25" t="n"/>
      <c r="F4848" s="25">
        <f>IF(OR($E4848="",$C4848=""),"",ROUND($E4848*$C4848/100,2))</f>
        <v/>
      </c>
      <c r="G4848" s="8" t="n"/>
      <c r="H4848" s="25" t="n"/>
      <c r="I4848" s="8" t="n"/>
      <c r="J4848" s="25">
        <f>IF($H4848&lt;&gt;"",IF($F4848="","",ROUND($H4848-$F4848,2)),IF(AND($F4848&lt;&gt;"",ISNUMBER($G4848)),IF($G4848&lt;TODAY(),-$F4848,""),""))</f>
        <v/>
      </c>
    </row>
    <row r="4849">
      <c r="A4849" s="7" t="n"/>
      <c r="B4849" s="10" t="n"/>
      <c r="C4849">
        <f>IF($A4849="","",IFERROR(IF(INDEX('Apólices'!$Q$2:$Q$5001,MATCH($A4849,'Apólices'!$A$2:$A$5001,0))="","",INDEX('Apólices'!$Q$2:$Q$5001,MATCH($A4849,'Apólices'!$A$2:$A$5001,0))),""))</f>
        <v/>
      </c>
      <c r="D4849" s="8" t="n"/>
      <c r="E4849" s="25" t="n"/>
      <c r="F4849" s="25">
        <f>IF(OR($E4849="",$C4849=""),"",ROUND($E4849*$C4849/100,2))</f>
        <v/>
      </c>
      <c r="G4849" s="8" t="n"/>
      <c r="H4849" s="25" t="n"/>
      <c r="I4849" s="8" t="n"/>
      <c r="J4849" s="25">
        <f>IF($H4849&lt;&gt;"",IF($F4849="","",ROUND($H4849-$F4849,2)),IF(AND($F4849&lt;&gt;"",ISNUMBER($G4849)),IF($G4849&lt;TODAY(),-$F4849,""),""))</f>
        <v/>
      </c>
    </row>
    <row r="4850">
      <c r="A4850" s="7" t="n"/>
      <c r="B4850" s="10" t="n"/>
      <c r="C4850">
        <f>IF($A4850="","",IFERROR(IF(INDEX('Apólices'!$Q$2:$Q$5001,MATCH($A4850,'Apólices'!$A$2:$A$5001,0))="","",INDEX('Apólices'!$Q$2:$Q$5001,MATCH($A4850,'Apólices'!$A$2:$A$5001,0))),""))</f>
        <v/>
      </c>
      <c r="D4850" s="8" t="n"/>
      <c r="E4850" s="25" t="n"/>
      <c r="F4850" s="25">
        <f>IF(OR($E4850="",$C4850=""),"",ROUND($E4850*$C4850/100,2))</f>
        <v/>
      </c>
      <c r="G4850" s="8" t="n"/>
      <c r="H4850" s="25" t="n"/>
      <c r="I4850" s="8" t="n"/>
      <c r="J4850" s="25">
        <f>IF($H4850&lt;&gt;"",IF($F4850="","",ROUND($H4850-$F4850,2)),IF(AND($F4850&lt;&gt;"",ISNUMBER($G4850)),IF($G4850&lt;TODAY(),-$F4850,""),""))</f>
        <v/>
      </c>
    </row>
    <row r="4851">
      <c r="A4851" s="7" t="n"/>
      <c r="B4851" s="10" t="n"/>
      <c r="C4851">
        <f>IF($A4851="","",IFERROR(IF(INDEX('Apólices'!$Q$2:$Q$5001,MATCH($A4851,'Apólices'!$A$2:$A$5001,0))="","",INDEX('Apólices'!$Q$2:$Q$5001,MATCH($A4851,'Apólices'!$A$2:$A$5001,0))),""))</f>
        <v/>
      </c>
      <c r="D4851" s="8" t="n"/>
      <c r="E4851" s="25" t="n"/>
      <c r="F4851" s="25">
        <f>IF(OR($E4851="",$C4851=""),"",ROUND($E4851*$C4851/100,2))</f>
        <v/>
      </c>
      <c r="G4851" s="8" t="n"/>
      <c r="H4851" s="25" t="n"/>
      <c r="I4851" s="8" t="n"/>
      <c r="J4851" s="25">
        <f>IF($H4851&lt;&gt;"",IF($F4851="","",ROUND($H4851-$F4851,2)),IF(AND($F4851&lt;&gt;"",ISNUMBER($G4851)),IF($G4851&lt;TODAY(),-$F4851,""),""))</f>
        <v/>
      </c>
    </row>
    <row r="4852">
      <c r="A4852" s="7" t="n"/>
      <c r="B4852" s="10" t="n"/>
      <c r="C4852">
        <f>IF($A4852="","",IFERROR(IF(INDEX('Apólices'!$Q$2:$Q$5001,MATCH($A4852,'Apólices'!$A$2:$A$5001,0))="","",INDEX('Apólices'!$Q$2:$Q$5001,MATCH($A4852,'Apólices'!$A$2:$A$5001,0))),""))</f>
        <v/>
      </c>
      <c r="D4852" s="8" t="n"/>
      <c r="E4852" s="25" t="n"/>
      <c r="F4852" s="25">
        <f>IF(OR($E4852="",$C4852=""),"",ROUND($E4852*$C4852/100,2))</f>
        <v/>
      </c>
      <c r="G4852" s="8" t="n"/>
      <c r="H4852" s="25" t="n"/>
      <c r="I4852" s="8" t="n"/>
      <c r="J4852" s="25">
        <f>IF($H4852&lt;&gt;"",IF($F4852="","",ROUND($H4852-$F4852,2)),IF(AND($F4852&lt;&gt;"",ISNUMBER($G4852)),IF($G4852&lt;TODAY(),-$F4852,""),""))</f>
        <v/>
      </c>
    </row>
    <row r="4853">
      <c r="A4853" s="7" t="n"/>
      <c r="B4853" s="10" t="n"/>
      <c r="C4853">
        <f>IF($A4853="","",IFERROR(IF(INDEX('Apólices'!$Q$2:$Q$5001,MATCH($A4853,'Apólices'!$A$2:$A$5001,0))="","",INDEX('Apólices'!$Q$2:$Q$5001,MATCH($A4853,'Apólices'!$A$2:$A$5001,0))),""))</f>
        <v/>
      </c>
      <c r="D4853" s="8" t="n"/>
      <c r="E4853" s="25" t="n"/>
      <c r="F4853" s="25">
        <f>IF(OR($E4853="",$C4853=""),"",ROUND($E4853*$C4853/100,2))</f>
        <v/>
      </c>
      <c r="G4853" s="8" t="n"/>
      <c r="H4853" s="25" t="n"/>
      <c r="I4853" s="8" t="n"/>
      <c r="J4853" s="25">
        <f>IF($H4853&lt;&gt;"",IF($F4853="","",ROUND($H4853-$F4853,2)),IF(AND($F4853&lt;&gt;"",ISNUMBER($G4853)),IF($G4853&lt;TODAY(),-$F4853,""),""))</f>
        <v/>
      </c>
    </row>
    <row r="4854">
      <c r="A4854" s="7" t="n"/>
      <c r="B4854" s="10" t="n"/>
      <c r="C4854">
        <f>IF($A4854="","",IFERROR(IF(INDEX('Apólices'!$Q$2:$Q$5001,MATCH($A4854,'Apólices'!$A$2:$A$5001,0))="","",INDEX('Apólices'!$Q$2:$Q$5001,MATCH($A4854,'Apólices'!$A$2:$A$5001,0))),""))</f>
        <v/>
      </c>
      <c r="D4854" s="8" t="n"/>
      <c r="E4854" s="25" t="n"/>
      <c r="F4854" s="25">
        <f>IF(OR($E4854="",$C4854=""),"",ROUND($E4854*$C4854/100,2))</f>
        <v/>
      </c>
      <c r="G4854" s="8" t="n"/>
      <c r="H4854" s="25" t="n"/>
      <c r="I4854" s="8" t="n"/>
      <c r="J4854" s="25">
        <f>IF($H4854&lt;&gt;"",IF($F4854="","",ROUND($H4854-$F4854,2)),IF(AND($F4854&lt;&gt;"",ISNUMBER($G4854)),IF($G4854&lt;TODAY(),-$F4854,""),""))</f>
        <v/>
      </c>
    </row>
    <row r="4855">
      <c r="A4855" s="7" t="n"/>
      <c r="B4855" s="10" t="n"/>
      <c r="C4855">
        <f>IF($A4855="","",IFERROR(IF(INDEX('Apólices'!$Q$2:$Q$5001,MATCH($A4855,'Apólices'!$A$2:$A$5001,0))="","",INDEX('Apólices'!$Q$2:$Q$5001,MATCH($A4855,'Apólices'!$A$2:$A$5001,0))),""))</f>
        <v/>
      </c>
      <c r="D4855" s="8" t="n"/>
      <c r="E4855" s="25" t="n"/>
      <c r="F4855" s="25">
        <f>IF(OR($E4855="",$C4855=""),"",ROUND($E4855*$C4855/100,2))</f>
        <v/>
      </c>
      <c r="G4855" s="8" t="n"/>
      <c r="H4855" s="25" t="n"/>
      <c r="I4855" s="8" t="n"/>
      <c r="J4855" s="25">
        <f>IF($H4855&lt;&gt;"",IF($F4855="","",ROUND($H4855-$F4855,2)),IF(AND($F4855&lt;&gt;"",ISNUMBER($G4855)),IF($G4855&lt;TODAY(),-$F4855,""),""))</f>
        <v/>
      </c>
    </row>
    <row r="4856">
      <c r="A4856" s="7" t="n"/>
      <c r="B4856" s="10" t="n"/>
      <c r="C4856">
        <f>IF($A4856="","",IFERROR(IF(INDEX('Apólices'!$Q$2:$Q$5001,MATCH($A4856,'Apólices'!$A$2:$A$5001,0))="","",INDEX('Apólices'!$Q$2:$Q$5001,MATCH($A4856,'Apólices'!$A$2:$A$5001,0))),""))</f>
        <v/>
      </c>
      <c r="D4856" s="8" t="n"/>
      <c r="E4856" s="25" t="n"/>
      <c r="F4856" s="25">
        <f>IF(OR($E4856="",$C4856=""),"",ROUND($E4856*$C4856/100,2))</f>
        <v/>
      </c>
      <c r="G4856" s="8" t="n"/>
      <c r="H4856" s="25" t="n"/>
      <c r="I4856" s="8" t="n"/>
      <c r="J4856" s="25">
        <f>IF($H4856&lt;&gt;"",IF($F4856="","",ROUND($H4856-$F4856,2)),IF(AND($F4856&lt;&gt;"",ISNUMBER($G4856)),IF($G4856&lt;TODAY(),-$F4856,""),""))</f>
        <v/>
      </c>
    </row>
    <row r="4857">
      <c r="A4857" s="7" t="n"/>
      <c r="B4857" s="10" t="n"/>
      <c r="C4857">
        <f>IF($A4857="","",IFERROR(IF(INDEX('Apólices'!$Q$2:$Q$5001,MATCH($A4857,'Apólices'!$A$2:$A$5001,0))="","",INDEX('Apólices'!$Q$2:$Q$5001,MATCH($A4857,'Apólices'!$A$2:$A$5001,0))),""))</f>
        <v/>
      </c>
      <c r="D4857" s="8" t="n"/>
      <c r="E4857" s="25" t="n"/>
      <c r="F4857" s="25">
        <f>IF(OR($E4857="",$C4857=""),"",ROUND($E4857*$C4857/100,2))</f>
        <v/>
      </c>
      <c r="G4857" s="8" t="n"/>
      <c r="H4857" s="25" t="n"/>
      <c r="I4857" s="8" t="n"/>
      <c r="J4857" s="25">
        <f>IF($H4857&lt;&gt;"",IF($F4857="","",ROUND($H4857-$F4857,2)),IF(AND($F4857&lt;&gt;"",ISNUMBER($G4857)),IF($G4857&lt;TODAY(),-$F4857,""),""))</f>
        <v/>
      </c>
    </row>
    <row r="4858">
      <c r="A4858" s="7" t="n"/>
      <c r="B4858" s="10" t="n"/>
      <c r="C4858">
        <f>IF($A4858="","",IFERROR(IF(INDEX('Apólices'!$Q$2:$Q$5001,MATCH($A4858,'Apólices'!$A$2:$A$5001,0))="","",INDEX('Apólices'!$Q$2:$Q$5001,MATCH($A4858,'Apólices'!$A$2:$A$5001,0))),""))</f>
        <v/>
      </c>
      <c r="D4858" s="8" t="n"/>
      <c r="E4858" s="25" t="n"/>
      <c r="F4858" s="25">
        <f>IF(OR($E4858="",$C4858=""),"",ROUND($E4858*$C4858/100,2))</f>
        <v/>
      </c>
      <c r="G4858" s="8" t="n"/>
      <c r="H4858" s="25" t="n"/>
      <c r="I4858" s="8" t="n"/>
      <c r="J4858" s="25">
        <f>IF($H4858&lt;&gt;"",IF($F4858="","",ROUND($H4858-$F4858,2)),IF(AND($F4858&lt;&gt;"",ISNUMBER($G4858)),IF($G4858&lt;TODAY(),-$F4858,""),""))</f>
        <v/>
      </c>
    </row>
    <row r="4859">
      <c r="A4859" s="7" t="n"/>
      <c r="B4859" s="10" t="n"/>
      <c r="C4859">
        <f>IF($A4859="","",IFERROR(IF(INDEX('Apólices'!$Q$2:$Q$5001,MATCH($A4859,'Apólices'!$A$2:$A$5001,0))="","",INDEX('Apólices'!$Q$2:$Q$5001,MATCH($A4859,'Apólices'!$A$2:$A$5001,0))),""))</f>
        <v/>
      </c>
      <c r="D4859" s="8" t="n"/>
      <c r="E4859" s="25" t="n"/>
      <c r="F4859" s="25">
        <f>IF(OR($E4859="",$C4859=""),"",ROUND($E4859*$C4859/100,2))</f>
        <v/>
      </c>
      <c r="G4859" s="8" t="n"/>
      <c r="H4859" s="25" t="n"/>
      <c r="I4859" s="8" t="n"/>
      <c r="J4859" s="25">
        <f>IF($H4859&lt;&gt;"",IF($F4859="","",ROUND($H4859-$F4859,2)),IF(AND($F4859&lt;&gt;"",ISNUMBER($G4859)),IF($G4859&lt;TODAY(),-$F4859,""),""))</f>
        <v/>
      </c>
    </row>
    <row r="4860">
      <c r="A4860" s="7" t="n"/>
      <c r="B4860" s="10" t="n"/>
      <c r="C4860">
        <f>IF($A4860="","",IFERROR(IF(INDEX('Apólices'!$Q$2:$Q$5001,MATCH($A4860,'Apólices'!$A$2:$A$5001,0))="","",INDEX('Apólices'!$Q$2:$Q$5001,MATCH($A4860,'Apólices'!$A$2:$A$5001,0))),""))</f>
        <v/>
      </c>
      <c r="D4860" s="8" t="n"/>
      <c r="E4860" s="25" t="n"/>
      <c r="F4860" s="25">
        <f>IF(OR($E4860="",$C4860=""),"",ROUND($E4860*$C4860/100,2))</f>
        <v/>
      </c>
      <c r="G4860" s="8" t="n"/>
      <c r="H4860" s="25" t="n"/>
      <c r="I4860" s="8" t="n"/>
      <c r="J4860" s="25">
        <f>IF($H4860&lt;&gt;"",IF($F4860="","",ROUND($H4860-$F4860,2)),IF(AND($F4860&lt;&gt;"",ISNUMBER($G4860)),IF($G4860&lt;TODAY(),-$F4860,""),""))</f>
        <v/>
      </c>
    </row>
    <row r="4861">
      <c r="A4861" s="7" t="n"/>
      <c r="B4861" s="10" t="n"/>
      <c r="C4861">
        <f>IF($A4861="","",IFERROR(IF(INDEX('Apólices'!$Q$2:$Q$5001,MATCH($A4861,'Apólices'!$A$2:$A$5001,0))="","",INDEX('Apólices'!$Q$2:$Q$5001,MATCH($A4861,'Apólices'!$A$2:$A$5001,0))),""))</f>
        <v/>
      </c>
      <c r="D4861" s="8" t="n"/>
      <c r="E4861" s="25" t="n"/>
      <c r="F4861" s="25">
        <f>IF(OR($E4861="",$C4861=""),"",ROUND($E4861*$C4861/100,2))</f>
        <v/>
      </c>
      <c r="G4861" s="8" t="n"/>
      <c r="H4861" s="25" t="n"/>
      <c r="I4861" s="8" t="n"/>
      <c r="J4861" s="25">
        <f>IF($H4861&lt;&gt;"",IF($F4861="","",ROUND($H4861-$F4861,2)),IF(AND($F4861&lt;&gt;"",ISNUMBER($G4861)),IF($G4861&lt;TODAY(),-$F4861,""),""))</f>
        <v/>
      </c>
    </row>
    <row r="4862">
      <c r="A4862" s="7" t="n"/>
      <c r="B4862" s="10" t="n"/>
      <c r="C4862">
        <f>IF($A4862="","",IFERROR(IF(INDEX('Apólices'!$Q$2:$Q$5001,MATCH($A4862,'Apólices'!$A$2:$A$5001,0))="","",INDEX('Apólices'!$Q$2:$Q$5001,MATCH($A4862,'Apólices'!$A$2:$A$5001,0))),""))</f>
        <v/>
      </c>
      <c r="D4862" s="8" t="n"/>
      <c r="E4862" s="25" t="n"/>
      <c r="F4862" s="25">
        <f>IF(OR($E4862="",$C4862=""),"",ROUND($E4862*$C4862/100,2))</f>
        <v/>
      </c>
      <c r="G4862" s="8" t="n"/>
      <c r="H4862" s="25" t="n"/>
      <c r="I4862" s="8" t="n"/>
      <c r="J4862" s="25">
        <f>IF($H4862&lt;&gt;"",IF($F4862="","",ROUND($H4862-$F4862,2)),IF(AND($F4862&lt;&gt;"",ISNUMBER($G4862)),IF($G4862&lt;TODAY(),-$F4862,""),""))</f>
        <v/>
      </c>
    </row>
    <row r="4863">
      <c r="A4863" s="7" t="n"/>
      <c r="B4863" s="10" t="n"/>
      <c r="C4863">
        <f>IF($A4863="","",IFERROR(IF(INDEX('Apólices'!$Q$2:$Q$5001,MATCH($A4863,'Apólices'!$A$2:$A$5001,0))="","",INDEX('Apólices'!$Q$2:$Q$5001,MATCH($A4863,'Apólices'!$A$2:$A$5001,0))),""))</f>
        <v/>
      </c>
      <c r="D4863" s="8" t="n"/>
      <c r="E4863" s="25" t="n"/>
      <c r="F4863" s="25">
        <f>IF(OR($E4863="",$C4863=""),"",ROUND($E4863*$C4863/100,2))</f>
        <v/>
      </c>
      <c r="G4863" s="8" t="n"/>
      <c r="H4863" s="25" t="n"/>
      <c r="I4863" s="8" t="n"/>
      <c r="J4863" s="25">
        <f>IF($H4863&lt;&gt;"",IF($F4863="","",ROUND($H4863-$F4863,2)),IF(AND($F4863&lt;&gt;"",ISNUMBER($G4863)),IF($G4863&lt;TODAY(),-$F4863,""),""))</f>
        <v/>
      </c>
    </row>
    <row r="4864">
      <c r="A4864" s="7" t="n"/>
      <c r="B4864" s="10" t="n"/>
      <c r="C4864">
        <f>IF($A4864="","",IFERROR(IF(INDEX('Apólices'!$Q$2:$Q$5001,MATCH($A4864,'Apólices'!$A$2:$A$5001,0))="","",INDEX('Apólices'!$Q$2:$Q$5001,MATCH($A4864,'Apólices'!$A$2:$A$5001,0))),""))</f>
        <v/>
      </c>
      <c r="D4864" s="8" t="n"/>
      <c r="E4864" s="25" t="n"/>
      <c r="F4864" s="25">
        <f>IF(OR($E4864="",$C4864=""),"",ROUND($E4864*$C4864/100,2))</f>
        <v/>
      </c>
      <c r="G4864" s="8" t="n"/>
      <c r="H4864" s="25" t="n"/>
      <c r="I4864" s="8" t="n"/>
      <c r="J4864" s="25">
        <f>IF($H4864&lt;&gt;"",IF($F4864="","",ROUND($H4864-$F4864,2)),IF(AND($F4864&lt;&gt;"",ISNUMBER($G4864)),IF($G4864&lt;TODAY(),-$F4864,""),""))</f>
        <v/>
      </c>
    </row>
    <row r="4865">
      <c r="A4865" s="7" t="n"/>
      <c r="B4865" s="10" t="n"/>
      <c r="C4865">
        <f>IF($A4865="","",IFERROR(IF(INDEX('Apólices'!$Q$2:$Q$5001,MATCH($A4865,'Apólices'!$A$2:$A$5001,0))="","",INDEX('Apólices'!$Q$2:$Q$5001,MATCH($A4865,'Apólices'!$A$2:$A$5001,0))),""))</f>
        <v/>
      </c>
      <c r="D4865" s="8" t="n"/>
      <c r="E4865" s="25" t="n"/>
      <c r="F4865" s="25">
        <f>IF(OR($E4865="",$C4865=""),"",ROUND($E4865*$C4865/100,2))</f>
        <v/>
      </c>
      <c r="G4865" s="8" t="n"/>
      <c r="H4865" s="25" t="n"/>
      <c r="I4865" s="8" t="n"/>
      <c r="J4865" s="25">
        <f>IF($H4865&lt;&gt;"",IF($F4865="","",ROUND($H4865-$F4865,2)),IF(AND($F4865&lt;&gt;"",ISNUMBER($G4865)),IF($G4865&lt;TODAY(),-$F4865,""),""))</f>
        <v/>
      </c>
    </row>
    <row r="4866">
      <c r="A4866" s="7" t="n"/>
      <c r="B4866" s="10" t="n"/>
      <c r="C4866">
        <f>IF($A4866="","",IFERROR(IF(INDEX('Apólices'!$Q$2:$Q$5001,MATCH($A4866,'Apólices'!$A$2:$A$5001,0))="","",INDEX('Apólices'!$Q$2:$Q$5001,MATCH($A4866,'Apólices'!$A$2:$A$5001,0))),""))</f>
        <v/>
      </c>
      <c r="D4866" s="8" t="n"/>
      <c r="E4866" s="25" t="n"/>
      <c r="F4866" s="25">
        <f>IF(OR($E4866="",$C4866=""),"",ROUND($E4866*$C4866/100,2))</f>
        <v/>
      </c>
      <c r="G4866" s="8" t="n"/>
      <c r="H4866" s="25" t="n"/>
      <c r="I4866" s="8" t="n"/>
      <c r="J4866" s="25">
        <f>IF($H4866&lt;&gt;"",IF($F4866="","",ROUND($H4866-$F4866,2)),IF(AND($F4866&lt;&gt;"",ISNUMBER($G4866)),IF($G4866&lt;TODAY(),-$F4866,""),""))</f>
        <v/>
      </c>
    </row>
    <row r="4867">
      <c r="A4867" s="7" t="n"/>
      <c r="B4867" s="10" t="n"/>
      <c r="C4867">
        <f>IF($A4867="","",IFERROR(IF(INDEX('Apólices'!$Q$2:$Q$5001,MATCH($A4867,'Apólices'!$A$2:$A$5001,0))="","",INDEX('Apólices'!$Q$2:$Q$5001,MATCH($A4867,'Apólices'!$A$2:$A$5001,0))),""))</f>
        <v/>
      </c>
      <c r="D4867" s="8" t="n"/>
      <c r="E4867" s="25" t="n"/>
      <c r="F4867" s="25">
        <f>IF(OR($E4867="",$C4867=""),"",ROUND($E4867*$C4867/100,2))</f>
        <v/>
      </c>
      <c r="G4867" s="8" t="n"/>
      <c r="H4867" s="25" t="n"/>
      <c r="I4867" s="8" t="n"/>
      <c r="J4867" s="25">
        <f>IF($H4867&lt;&gt;"",IF($F4867="","",ROUND($H4867-$F4867,2)),IF(AND($F4867&lt;&gt;"",ISNUMBER($G4867)),IF($G4867&lt;TODAY(),-$F4867,""),""))</f>
        <v/>
      </c>
    </row>
    <row r="4868">
      <c r="A4868" s="7" t="n"/>
      <c r="B4868" s="10" t="n"/>
      <c r="C4868">
        <f>IF($A4868="","",IFERROR(IF(INDEX('Apólices'!$Q$2:$Q$5001,MATCH($A4868,'Apólices'!$A$2:$A$5001,0))="","",INDEX('Apólices'!$Q$2:$Q$5001,MATCH($A4868,'Apólices'!$A$2:$A$5001,0))),""))</f>
        <v/>
      </c>
      <c r="D4868" s="8" t="n"/>
      <c r="E4868" s="25" t="n"/>
      <c r="F4868" s="25">
        <f>IF(OR($E4868="",$C4868=""),"",ROUND($E4868*$C4868/100,2))</f>
        <v/>
      </c>
      <c r="G4868" s="8" t="n"/>
      <c r="H4868" s="25" t="n"/>
      <c r="I4868" s="8" t="n"/>
      <c r="J4868" s="25">
        <f>IF($H4868&lt;&gt;"",IF($F4868="","",ROUND($H4868-$F4868,2)),IF(AND($F4868&lt;&gt;"",ISNUMBER($G4868)),IF($G4868&lt;TODAY(),-$F4868,""),""))</f>
        <v/>
      </c>
    </row>
    <row r="4869">
      <c r="A4869" s="7" t="n"/>
      <c r="B4869" s="10" t="n"/>
      <c r="C4869">
        <f>IF($A4869="","",IFERROR(IF(INDEX('Apólices'!$Q$2:$Q$5001,MATCH($A4869,'Apólices'!$A$2:$A$5001,0))="","",INDEX('Apólices'!$Q$2:$Q$5001,MATCH($A4869,'Apólices'!$A$2:$A$5001,0))),""))</f>
        <v/>
      </c>
      <c r="D4869" s="8" t="n"/>
      <c r="E4869" s="25" t="n"/>
      <c r="F4869" s="25">
        <f>IF(OR($E4869="",$C4869=""),"",ROUND($E4869*$C4869/100,2))</f>
        <v/>
      </c>
      <c r="G4869" s="8" t="n"/>
      <c r="H4869" s="25" t="n"/>
      <c r="I4869" s="8" t="n"/>
      <c r="J4869" s="25">
        <f>IF($H4869&lt;&gt;"",IF($F4869="","",ROUND($H4869-$F4869,2)),IF(AND($F4869&lt;&gt;"",ISNUMBER($G4869)),IF($G4869&lt;TODAY(),-$F4869,""),""))</f>
        <v/>
      </c>
    </row>
    <row r="4870">
      <c r="A4870" s="7" t="n"/>
      <c r="B4870" s="10" t="n"/>
      <c r="C4870">
        <f>IF($A4870="","",IFERROR(IF(INDEX('Apólices'!$Q$2:$Q$5001,MATCH($A4870,'Apólices'!$A$2:$A$5001,0))="","",INDEX('Apólices'!$Q$2:$Q$5001,MATCH($A4870,'Apólices'!$A$2:$A$5001,0))),""))</f>
        <v/>
      </c>
      <c r="D4870" s="8" t="n"/>
      <c r="E4870" s="25" t="n"/>
      <c r="F4870" s="25">
        <f>IF(OR($E4870="",$C4870=""),"",ROUND($E4870*$C4870/100,2))</f>
        <v/>
      </c>
      <c r="G4870" s="8" t="n"/>
      <c r="H4870" s="25" t="n"/>
      <c r="I4870" s="8" t="n"/>
      <c r="J4870" s="25">
        <f>IF($H4870&lt;&gt;"",IF($F4870="","",ROUND($H4870-$F4870,2)),IF(AND($F4870&lt;&gt;"",ISNUMBER($G4870)),IF($G4870&lt;TODAY(),-$F4870,""),""))</f>
        <v/>
      </c>
    </row>
    <row r="4871">
      <c r="A4871" s="7" t="n"/>
      <c r="B4871" s="10" t="n"/>
      <c r="C4871">
        <f>IF($A4871="","",IFERROR(IF(INDEX('Apólices'!$Q$2:$Q$5001,MATCH($A4871,'Apólices'!$A$2:$A$5001,0))="","",INDEX('Apólices'!$Q$2:$Q$5001,MATCH($A4871,'Apólices'!$A$2:$A$5001,0))),""))</f>
        <v/>
      </c>
      <c r="D4871" s="8" t="n"/>
      <c r="E4871" s="25" t="n"/>
      <c r="F4871" s="25">
        <f>IF(OR($E4871="",$C4871=""),"",ROUND($E4871*$C4871/100,2))</f>
        <v/>
      </c>
      <c r="G4871" s="8" t="n"/>
      <c r="H4871" s="25" t="n"/>
      <c r="I4871" s="8" t="n"/>
      <c r="J4871" s="25">
        <f>IF($H4871&lt;&gt;"",IF($F4871="","",ROUND($H4871-$F4871,2)),IF(AND($F4871&lt;&gt;"",ISNUMBER($G4871)),IF($G4871&lt;TODAY(),-$F4871,""),""))</f>
        <v/>
      </c>
    </row>
    <row r="4872">
      <c r="A4872" s="7" t="n"/>
      <c r="B4872" s="10" t="n"/>
      <c r="C4872">
        <f>IF($A4872="","",IFERROR(IF(INDEX('Apólices'!$Q$2:$Q$5001,MATCH($A4872,'Apólices'!$A$2:$A$5001,0))="","",INDEX('Apólices'!$Q$2:$Q$5001,MATCH($A4872,'Apólices'!$A$2:$A$5001,0))),""))</f>
        <v/>
      </c>
      <c r="D4872" s="8" t="n"/>
      <c r="E4872" s="25" t="n"/>
      <c r="F4872" s="25">
        <f>IF(OR($E4872="",$C4872=""),"",ROUND($E4872*$C4872/100,2))</f>
        <v/>
      </c>
      <c r="G4872" s="8" t="n"/>
      <c r="H4872" s="25" t="n"/>
      <c r="I4872" s="8" t="n"/>
      <c r="J4872" s="25">
        <f>IF($H4872&lt;&gt;"",IF($F4872="","",ROUND($H4872-$F4872,2)),IF(AND($F4872&lt;&gt;"",ISNUMBER($G4872)),IF($G4872&lt;TODAY(),-$F4872,""),""))</f>
        <v/>
      </c>
    </row>
    <row r="4873">
      <c r="A4873" s="7" t="n"/>
      <c r="B4873" s="10" t="n"/>
      <c r="C4873">
        <f>IF($A4873="","",IFERROR(IF(INDEX('Apólices'!$Q$2:$Q$5001,MATCH($A4873,'Apólices'!$A$2:$A$5001,0))="","",INDEX('Apólices'!$Q$2:$Q$5001,MATCH($A4873,'Apólices'!$A$2:$A$5001,0))),""))</f>
        <v/>
      </c>
      <c r="D4873" s="8" t="n"/>
      <c r="E4873" s="25" t="n"/>
      <c r="F4873" s="25">
        <f>IF(OR($E4873="",$C4873=""),"",ROUND($E4873*$C4873/100,2))</f>
        <v/>
      </c>
      <c r="G4873" s="8" t="n"/>
      <c r="H4873" s="25" t="n"/>
      <c r="I4873" s="8" t="n"/>
      <c r="J4873" s="25">
        <f>IF($H4873&lt;&gt;"",IF($F4873="","",ROUND($H4873-$F4873,2)),IF(AND($F4873&lt;&gt;"",ISNUMBER($G4873)),IF($G4873&lt;TODAY(),-$F4873,""),""))</f>
        <v/>
      </c>
    </row>
    <row r="4874">
      <c r="A4874" s="7" t="n"/>
      <c r="B4874" s="10" t="n"/>
      <c r="C4874">
        <f>IF($A4874="","",IFERROR(IF(INDEX('Apólices'!$Q$2:$Q$5001,MATCH($A4874,'Apólices'!$A$2:$A$5001,0))="","",INDEX('Apólices'!$Q$2:$Q$5001,MATCH($A4874,'Apólices'!$A$2:$A$5001,0))),""))</f>
        <v/>
      </c>
      <c r="D4874" s="8" t="n"/>
      <c r="E4874" s="25" t="n"/>
      <c r="F4874" s="25">
        <f>IF(OR($E4874="",$C4874=""),"",ROUND($E4874*$C4874/100,2))</f>
        <v/>
      </c>
      <c r="G4874" s="8" t="n"/>
      <c r="H4874" s="25" t="n"/>
      <c r="I4874" s="8" t="n"/>
      <c r="J4874" s="25">
        <f>IF($H4874&lt;&gt;"",IF($F4874="","",ROUND($H4874-$F4874,2)),IF(AND($F4874&lt;&gt;"",ISNUMBER($G4874)),IF($G4874&lt;TODAY(),-$F4874,""),""))</f>
        <v/>
      </c>
    </row>
    <row r="4875">
      <c r="A4875" s="7" t="n"/>
      <c r="B4875" s="10" t="n"/>
      <c r="C4875">
        <f>IF($A4875="","",IFERROR(IF(INDEX('Apólices'!$Q$2:$Q$5001,MATCH($A4875,'Apólices'!$A$2:$A$5001,0))="","",INDEX('Apólices'!$Q$2:$Q$5001,MATCH($A4875,'Apólices'!$A$2:$A$5001,0))),""))</f>
        <v/>
      </c>
      <c r="D4875" s="8" t="n"/>
      <c r="E4875" s="25" t="n"/>
      <c r="F4875" s="25">
        <f>IF(OR($E4875="",$C4875=""),"",ROUND($E4875*$C4875/100,2))</f>
        <v/>
      </c>
      <c r="G4875" s="8" t="n"/>
      <c r="H4875" s="25" t="n"/>
      <c r="I4875" s="8" t="n"/>
      <c r="J4875" s="25">
        <f>IF($H4875&lt;&gt;"",IF($F4875="","",ROUND($H4875-$F4875,2)),IF(AND($F4875&lt;&gt;"",ISNUMBER($G4875)),IF($G4875&lt;TODAY(),-$F4875,""),""))</f>
        <v/>
      </c>
    </row>
    <row r="4876">
      <c r="A4876" s="7" t="n"/>
      <c r="B4876" s="10" t="n"/>
      <c r="C4876">
        <f>IF($A4876="","",IFERROR(IF(INDEX('Apólices'!$Q$2:$Q$5001,MATCH($A4876,'Apólices'!$A$2:$A$5001,0))="","",INDEX('Apólices'!$Q$2:$Q$5001,MATCH($A4876,'Apólices'!$A$2:$A$5001,0))),""))</f>
        <v/>
      </c>
      <c r="D4876" s="8" t="n"/>
      <c r="E4876" s="25" t="n"/>
      <c r="F4876" s="25">
        <f>IF(OR($E4876="",$C4876=""),"",ROUND($E4876*$C4876/100,2))</f>
        <v/>
      </c>
      <c r="G4876" s="8" t="n"/>
      <c r="H4876" s="25" t="n"/>
      <c r="I4876" s="8" t="n"/>
      <c r="J4876" s="25">
        <f>IF($H4876&lt;&gt;"",IF($F4876="","",ROUND($H4876-$F4876,2)),IF(AND($F4876&lt;&gt;"",ISNUMBER($G4876)),IF($G4876&lt;TODAY(),-$F4876,""),""))</f>
        <v/>
      </c>
    </row>
    <row r="4877">
      <c r="A4877" s="7" t="n"/>
      <c r="B4877" s="10" t="n"/>
      <c r="C4877">
        <f>IF($A4877="","",IFERROR(IF(INDEX('Apólices'!$Q$2:$Q$5001,MATCH($A4877,'Apólices'!$A$2:$A$5001,0))="","",INDEX('Apólices'!$Q$2:$Q$5001,MATCH($A4877,'Apólices'!$A$2:$A$5001,0))),""))</f>
        <v/>
      </c>
      <c r="D4877" s="8" t="n"/>
      <c r="E4877" s="25" t="n"/>
      <c r="F4877" s="25">
        <f>IF(OR($E4877="",$C4877=""),"",ROUND($E4877*$C4877/100,2))</f>
        <v/>
      </c>
      <c r="G4877" s="8" t="n"/>
      <c r="H4877" s="25" t="n"/>
      <c r="I4877" s="8" t="n"/>
      <c r="J4877" s="25">
        <f>IF($H4877&lt;&gt;"",IF($F4877="","",ROUND($H4877-$F4877,2)),IF(AND($F4877&lt;&gt;"",ISNUMBER($G4877)),IF($G4877&lt;TODAY(),-$F4877,""),""))</f>
        <v/>
      </c>
    </row>
    <row r="4878">
      <c r="A4878" s="7" t="n"/>
      <c r="B4878" s="10" t="n"/>
      <c r="C4878">
        <f>IF($A4878="","",IFERROR(IF(INDEX('Apólices'!$Q$2:$Q$5001,MATCH($A4878,'Apólices'!$A$2:$A$5001,0))="","",INDEX('Apólices'!$Q$2:$Q$5001,MATCH($A4878,'Apólices'!$A$2:$A$5001,0))),""))</f>
        <v/>
      </c>
      <c r="D4878" s="8" t="n"/>
      <c r="E4878" s="25" t="n"/>
      <c r="F4878" s="25">
        <f>IF(OR($E4878="",$C4878=""),"",ROUND($E4878*$C4878/100,2))</f>
        <v/>
      </c>
      <c r="G4878" s="8" t="n"/>
      <c r="H4878" s="25" t="n"/>
      <c r="I4878" s="8" t="n"/>
      <c r="J4878" s="25">
        <f>IF($H4878&lt;&gt;"",IF($F4878="","",ROUND($H4878-$F4878,2)),IF(AND($F4878&lt;&gt;"",ISNUMBER($G4878)),IF($G4878&lt;TODAY(),-$F4878,""),""))</f>
        <v/>
      </c>
    </row>
    <row r="4879">
      <c r="A4879" s="7" t="n"/>
      <c r="B4879" s="10" t="n"/>
      <c r="C4879">
        <f>IF($A4879="","",IFERROR(IF(INDEX('Apólices'!$Q$2:$Q$5001,MATCH($A4879,'Apólices'!$A$2:$A$5001,0))="","",INDEX('Apólices'!$Q$2:$Q$5001,MATCH($A4879,'Apólices'!$A$2:$A$5001,0))),""))</f>
        <v/>
      </c>
      <c r="D4879" s="8" t="n"/>
      <c r="E4879" s="25" t="n"/>
      <c r="F4879" s="25">
        <f>IF(OR($E4879="",$C4879=""),"",ROUND($E4879*$C4879/100,2))</f>
        <v/>
      </c>
      <c r="G4879" s="8" t="n"/>
      <c r="H4879" s="25" t="n"/>
      <c r="I4879" s="8" t="n"/>
      <c r="J4879" s="25">
        <f>IF($H4879&lt;&gt;"",IF($F4879="","",ROUND($H4879-$F4879,2)),IF(AND($F4879&lt;&gt;"",ISNUMBER($G4879)),IF($G4879&lt;TODAY(),-$F4879,""),""))</f>
        <v/>
      </c>
    </row>
    <row r="4880">
      <c r="A4880" s="7" t="n"/>
      <c r="B4880" s="10" t="n"/>
      <c r="C4880">
        <f>IF($A4880="","",IFERROR(IF(INDEX('Apólices'!$Q$2:$Q$5001,MATCH($A4880,'Apólices'!$A$2:$A$5001,0))="","",INDEX('Apólices'!$Q$2:$Q$5001,MATCH($A4880,'Apólices'!$A$2:$A$5001,0))),""))</f>
        <v/>
      </c>
      <c r="D4880" s="8" t="n"/>
      <c r="E4880" s="25" t="n"/>
      <c r="F4880" s="25">
        <f>IF(OR($E4880="",$C4880=""),"",ROUND($E4880*$C4880/100,2))</f>
        <v/>
      </c>
      <c r="G4880" s="8" t="n"/>
      <c r="H4880" s="25" t="n"/>
      <c r="I4880" s="8" t="n"/>
      <c r="J4880" s="25">
        <f>IF($H4880&lt;&gt;"",IF($F4880="","",ROUND($H4880-$F4880,2)),IF(AND($F4880&lt;&gt;"",ISNUMBER($G4880)),IF($G4880&lt;TODAY(),-$F4880,""),""))</f>
        <v/>
      </c>
    </row>
    <row r="4881">
      <c r="A4881" s="7" t="n"/>
      <c r="B4881" s="10" t="n"/>
      <c r="C4881">
        <f>IF($A4881="","",IFERROR(IF(INDEX('Apólices'!$Q$2:$Q$5001,MATCH($A4881,'Apólices'!$A$2:$A$5001,0))="","",INDEX('Apólices'!$Q$2:$Q$5001,MATCH($A4881,'Apólices'!$A$2:$A$5001,0))),""))</f>
        <v/>
      </c>
      <c r="D4881" s="8" t="n"/>
      <c r="E4881" s="25" t="n"/>
      <c r="F4881" s="25">
        <f>IF(OR($E4881="",$C4881=""),"",ROUND($E4881*$C4881/100,2))</f>
        <v/>
      </c>
      <c r="G4881" s="8" t="n"/>
      <c r="H4881" s="25" t="n"/>
      <c r="I4881" s="8" t="n"/>
      <c r="J4881" s="25">
        <f>IF($H4881&lt;&gt;"",IF($F4881="","",ROUND($H4881-$F4881,2)),IF(AND($F4881&lt;&gt;"",ISNUMBER($G4881)),IF($G4881&lt;TODAY(),-$F4881,""),""))</f>
        <v/>
      </c>
    </row>
    <row r="4882">
      <c r="A4882" s="7" t="n"/>
      <c r="B4882" s="10" t="n"/>
      <c r="C4882">
        <f>IF($A4882="","",IFERROR(IF(INDEX('Apólices'!$Q$2:$Q$5001,MATCH($A4882,'Apólices'!$A$2:$A$5001,0))="","",INDEX('Apólices'!$Q$2:$Q$5001,MATCH($A4882,'Apólices'!$A$2:$A$5001,0))),""))</f>
        <v/>
      </c>
      <c r="D4882" s="8" t="n"/>
      <c r="E4882" s="25" t="n"/>
      <c r="F4882" s="25">
        <f>IF(OR($E4882="",$C4882=""),"",ROUND($E4882*$C4882/100,2))</f>
        <v/>
      </c>
      <c r="G4882" s="8" t="n"/>
      <c r="H4882" s="25" t="n"/>
      <c r="I4882" s="8" t="n"/>
      <c r="J4882" s="25">
        <f>IF($H4882&lt;&gt;"",IF($F4882="","",ROUND($H4882-$F4882,2)),IF(AND($F4882&lt;&gt;"",ISNUMBER($G4882)),IF($G4882&lt;TODAY(),-$F4882,""),""))</f>
        <v/>
      </c>
    </row>
    <row r="4883">
      <c r="A4883" s="7" t="n"/>
      <c r="B4883" s="10" t="n"/>
      <c r="C4883">
        <f>IF($A4883="","",IFERROR(IF(INDEX('Apólices'!$Q$2:$Q$5001,MATCH($A4883,'Apólices'!$A$2:$A$5001,0))="","",INDEX('Apólices'!$Q$2:$Q$5001,MATCH($A4883,'Apólices'!$A$2:$A$5001,0))),""))</f>
        <v/>
      </c>
      <c r="D4883" s="8" t="n"/>
      <c r="E4883" s="25" t="n"/>
      <c r="F4883" s="25">
        <f>IF(OR($E4883="",$C4883=""),"",ROUND($E4883*$C4883/100,2))</f>
        <v/>
      </c>
      <c r="G4883" s="8" t="n"/>
      <c r="H4883" s="25" t="n"/>
      <c r="I4883" s="8" t="n"/>
      <c r="J4883" s="25">
        <f>IF($H4883&lt;&gt;"",IF($F4883="","",ROUND($H4883-$F4883,2)),IF(AND($F4883&lt;&gt;"",ISNUMBER($G4883)),IF($G4883&lt;TODAY(),-$F4883,""),""))</f>
        <v/>
      </c>
    </row>
    <row r="4884">
      <c r="A4884" s="7" t="n"/>
      <c r="B4884" s="10" t="n"/>
      <c r="C4884">
        <f>IF($A4884="","",IFERROR(IF(INDEX('Apólices'!$Q$2:$Q$5001,MATCH($A4884,'Apólices'!$A$2:$A$5001,0))="","",INDEX('Apólices'!$Q$2:$Q$5001,MATCH($A4884,'Apólices'!$A$2:$A$5001,0))),""))</f>
        <v/>
      </c>
      <c r="D4884" s="8" t="n"/>
      <c r="E4884" s="25" t="n"/>
      <c r="F4884" s="25">
        <f>IF(OR($E4884="",$C4884=""),"",ROUND($E4884*$C4884/100,2))</f>
        <v/>
      </c>
      <c r="G4884" s="8" t="n"/>
      <c r="H4884" s="25" t="n"/>
      <c r="I4884" s="8" t="n"/>
      <c r="J4884" s="25">
        <f>IF($H4884&lt;&gt;"",IF($F4884="","",ROUND($H4884-$F4884,2)),IF(AND($F4884&lt;&gt;"",ISNUMBER($G4884)),IF($G4884&lt;TODAY(),-$F4884,""),""))</f>
        <v/>
      </c>
    </row>
    <row r="4885">
      <c r="A4885" s="7" t="n"/>
      <c r="B4885" s="10" t="n"/>
      <c r="C4885">
        <f>IF($A4885="","",IFERROR(IF(INDEX('Apólices'!$Q$2:$Q$5001,MATCH($A4885,'Apólices'!$A$2:$A$5001,0))="","",INDEX('Apólices'!$Q$2:$Q$5001,MATCH($A4885,'Apólices'!$A$2:$A$5001,0))),""))</f>
        <v/>
      </c>
      <c r="D4885" s="8" t="n"/>
      <c r="E4885" s="25" t="n"/>
      <c r="F4885" s="25">
        <f>IF(OR($E4885="",$C4885=""),"",ROUND($E4885*$C4885/100,2))</f>
        <v/>
      </c>
      <c r="G4885" s="8" t="n"/>
      <c r="H4885" s="25" t="n"/>
      <c r="I4885" s="8" t="n"/>
      <c r="J4885" s="25">
        <f>IF($H4885&lt;&gt;"",IF($F4885="","",ROUND($H4885-$F4885,2)),IF(AND($F4885&lt;&gt;"",ISNUMBER($G4885)),IF($G4885&lt;TODAY(),-$F4885,""),""))</f>
        <v/>
      </c>
    </row>
    <row r="4886">
      <c r="A4886" s="7" t="n"/>
      <c r="B4886" s="10" t="n"/>
      <c r="C4886">
        <f>IF($A4886="","",IFERROR(IF(INDEX('Apólices'!$Q$2:$Q$5001,MATCH($A4886,'Apólices'!$A$2:$A$5001,0))="","",INDEX('Apólices'!$Q$2:$Q$5001,MATCH($A4886,'Apólices'!$A$2:$A$5001,0))),""))</f>
        <v/>
      </c>
      <c r="D4886" s="8" t="n"/>
      <c r="E4886" s="25" t="n"/>
      <c r="F4886" s="25">
        <f>IF(OR($E4886="",$C4886=""),"",ROUND($E4886*$C4886/100,2))</f>
        <v/>
      </c>
      <c r="G4886" s="8" t="n"/>
      <c r="H4886" s="25" t="n"/>
      <c r="I4886" s="8" t="n"/>
      <c r="J4886" s="25">
        <f>IF($H4886&lt;&gt;"",IF($F4886="","",ROUND($H4886-$F4886,2)),IF(AND($F4886&lt;&gt;"",ISNUMBER($G4886)),IF($G4886&lt;TODAY(),-$F4886,""),""))</f>
        <v/>
      </c>
    </row>
    <row r="4887">
      <c r="A4887" s="7" t="n"/>
      <c r="B4887" s="10" t="n"/>
      <c r="C4887">
        <f>IF($A4887="","",IFERROR(IF(INDEX('Apólices'!$Q$2:$Q$5001,MATCH($A4887,'Apólices'!$A$2:$A$5001,0))="","",INDEX('Apólices'!$Q$2:$Q$5001,MATCH($A4887,'Apólices'!$A$2:$A$5001,0))),""))</f>
        <v/>
      </c>
      <c r="D4887" s="8" t="n"/>
      <c r="E4887" s="25" t="n"/>
      <c r="F4887" s="25">
        <f>IF(OR($E4887="",$C4887=""),"",ROUND($E4887*$C4887/100,2))</f>
        <v/>
      </c>
      <c r="G4887" s="8" t="n"/>
      <c r="H4887" s="25" t="n"/>
      <c r="I4887" s="8" t="n"/>
      <c r="J4887" s="25">
        <f>IF($H4887&lt;&gt;"",IF($F4887="","",ROUND($H4887-$F4887,2)),IF(AND($F4887&lt;&gt;"",ISNUMBER($G4887)),IF($G4887&lt;TODAY(),-$F4887,""),""))</f>
        <v/>
      </c>
    </row>
    <row r="4888">
      <c r="A4888" s="7" t="n"/>
      <c r="B4888" s="10" t="n"/>
      <c r="C4888">
        <f>IF($A4888="","",IFERROR(IF(INDEX('Apólices'!$Q$2:$Q$5001,MATCH($A4888,'Apólices'!$A$2:$A$5001,0))="","",INDEX('Apólices'!$Q$2:$Q$5001,MATCH($A4888,'Apólices'!$A$2:$A$5001,0))),""))</f>
        <v/>
      </c>
      <c r="D4888" s="8" t="n"/>
      <c r="E4888" s="25" t="n"/>
      <c r="F4888" s="25">
        <f>IF(OR($E4888="",$C4888=""),"",ROUND($E4888*$C4888/100,2))</f>
        <v/>
      </c>
      <c r="G4888" s="8" t="n"/>
      <c r="H4888" s="25" t="n"/>
      <c r="I4888" s="8" t="n"/>
      <c r="J4888" s="25">
        <f>IF($H4888&lt;&gt;"",IF($F4888="","",ROUND($H4888-$F4888,2)),IF(AND($F4888&lt;&gt;"",ISNUMBER($G4888)),IF($G4888&lt;TODAY(),-$F4888,""),""))</f>
        <v/>
      </c>
    </row>
    <row r="4889">
      <c r="A4889" s="7" t="n"/>
      <c r="B4889" s="10" t="n"/>
      <c r="C4889">
        <f>IF($A4889="","",IFERROR(IF(INDEX('Apólices'!$Q$2:$Q$5001,MATCH($A4889,'Apólices'!$A$2:$A$5001,0))="","",INDEX('Apólices'!$Q$2:$Q$5001,MATCH($A4889,'Apólices'!$A$2:$A$5001,0))),""))</f>
        <v/>
      </c>
      <c r="D4889" s="8" t="n"/>
      <c r="E4889" s="25" t="n"/>
      <c r="F4889" s="25">
        <f>IF(OR($E4889="",$C4889=""),"",ROUND($E4889*$C4889/100,2))</f>
        <v/>
      </c>
      <c r="G4889" s="8" t="n"/>
      <c r="H4889" s="25" t="n"/>
      <c r="I4889" s="8" t="n"/>
      <c r="J4889" s="25">
        <f>IF($H4889&lt;&gt;"",IF($F4889="","",ROUND($H4889-$F4889,2)),IF(AND($F4889&lt;&gt;"",ISNUMBER($G4889)),IF($G4889&lt;TODAY(),-$F4889,""),""))</f>
        <v/>
      </c>
    </row>
    <row r="4890">
      <c r="A4890" s="7" t="n"/>
      <c r="B4890" s="10" t="n"/>
      <c r="C4890">
        <f>IF($A4890="","",IFERROR(IF(INDEX('Apólices'!$Q$2:$Q$5001,MATCH($A4890,'Apólices'!$A$2:$A$5001,0))="","",INDEX('Apólices'!$Q$2:$Q$5001,MATCH($A4890,'Apólices'!$A$2:$A$5001,0))),""))</f>
        <v/>
      </c>
      <c r="D4890" s="8" t="n"/>
      <c r="E4890" s="25" t="n"/>
      <c r="F4890" s="25">
        <f>IF(OR($E4890="",$C4890=""),"",ROUND($E4890*$C4890/100,2))</f>
        <v/>
      </c>
      <c r="G4890" s="8" t="n"/>
      <c r="H4890" s="25" t="n"/>
      <c r="I4890" s="8" t="n"/>
      <c r="J4890" s="25">
        <f>IF($H4890&lt;&gt;"",IF($F4890="","",ROUND($H4890-$F4890,2)),IF(AND($F4890&lt;&gt;"",ISNUMBER($G4890)),IF($G4890&lt;TODAY(),-$F4890,""),""))</f>
        <v/>
      </c>
    </row>
    <row r="4891">
      <c r="A4891" s="7" t="n"/>
      <c r="B4891" s="10" t="n"/>
      <c r="C4891">
        <f>IF($A4891="","",IFERROR(IF(INDEX('Apólices'!$Q$2:$Q$5001,MATCH($A4891,'Apólices'!$A$2:$A$5001,0))="","",INDEX('Apólices'!$Q$2:$Q$5001,MATCH($A4891,'Apólices'!$A$2:$A$5001,0))),""))</f>
        <v/>
      </c>
      <c r="D4891" s="8" t="n"/>
      <c r="E4891" s="25" t="n"/>
      <c r="F4891" s="25">
        <f>IF(OR($E4891="",$C4891=""),"",ROUND($E4891*$C4891/100,2))</f>
        <v/>
      </c>
      <c r="G4891" s="8" t="n"/>
      <c r="H4891" s="25" t="n"/>
      <c r="I4891" s="8" t="n"/>
      <c r="J4891" s="25">
        <f>IF($H4891&lt;&gt;"",IF($F4891="","",ROUND($H4891-$F4891,2)),IF(AND($F4891&lt;&gt;"",ISNUMBER($G4891)),IF($G4891&lt;TODAY(),-$F4891,""),""))</f>
        <v/>
      </c>
    </row>
    <row r="4892">
      <c r="A4892" s="7" t="n"/>
      <c r="B4892" s="10" t="n"/>
      <c r="C4892">
        <f>IF($A4892="","",IFERROR(IF(INDEX('Apólices'!$Q$2:$Q$5001,MATCH($A4892,'Apólices'!$A$2:$A$5001,0))="","",INDEX('Apólices'!$Q$2:$Q$5001,MATCH($A4892,'Apólices'!$A$2:$A$5001,0))),""))</f>
        <v/>
      </c>
      <c r="D4892" s="8" t="n"/>
      <c r="E4892" s="25" t="n"/>
      <c r="F4892" s="25">
        <f>IF(OR($E4892="",$C4892=""),"",ROUND($E4892*$C4892/100,2))</f>
        <v/>
      </c>
      <c r="G4892" s="8" t="n"/>
      <c r="H4892" s="25" t="n"/>
      <c r="I4892" s="8" t="n"/>
      <c r="J4892" s="25">
        <f>IF($H4892&lt;&gt;"",IF($F4892="","",ROUND($H4892-$F4892,2)),IF(AND($F4892&lt;&gt;"",ISNUMBER($G4892)),IF($G4892&lt;TODAY(),-$F4892,""),""))</f>
        <v/>
      </c>
    </row>
    <row r="4893">
      <c r="A4893" s="7" t="n"/>
      <c r="B4893" s="10" t="n"/>
      <c r="C4893">
        <f>IF($A4893="","",IFERROR(IF(INDEX('Apólices'!$Q$2:$Q$5001,MATCH($A4893,'Apólices'!$A$2:$A$5001,0))="","",INDEX('Apólices'!$Q$2:$Q$5001,MATCH($A4893,'Apólices'!$A$2:$A$5001,0))),""))</f>
        <v/>
      </c>
      <c r="D4893" s="8" t="n"/>
      <c r="E4893" s="25" t="n"/>
      <c r="F4893" s="25">
        <f>IF(OR($E4893="",$C4893=""),"",ROUND($E4893*$C4893/100,2))</f>
        <v/>
      </c>
      <c r="G4893" s="8" t="n"/>
      <c r="H4893" s="25" t="n"/>
      <c r="I4893" s="8" t="n"/>
      <c r="J4893" s="25">
        <f>IF($H4893&lt;&gt;"",IF($F4893="","",ROUND($H4893-$F4893,2)),IF(AND($F4893&lt;&gt;"",ISNUMBER($G4893)),IF($G4893&lt;TODAY(),-$F4893,""),""))</f>
        <v/>
      </c>
    </row>
    <row r="4894">
      <c r="A4894" s="7" t="n"/>
      <c r="B4894" s="10" t="n"/>
      <c r="C4894">
        <f>IF($A4894="","",IFERROR(IF(INDEX('Apólices'!$Q$2:$Q$5001,MATCH($A4894,'Apólices'!$A$2:$A$5001,0))="","",INDEX('Apólices'!$Q$2:$Q$5001,MATCH($A4894,'Apólices'!$A$2:$A$5001,0))),""))</f>
        <v/>
      </c>
      <c r="D4894" s="8" t="n"/>
      <c r="E4894" s="25" t="n"/>
      <c r="F4894" s="25">
        <f>IF(OR($E4894="",$C4894=""),"",ROUND($E4894*$C4894/100,2))</f>
        <v/>
      </c>
      <c r="G4894" s="8" t="n"/>
      <c r="H4894" s="25" t="n"/>
      <c r="I4894" s="8" t="n"/>
      <c r="J4894" s="25">
        <f>IF($H4894&lt;&gt;"",IF($F4894="","",ROUND($H4894-$F4894,2)),IF(AND($F4894&lt;&gt;"",ISNUMBER($G4894)),IF($G4894&lt;TODAY(),-$F4894,""),""))</f>
        <v/>
      </c>
    </row>
    <row r="4895">
      <c r="A4895" s="7" t="n"/>
      <c r="B4895" s="10" t="n"/>
      <c r="C4895">
        <f>IF($A4895="","",IFERROR(IF(INDEX('Apólices'!$Q$2:$Q$5001,MATCH($A4895,'Apólices'!$A$2:$A$5001,0))="","",INDEX('Apólices'!$Q$2:$Q$5001,MATCH($A4895,'Apólices'!$A$2:$A$5001,0))),""))</f>
        <v/>
      </c>
      <c r="D4895" s="8" t="n"/>
      <c r="E4895" s="25" t="n"/>
      <c r="F4895" s="25">
        <f>IF(OR($E4895="",$C4895=""),"",ROUND($E4895*$C4895/100,2))</f>
        <v/>
      </c>
      <c r="G4895" s="8" t="n"/>
      <c r="H4895" s="25" t="n"/>
      <c r="I4895" s="8" t="n"/>
      <c r="J4895" s="25">
        <f>IF($H4895&lt;&gt;"",IF($F4895="","",ROUND($H4895-$F4895,2)),IF(AND($F4895&lt;&gt;"",ISNUMBER($G4895)),IF($G4895&lt;TODAY(),-$F4895,""),""))</f>
        <v/>
      </c>
    </row>
    <row r="4896">
      <c r="A4896" s="7" t="n"/>
      <c r="B4896" s="10" t="n"/>
      <c r="C4896">
        <f>IF($A4896="","",IFERROR(IF(INDEX('Apólices'!$Q$2:$Q$5001,MATCH($A4896,'Apólices'!$A$2:$A$5001,0))="","",INDEX('Apólices'!$Q$2:$Q$5001,MATCH($A4896,'Apólices'!$A$2:$A$5001,0))),""))</f>
        <v/>
      </c>
      <c r="D4896" s="8" t="n"/>
      <c r="E4896" s="25" t="n"/>
      <c r="F4896" s="25">
        <f>IF(OR($E4896="",$C4896=""),"",ROUND($E4896*$C4896/100,2))</f>
        <v/>
      </c>
      <c r="G4896" s="8" t="n"/>
      <c r="H4896" s="25" t="n"/>
      <c r="I4896" s="8" t="n"/>
      <c r="J4896" s="25">
        <f>IF($H4896&lt;&gt;"",IF($F4896="","",ROUND($H4896-$F4896,2)),IF(AND($F4896&lt;&gt;"",ISNUMBER($G4896)),IF($G4896&lt;TODAY(),-$F4896,""),""))</f>
        <v/>
      </c>
    </row>
    <row r="4897">
      <c r="A4897" s="7" t="n"/>
      <c r="B4897" s="10" t="n"/>
      <c r="C4897">
        <f>IF($A4897="","",IFERROR(IF(INDEX('Apólices'!$Q$2:$Q$5001,MATCH($A4897,'Apólices'!$A$2:$A$5001,0))="","",INDEX('Apólices'!$Q$2:$Q$5001,MATCH($A4897,'Apólices'!$A$2:$A$5001,0))),""))</f>
        <v/>
      </c>
      <c r="D4897" s="8" t="n"/>
      <c r="E4897" s="25" t="n"/>
      <c r="F4897" s="25">
        <f>IF(OR($E4897="",$C4897=""),"",ROUND($E4897*$C4897/100,2))</f>
        <v/>
      </c>
      <c r="G4897" s="8" t="n"/>
      <c r="H4897" s="25" t="n"/>
      <c r="I4897" s="8" t="n"/>
      <c r="J4897" s="25">
        <f>IF($H4897&lt;&gt;"",IF($F4897="","",ROUND($H4897-$F4897,2)),IF(AND($F4897&lt;&gt;"",ISNUMBER($G4897)),IF($G4897&lt;TODAY(),-$F4897,""),""))</f>
        <v/>
      </c>
    </row>
    <row r="4898">
      <c r="A4898" s="7" t="n"/>
      <c r="B4898" s="10" t="n"/>
      <c r="C4898">
        <f>IF($A4898="","",IFERROR(IF(INDEX('Apólices'!$Q$2:$Q$5001,MATCH($A4898,'Apólices'!$A$2:$A$5001,0))="","",INDEX('Apólices'!$Q$2:$Q$5001,MATCH($A4898,'Apólices'!$A$2:$A$5001,0))),""))</f>
        <v/>
      </c>
      <c r="D4898" s="8" t="n"/>
      <c r="E4898" s="25" t="n"/>
      <c r="F4898" s="25">
        <f>IF(OR($E4898="",$C4898=""),"",ROUND($E4898*$C4898/100,2))</f>
        <v/>
      </c>
      <c r="G4898" s="8" t="n"/>
      <c r="H4898" s="25" t="n"/>
      <c r="I4898" s="8" t="n"/>
      <c r="J4898" s="25">
        <f>IF($H4898&lt;&gt;"",IF($F4898="","",ROUND($H4898-$F4898,2)),IF(AND($F4898&lt;&gt;"",ISNUMBER($G4898)),IF($G4898&lt;TODAY(),-$F4898,""),""))</f>
        <v/>
      </c>
    </row>
    <row r="4899">
      <c r="A4899" s="7" t="n"/>
      <c r="B4899" s="10" t="n"/>
      <c r="C4899">
        <f>IF($A4899="","",IFERROR(IF(INDEX('Apólices'!$Q$2:$Q$5001,MATCH($A4899,'Apólices'!$A$2:$A$5001,0))="","",INDEX('Apólices'!$Q$2:$Q$5001,MATCH($A4899,'Apólices'!$A$2:$A$5001,0))),""))</f>
        <v/>
      </c>
      <c r="D4899" s="8" t="n"/>
      <c r="E4899" s="25" t="n"/>
      <c r="F4899" s="25">
        <f>IF(OR($E4899="",$C4899=""),"",ROUND($E4899*$C4899/100,2))</f>
        <v/>
      </c>
      <c r="G4899" s="8" t="n"/>
      <c r="H4899" s="25" t="n"/>
      <c r="I4899" s="8" t="n"/>
      <c r="J4899" s="25">
        <f>IF($H4899&lt;&gt;"",IF($F4899="","",ROUND($H4899-$F4899,2)),IF(AND($F4899&lt;&gt;"",ISNUMBER($G4899)),IF($G4899&lt;TODAY(),-$F4899,""),""))</f>
        <v/>
      </c>
    </row>
    <row r="4900">
      <c r="A4900" s="7" t="n"/>
      <c r="B4900" s="10" t="n"/>
      <c r="C4900">
        <f>IF($A4900="","",IFERROR(IF(INDEX('Apólices'!$Q$2:$Q$5001,MATCH($A4900,'Apólices'!$A$2:$A$5001,0))="","",INDEX('Apólices'!$Q$2:$Q$5001,MATCH($A4900,'Apólices'!$A$2:$A$5001,0))),""))</f>
        <v/>
      </c>
      <c r="D4900" s="8" t="n"/>
      <c r="E4900" s="25" t="n"/>
      <c r="F4900" s="25">
        <f>IF(OR($E4900="",$C4900=""),"",ROUND($E4900*$C4900/100,2))</f>
        <v/>
      </c>
      <c r="G4900" s="8" t="n"/>
      <c r="H4900" s="25" t="n"/>
      <c r="I4900" s="8" t="n"/>
      <c r="J4900" s="25">
        <f>IF($H4900&lt;&gt;"",IF($F4900="","",ROUND($H4900-$F4900,2)),IF(AND($F4900&lt;&gt;"",ISNUMBER($G4900)),IF($G4900&lt;TODAY(),-$F4900,""),""))</f>
        <v/>
      </c>
    </row>
    <row r="4901">
      <c r="A4901" s="7" t="n"/>
      <c r="B4901" s="10" t="n"/>
      <c r="C4901">
        <f>IF($A4901="","",IFERROR(IF(INDEX('Apólices'!$Q$2:$Q$5001,MATCH($A4901,'Apólices'!$A$2:$A$5001,0))="","",INDEX('Apólices'!$Q$2:$Q$5001,MATCH($A4901,'Apólices'!$A$2:$A$5001,0))),""))</f>
        <v/>
      </c>
      <c r="D4901" s="8" t="n"/>
      <c r="E4901" s="25" t="n"/>
      <c r="F4901" s="25">
        <f>IF(OR($E4901="",$C4901=""),"",ROUND($E4901*$C4901/100,2))</f>
        <v/>
      </c>
      <c r="G4901" s="8" t="n"/>
      <c r="H4901" s="25" t="n"/>
      <c r="I4901" s="8" t="n"/>
      <c r="J4901" s="25">
        <f>IF($H4901&lt;&gt;"",IF($F4901="","",ROUND($H4901-$F4901,2)),IF(AND($F4901&lt;&gt;"",ISNUMBER($G4901)),IF($G4901&lt;TODAY(),-$F4901,""),""))</f>
        <v/>
      </c>
    </row>
    <row r="4902">
      <c r="A4902" s="7" t="n"/>
      <c r="B4902" s="10" t="n"/>
      <c r="C4902">
        <f>IF($A4902="","",IFERROR(IF(INDEX('Apólices'!$Q$2:$Q$5001,MATCH($A4902,'Apólices'!$A$2:$A$5001,0))="","",INDEX('Apólices'!$Q$2:$Q$5001,MATCH($A4902,'Apólices'!$A$2:$A$5001,0))),""))</f>
        <v/>
      </c>
      <c r="D4902" s="8" t="n"/>
      <c r="E4902" s="25" t="n"/>
      <c r="F4902" s="25">
        <f>IF(OR($E4902="",$C4902=""),"",ROUND($E4902*$C4902/100,2))</f>
        <v/>
      </c>
      <c r="G4902" s="8" t="n"/>
      <c r="H4902" s="25" t="n"/>
      <c r="I4902" s="8" t="n"/>
      <c r="J4902" s="25">
        <f>IF($H4902&lt;&gt;"",IF($F4902="","",ROUND($H4902-$F4902,2)),IF(AND($F4902&lt;&gt;"",ISNUMBER($G4902)),IF($G4902&lt;TODAY(),-$F4902,""),""))</f>
        <v/>
      </c>
    </row>
    <row r="4903">
      <c r="A4903" s="7" t="n"/>
      <c r="B4903" s="10" t="n"/>
      <c r="C4903">
        <f>IF($A4903="","",IFERROR(IF(INDEX('Apólices'!$Q$2:$Q$5001,MATCH($A4903,'Apólices'!$A$2:$A$5001,0))="","",INDEX('Apólices'!$Q$2:$Q$5001,MATCH($A4903,'Apólices'!$A$2:$A$5001,0))),""))</f>
        <v/>
      </c>
      <c r="D4903" s="8" t="n"/>
      <c r="E4903" s="25" t="n"/>
      <c r="F4903" s="25">
        <f>IF(OR($E4903="",$C4903=""),"",ROUND($E4903*$C4903/100,2))</f>
        <v/>
      </c>
      <c r="G4903" s="8" t="n"/>
      <c r="H4903" s="25" t="n"/>
      <c r="I4903" s="8" t="n"/>
      <c r="J4903" s="25">
        <f>IF($H4903&lt;&gt;"",IF($F4903="","",ROUND($H4903-$F4903,2)),IF(AND($F4903&lt;&gt;"",ISNUMBER($G4903)),IF($G4903&lt;TODAY(),-$F4903,""),""))</f>
        <v/>
      </c>
    </row>
    <row r="4904">
      <c r="A4904" s="7" t="n"/>
      <c r="B4904" s="10" t="n"/>
      <c r="C4904">
        <f>IF($A4904="","",IFERROR(IF(INDEX('Apólices'!$Q$2:$Q$5001,MATCH($A4904,'Apólices'!$A$2:$A$5001,0))="","",INDEX('Apólices'!$Q$2:$Q$5001,MATCH($A4904,'Apólices'!$A$2:$A$5001,0))),""))</f>
        <v/>
      </c>
      <c r="D4904" s="8" t="n"/>
      <c r="E4904" s="25" t="n"/>
      <c r="F4904" s="25">
        <f>IF(OR($E4904="",$C4904=""),"",ROUND($E4904*$C4904/100,2))</f>
        <v/>
      </c>
      <c r="G4904" s="8" t="n"/>
      <c r="H4904" s="25" t="n"/>
      <c r="I4904" s="8" t="n"/>
      <c r="J4904" s="25">
        <f>IF($H4904&lt;&gt;"",IF($F4904="","",ROUND($H4904-$F4904,2)),IF(AND($F4904&lt;&gt;"",ISNUMBER($G4904)),IF($G4904&lt;TODAY(),-$F4904,""),""))</f>
        <v/>
      </c>
    </row>
    <row r="4905">
      <c r="A4905" s="7" t="n"/>
      <c r="B4905" s="10" t="n"/>
      <c r="C4905">
        <f>IF($A4905="","",IFERROR(IF(INDEX('Apólices'!$Q$2:$Q$5001,MATCH($A4905,'Apólices'!$A$2:$A$5001,0))="","",INDEX('Apólices'!$Q$2:$Q$5001,MATCH($A4905,'Apólices'!$A$2:$A$5001,0))),""))</f>
        <v/>
      </c>
      <c r="D4905" s="8" t="n"/>
      <c r="E4905" s="25" t="n"/>
      <c r="F4905" s="25">
        <f>IF(OR($E4905="",$C4905=""),"",ROUND($E4905*$C4905/100,2))</f>
        <v/>
      </c>
      <c r="G4905" s="8" t="n"/>
      <c r="H4905" s="25" t="n"/>
      <c r="I4905" s="8" t="n"/>
      <c r="J4905" s="25">
        <f>IF($H4905&lt;&gt;"",IF($F4905="","",ROUND($H4905-$F4905,2)),IF(AND($F4905&lt;&gt;"",ISNUMBER($G4905)),IF($G4905&lt;TODAY(),-$F4905,""),""))</f>
        <v/>
      </c>
    </row>
    <row r="4906">
      <c r="A4906" s="7" t="n"/>
      <c r="B4906" s="10" t="n"/>
      <c r="C4906">
        <f>IF($A4906="","",IFERROR(IF(INDEX('Apólices'!$Q$2:$Q$5001,MATCH($A4906,'Apólices'!$A$2:$A$5001,0))="","",INDEX('Apólices'!$Q$2:$Q$5001,MATCH($A4906,'Apólices'!$A$2:$A$5001,0))),""))</f>
        <v/>
      </c>
      <c r="D4906" s="8" t="n"/>
      <c r="E4906" s="25" t="n"/>
      <c r="F4906" s="25">
        <f>IF(OR($E4906="",$C4906=""),"",ROUND($E4906*$C4906/100,2))</f>
        <v/>
      </c>
      <c r="G4906" s="8" t="n"/>
      <c r="H4906" s="25" t="n"/>
      <c r="I4906" s="8" t="n"/>
      <c r="J4906" s="25">
        <f>IF($H4906&lt;&gt;"",IF($F4906="","",ROUND($H4906-$F4906,2)),IF(AND($F4906&lt;&gt;"",ISNUMBER($G4906)),IF($G4906&lt;TODAY(),-$F4906,""),""))</f>
        <v/>
      </c>
    </row>
    <row r="4907">
      <c r="A4907" s="7" t="n"/>
      <c r="B4907" s="10" t="n"/>
      <c r="C4907">
        <f>IF($A4907="","",IFERROR(IF(INDEX('Apólices'!$Q$2:$Q$5001,MATCH($A4907,'Apólices'!$A$2:$A$5001,0))="","",INDEX('Apólices'!$Q$2:$Q$5001,MATCH($A4907,'Apólices'!$A$2:$A$5001,0))),""))</f>
        <v/>
      </c>
      <c r="D4907" s="8" t="n"/>
      <c r="E4907" s="25" t="n"/>
      <c r="F4907" s="25">
        <f>IF(OR($E4907="",$C4907=""),"",ROUND($E4907*$C4907/100,2))</f>
        <v/>
      </c>
      <c r="G4907" s="8" t="n"/>
      <c r="H4907" s="25" t="n"/>
      <c r="I4907" s="8" t="n"/>
      <c r="J4907" s="25">
        <f>IF($H4907&lt;&gt;"",IF($F4907="","",ROUND($H4907-$F4907,2)),IF(AND($F4907&lt;&gt;"",ISNUMBER($G4907)),IF($G4907&lt;TODAY(),-$F4907,""),""))</f>
        <v/>
      </c>
    </row>
    <row r="4908">
      <c r="A4908" s="7" t="n"/>
      <c r="B4908" s="10" t="n"/>
      <c r="C4908">
        <f>IF($A4908="","",IFERROR(IF(INDEX('Apólices'!$Q$2:$Q$5001,MATCH($A4908,'Apólices'!$A$2:$A$5001,0))="","",INDEX('Apólices'!$Q$2:$Q$5001,MATCH($A4908,'Apólices'!$A$2:$A$5001,0))),""))</f>
        <v/>
      </c>
      <c r="D4908" s="8" t="n"/>
      <c r="E4908" s="25" t="n"/>
      <c r="F4908" s="25">
        <f>IF(OR($E4908="",$C4908=""),"",ROUND($E4908*$C4908/100,2))</f>
        <v/>
      </c>
      <c r="G4908" s="8" t="n"/>
      <c r="H4908" s="25" t="n"/>
      <c r="I4908" s="8" t="n"/>
      <c r="J4908" s="25">
        <f>IF($H4908&lt;&gt;"",IF($F4908="","",ROUND($H4908-$F4908,2)),IF(AND($F4908&lt;&gt;"",ISNUMBER($G4908)),IF($G4908&lt;TODAY(),-$F4908,""),""))</f>
        <v/>
      </c>
    </row>
    <row r="4909">
      <c r="A4909" s="7" t="n"/>
      <c r="B4909" s="10" t="n"/>
      <c r="C4909">
        <f>IF($A4909="","",IFERROR(IF(INDEX('Apólices'!$Q$2:$Q$5001,MATCH($A4909,'Apólices'!$A$2:$A$5001,0))="","",INDEX('Apólices'!$Q$2:$Q$5001,MATCH($A4909,'Apólices'!$A$2:$A$5001,0))),""))</f>
        <v/>
      </c>
      <c r="D4909" s="8" t="n"/>
      <c r="E4909" s="25" t="n"/>
      <c r="F4909" s="25">
        <f>IF(OR($E4909="",$C4909=""),"",ROUND($E4909*$C4909/100,2))</f>
        <v/>
      </c>
      <c r="G4909" s="8" t="n"/>
      <c r="H4909" s="25" t="n"/>
      <c r="I4909" s="8" t="n"/>
      <c r="J4909" s="25">
        <f>IF($H4909&lt;&gt;"",IF($F4909="","",ROUND($H4909-$F4909,2)),IF(AND($F4909&lt;&gt;"",ISNUMBER($G4909)),IF($G4909&lt;TODAY(),-$F4909,""),""))</f>
        <v/>
      </c>
    </row>
    <row r="4910">
      <c r="A4910" s="7" t="n"/>
      <c r="B4910" s="10" t="n"/>
      <c r="C4910">
        <f>IF($A4910="","",IFERROR(IF(INDEX('Apólices'!$Q$2:$Q$5001,MATCH($A4910,'Apólices'!$A$2:$A$5001,0))="","",INDEX('Apólices'!$Q$2:$Q$5001,MATCH($A4910,'Apólices'!$A$2:$A$5001,0))),""))</f>
        <v/>
      </c>
      <c r="D4910" s="8" t="n"/>
      <c r="E4910" s="25" t="n"/>
      <c r="F4910" s="25">
        <f>IF(OR($E4910="",$C4910=""),"",ROUND($E4910*$C4910/100,2))</f>
        <v/>
      </c>
      <c r="G4910" s="8" t="n"/>
      <c r="H4910" s="25" t="n"/>
      <c r="I4910" s="8" t="n"/>
      <c r="J4910" s="25">
        <f>IF($H4910&lt;&gt;"",IF($F4910="","",ROUND($H4910-$F4910,2)),IF(AND($F4910&lt;&gt;"",ISNUMBER($G4910)),IF($G4910&lt;TODAY(),-$F4910,""),""))</f>
        <v/>
      </c>
    </row>
    <row r="4911">
      <c r="A4911" s="7" t="n"/>
      <c r="B4911" s="10" t="n"/>
      <c r="C4911">
        <f>IF($A4911="","",IFERROR(IF(INDEX('Apólices'!$Q$2:$Q$5001,MATCH($A4911,'Apólices'!$A$2:$A$5001,0))="","",INDEX('Apólices'!$Q$2:$Q$5001,MATCH($A4911,'Apólices'!$A$2:$A$5001,0))),""))</f>
        <v/>
      </c>
      <c r="D4911" s="8" t="n"/>
      <c r="E4911" s="25" t="n"/>
      <c r="F4911" s="25">
        <f>IF(OR($E4911="",$C4911=""),"",ROUND($E4911*$C4911/100,2))</f>
        <v/>
      </c>
      <c r="G4911" s="8" t="n"/>
      <c r="H4911" s="25" t="n"/>
      <c r="I4911" s="8" t="n"/>
      <c r="J4911" s="25">
        <f>IF($H4911&lt;&gt;"",IF($F4911="","",ROUND($H4911-$F4911,2)),IF(AND($F4911&lt;&gt;"",ISNUMBER($G4911)),IF($G4911&lt;TODAY(),-$F4911,""),""))</f>
        <v/>
      </c>
    </row>
    <row r="4912">
      <c r="A4912" s="7" t="n"/>
      <c r="B4912" s="10" t="n"/>
      <c r="C4912">
        <f>IF($A4912="","",IFERROR(IF(INDEX('Apólices'!$Q$2:$Q$5001,MATCH($A4912,'Apólices'!$A$2:$A$5001,0))="","",INDEX('Apólices'!$Q$2:$Q$5001,MATCH($A4912,'Apólices'!$A$2:$A$5001,0))),""))</f>
        <v/>
      </c>
      <c r="D4912" s="8" t="n"/>
      <c r="E4912" s="25" t="n"/>
      <c r="F4912" s="25">
        <f>IF(OR($E4912="",$C4912=""),"",ROUND($E4912*$C4912/100,2))</f>
        <v/>
      </c>
      <c r="G4912" s="8" t="n"/>
      <c r="H4912" s="25" t="n"/>
      <c r="I4912" s="8" t="n"/>
      <c r="J4912" s="25">
        <f>IF($H4912&lt;&gt;"",IF($F4912="","",ROUND($H4912-$F4912,2)),IF(AND($F4912&lt;&gt;"",ISNUMBER($G4912)),IF($G4912&lt;TODAY(),-$F4912,""),""))</f>
        <v/>
      </c>
    </row>
    <row r="4913">
      <c r="A4913" s="7" t="n"/>
      <c r="B4913" s="10" t="n"/>
      <c r="C4913">
        <f>IF($A4913="","",IFERROR(IF(INDEX('Apólices'!$Q$2:$Q$5001,MATCH($A4913,'Apólices'!$A$2:$A$5001,0))="","",INDEX('Apólices'!$Q$2:$Q$5001,MATCH($A4913,'Apólices'!$A$2:$A$5001,0))),""))</f>
        <v/>
      </c>
      <c r="D4913" s="8" t="n"/>
      <c r="E4913" s="25" t="n"/>
      <c r="F4913" s="25">
        <f>IF(OR($E4913="",$C4913=""),"",ROUND($E4913*$C4913/100,2))</f>
        <v/>
      </c>
      <c r="G4913" s="8" t="n"/>
      <c r="H4913" s="25" t="n"/>
      <c r="I4913" s="8" t="n"/>
      <c r="J4913" s="25">
        <f>IF($H4913&lt;&gt;"",IF($F4913="","",ROUND($H4913-$F4913,2)),IF(AND($F4913&lt;&gt;"",ISNUMBER($G4913)),IF($G4913&lt;TODAY(),-$F4913,""),""))</f>
        <v/>
      </c>
    </row>
    <row r="4914">
      <c r="A4914" s="7" t="n"/>
      <c r="B4914" s="10" t="n"/>
      <c r="C4914">
        <f>IF($A4914="","",IFERROR(IF(INDEX('Apólices'!$Q$2:$Q$5001,MATCH($A4914,'Apólices'!$A$2:$A$5001,0))="","",INDEX('Apólices'!$Q$2:$Q$5001,MATCH($A4914,'Apólices'!$A$2:$A$5001,0))),""))</f>
        <v/>
      </c>
      <c r="D4914" s="8" t="n"/>
      <c r="E4914" s="25" t="n"/>
      <c r="F4914" s="25">
        <f>IF(OR($E4914="",$C4914=""),"",ROUND($E4914*$C4914/100,2))</f>
        <v/>
      </c>
      <c r="G4914" s="8" t="n"/>
      <c r="H4914" s="25" t="n"/>
      <c r="I4914" s="8" t="n"/>
      <c r="J4914" s="25">
        <f>IF($H4914&lt;&gt;"",IF($F4914="","",ROUND($H4914-$F4914,2)),IF(AND($F4914&lt;&gt;"",ISNUMBER($G4914)),IF($G4914&lt;TODAY(),-$F4914,""),""))</f>
        <v/>
      </c>
    </row>
    <row r="4915">
      <c r="A4915" s="7" t="n"/>
      <c r="B4915" s="10" t="n"/>
      <c r="C4915">
        <f>IF($A4915="","",IFERROR(IF(INDEX('Apólices'!$Q$2:$Q$5001,MATCH($A4915,'Apólices'!$A$2:$A$5001,0))="","",INDEX('Apólices'!$Q$2:$Q$5001,MATCH($A4915,'Apólices'!$A$2:$A$5001,0))),""))</f>
        <v/>
      </c>
      <c r="D4915" s="8" t="n"/>
      <c r="E4915" s="25" t="n"/>
      <c r="F4915" s="25">
        <f>IF(OR($E4915="",$C4915=""),"",ROUND($E4915*$C4915/100,2))</f>
        <v/>
      </c>
      <c r="G4915" s="8" t="n"/>
      <c r="H4915" s="25" t="n"/>
      <c r="I4915" s="8" t="n"/>
      <c r="J4915" s="25">
        <f>IF($H4915&lt;&gt;"",IF($F4915="","",ROUND($H4915-$F4915,2)),IF(AND($F4915&lt;&gt;"",ISNUMBER($G4915)),IF($G4915&lt;TODAY(),-$F4915,""),""))</f>
        <v/>
      </c>
    </row>
    <row r="4916">
      <c r="A4916" s="7" t="n"/>
      <c r="B4916" s="10" t="n"/>
      <c r="C4916">
        <f>IF($A4916="","",IFERROR(IF(INDEX('Apólices'!$Q$2:$Q$5001,MATCH($A4916,'Apólices'!$A$2:$A$5001,0))="","",INDEX('Apólices'!$Q$2:$Q$5001,MATCH($A4916,'Apólices'!$A$2:$A$5001,0))),""))</f>
        <v/>
      </c>
      <c r="D4916" s="8" t="n"/>
      <c r="E4916" s="25" t="n"/>
      <c r="F4916" s="25">
        <f>IF(OR($E4916="",$C4916=""),"",ROUND($E4916*$C4916/100,2))</f>
        <v/>
      </c>
      <c r="G4916" s="8" t="n"/>
      <c r="H4916" s="25" t="n"/>
      <c r="I4916" s="8" t="n"/>
      <c r="J4916" s="25">
        <f>IF($H4916&lt;&gt;"",IF($F4916="","",ROUND($H4916-$F4916,2)),IF(AND($F4916&lt;&gt;"",ISNUMBER($G4916)),IF($G4916&lt;TODAY(),-$F4916,""),""))</f>
        <v/>
      </c>
    </row>
    <row r="4917">
      <c r="A4917" s="7" t="n"/>
      <c r="B4917" s="10" t="n"/>
      <c r="C4917">
        <f>IF($A4917="","",IFERROR(IF(INDEX('Apólices'!$Q$2:$Q$5001,MATCH($A4917,'Apólices'!$A$2:$A$5001,0))="","",INDEX('Apólices'!$Q$2:$Q$5001,MATCH($A4917,'Apólices'!$A$2:$A$5001,0))),""))</f>
        <v/>
      </c>
      <c r="D4917" s="8" t="n"/>
      <c r="E4917" s="25" t="n"/>
      <c r="F4917" s="25">
        <f>IF(OR($E4917="",$C4917=""),"",ROUND($E4917*$C4917/100,2))</f>
        <v/>
      </c>
      <c r="G4917" s="8" t="n"/>
      <c r="H4917" s="25" t="n"/>
      <c r="I4917" s="8" t="n"/>
      <c r="J4917" s="25">
        <f>IF($H4917&lt;&gt;"",IF($F4917="","",ROUND($H4917-$F4917,2)),IF(AND($F4917&lt;&gt;"",ISNUMBER($G4917)),IF($G4917&lt;TODAY(),-$F4917,""),""))</f>
        <v/>
      </c>
    </row>
    <row r="4918">
      <c r="A4918" s="7" t="n"/>
      <c r="B4918" s="10" t="n"/>
      <c r="C4918">
        <f>IF($A4918="","",IFERROR(IF(INDEX('Apólices'!$Q$2:$Q$5001,MATCH($A4918,'Apólices'!$A$2:$A$5001,0))="","",INDEX('Apólices'!$Q$2:$Q$5001,MATCH($A4918,'Apólices'!$A$2:$A$5001,0))),""))</f>
        <v/>
      </c>
      <c r="D4918" s="8" t="n"/>
      <c r="E4918" s="25" t="n"/>
      <c r="F4918" s="25">
        <f>IF(OR($E4918="",$C4918=""),"",ROUND($E4918*$C4918/100,2))</f>
        <v/>
      </c>
      <c r="G4918" s="8" t="n"/>
      <c r="H4918" s="25" t="n"/>
      <c r="I4918" s="8" t="n"/>
      <c r="J4918" s="25">
        <f>IF($H4918&lt;&gt;"",IF($F4918="","",ROUND($H4918-$F4918,2)),IF(AND($F4918&lt;&gt;"",ISNUMBER($G4918)),IF($G4918&lt;TODAY(),-$F4918,""),""))</f>
        <v/>
      </c>
    </row>
    <row r="4919">
      <c r="A4919" s="7" t="n"/>
      <c r="B4919" s="10" t="n"/>
      <c r="C4919">
        <f>IF($A4919="","",IFERROR(IF(INDEX('Apólices'!$Q$2:$Q$5001,MATCH($A4919,'Apólices'!$A$2:$A$5001,0))="","",INDEX('Apólices'!$Q$2:$Q$5001,MATCH($A4919,'Apólices'!$A$2:$A$5001,0))),""))</f>
        <v/>
      </c>
      <c r="D4919" s="8" t="n"/>
      <c r="E4919" s="25" t="n"/>
      <c r="F4919" s="25">
        <f>IF(OR($E4919="",$C4919=""),"",ROUND($E4919*$C4919/100,2))</f>
        <v/>
      </c>
      <c r="G4919" s="8" t="n"/>
      <c r="H4919" s="25" t="n"/>
      <c r="I4919" s="8" t="n"/>
      <c r="J4919" s="25">
        <f>IF($H4919&lt;&gt;"",IF($F4919="","",ROUND($H4919-$F4919,2)),IF(AND($F4919&lt;&gt;"",ISNUMBER($G4919)),IF($G4919&lt;TODAY(),-$F4919,""),""))</f>
        <v/>
      </c>
    </row>
    <row r="4920">
      <c r="A4920" s="7" t="n"/>
      <c r="B4920" s="10" t="n"/>
      <c r="C4920">
        <f>IF($A4920="","",IFERROR(IF(INDEX('Apólices'!$Q$2:$Q$5001,MATCH($A4920,'Apólices'!$A$2:$A$5001,0))="","",INDEX('Apólices'!$Q$2:$Q$5001,MATCH($A4920,'Apólices'!$A$2:$A$5001,0))),""))</f>
        <v/>
      </c>
      <c r="D4920" s="8" t="n"/>
      <c r="E4920" s="25" t="n"/>
      <c r="F4920" s="25">
        <f>IF(OR($E4920="",$C4920=""),"",ROUND($E4920*$C4920/100,2))</f>
        <v/>
      </c>
      <c r="G4920" s="8" t="n"/>
      <c r="H4920" s="25" t="n"/>
      <c r="I4920" s="8" t="n"/>
      <c r="J4920" s="25">
        <f>IF($H4920&lt;&gt;"",IF($F4920="","",ROUND($H4920-$F4920,2)),IF(AND($F4920&lt;&gt;"",ISNUMBER($G4920)),IF($G4920&lt;TODAY(),-$F4920,""),""))</f>
        <v/>
      </c>
    </row>
    <row r="4921">
      <c r="A4921" s="7" t="n"/>
      <c r="B4921" s="10" t="n"/>
      <c r="C4921">
        <f>IF($A4921="","",IFERROR(IF(INDEX('Apólices'!$Q$2:$Q$5001,MATCH($A4921,'Apólices'!$A$2:$A$5001,0))="","",INDEX('Apólices'!$Q$2:$Q$5001,MATCH($A4921,'Apólices'!$A$2:$A$5001,0))),""))</f>
        <v/>
      </c>
      <c r="D4921" s="8" t="n"/>
      <c r="E4921" s="25" t="n"/>
      <c r="F4921" s="25">
        <f>IF(OR($E4921="",$C4921=""),"",ROUND($E4921*$C4921/100,2))</f>
        <v/>
      </c>
      <c r="G4921" s="8" t="n"/>
      <c r="H4921" s="25" t="n"/>
      <c r="I4921" s="8" t="n"/>
      <c r="J4921" s="25">
        <f>IF($H4921&lt;&gt;"",IF($F4921="","",ROUND($H4921-$F4921,2)),IF(AND($F4921&lt;&gt;"",ISNUMBER($G4921)),IF($G4921&lt;TODAY(),-$F4921,""),""))</f>
        <v/>
      </c>
    </row>
    <row r="4922">
      <c r="A4922" s="7" t="n"/>
      <c r="B4922" s="10" t="n"/>
      <c r="C4922">
        <f>IF($A4922="","",IFERROR(IF(INDEX('Apólices'!$Q$2:$Q$5001,MATCH($A4922,'Apólices'!$A$2:$A$5001,0))="","",INDEX('Apólices'!$Q$2:$Q$5001,MATCH($A4922,'Apólices'!$A$2:$A$5001,0))),""))</f>
        <v/>
      </c>
      <c r="D4922" s="8" t="n"/>
      <c r="E4922" s="25" t="n"/>
      <c r="F4922" s="25">
        <f>IF(OR($E4922="",$C4922=""),"",ROUND($E4922*$C4922/100,2))</f>
        <v/>
      </c>
      <c r="G4922" s="8" t="n"/>
      <c r="H4922" s="25" t="n"/>
      <c r="I4922" s="8" t="n"/>
      <c r="J4922" s="25">
        <f>IF($H4922&lt;&gt;"",IF($F4922="","",ROUND($H4922-$F4922,2)),IF(AND($F4922&lt;&gt;"",ISNUMBER($G4922)),IF($G4922&lt;TODAY(),-$F4922,""),""))</f>
        <v/>
      </c>
    </row>
    <row r="4923">
      <c r="A4923" s="7" t="n"/>
      <c r="B4923" s="10" t="n"/>
      <c r="C4923">
        <f>IF($A4923="","",IFERROR(IF(INDEX('Apólices'!$Q$2:$Q$5001,MATCH($A4923,'Apólices'!$A$2:$A$5001,0))="","",INDEX('Apólices'!$Q$2:$Q$5001,MATCH($A4923,'Apólices'!$A$2:$A$5001,0))),""))</f>
        <v/>
      </c>
      <c r="D4923" s="8" t="n"/>
      <c r="E4923" s="25" t="n"/>
      <c r="F4923" s="25">
        <f>IF(OR($E4923="",$C4923=""),"",ROUND($E4923*$C4923/100,2))</f>
        <v/>
      </c>
      <c r="G4923" s="8" t="n"/>
      <c r="H4923" s="25" t="n"/>
      <c r="I4923" s="8" t="n"/>
      <c r="J4923" s="25">
        <f>IF($H4923&lt;&gt;"",IF($F4923="","",ROUND($H4923-$F4923,2)),IF(AND($F4923&lt;&gt;"",ISNUMBER($G4923)),IF($G4923&lt;TODAY(),-$F4923,""),""))</f>
        <v/>
      </c>
    </row>
    <row r="4924">
      <c r="A4924" s="7" t="n"/>
      <c r="B4924" s="10" t="n"/>
      <c r="C4924">
        <f>IF($A4924="","",IFERROR(IF(INDEX('Apólices'!$Q$2:$Q$5001,MATCH($A4924,'Apólices'!$A$2:$A$5001,0))="","",INDEX('Apólices'!$Q$2:$Q$5001,MATCH($A4924,'Apólices'!$A$2:$A$5001,0))),""))</f>
        <v/>
      </c>
      <c r="D4924" s="8" t="n"/>
      <c r="E4924" s="25" t="n"/>
      <c r="F4924" s="25">
        <f>IF(OR($E4924="",$C4924=""),"",ROUND($E4924*$C4924/100,2))</f>
        <v/>
      </c>
      <c r="G4924" s="8" t="n"/>
      <c r="H4924" s="25" t="n"/>
      <c r="I4924" s="8" t="n"/>
      <c r="J4924" s="25">
        <f>IF($H4924&lt;&gt;"",IF($F4924="","",ROUND($H4924-$F4924,2)),IF(AND($F4924&lt;&gt;"",ISNUMBER($G4924)),IF($G4924&lt;TODAY(),-$F4924,""),""))</f>
        <v/>
      </c>
    </row>
    <row r="4925">
      <c r="A4925" s="7" t="n"/>
      <c r="B4925" s="10" t="n"/>
      <c r="C4925">
        <f>IF($A4925="","",IFERROR(IF(INDEX('Apólices'!$Q$2:$Q$5001,MATCH($A4925,'Apólices'!$A$2:$A$5001,0))="","",INDEX('Apólices'!$Q$2:$Q$5001,MATCH($A4925,'Apólices'!$A$2:$A$5001,0))),""))</f>
        <v/>
      </c>
      <c r="D4925" s="8" t="n"/>
      <c r="E4925" s="25" t="n"/>
      <c r="F4925" s="25">
        <f>IF(OR($E4925="",$C4925=""),"",ROUND($E4925*$C4925/100,2))</f>
        <v/>
      </c>
      <c r="G4925" s="8" t="n"/>
      <c r="H4925" s="25" t="n"/>
      <c r="I4925" s="8" t="n"/>
      <c r="J4925" s="25">
        <f>IF($H4925&lt;&gt;"",IF($F4925="","",ROUND($H4925-$F4925,2)),IF(AND($F4925&lt;&gt;"",ISNUMBER($G4925)),IF($G4925&lt;TODAY(),-$F4925,""),""))</f>
        <v/>
      </c>
    </row>
    <row r="4926">
      <c r="A4926" s="7" t="n"/>
      <c r="B4926" s="10" t="n"/>
      <c r="C4926">
        <f>IF($A4926="","",IFERROR(IF(INDEX('Apólices'!$Q$2:$Q$5001,MATCH($A4926,'Apólices'!$A$2:$A$5001,0))="","",INDEX('Apólices'!$Q$2:$Q$5001,MATCH($A4926,'Apólices'!$A$2:$A$5001,0))),""))</f>
        <v/>
      </c>
      <c r="D4926" s="8" t="n"/>
      <c r="E4926" s="25" t="n"/>
      <c r="F4926" s="25">
        <f>IF(OR($E4926="",$C4926=""),"",ROUND($E4926*$C4926/100,2))</f>
        <v/>
      </c>
      <c r="G4926" s="8" t="n"/>
      <c r="H4926" s="25" t="n"/>
      <c r="I4926" s="8" t="n"/>
      <c r="J4926" s="25">
        <f>IF($H4926&lt;&gt;"",IF($F4926="","",ROUND($H4926-$F4926,2)),IF(AND($F4926&lt;&gt;"",ISNUMBER($G4926)),IF($G4926&lt;TODAY(),-$F4926,""),""))</f>
        <v/>
      </c>
    </row>
    <row r="4927">
      <c r="A4927" s="7" t="n"/>
      <c r="B4927" s="10" t="n"/>
      <c r="C4927">
        <f>IF($A4927="","",IFERROR(IF(INDEX('Apólices'!$Q$2:$Q$5001,MATCH($A4927,'Apólices'!$A$2:$A$5001,0))="","",INDEX('Apólices'!$Q$2:$Q$5001,MATCH($A4927,'Apólices'!$A$2:$A$5001,0))),""))</f>
        <v/>
      </c>
      <c r="D4927" s="8" t="n"/>
      <c r="E4927" s="25" t="n"/>
      <c r="F4927" s="25">
        <f>IF(OR($E4927="",$C4927=""),"",ROUND($E4927*$C4927/100,2))</f>
        <v/>
      </c>
      <c r="G4927" s="8" t="n"/>
      <c r="H4927" s="25" t="n"/>
      <c r="I4927" s="8" t="n"/>
      <c r="J4927" s="25">
        <f>IF($H4927&lt;&gt;"",IF($F4927="","",ROUND($H4927-$F4927,2)),IF(AND($F4927&lt;&gt;"",ISNUMBER($G4927)),IF($G4927&lt;TODAY(),-$F4927,""),""))</f>
        <v/>
      </c>
    </row>
    <row r="4928">
      <c r="A4928" s="7" t="n"/>
      <c r="B4928" s="10" t="n"/>
      <c r="C4928">
        <f>IF($A4928="","",IFERROR(IF(INDEX('Apólices'!$Q$2:$Q$5001,MATCH($A4928,'Apólices'!$A$2:$A$5001,0))="","",INDEX('Apólices'!$Q$2:$Q$5001,MATCH($A4928,'Apólices'!$A$2:$A$5001,0))),""))</f>
        <v/>
      </c>
      <c r="D4928" s="8" t="n"/>
      <c r="E4928" s="25" t="n"/>
      <c r="F4928" s="25">
        <f>IF(OR($E4928="",$C4928=""),"",ROUND($E4928*$C4928/100,2))</f>
        <v/>
      </c>
      <c r="G4928" s="8" t="n"/>
      <c r="H4928" s="25" t="n"/>
      <c r="I4928" s="8" t="n"/>
      <c r="J4928" s="25">
        <f>IF($H4928&lt;&gt;"",IF($F4928="","",ROUND($H4928-$F4928,2)),IF(AND($F4928&lt;&gt;"",ISNUMBER($G4928)),IF($G4928&lt;TODAY(),-$F4928,""),""))</f>
        <v/>
      </c>
    </row>
    <row r="4929">
      <c r="A4929" s="7" t="n"/>
      <c r="B4929" s="10" t="n"/>
      <c r="C4929">
        <f>IF($A4929="","",IFERROR(IF(INDEX('Apólices'!$Q$2:$Q$5001,MATCH($A4929,'Apólices'!$A$2:$A$5001,0))="","",INDEX('Apólices'!$Q$2:$Q$5001,MATCH($A4929,'Apólices'!$A$2:$A$5001,0))),""))</f>
        <v/>
      </c>
      <c r="D4929" s="8" t="n"/>
      <c r="E4929" s="25" t="n"/>
      <c r="F4929" s="25">
        <f>IF(OR($E4929="",$C4929=""),"",ROUND($E4929*$C4929/100,2))</f>
        <v/>
      </c>
      <c r="G4929" s="8" t="n"/>
      <c r="H4929" s="25" t="n"/>
      <c r="I4929" s="8" t="n"/>
      <c r="J4929" s="25">
        <f>IF($H4929&lt;&gt;"",IF($F4929="","",ROUND($H4929-$F4929,2)),IF(AND($F4929&lt;&gt;"",ISNUMBER($G4929)),IF($G4929&lt;TODAY(),-$F4929,""),""))</f>
        <v/>
      </c>
    </row>
    <row r="4930">
      <c r="A4930" s="7" t="n"/>
      <c r="B4930" s="10" t="n"/>
      <c r="C4930">
        <f>IF($A4930="","",IFERROR(IF(INDEX('Apólices'!$Q$2:$Q$5001,MATCH($A4930,'Apólices'!$A$2:$A$5001,0))="","",INDEX('Apólices'!$Q$2:$Q$5001,MATCH($A4930,'Apólices'!$A$2:$A$5001,0))),""))</f>
        <v/>
      </c>
      <c r="D4930" s="8" t="n"/>
      <c r="E4930" s="25" t="n"/>
      <c r="F4930" s="25">
        <f>IF(OR($E4930="",$C4930=""),"",ROUND($E4930*$C4930/100,2))</f>
        <v/>
      </c>
      <c r="G4930" s="8" t="n"/>
      <c r="H4930" s="25" t="n"/>
      <c r="I4930" s="8" t="n"/>
      <c r="J4930" s="25">
        <f>IF($H4930&lt;&gt;"",IF($F4930="","",ROUND($H4930-$F4930,2)),IF(AND($F4930&lt;&gt;"",ISNUMBER($G4930)),IF($G4930&lt;TODAY(),-$F4930,""),""))</f>
        <v/>
      </c>
    </row>
    <row r="4931">
      <c r="A4931" s="7" t="n"/>
      <c r="B4931" s="10" t="n"/>
      <c r="C4931">
        <f>IF($A4931="","",IFERROR(IF(INDEX('Apólices'!$Q$2:$Q$5001,MATCH($A4931,'Apólices'!$A$2:$A$5001,0))="","",INDEX('Apólices'!$Q$2:$Q$5001,MATCH($A4931,'Apólices'!$A$2:$A$5001,0))),""))</f>
        <v/>
      </c>
      <c r="D4931" s="8" t="n"/>
      <c r="E4931" s="25" t="n"/>
      <c r="F4931" s="25">
        <f>IF(OR($E4931="",$C4931=""),"",ROUND($E4931*$C4931/100,2))</f>
        <v/>
      </c>
      <c r="G4931" s="8" t="n"/>
      <c r="H4931" s="25" t="n"/>
      <c r="I4931" s="8" t="n"/>
      <c r="J4931" s="25">
        <f>IF($H4931&lt;&gt;"",IF($F4931="","",ROUND($H4931-$F4931,2)),IF(AND($F4931&lt;&gt;"",ISNUMBER($G4931)),IF($G4931&lt;TODAY(),-$F4931,""),""))</f>
        <v/>
      </c>
    </row>
    <row r="4932">
      <c r="A4932" s="7" t="n"/>
      <c r="B4932" s="10" t="n"/>
      <c r="C4932">
        <f>IF($A4932="","",IFERROR(IF(INDEX('Apólices'!$Q$2:$Q$5001,MATCH($A4932,'Apólices'!$A$2:$A$5001,0))="","",INDEX('Apólices'!$Q$2:$Q$5001,MATCH($A4932,'Apólices'!$A$2:$A$5001,0))),""))</f>
        <v/>
      </c>
      <c r="D4932" s="8" t="n"/>
      <c r="E4932" s="25" t="n"/>
      <c r="F4932" s="25">
        <f>IF(OR($E4932="",$C4932=""),"",ROUND($E4932*$C4932/100,2))</f>
        <v/>
      </c>
      <c r="G4932" s="8" t="n"/>
      <c r="H4932" s="25" t="n"/>
      <c r="I4932" s="8" t="n"/>
      <c r="J4932" s="25">
        <f>IF($H4932&lt;&gt;"",IF($F4932="","",ROUND($H4932-$F4932,2)),IF(AND($F4932&lt;&gt;"",ISNUMBER($G4932)),IF($G4932&lt;TODAY(),-$F4932,""),""))</f>
        <v/>
      </c>
    </row>
    <row r="4933">
      <c r="A4933" s="7" t="n"/>
      <c r="B4933" s="10" t="n"/>
      <c r="C4933">
        <f>IF($A4933="","",IFERROR(IF(INDEX('Apólices'!$Q$2:$Q$5001,MATCH($A4933,'Apólices'!$A$2:$A$5001,0))="","",INDEX('Apólices'!$Q$2:$Q$5001,MATCH($A4933,'Apólices'!$A$2:$A$5001,0))),""))</f>
        <v/>
      </c>
      <c r="D4933" s="8" t="n"/>
      <c r="E4933" s="25" t="n"/>
      <c r="F4933" s="25">
        <f>IF(OR($E4933="",$C4933=""),"",ROUND($E4933*$C4933/100,2))</f>
        <v/>
      </c>
      <c r="G4933" s="8" t="n"/>
      <c r="H4933" s="25" t="n"/>
      <c r="I4933" s="8" t="n"/>
      <c r="J4933" s="25">
        <f>IF($H4933&lt;&gt;"",IF($F4933="","",ROUND($H4933-$F4933,2)),IF(AND($F4933&lt;&gt;"",ISNUMBER($G4933)),IF($G4933&lt;TODAY(),-$F4933,""),""))</f>
        <v/>
      </c>
    </row>
    <row r="4934">
      <c r="A4934" s="7" t="n"/>
      <c r="B4934" s="10" t="n"/>
      <c r="C4934">
        <f>IF($A4934="","",IFERROR(IF(INDEX('Apólices'!$Q$2:$Q$5001,MATCH($A4934,'Apólices'!$A$2:$A$5001,0))="","",INDEX('Apólices'!$Q$2:$Q$5001,MATCH($A4934,'Apólices'!$A$2:$A$5001,0))),""))</f>
        <v/>
      </c>
      <c r="D4934" s="8" t="n"/>
      <c r="E4934" s="25" t="n"/>
      <c r="F4934" s="25">
        <f>IF(OR($E4934="",$C4934=""),"",ROUND($E4934*$C4934/100,2))</f>
        <v/>
      </c>
      <c r="G4934" s="8" t="n"/>
      <c r="H4934" s="25" t="n"/>
      <c r="I4934" s="8" t="n"/>
      <c r="J4934" s="25">
        <f>IF($H4934&lt;&gt;"",IF($F4934="","",ROUND($H4934-$F4934,2)),IF(AND($F4934&lt;&gt;"",ISNUMBER($G4934)),IF($G4934&lt;TODAY(),-$F4934,""),""))</f>
        <v/>
      </c>
    </row>
    <row r="4935">
      <c r="A4935" s="7" t="n"/>
      <c r="B4935" s="10" t="n"/>
      <c r="C4935">
        <f>IF($A4935="","",IFERROR(IF(INDEX('Apólices'!$Q$2:$Q$5001,MATCH($A4935,'Apólices'!$A$2:$A$5001,0))="","",INDEX('Apólices'!$Q$2:$Q$5001,MATCH($A4935,'Apólices'!$A$2:$A$5001,0))),""))</f>
        <v/>
      </c>
      <c r="D4935" s="8" t="n"/>
      <c r="E4935" s="25" t="n"/>
      <c r="F4935" s="25">
        <f>IF(OR($E4935="",$C4935=""),"",ROUND($E4935*$C4935/100,2))</f>
        <v/>
      </c>
      <c r="G4935" s="8" t="n"/>
      <c r="H4935" s="25" t="n"/>
      <c r="I4935" s="8" t="n"/>
      <c r="J4935" s="25">
        <f>IF($H4935&lt;&gt;"",IF($F4935="","",ROUND($H4935-$F4935,2)),IF(AND($F4935&lt;&gt;"",ISNUMBER($G4935)),IF($G4935&lt;TODAY(),-$F4935,""),""))</f>
        <v/>
      </c>
    </row>
    <row r="4936">
      <c r="A4936" s="7" t="n"/>
      <c r="B4936" s="10" t="n"/>
      <c r="C4936">
        <f>IF($A4936="","",IFERROR(IF(INDEX('Apólices'!$Q$2:$Q$5001,MATCH($A4936,'Apólices'!$A$2:$A$5001,0))="","",INDEX('Apólices'!$Q$2:$Q$5001,MATCH($A4936,'Apólices'!$A$2:$A$5001,0))),""))</f>
        <v/>
      </c>
      <c r="D4936" s="8" t="n"/>
      <c r="E4936" s="25" t="n"/>
      <c r="F4936" s="25">
        <f>IF(OR($E4936="",$C4936=""),"",ROUND($E4936*$C4936/100,2))</f>
        <v/>
      </c>
      <c r="G4936" s="8" t="n"/>
      <c r="H4936" s="25" t="n"/>
      <c r="I4936" s="8" t="n"/>
      <c r="J4936" s="25">
        <f>IF($H4936&lt;&gt;"",IF($F4936="","",ROUND($H4936-$F4936,2)),IF(AND($F4936&lt;&gt;"",ISNUMBER($G4936)),IF($G4936&lt;TODAY(),-$F4936,""),""))</f>
        <v/>
      </c>
    </row>
    <row r="4937">
      <c r="A4937" s="7" t="n"/>
      <c r="B4937" s="10" t="n"/>
      <c r="C4937">
        <f>IF($A4937="","",IFERROR(IF(INDEX('Apólices'!$Q$2:$Q$5001,MATCH($A4937,'Apólices'!$A$2:$A$5001,0))="","",INDEX('Apólices'!$Q$2:$Q$5001,MATCH($A4937,'Apólices'!$A$2:$A$5001,0))),""))</f>
        <v/>
      </c>
      <c r="D4937" s="8" t="n"/>
      <c r="E4937" s="25" t="n"/>
      <c r="F4937" s="25">
        <f>IF(OR($E4937="",$C4937=""),"",ROUND($E4937*$C4937/100,2))</f>
        <v/>
      </c>
      <c r="G4937" s="8" t="n"/>
      <c r="H4937" s="25" t="n"/>
      <c r="I4937" s="8" t="n"/>
      <c r="J4937" s="25">
        <f>IF($H4937&lt;&gt;"",IF($F4937="","",ROUND($H4937-$F4937,2)),IF(AND($F4937&lt;&gt;"",ISNUMBER($G4937)),IF($G4937&lt;TODAY(),-$F4937,""),""))</f>
        <v/>
      </c>
    </row>
    <row r="4938">
      <c r="A4938" s="7" t="n"/>
      <c r="B4938" s="10" t="n"/>
      <c r="C4938">
        <f>IF($A4938="","",IFERROR(IF(INDEX('Apólices'!$Q$2:$Q$5001,MATCH($A4938,'Apólices'!$A$2:$A$5001,0))="","",INDEX('Apólices'!$Q$2:$Q$5001,MATCH($A4938,'Apólices'!$A$2:$A$5001,0))),""))</f>
        <v/>
      </c>
      <c r="D4938" s="8" t="n"/>
      <c r="E4938" s="25" t="n"/>
      <c r="F4938" s="25">
        <f>IF(OR($E4938="",$C4938=""),"",ROUND($E4938*$C4938/100,2))</f>
        <v/>
      </c>
      <c r="G4938" s="8" t="n"/>
      <c r="H4938" s="25" t="n"/>
      <c r="I4938" s="8" t="n"/>
      <c r="J4938" s="25">
        <f>IF($H4938&lt;&gt;"",IF($F4938="","",ROUND($H4938-$F4938,2)),IF(AND($F4938&lt;&gt;"",ISNUMBER($G4938)),IF($G4938&lt;TODAY(),-$F4938,""),""))</f>
        <v/>
      </c>
    </row>
    <row r="4939">
      <c r="A4939" s="7" t="n"/>
      <c r="B4939" s="10" t="n"/>
      <c r="C4939">
        <f>IF($A4939="","",IFERROR(IF(INDEX('Apólices'!$Q$2:$Q$5001,MATCH($A4939,'Apólices'!$A$2:$A$5001,0))="","",INDEX('Apólices'!$Q$2:$Q$5001,MATCH($A4939,'Apólices'!$A$2:$A$5001,0))),""))</f>
        <v/>
      </c>
      <c r="D4939" s="8" t="n"/>
      <c r="E4939" s="25" t="n"/>
      <c r="F4939" s="25">
        <f>IF(OR($E4939="",$C4939=""),"",ROUND($E4939*$C4939/100,2))</f>
        <v/>
      </c>
      <c r="G4939" s="8" t="n"/>
      <c r="H4939" s="25" t="n"/>
      <c r="I4939" s="8" t="n"/>
      <c r="J4939" s="25">
        <f>IF($H4939&lt;&gt;"",IF($F4939="","",ROUND($H4939-$F4939,2)),IF(AND($F4939&lt;&gt;"",ISNUMBER($G4939)),IF($G4939&lt;TODAY(),-$F4939,""),""))</f>
        <v/>
      </c>
    </row>
    <row r="4940">
      <c r="A4940" s="7" t="n"/>
      <c r="B4940" s="10" t="n"/>
      <c r="C4940">
        <f>IF($A4940="","",IFERROR(IF(INDEX('Apólices'!$Q$2:$Q$5001,MATCH($A4940,'Apólices'!$A$2:$A$5001,0))="","",INDEX('Apólices'!$Q$2:$Q$5001,MATCH($A4940,'Apólices'!$A$2:$A$5001,0))),""))</f>
        <v/>
      </c>
      <c r="D4940" s="8" t="n"/>
      <c r="E4940" s="25" t="n"/>
      <c r="F4940" s="25">
        <f>IF(OR($E4940="",$C4940=""),"",ROUND($E4940*$C4940/100,2))</f>
        <v/>
      </c>
      <c r="G4940" s="8" t="n"/>
      <c r="H4940" s="25" t="n"/>
      <c r="I4940" s="8" t="n"/>
      <c r="J4940" s="25">
        <f>IF($H4940&lt;&gt;"",IF($F4940="","",ROUND($H4940-$F4940,2)),IF(AND($F4940&lt;&gt;"",ISNUMBER($G4940)),IF($G4940&lt;TODAY(),-$F4940,""),""))</f>
        <v/>
      </c>
    </row>
    <row r="4941">
      <c r="A4941" s="7" t="n"/>
      <c r="B4941" s="10" t="n"/>
      <c r="C4941">
        <f>IF($A4941="","",IFERROR(IF(INDEX('Apólices'!$Q$2:$Q$5001,MATCH($A4941,'Apólices'!$A$2:$A$5001,0))="","",INDEX('Apólices'!$Q$2:$Q$5001,MATCH($A4941,'Apólices'!$A$2:$A$5001,0))),""))</f>
        <v/>
      </c>
      <c r="D4941" s="8" t="n"/>
      <c r="E4941" s="25" t="n"/>
      <c r="F4941" s="25">
        <f>IF(OR($E4941="",$C4941=""),"",ROUND($E4941*$C4941/100,2))</f>
        <v/>
      </c>
      <c r="G4941" s="8" t="n"/>
      <c r="H4941" s="25" t="n"/>
      <c r="I4941" s="8" t="n"/>
      <c r="J4941" s="25">
        <f>IF($H4941&lt;&gt;"",IF($F4941="","",ROUND($H4941-$F4941,2)),IF(AND($F4941&lt;&gt;"",ISNUMBER($G4941)),IF($G4941&lt;TODAY(),-$F4941,""),""))</f>
        <v/>
      </c>
    </row>
    <row r="4942">
      <c r="A4942" s="7" t="n"/>
      <c r="B4942" s="10" t="n"/>
      <c r="C4942">
        <f>IF($A4942="","",IFERROR(IF(INDEX('Apólices'!$Q$2:$Q$5001,MATCH($A4942,'Apólices'!$A$2:$A$5001,0))="","",INDEX('Apólices'!$Q$2:$Q$5001,MATCH($A4942,'Apólices'!$A$2:$A$5001,0))),""))</f>
        <v/>
      </c>
      <c r="D4942" s="8" t="n"/>
      <c r="E4942" s="25" t="n"/>
      <c r="F4942" s="25">
        <f>IF(OR($E4942="",$C4942=""),"",ROUND($E4942*$C4942/100,2))</f>
        <v/>
      </c>
      <c r="G4942" s="8" t="n"/>
      <c r="H4942" s="25" t="n"/>
      <c r="I4942" s="8" t="n"/>
      <c r="J4942" s="25">
        <f>IF($H4942&lt;&gt;"",IF($F4942="","",ROUND($H4942-$F4942,2)),IF(AND($F4942&lt;&gt;"",ISNUMBER($G4942)),IF($G4942&lt;TODAY(),-$F4942,""),""))</f>
        <v/>
      </c>
    </row>
    <row r="4943">
      <c r="A4943" s="7" t="n"/>
      <c r="B4943" s="10" t="n"/>
      <c r="C4943">
        <f>IF($A4943="","",IFERROR(IF(INDEX('Apólices'!$Q$2:$Q$5001,MATCH($A4943,'Apólices'!$A$2:$A$5001,0))="","",INDEX('Apólices'!$Q$2:$Q$5001,MATCH($A4943,'Apólices'!$A$2:$A$5001,0))),""))</f>
        <v/>
      </c>
      <c r="D4943" s="8" t="n"/>
      <c r="E4943" s="25" t="n"/>
      <c r="F4943" s="25">
        <f>IF(OR($E4943="",$C4943=""),"",ROUND($E4943*$C4943/100,2))</f>
        <v/>
      </c>
      <c r="G4943" s="8" t="n"/>
      <c r="H4943" s="25" t="n"/>
      <c r="I4943" s="8" t="n"/>
      <c r="J4943" s="25">
        <f>IF($H4943&lt;&gt;"",IF($F4943="","",ROUND($H4943-$F4943,2)),IF(AND($F4943&lt;&gt;"",ISNUMBER($G4943)),IF($G4943&lt;TODAY(),-$F4943,""),""))</f>
        <v/>
      </c>
    </row>
    <row r="4944">
      <c r="A4944" s="7" t="n"/>
      <c r="B4944" s="10" t="n"/>
      <c r="C4944">
        <f>IF($A4944="","",IFERROR(IF(INDEX('Apólices'!$Q$2:$Q$5001,MATCH($A4944,'Apólices'!$A$2:$A$5001,0))="","",INDEX('Apólices'!$Q$2:$Q$5001,MATCH($A4944,'Apólices'!$A$2:$A$5001,0))),""))</f>
        <v/>
      </c>
      <c r="D4944" s="8" t="n"/>
      <c r="E4944" s="25" t="n"/>
      <c r="F4944" s="25">
        <f>IF(OR($E4944="",$C4944=""),"",ROUND($E4944*$C4944/100,2))</f>
        <v/>
      </c>
      <c r="G4944" s="8" t="n"/>
      <c r="H4944" s="25" t="n"/>
      <c r="I4944" s="8" t="n"/>
      <c r="J4944" s="25">
        <f>IF($H4944&lt;&gt;"",IF($F4944="","",ROUND($H4944-$F4944,2)),IF(AND($F4944&lt;&gt;"",ISNUMBER($G4944)),IF($G4944&lt;TODAY(),-$F4944,""),""))</f>
        <v/>
      </c>
    </row>
    <row r="4945">
      <c r="A4945" s="7" t="n"/>
      <c r="B4945" s="10" t="n"/>
      <c r="C4945">
        <f>IF($A4945="","",IFERROR(IF(INDEX('Apólices'!$Q$2:$Q$5001,MATCH($A4945,'Apólices'!$A$2:$A$5001,0))="","",INDEX('Apólices'!$Q$2:$Q$5001,MATCH($A4945,'Apólices'!$A$2:$A$5001,0))),""))</f>
        <v/>
      </c>
      <c r="D4945" s="8" t="n"/>
      <c r="E4945" s="25" t="n"/>
      <c r="F4945" s="25">
        <f>IF(OR($E4945="",$C4945=""),"",ROUND($E4945*$C4945/100,2))</f>
        <v/>
      </c>
      <c r="G4945" s="8" t="n"/>
      <c r="H4945" s="25" t="n"/>
      <c r="I4945" s="8" t="n"/>
      <c r="J4945" s="25">
        <f>IF($H4945&lt;&gt;"",IF($F4945="","",ROUND($H4945-$F4945,2)),IF(AND($F4945&lt;&gt;"",ISNUMBER($G4945)),IF($G4945&lt;TODAY(),-$F4945,""),""))</f>
        <v/>
      </c>
    </row>
    <row r="4946">
      <c r="A4946" s="7" t="n"/>
      <c r="B4946" s="10" t="n"/>
      <c r="C4946">
        <f>IF($A4946="","",IFERROR(IF(INDEX('Apólices'!$Q$2:$Q$5001,MATCH($A4946,'Apólices'!$A$2:$A$5001,0))="","",INDEX('Apólices'!$Q$2:$Q$5001,MATCH($A4946,'Apólices'!$A$2:$A$5001,0))),""))</f>
        <v/>
      </c>
      <c r="D4946" s="8" t="n"/>
      <c r="E4946" s="25" t="n"/>
      <c r="F4946" s="25">
        <f>IF(OR($E4946="",$C4946=""),"",ROUND($E4946*$C4946/100,2))</f>
        <v/>
      </c>
      <c r="G4946" s="8" t="n"/>
      <c r="H4946" s="25" t="n"/>
      <c r="I4946" s="8" t="n"/>
      <c r="J4946" s="25">
        <f>IF($H4946&lt;&gt;"",IF($F4946="","",ROUND($H4946-$F4946,2)),IF(AND($F4946&lt;&gt;"",ISNUMBER($G4946)),IF($G4946&lt;TODAY(),-$F4946,""),""))</f>
        <v/>
      </c>
    </row>
    <row r="4947">
      <c r="A4947" s="7" t="n"/>
      <c r="B4947" s="10" t="n"/>
      <c r="C4947">
        <f>IF($A4947="","",IFERROR(IF(INDEX('Apólices'!$Q$2:$Q$5001,MATCH($A4947,'Apólices'!$A$2:$A$5001,0))="","",INDEX('Apólices'!$Q$2:$Q$5001,MATCH($A4947,'Apólices'!$A$2:$A$5001,0))),""))</f>
        <v/>
      </c>
      <c r="D4947" s="8" t="n"/>
      <c r="E4947" s="25" t="n"/>
      <c r="F4947" s="25">
        <f>IF(OR($E4947="",$C4947=""),"",ROUND($E4947*$C4947/100,2))</f>
        <v/>
      </c>
      <c r="G4947" s="8" t="n"/>
      <c r="H4947" s="25" t="n"/>
      <c r="I4947" s="8" t="n"/>
      <c r="J4947" s="25">
        <f>IF($H4947&lt;&gt;"",IF($F4947="","",ROUND($H4947-$F4947,2)),IF(AND($F4947&lt;&gt;"",ISNUMBER($G4947)),IF($G4947&lt;TODAY(),-$F4947,""),""))</f>
        <v/>
      </c>
    </row>
    <row r="4948">
      <c r="A4948" s="7" t="n"/>
      <c r="B4948" s="10" t="n"/>
      <c r="C4948">
        <f>IF($A4948="","",IFERROR(IF(INDEX('Apólices'!$Q$2:$Q$5001,MATCH($A4948,'Apólices'!$A$2:$A$5001,0))="","",INDEX('Apólices'!$Q$2:$Q$5001,MATCH($A4948,'Apólices'!$A$2:$A$5001,0))),""))</f>
        <v/>
      </c>
      <c r="D4948" s="8" t="n"/>
      <c r="E4948" s="25" t="n"/>
      <c r="F4948" s="25">
        <f>IF(OR($E4948="",$C4948=""),"",ROUND($E4948*$C4948/100,2))</f>
        <v/>
      </c>
      <c r="G4948" s="8" t="n"/>
      <c r="H4948" s="25" t="n"/>
      <c r="I4948" s="8" t="n"/>
      <c r="J4948" s="25">
        <f>IF($H4948&lt;&gt;"",IF($F4948="","",ROUND($H4948-$F4948,2)),IF(AND($F4948&lt;&gt;"",ISNUMBER($G4948)),IF($G4948&lt;TODAY(),-$F4948,""),""))</f>
        <v/>
      </c>
    </row>
    <row r="4949">
      <c r="A4949" s="7" t="n"/>
      <c r="B4949" s="10" t="n"/>
      <c r="C4949">
        <f>IF($A4949="","",IFERROR(IF(INDEX('Apólices'!$Q$2:$Q$5001,MATCH($A4949,'Apólices'!$A$2:$A$5001,0))="","",INDEX('Apólices'!$Q$2:$Q$5001,MATCH($A4949,'Apólices'!$A$2:$A$5001,0))),""))</f>
        <v/>
      </c>
      <c r="D4949" s="8" t="n"/>
      <c r="E4949" s="25" t="n"/>
      <c r="F4949" s="25">
        <f>IF(OR($E4949="",$C4949=""),"",ROUND($E4949*$C4949/100,2))</f>
        <v/>
      </c>
      <c r="G4949" s="8" t="n"/>
      <c r="H4949" s="25" t="n"/>
      <c r="I4949" s="8" t="n"/>
      <c r="J4949" s="25">
        <f>IF($H4949&lt;&gt;"",IF($F4949="","",ROUND($H4949-$F4949,2)),IF(AND($F4949&lt;&gt;"",ISNUMBER($G4949)),IF($G4949&lt;TODAY(),-$F4949,""),""))</f>
        <v/>
      </c>
    </row>
    <row r="4950">
      <c r="A4950" s="7" t="n"/>
      <c r="B4950" s="10" t="n"/>
      <c r="C4950">
        <f>IF($A4950="","",IFERROR(IF(INDEX('Apólices'!$Q$2:$Q$5001,MATCH($A4950,'Apólices'!$A$2:$A$5001,0))="","",INDEX('Apólices'!$Q$2:$Q$5001,MATCH($A4950,'Apólices'!$A$2:$A$5001,0))),""))</f>
        <v/>
      </c>
      <c r="D4950" s="8" t="n"/>
      <c r="E4950" s="25" t="n"/>
      <c r="F4950" s="25">
        <f>IF(OR($E4950="",$C4950=""),"",ROUND($E4950*$C4950/100,2))</f>
        <v/>
      </c>
      <c r="G4950" s="8" t="n"/>
      <c r="H4950" s="25" t="n"/>
      <c r="I4950" s="8" t="n"/>
      <c r="J4950" s="25">
        <f>IF($H4950&lt;&gt;"",IF($F4950="","",ROUND($H4950-$F4950,2)),IF(AND($F4950&lt;&gt;"",ISNUMBER($G4950)),IF($G4950&lt;TODAY(),-$F4950,""),""))</f>
        <v/>
      </c>
    </row>
    <row r="4951">
      <c r="A4951" s="7" t="n"/>
      <c r="B4951" s="10" t="n"/>
      <c r="C4951">
        <f>IF($A4951="","",IFERROR(IF(INDEX('Apólices'!$Q$2:$Q$5001,MATCH($A4951,'Apólices'!$A$2:$A$5001,0))="","",INDEX('Apólices'!$Q$2:$Q$5001,MATCH($A4951,'Apólices'!$A$2:$A$5001,0))),""))</f>
        <v/>
      </c>
      <c r="D4951" s="8" t="n"/>
      <c r="E4951" s="25" t="n"/>
      <c r="F4951" s="25">
        <f>IF(OR($E4951="",$C4951=""),"",ROUND($E4951*$C4951/100,2))</f>
        <v/>
      </c>
      <c r="G4951" s="8" t="n"/>
      <c r="H4951" s="25" t="n"/>
      <c r="I4951" s="8" t="n"/>
      <c r="J4951" s="25">
        <f>IF($H4951&lt;&gt;"",IF($F4951="","",ROUND($H4951-$F4951,2)),IF(AND($F4951&lt;&gt;"",ISNUMBER($G4951)),IF($G4951&lt;TODAY(),-$F4951,""),""))</f>
        <v/>
      </c>
    </row>
    <row r="4952">
      <c r="A4952" s="7" t="n"/>
      <c r="B4952" s="10" t="n"/>
      <c r="C4952">
        <f>IF($A4952="","",IFERROR(IF(INDEX('Apólices'!$Q$2:$Q$5001,MATCH($A4952,'Apólices'!$A$2:$A$5001,0))="","",INDEX('Apólices'!$Q$2:$Q$5001,MATCH($A4952,'Apólices'!$A$2:$A$5001,0))),""))</f>
        <v/>
      </c>
      <c r="D4952" s="8" t="n"/>
      <c r="E4952" s="25" t="n"/>
      <c r="F4952" s="25">
        <f>IF(OR($E4952="",$C4952=""),"",ROUND($E4952*$C4952/100,2))</f>
        <v/>
      </c>
      <c r="G4952" s="8" t="n"/>
      <c r="H4952" s="25" t="n"/>
      <c r="I4952" s="8" t="n"/>
      <c r="J4952" s="25">
        <f>IF($H4952&lt;&gt;"",IF($F4952="","",ROUND($H4952-$F4952,2)),IF(AND($F4952&lt;&gt;"",ISNUMBER($G4952)),IF($G4952&lt;TODAY(),-$F4952,""),""))</f>
        <v/>
      </c>
    </row>
    <row r="4953">
      <c r="A4953" s="7" t="n"/>
      <c r="B4953" s="10" t="n"/>
      <c r="C4953">
        <f>IF($A4953="","",IFERROR(IF(INDEX('Apólices'!$Q$2:$Q$5001,MATCH($A4953,'Apólices'!$A$2:$A$5001,0))="","",INDEX('Apólices'!$Q$2:$Q$5001,MATCH($A4953,'Apólices'!$A$2:$A$5001,0))),""))</f>
        <v/>
      </c>
      <c r="D4953" s="8" t="n"/>
      <c r="E4953" s="25" t="n"/>
      <c r="F4953" s="25">
        <f>IF(OR($E4953="",$C4953=""),"",ROUND($E4953*$C4953/100,2))</f>
        <v/>
      </c>
      <c r="G4953" s="8" t="n"/>
      <c r="H4953" s="25" t="n"/>
      <c r="I4953" s="8" t="n"/>
      <c r="J4953" s="25">
        <f>IF($H4953&lt;&gt;"",IF($F4953="","",ROUND($H4953-$F4953,2)),IF(AND($F4953&lt;&gt;"",ISNUMBER($G4953)),IF($G4953&lt;TODAY(),-$F4953,""),""))</f>
        <v/>
      </c>
    </row>
    <row r="4954">
      <c r="A4954" s="7" t="n"/>
      <c r="B4954" s="10" t="n"/>
      <c r="C4954">
        <f>IF($A4954="","",IFERROR(IF(INDEX('Apólices'!$Q$2:$Q$5001,MATCH($A4954,'Apólices'!$A$2:$A$5001,0))="","",INDEX('Apólices'!$Q$2:$Q$5001,MATCH($A4954,'Apólices'!$A$2:$A$5001,0))),""))</f>
        <v/>
      </c>
      <c r="D4954" s="8" t="n"/>
      <c r="E4954" s="25" t="n"/>
      <c r="F4954" s="25">
        <f>IF(OR($E4954="",$C4954=""),"",ROUND($E4954*$C4954/100,2))</f>
        <v/>
      </c>
      <c r="G4954" s="8" t="n"/>
      <c r="H4954" s="25" t="n"/>
      <c r="I4954" s="8" t="n"/>
      <c r="J4954" s="25">
        <f>IF($H4954&lt;&gt;"",IF($F4954="","",ROUND($H4954-$F4954,2)),IF(AND($F4954&lt;&gt;"",ISNUMBER($G4954)),IF($G4954&lt;TODAY(),-$F4954,""),""))</f>
        <v/>
      </c>
    </row>
    <row r="4955">
      <c r="A4955" s="7" t="n"/>
      <c r="B4955" s="10" t="n"/>
      <c r="C4955">
        <f>IF($A4955="","",IFERROR(IF(INDEX('Apólices'!$Q$2:$Q$5001,MATCH($A4955,'Apólices'!$A$2:$A$5001,0))="","",INDEX('Apólices'!$Q$2:$Q$5001,MATCH($A4955,'Apólices'!$A$2:$A$5001,0))),""))</f>
        <v/>
      </c>
      <c r="D4955" s="8" t="n"/>
      <c r="E4955" s="25" t="n"/>
      <c r="F4955" s="25">
        <f>IF(OR($E4955="",$C4955=""),"",ROUND($E4955*$C4955/100,2))</f>
        <v/>
      </c>
      <c r="G4955" s="8" t="n"/>
      <c r="H4955" s="25" t="n"/>
      <c r="I4955" s="8" t="n"/>
      <c r="J4955" s="25">
        <f>IF($H4955&lt;&gt;"",IF($F4955="","",ROUND($H4955-$F4955,2)),IF(AND($F4955&lt;&gt;"",ISNUMBER($G4955)),IF($G4955&lt;TODAY(),-$F4955,""),""))</f>
        <v/>
      </c>
    </row>
    <row r="4956">
      <c r="A4956" s="7" t="n"/>
      <c r="B4956" s="10" t="n"/>
      <c r="C4956">
        <f>IF($A4956="","",IFERROR(IF(INDEX('Apólices'!$Q$2:$Q$5001,MATCH($A4956,'Apólices'!$A$2:$A$5001,0))="","",INDEX('Apólices'!$Q$2:$Q$5001,MATCH($A4956,'Apólices'!$A$2:$A$5001,0))),""))</f>
        <v/>
      </c>
      <c r="D4956" s="8" t="n"/>
      <c r="E4956" s="25" t="n"/>
      <c r="F4956" s="25">
        <f>IF(OR($E4956="",$C4956=""),"",ROUND($E4956*$C4956/100,2))</f>
        <v/>
      </c>
      <c r="G4956" s="8" t="n"/>
      <c r="H4956" s="25" t="n"/>
      <c r="I4956" s="8" t="n"/>
      <c r="J4956" s="25">
        <f>IF($H4956&lt;&gt;"",IF($F4956="","",ROUND($H4956-$F4956,2)),IF(AND($F4956&lt;&gt;"",ISNUMBER($G4956)),IF($G4956&lt;TODAY(),-$F4956,""),""))</f>
        <v/>
      </c>
    </row>
    <row r="4957">
      <c r="A4957" s="7" t="n"/>
      <c r="B4957" s="10" t="n"/>
      <c r="C4957">
        <f>IF($A4957="","",IFERROR(IF(INDEX('Apólices'!$Q$2:$Q$5001,MATCH($A4957,'Apólices'!$A$2:$A$5001,0))="","",INDEX('Apólices'!$Q$2:$Q$5001,MATCH($A4957,'Apólices'!$A$2:$A$5001,0))),""))</f>
        <v/>
      </c>
      <c r="D4957" s="8" t="n"/>
      <c r="E4957" s="25" t="n"/>
      <c r="F4957" s="25">
        <f>IF(OR($E4957="",$C4957=""),"",ROUND($E4957*$C4957/100,2))</f>
        <v/>
      </c>
      <c r="G4957" s="8" t="n"/>
      <c r="H4957" s="25" t="n"/>
      <c r="I4957" s="8" t="n"/>
      <c r="J4957" s="25">
        <f>IF($H4957&lt;&gt;"",IF($F4957="","",ROUND($H4957-$F4957,2)),IF(AND($F4957&lt;&gt;"",ISNUMBER($G4957)),IF($G4957&lt;TODAY(),-$F4957,""),""))</f>
        <v/>
      </c>
    </row>
    <row r="4958">
      <c r="A4958" s="7" t="n"/>
      <c r="B4958" s="10" t="n"/>
      <c r="C4958">
        <f>IF($A4958="","",IFERROR(IF(INDEX('Apólices'!$Q$2:$Q$5001,MATCH($A4958,'Apólices'!$A$2:$A$5001,0))="","",INDEX('Apólices'!$Q$2:$Q$5001,MATCH($A4958,'Apólices'!$A$2:$A$5001,0))),""))</f>
        <v/>
      </c>
      <c r="D4958" s="8" t="n"/>
      <c r="E4958" s="25" t="n"/>
      <c r="F4958" s="25">
        <f>IF(OR($E4958="",$C4958=""),"",ROUND($E4958*$C4958/100,2))</f>
        <v/>
      </c>
      <c r="G4958" s="8" t="n"/>
      <c r="H4958" s="25" t="n"/>
      <c r="I4958" s="8" t="n"/>
      <c r="J4958" s="25">
        <f>IF($H4958&lt;&gt;"",IF($F4958="","",ROUND($H4958-$F4958,2)),IF(AND($F4958&lt;&gt;"",ISNUMBER($G4958)),IF($G4958&lt;TODAY(),-$F4958,""),""))</f>
        <v/>
      </c>
    </row>
    <row r="4959">
      <c r="A4959" s="7" t="n"/>
      <c r="B4959" s="10" t="n"/>
      <c r="C4959">
        <f>IF($A4959="","",IFERROR(IF(INDEX('Apólices'!$Q$2:$Q$5001,MATCH($A4959,'Apólices'!$A$2:$A$5001,0))="","",INDEX('Apólices'!$Q$2:$Q$5001,MATCH($A4959,'Apólices'!$A$2:$A$5001,0))),""))</f>
        <v/>
      </c>
      <c r="D4959" s="8" t="n"/>
      <c r="E4959" s="25" t="n"/>
      <c r="F4959" s="25">
        <f>IF(OR($E4959="",$C4959=""),"",ROUND($E4959*$C4959/100,2))</f>
        <v/>
      </c>
      <c r="G4959" s="8" t="n"/>
      <c r="H4959" s="25" t="n"/>
      <c r="I4959" s="8" t="n"/>
      <c r="J4959" s="25">
        <f>IF($H4959&lt;&gt;"",IF($F4959="","",ROUND($H4959-$F4959,2)),IF(AND($F4959&lt;&gt;"",ISNUMBER($G4959)),IF($G4959&lt;TODAY(),-$F4959,""),""))</f>
        <v/>
      </c>
    </row>
    <row r="4960">
      <c r="A4960" s="7" t="n"/>
      <c r="B4960" s="10" t="n"/>
      <c r="C4960">
        <f>IF($A4960="","",IFERROR(IF(INDEX('Apólices'!$Q$2:$Q$5001,MATCH($A4960,'Apólices'!$A$2:$A$5001,0))="","",INDEX('Apólices'!$Q$2:$Q$5001,MATCH($A4960,'Apólices'!$A$2:$A$5001,0))),""))</f>
        <v/>
      </c>
      <c r="D4960" s="8" t="n"/>
      <c r="E4960" s="25" t="n"/>
      <c r="F4960" s="25">
        <f>IF(OR($E4960="",$C4960=""),"",ROUND($E4960*$C4960/100,2))</f>
        <v/>
      </c>
      <c r="G4960" s="8" t="n"/>
      <c r="H4960" s="25" t="n"/>
      <c r="I4960" s="8" t="n"/>
      <c r="J4960" s="25">
        <f>IF($H4960&lt;&gt;"",IF($F4960="","",ROUND($H4960-$F4960,2)),IF(AND($F4960&lt;&gt;"",ISNUMBER($G4960)),IF($G4960&lt;TODAY(),-$F4960,""),""))</f>
        <v/>
      </c>
    </row>
    <row r="4961">
      <c r="A4961" s="7" t="n"/>
      <c r="B4961" s="10" t="n"/>
      <c r="C4961">
        <f>IF($A4961="","",IFERROR(IF(INDEX('Apólices'!$Q$2:$Q$5001,MATCH($A4961,'Apólices'!$A$2:$A$5001,0))="","",INDEX('Apólices'!$Q$2:$Q$5001,MATCH($A4961,'Apólices'!$A$2:$A$5001,0))),""))</f>
        <v/>
      </c>
      <c r="D4961" s="8" t="n"/>
      <c r="E4961" s="25" t="n"/>
      <c r="F4961" s="25">
        <f>IF(OR($E4961="",$C4961=""),"",ROUND($E4961*$C4961/100,2))</f>
        <v/>
      </c>
      <c r="G4961" s="8" t="n"/>
      <c r="H4961" s="25" t="n"/>
      <c r="I4961" s="8" t="n"/>
      <c r="J4961" s="25">
        <f>IF($H4961&lt;&gt;"",IF($F4961="","",ROUND($H4961-$F4961,2)),IF(AND($F4961&lt;&gt;"",ISNUMBER($G4961)),IF($G4961&lt;TODAY(),-$F4961,""),""))</f>
        <v/>
      </c>
    </row>
    <row r="4962">
      <c r="A4962" s="7" t="n"/>
      <c r="B4962" s="10" t="n"/>
      <c r="C4962">
        <f>IF($A4962="","",IFERROR(IF(INDEX('Apólices'!$Q$2:$Q$5001,MATCH($A4962,'Apólices'!$A$2:$A$5001,0))="","",INDEX('Apólices'!$Q$2:$Q$5001,MATCH($A4962,'Apólices'!$A$2:$A$5001,0))),""))</f>
        <v/>
      </c>
      <c r="D4962" s="8" t="n"/>
      <c r="E4962" s="25" t="n"/>
      <c r="F4962" s="25">
        <f>IF(OR($E4962="",$C4962=""),"",ROUND($E4962*$C4962/100,2))</f>
        <v/>
      </c>
      <c r="G4962" s="8" t="n"/>
      <c r="H4962" s="25" t="n"/>
      <c r="I4962" s="8" t="n"/>
      <c r="J4962" s="25">
        <f>IF($H4962&lt;&gt;"",IF($F4962="","",ROUND($H4962-$F4962,2)),IF(AND($F4962&lt;&gt;"",ISNUMBER($G4962)),IF($G4962&lt;TODAY(),-$F4962,""),""))</f>
        <v/>
      </c>
    </row>
    <row r="4963">
      <c r="A4963" s="7" t="n"/>
      <c r="B4963" s="10" t="n"/>
      <c r="C4963">
        <f>IF($A4963="","",IFERROR(IF(INDEX('Apólices'!$Q$2:$Q$5001,MATCH($A4963,'Apólices'!$A$2:$A$5001,0))="","",INDEX('Apólices'!$Q$2:$Q$5001,MATCH($A4963,'Apólices'!$A$2:$A$5001,0))),""))</f>
        <v/>
      </c>
      <c r="D4963" s="8" t="n"/>
      <c r="E4963" s="25" t="n"/>
      <c r="F4963" s="25">
        <f>IF(OR($E4963="",$C4963=""),"",ROUND($E4963*$C4963/100,2))</f>
        <v/>
      </c>
      <c r="G4963" s="8" t="n"/>
      <c r="H4963" s="25" t="n"/>
      <c r="I4963" s="8" t="n"/>
      <c r="J4963" s="25">
        <f>IF($H4963&lt;&gt;"",IF($F4963="","",ROUND($H4963-$F4963,2)),IF(AND($F4963&lt;&gt;"",ISNUMBER($G4963)),IF($G4963&lt;TODAY(),-$F4963,""),""))</f>
        <v/>
      </c>
    </row>
    <row r="4964">
      <c r="A4964" s="7" t="n"/>
      <c r="B4964" s="10" t="n"/>
      <c r="C4964">
        <f>IF($A4964="","",IFERROR(IF(INDEX('Apólices'!$Q$2:$Q$5001,MATCH($A4964,'Apólices'!$A$2:$A$5001,0))="","",INDEX('Apólices'!$Q$2:$Q$5001,MATCH($A4964,'Apólices'!$A$2:$A$5001,0))),""))</f>
        <v/>
      </c>
      <c r="D4964" s="8" t="n"/>
      <c r="E4964" s="25" t="n"/>
      <c r="F4964" s="25">
        <f>IF(OR($E4964="",$C4964=""),"",ROUND($E4964*$C4964/100,2))</f>
        <v/>
      </c>
      <c r="G4964" s="8" t="n"/>
      <c r="H4964" s="25" t="n"/>
      <c r="I4964" s="8" t="n"/>
      <c r="J4964" s="25">
        <f>IF($H4964&lt;&gt;"",IF($F4964="","",ROUND($H4964-$F4964,2)),IF(AND($F4964&lt;&gt;"",ISNUMBER($G4964)),IF($G4964&lt;TODAY(),-$F4964,""),""))</f>
        <v/>
      </c>
    </row>
    <row r="4965">
      <c r="A4965" s="7" t="n"/>
      <c r="B4965" s="10" t="n"/>
      <c r="C4965">
        <f>IF($A4965="","",IFERROR(IF(INDEX('Apólices'!$Q$2:$Q$5001,MATCH($A4965,'Apólices'!$A$2:$A$5001,0))="","",INDEX('Apólices'!$Q$2:$Q$5001,MATCH($A4965,'Apólices'!$A$2:$A$5001,0))),""))</f>
        <v/>
      </c>
      <c r="D4965" s="8" t="n"/>
      <c r="E4965" s="25" t="n"/>
      <c r="F4965" s="25">
        <f>IF(OR($E4965="",$C4965=""),"",ROUND($E4965*$C4965/100,2))</f>
        <v/>
      </c>
      <c r="G4965" s="8" t="n"/>
      <c r="H4965" s="25" t="n"/>
      <c r="I4965" s="8" t="n"/>
      <c r="J4965" s="25">
        <f>IF($H4965&lt;&gt;"",IF($F4965="","",ROUND($H4965-$F4965,2)),IF(AND($F4965&lt;&gt;"",ISNUMBER($G4965)),IF($G4965&lt;TODAY(),-$F4965,""),""))</f>
        <v/>
      </c>
    </row>
    <row r="4966">
      <c r="A4966" s="7" t="n"/>
      <c r="B4966" s="10" t="n"/>
      <c r="C4966">
        <f>IF($A4966="","",IFERROR(IF(INDEX('Apólices'!$Q$2:$Q$5001,MATCH($A4966,'Apólices'!$A$2:$A$5001,0))="","",INDEX('Apólices'!$Q$2:$Q$5001,MATCH($A4966,'Apólices'!$A$2:$A$5001,0))),""))</f>
        <v/>
      </c>
      <c r="D4966" s="8" t="n"/>
      <c r="E4966" s="25" t="n"/>
      <c r="F4966" s="25">
        <f>IF(OR($E4966="",$C4966=""),"",ROUND($E4966*$C4966/100,2))</f>
        <v/>
      </c>
      <c r="G4966" s="8" t="n"/>
      <c r="H4966" s="25" t="n"/>
      <c r="I4966" s="8" t="n"/>
      <c r="J4966" s="25">
        <f>IF($H4966&lt;&gt;"",IF($F4966="","",ROUND($H4966-$F4966,2)),IF(AND($F4966&lt;&gt;"",ISNUMBER($G4966)),IF($G4966&lt;TODAY(),-$F4966,""),""))</f>
        <v/>
      </c>
    </row>
    <row r="4967">
      <c r="A4967" s="7" t="n"/>
      <c r="B4967" s="10" t="n"/>
      <c r="C4967">
        <f>IF($A4967="","",IFERROR(IF(INDEX('Apólices'!$Q$2:$Q$5001,MATCH($A4967,'Apólices'!$A$2:$A$5001,0))="","",INDEX('Apólices'!$Q$2:$Q$5001,MATCH($A4967,'Apólices'!$A$2:$A$5001,0))),""))</f>
        <v/>
      </c>
      <c r="D4967" s="8" t="n"/>
      <c r="E4967" s="25" t="n"/>
      <c r="F4967" s="25">
        <f>IF(OR($E4967="",$C4967=""),"",ROUND($E4967*$C4967/100,2))</f>
        <v/>
      </c>
      <c r="G4967" s="8" t="n"/>
      <c r="H4967" s="25" t="n"/>
      <c r="I4967" s="8" t="n"/>
      <c r="J4967" s="25">
        <f>IF($H4967&lt;&gt;"",IF($F4967="","",ROUND($H4967-$F4967,2)),IF(AND($F4967&lt;&gt;"",ISNUMBER($G4967)),IF($G4967&lt;TODAY(),-$F4967,""),""))</f>
        <v/>
      </c>
    </row>
    <row r="4968">
      <c r="A4968" s="7" t="n"/>
      <c r="B4968" s="10" t="n"/>
      <c r="C4968">
        <f>IF($A4968="","",IFERROR(IF(INDEX('Apólices'!$Q$2:$Q$5001,MATCH($A4968,'Apólices'!$A$2:$A$5001,0))="","",INDEX('Apólices'!$Q$2:$Q$5001,MATCH($A4968,'Apólices'!$A$2:$A$5001,0))),""))</f>
        <v/>
      </c>
      <c r="D4968" s="8" t="n"/>
      <c r="E4968" s="25" t="n"/>
      <c r="F4968" s="25">
        <f>IF(OR($E4968="",$C4968=""),"",ROUND($E4968*$C4968/100,2))</f>
        <v/>
      </c>
      <c r="G4968" s="8" t="n"/>
      <c r="H4968" s="25" t="n"/>
      <c r="I4968" s="8" t="n"/>
      <c r="J4968" s="25">
        <f>IF($H4968&lt;&gt;"",IF($F4968="","",ROUND($H4968-$F4968,2)),IF(AND($F4968&lt;&gt;"",ISNUMBER($G4968)),IF($G4968&lt;TODAY(),-$F4968,""),""))</f>
        <v/>
      </c>
    </row>
    <row r="4969">
      <c r="A4969" s="7" t="n"/>
      <c r="B4969" s="10" t="n"/>
      <c r="C4969">
        <f>IF($A4969="","",IFERROR(IF(INDEX('Apólices'!$Q$2:$Q$5001,MATCH($A4969,'Apólices'!$A$2:$A$5001,0))="","",INDEX('Apólices'!$Q$2:$Q$5001,MATCH($A4969,'Apólices'!$A$2:$A$5001,0))),""))</f>
        <v/>
      </c>
      <c r="D4969" s="8" t="n"/>
      <c r="E4969" s="25" t="n"/>
      <c r="F4969" s="25">
        <f>IF(OR($E4969="",$C4969=""),"",ROUND($E4969*$C4969/100,2))</f>
        <v/>
      </c>
      <c r="G4969" s="8" t="n"/>
      <c r="H4969" s="25" t="n"/>
      <c r="I4969" s="8" t="n"/>
      <c r="J4969" s="25">
        <f>IF($H4969&lt;&gt;"",IF($F4969="","",ROUND($H4969-$F4969,2)),IF(AND($F4969&lt;&gt;"",ISNUMBER($G4969)),IF($G4969&lt;TODAY(),-$F4969,""),""))</f>
        <v/>
      </c>
    </row>
    <row r="4970">
      <c r="A4970" s="7" t="n"/>
      <c r="B4970" s="10" t="n"/>
      <c r="C4970">
        <f>IF($A4970="","",IFERROR(IF(INDEX('Apólices'!$Q$2:$Q$5001,MATCH($A4970,'Apólices'!$A$2:$A$5001,0))="","",INDEX('Apólices'!$Q$2:$Q$5001,MATCH($A4970,'Apólices'!$A$2:$A$5001,0))),""))</f>
        <v/>
      </c>
      <c r="D4970" s="8" t="n"/>
      <c r="E4970" s="25" t="n"/>
      <c r="F4970" s="25">
        <f>IF(OR($E4970="",$C4970=""),"",ROUND($E4970*$C4970/100,2))</f>
        <v/>
      </c>
      <c r="G4970" s="8" t="n"/>
      <c r="H4970" s="25" t="n"/>
      <c r="I4970" s="8" t="n"/>
      <c r="J4970" s="25">
        <f>IF($H4970&lt;&gt;"",IF($F4970="","",ROUND($H4970-$F4970,2)),IF(AND($F4970&lt;&gt;"",ISNUMBER($G4970)),IF($G4970&lt;TODAY(),-$F4970,""),""))</f>
        <v/>
      </c>
    </row>
    <row r="4971">
      <c r="A4971" s="7" t="n"/>
      <c r="B4971" s="10" t="n"/>
      <c r="C4971">
        <f>IF($A4971="","",IFERROR(IF(INDEX('Apólices'!$Q$2:$Q$5001,MATCH($A4971,'Apólices'!$A$2:$A$5001,0))="","",INDEX('Apólices'!$Q$2:$Q$5001,MATCH($A4971,'Apólices'!$A$2:$A$5001,0))),""))</f>
        <v/>
      </c>
      <c r="D4971" s="8" t="n"/>
      <c r="E4971" s="25" t="n"/>
      <c r="F4971" s="25">
        <f>IF(OR($E4971="",$C4971=""),"",ROUND($E4971*$C4971/100,2))</f>
        <v/>
      </c>
      <c r="G4971" s="8" t="n"/>
      <c r="H4971" s="25" t="n"/>
      <c r="I4971" s="8" t="n"/>
      <c r="J4971" s="25">
        <f>IF($H4971&lt;&gt;"",IF($F4971="","",ROUND($H4971-$F4971,2)),IF(AND($F4971&lt;&gt;"",ISNUMBER($G4971)),IF($G4971&lt;TODAY(),-$F4971,""),""))</f>
        <v/>
      </c>
    </row>
    <row r="4972">
      <c r="A4972" s="7" t="n"/>
      <c r="B4972" s="10" t="n"/>
      <c r="C4972">
        <f>IF($A4972="","",IFERROR(IF(INDEX('Apólices'!$Q$2:$Q$5001,MATCH($A4972,'Apólices'!$A$2:$A$5001,0))="","",INDEX('Apólices'!$Q$2:$Q$5001,MATCH($A4972,'Apólices'!$A$2:$A$5001,0))),""))</f>
        <v/>
      </c>
      <c r="D4972" s="8" t="n"/>
      <c r="E4972" s="25" t="n"/>
      <c r="F4972" s="25">
        <f>IF(OR($E4972="",$C4972=""),"",ROUND($E4972*$C4972/100,2))</f>
        <v/>
      </c>
      <c r="G4972" s="8" t="n"/>
      <c r="H4972" s="25" t="n"/>
      <c r="I4972" s="8" t="n"/>
      <c r="J4972" s="25">
        <f>IF($H4972&lt;&gt;"",IF($F4972="","",ROUND($H4972-$F4972,2)),IF(AND($F4972&lt;&gt;"",ISNUMBER($G4972)),IF($G4972&lt;TODAY(),-$F4972,""),""))</f>
        <v/>
      </c>
    </row>
    <row r="4973">
      <c r="A4973" s="7" t="n"/>
      <c r="B4973" s="10" t="n"/>
      <c r="C4973">
        <f>IF($A4973="","",IFERROR(IF(INDEX('Apólices'!$Q$2:$Q$5001,MATCH($A4973,'Apólices'!$A$2:$A$5001,0))="","",INDEX('Apólices'!$Q$2:$Q$5001,MATCH($A4973,'Apólices'!$A$2:$A$5001,0))),""))</f>
        <v/>
      </c>
      <c r="D4973" s="8" t="n"/>
      <c r="E4973" s="25" t="n"/>
      <c r="F4973" s="25">
        <f>IF(OR($E4973="",$C4973=""),"",ROUND($E4973*$C4973/100,2))</f>
        <v/>
      </c>
      <c r="G4973" s="8" t="n"/>
      <c r="H4973" s="25" t="n"/>
      <c r="I4973" s="8" t="n"/>
      <c r="J4973" s="25">
        <f>IF($H4973&lt;&gt;"",IF($F4973="","",ROUND($H4973-$F4973,2)),IF(AND($F4973&lt;&gt;"",ISNUMBER($G4973)),IF($G4973&lt;TODAY(),-$F4973,""),""))</f>
        <v/>
      </c>
    </row>
    <row r="4974">
      <c r="A4974" s="7" t="n"/>
      <c r="B4974" s="10" t="n"/>
      <c r="C4974">
        <f>IF($A4974="","",IFERROR(IF(INDEX('Apólices'!$Q$2:$Q$5001,MATCH($A4974,'Apólices'!$A$2:$A$5001,0))="","",INDEX('Apólices'!$Q$2:$Q$5001,MATCH($A4974,'Apólices'!$A$2:$A$5001,0))),""))</f>
        <v/>
      </c>
      <c r="D4974" s="8" t="n"/>
      <c r="E4974" s="25" t="n"/>
      <c r="F4974" s="25">
        <f>IF(OR($E4974="",$C4974=""),"",ROUND($E4974*$C4974/100,2))</f>
        <v/>
      </c>
      <c r="G4974" s="8" t="n"/>
      <c r="H4974" s="25" t="n"/>
      <c r="I4974" s="8" t="n"/>
      <c r="J4974" s="25">
        <f>IF($H4974&lt;&gt;"",IF($F4974="","",ROUND($H4974-$F4974,2)),IF(AND($F4974&lt;&gt;"",ISNUMBER($G4974)),IF($G4974&lt;TODAY(),-$F4974,""),""))</f>
        <v/>
      </c>
    </row>
    <row r="4975">
      <c r="A4975" s="7" t="n"/>
      <c r="B4975" s="10" t="n"/>
      <c r="C4975">
        <f>IF($A4975="","",IFERROR(IF(INDEX('Apólices'!$Q$2:$Q$5001,MATCH($A4975,'Apólices'!$A$2:$A$5001,0))="","",INDEX('Apólices'!$Q$2:$Q$5001,MATCH($A4975,'Apólices'!$A$2:$A$5001,0))),""))</f>
        <v/>
      </c>
      <c r="D4975" s="8" t="n"/>
      <c r="E4975" s="25" t="n"/>
      <c r="F4975" s="25">
        <f>IF(OR($E4975="",$C4975=""),"",ROUND($E4975*$C4975/100,2))</f>
        <v/>
      </c>
      <c r="G4975" s="8" t="n"/>
      <c r="H4975" s="25" t="n"/>
      <c r="I4975" s="8" t="n"/>
      <c r="J4975" s="25">
        <f>IF($H4975&lt;&gt;"",IF($F4975="","",ROUND($H4975-$F4975,2)),IF(AND($F4975&lt;&gt;"",ISNUMBER($G4975)),IF($G4975&lt;TODAY(),-$F4975,""),""))</f>
        <v/>
      </c>
    </row>
    <row r="4976">
      <c r="A4976" s="7" t="n"/>
      <c r="B4976" s="10" t="n"/>
      <c r="C4976">
        <f>IF($A4976="","",IFERROR(IF(INDEX('Apólices'!$Q$2:$Q$5001,MATCH($A4976,'Apólices'!$A$2:$A$5001,0))="","",INDEX('Apólices'!$Q$2:$Q$5001,MATCH($A4976,'Apólices'!$A$2:$A$5001,0))),""))</f>
        <v/>
      </c>
      <c r="D4976" s="8" t="n"/>
      <c r="E4976" s="25" t="n"/>
      <c r="F4976" s="25">
        <f>IF(OR($E4976="",$C4976=""),"",ROUND($E4976*$C4976/100,2))</f>
        <v/>
      </c>
      <c r="G4976" s="8" t="n"/>
      <c r="H4976" s="25" t="n"/>
      <c r="I4976" s="8" t="n"/>
      <c r="J4976" s="25">
        <f>IF($H4976&lt;&gt;"",IF($F4976="","",ROUND($H4976-$F4976,2)),IF(AND($F4976&lt;&gt;"",ISNUMBER($G4976)),IF($G4976&lt;TODAY(),-$F4976,""),""))</f>
        <v/>
      </c>
    </row>
    <row r="4977">
      <c r="A4977" s="7" t="n"/>
      <c r="B4977" s="10" t="n"/>
      <c r="C4977">
        <f>IF($A4977="","",IFERROR(IF(INDEX('Apólices'!$Q$2:$Q$5001,MATCH($A4977,'Apólices'!$A$2:$A$5001,0))="","",INDEX('Apólices'!$Q$2:$Q$5001,MATCH($A4977,'Apólices'!$A$2:$A$5001,0))),""))</f>
        <v/>
      </c>
      <c r="D4977" s="8" t="n"/>
      <c r="E4977" s="25" t="n"/>
      <c r="F4977" s="25">
        <f>IF(OR($E4977="",$C4977=""),"",ROUND($E4977*$C4977/100,2))</f>
        <v/>
      </c>
      <c r="G4977" s="8" t="n"/>
      <c r="H4977" s="25" t="n"/>
      <c r="I4977" s="8" t="n"/>
      <c r="J4977" s="25">
        <f>IF($H4977&lt;&gt;"",IF($F4977="","",ROUND($H4977-$F4977,2)),IF(AND($F4977&lt;&gt;"",ISNUMBER($G4977)),IF($G4977&lt;TODAY(),-$F4977,""),""))</f>
        <v/>
      </c>
    </row>
    <row r="4978">
      <c r="A4978" s="7" t="n"/>
      <c r="B4978" s="10" t="n"/>
      <c r="C4978">
        <f>IF($A4978="","",IFERROR(IF(INDEX('Apólices'!$Q$2:$Q$5001,MATCH($A4978,'Apólices'!$A$2:$A$5001,0))="","",INDEX('Apólices'!$Q$2:$Q$5001,MATCH($A4978,'Apólices'!$A$2:$A$5001,0))),""))</f>
        <v/>
      </c>
      <c r="D4978" s="8" t="n"/>
      <c r="E4978" s="25" t="n"/>
      <c r="F4978" s="25">
        <f>IF(OR($E4978="",$C4978=""),"",ROUND($E4978*$C4978/100,2))</f>
        <v/>
      </c>
      <c r="G4978" s="8" t="n"/>
      <c r="H4978" s="25" t="n"/>
      <c r="I4978" s="8" t="n"/>
      <c r="J4978" s="25">
        <f>IF($H4978&lt;&gt;"",IF($F4978="","",ROUND($H4978-$F4978,2)),IF(AND($F4978&lt;&gt;"",ISNUMBER($G4978)),IF($G4978&lt;TODAY(),-$F4978,""),""))</f>
        <v/>
      </c>
    </row>
    <row r="4979">
      <c r="A4979" s="7" t="n"/>
      <c r="B4979" s="10" t="n"/>
      <c r="C4979">
        <f>IF($A4979="","",IFERROR(IF(INDEX('Apólices'!$Q$2:$Q$5001,MATCH($A4979,'Apólices'!$A$2:$A$5001,0))="","",INDEX('Apólices'!$Q$2:$Q$5001,MATCH($A4979,'Apólices'!$A$2:$A$5001,0))),""))</f>
        <v/>
      </c>
      <c r="D4979" s="8" t="n"/>
      <c r="E4979" s="25" t="n"/>
      <c r="F4979" s="25">
        <f>IF(OR($E4979="",$C4979=""),"",ROUND($E4979*$C4979/100,2))</f>
        <v/>
      </c>
      <c r="G4979" s="8" t="n"/>
      <c r="H4979" s="25" t="n"/>
      <c r="I4979" s="8" t="n"/>
      <c r="J4979" s="25">
        <f>IF($H4979&lt;&gt;"",IF($F4979="","",ROUND($H4979-$F4979,2)),IF(AND($F4979&lt;&gt;"",ISNUMBER($G4979)),IF($G4979&lt;TODAY(),-$F4979,""),""))</f>
        <v/>
      </c>
    </row>
    <row r="4980">
      <c r="A4980" s="7" t="n"/>
      <c r="B4980" s="10" t="n"/>
      <c r="C4980">
        <f>IF($A4980="","",IFERROR(IF(INDEX('Apólices'!$Q$2:$Q$5001,MATCH($A4980,'Apólices'!$A$2:$A$5001,0))="","",INDEX('Apólices'!$Q$2:$Q$5001,MATCH($A4980,'Apólices'!$A$2:$A$5001,0))),""))</f>
        <v/>
      </c>
      <c r="D4980" s="8" t="n"/>
      <c r="E4980" s="25" t="n"/>
      <c r="F4980" s="25">
        <f>IF(OR($E4980="",$C4980=""),"",ROUND($E4980*$C4980/100,2))</f>
        <v/>
      </c>
      <c r="G4980" s="8" t="n"/>
      <c r="H4980" s="25" t="n"/>
      <c r="I4980" s="8" t="n"/>
      <c r="J4980" s="25">
        <f>IF($H4980&lt;&gt;"",IF($F4980="","",ROUND($H4980-$F4980,2)),IF(AND($F4980&lt;&gt;"",ISNUMBER($G4980)),IF($G4980&lt;TODAY(),-$F4980,""),""))</f>
        <v/>
      </c>
    </row>
    <row r="4981">
      <c r="A4981" s="7" t="n"/>
      <c r="B4981" s="10" t="n"/>
      <c r="C4981">
        <f>IF($A4981="","",IFERROR(IF(INDEX('Apólices'!$Q$2:$Q$5001,MATCH($A4981,'Apólices'!$A$2:$A$5001,0))="","",INDEX('Apólices'!$Q$2:$Q$5001,MATCH($A4981,'Apólices'!$A$2:$A$5001,0))),""))</f>
        <v/>
      </c>
      <c r="D4981" s="8" t="n"/>
      <c r="E4981" s="25" t="n"/>
      <c r="F4981" s="25">
        <f>IF(OR($E4981="",$C4981=""),"",ROUND($E4981*$C4981/100,2))</f>
        <v/>
      </c>
      <c r="G4981" s="8" t="n"/>
      <c r="H4981" s="25" t="n"/>
      <c r="I4981" s="8" t="n"/>
      <c r="J4981" s="25">
        <f>IF($H4981&lt;&gt;"",IF($F4981="","",ROUND($H4981-$F4981,2)),IF(AND($F4981&lt;&gt;"",ISNUMBER($G4981)),IF($G4981&lt;TODAY(),-$F4981,""),""))</f>
        <v/>
      </c>
    </row>
    <row r="4982">
      <c r="A4982" s="7" t="n"/>
      <c r="B4982" s="10" t="n"/>
      <c r="C4982">
        <f>IF($A4982="","",IFERROR(IF(INDEX('Apólices'!$Q$2:$Q$5001,MATCH($A4982,'Apólices'!$A$2:$A$5001,0))="","",INDEX('Apólices'!$Q$2:$Q$5001,MATCH($A4982,'Apólices'!$A$2:$A$5001,0))),""))</f>
        <v/>
      </c>
      <c r="D4982" s="8" t="n"/>
      <c r="E4982" s="25" t="n"/>
      <c r="F4982" s="25">
        <f>IF(OR($E4982="",$C4982=""),"",ROUND($E4982*$C4982/100,2))</f>
        <v/>
      </c>
      <c r="G4982" s="8" t="n"/>
      <c r="H4982" s="25" t="n"/>
      <c r="I4982" s="8" t="n"/>
      <c r="J4982" s="25">
        <f>IF($H4982&lt;&gt;"",IF($F4982="","",ROUND($H4982-$F4982,2)),IF(AND($F4982&lt;&gt;"",ISNUMBER($G4982)),IF($G4982&lt;TODAY(),-$F4982,""),""))</f>
        <v/>
      </c>
    </row>
    <row r="4983">
      <c r="A4983" s="7" t="n"/>
      <c r="B4983" s="10" t="n"/>
      <c r="C4983">
        <f>IF($A4983="","",IFERROR(IF(INDEX('Apólices'!$Q$2:$Q$5001,MATCH($A4983,'Apólices'!$A$2:$A$5001,0))="","",INDEX('Apólices'!$Q$2:$Q$5001,MATCH($A4983,'Apólices'!$A$2:$A$5001,0))),""))</f>
        <v/>
      </c>
      <c r="D4983" s="8" t="n"/>
      <c r="E4983" s="25" t="n"/>
      <c r="F4983" s="25">
        <f>IF(OR($E4983="",$C4983=""),"",ROUND($E4983*$C4983/100,2))</f>
        <v/>
      </c>
      <c r="G4983" s="8" t="n"/>
      <c r="H4983" s="25" t="n"/>
      <c r="I4983" s="8" t="n"/>
      <c r="J4983" s="25">
        <f>IF($H4983&lt;&gt;"",IF($F4983="","",ROUND($H4983-$F4983,2)),IF(AND($F4983&lt;&gt;"",ISNUMBER($G4983)),IF($G4983&lt;TODAY(),-$F4983,""),""))</f>
        <v/>
      </c>
    </row>
    <row r="4984">
      <c r="A4984" s="7" t="n"/>
      <c r="B4984" s="10" t="n"/>
      <c r="C4984">
        <f>IF($A4984="","",IFERROR(IF(INDEX('Apólices'!$Q$2:$Q$5001,MATCH($A4984,'Apólices'!$A$2:$A$5001,0))="","",INDEX('Apólices'!$Q$2:$Q$5001,MATCH($A4984,'Apólices'!$A$2:$A$5001,0))),""))</f>
        <v/>
      </c>
      <c r="D4984" s="8" t="n"/>
      <c r="E4984" s="25" t="n"/>
      <c r="F4984" s="25">
        <f>IF(OR($E4984="",$C4984=""),"",ROUND($E4984*$C4984/100,2))</f>
        <v/>
      </c>
      <c r="G4984" s="8" t="n"/>
      <c r="H4984" s="25" t="n"/>
      <c r="I4984" s="8" t="n"/>
      <c r="J4984" s="25">
        <f>IF($H4984&lt;&gt;"",IF($F4984="","",ROUND($H4984-$F4984,2)),IF(AND($F4984&lt;&gt;"",ISNUMBER($G4984)),IF($G4984&lt;TODAY(),-$F4984,""),""))</f>
        <v/>
      </c>
    </row>
    <row r="4985">
      <c r="A4985" s="7" t="n"/>
      <c r="B4985" s="10" t="n"/>
      <c r="C4985">
        <f>IF($A4985="","",IFERROR(IF(INDEX('Apólices'!$Q$2:$Q$5001,MATCH($A4985,'Apólices'!$A$2:$A$5001,0))="","",INDEX('Apólices'!$Q$2:$Q$5001,MATCH($A4985,'Apólices'!$A$2:$A$5001,0))),""))</f>
        <v/>
      </c>
      <c r="D4985" s="8" t="n"/>
      <c r="E4985" s="25" t="n"/>
      <c r="F4985" s="25">
        <f>IF(OR($E4985="",$C4985=""),"",ROUND($E4985*$C4985/100,2))</f>
        <v/>
      </c>
      <c r="G4985" s="8" t="n"/>
      <c r="H4985" s="25" t="n"/>
      <c r="I4985" s="8" t="n"/>
      <c r="J4985" s="25">
        <f>IF($H4985&lt;&gt;"",IF($F4985="","",ROUND($H4985-$F4985,2)),IF(AND($F4985&lt;&gt;"",ISNUMBER($G4985)),IF($G4985&lt;TODAY(),-$F4985,""),""))</f>
        <v/>
      </c>
    </row>
    <row r="4986">
      <c r="A4986" s="7" t="n"/>
      <c r="B4986" s="10" t="n"/>
      <c r="C4986">
        <f>IF($A4986="","",IFERROR(IF(INDEX('Apólices'!$Q$2:$Q$5001,MATCH($A4986,'Apólices'!$A$2:$A$5001,0))="","",INDEX('Apólices'!$Q$2:$Q$5001,MATCH($A4986,'Apólices'!$A$2:$A$5001,0))),""))</f>
        <v/>
      </c>
      <c r="D4986" s="8" t="n"/>
      <c r="E4986" s="25" t="n"/>
      <c r="F4986" s="25">
        <f>IF(OR($E4986="",$C4986=""),"",ROUND($E4986*$C4986/100,2))</f>
        <v/>
      </c>
      <c r="G4986" s="8" t="n"/>
      <c r="H4986" s="25" t="n"/>
      <c r="I4986" s="8" t="n"/>
      <c r="J4986" s="25">
        <f>IF($H4986&lt;&gt;"",IF($F4986="","",ROUND($H4986-$F4986,2)),IF(AND($F4986&lt;&gt;"",ISNUMBER($G4986)),IF($G4986&lt;TODAY(),-$F4986,""),""))</f>
        <v/>
      </c>
    </row>
    <row r="4987">
      <c r="A4987" s="7" t="n"/>
      <c r="B4987" s="10" t="n"/>
      <c r="C4987">
        <f>IF($A4987="","",IFERROR(IF(INDEX('Apólices'!$Q$2:$Q$5001,MATCH($A4987,'Apólices'!$A$2:$A$5001,0))="","",INDEX('Apólices'!$Q$2:$Q$5001,MATCH($A4987,'Apólices'!$A$2:$A$5001,0))),""))</f>
        <v/>
      </c>
      <c r="D4987" s="8" t="n"/>
      <c r="E4987" s="25" t="n"/>
      <c r="F4987" s="25">
        <f>IF(OR($E4987="",$C4987=""),"",ROUND($E4987*$C4987/100,2))</f>
        <v/>
      </c>
      <c r="G4987" s="8" t="n"/>
      <c r="H4987" s="25" t="n"/>
      <c r="I4987" s="8" t="n"/>
      <c r="J4987" s="25">
        <f>IF($H4987&lt;&gt;"",IF($F4987="","",ROUND($H4987-$F4987,2)),IF(AND($F4987&lt;&gt;"",ISNUMBER($G4987)),IF($G4987&lt;TODAY(),-$F4987,""),""))</f>
        <v/>
      </c>
    </row>
    <row r="4988">
      <c r="A4988" s="7" t="n"/>
      <c r="B4988" s="10" t="n"/>
      <c r="C4988">
        <f>IF($A4988="","",IFERROR(IF(INDEX('Apólices'!$Q$2:$Q$5001,MATCH($A4988,'Apólices'!$A$2:$A$5001,0))="","",INDEX('Apólices'!$Q$2:$Q$5001,MATCH($A4988,'Apólices'!$A$2:$A$5001,0))),""))</f>
        <v/>
      </c>
      <c r="D4988" s="8" t="n"/>
      <c r="E4988" s="25" t="n"/>
      <c r="F4988" s="25">
        <f>IF(OR($E4988="",$C4988=""),"",ROUND($E4988*$C4988/100,2))</f>
        <v/>
      </c>
      <c r="G4988" s="8" t="n"/>
      <c r="H4988" s="25" t="n"/>
      <c r="I4988" s="8" t="n"/>
      <c r="J4988" s="25">
        <f>IF($H4988&lt;&gt;"",IF($F4988="","",ROUND($H4988-$F4988,2)),IF(AND($F4988&lt;&gt;"",ISNUMBER($G4988)),IF($G4988&lt;TODAY(),-$F4988,""),""))</f>
        <v/>
      </c>
    </row>
    <row r="4989">
      <c r="A4989" s="7" t="n"/>
      <c r="B4989" s="10" t="n"/>
      <c r="C4989">
        <f>IF($A4989="","",IFERROR(IF(INDEX('Apólices'!$Q$2:$Q$5001,MATCH($A4989,'Apólices'!$A$2:$A$5001,0))="","",INDEX('Apólices'!$Q$2:$Q$5001,MATCH($A4989,'Apólices'!$A$2:$A$5001,0))),""))</f>
        <v/>
      </c>
      <c r="D4989" s="8" t="n"/>
      <c r="E4989" s="25" t="n"/>
      <c r="F4989" s="25">
        <f>IF(OR($E4989="",$C4989=""),"",ROUND($E4989*$C4989/100,2))</f>
        <v/>
      </c>
      <c r="G4989" s="8" t="n"/>
      <c r="H4989" s="25" t="n"/>
      <c r="I4989" s="8" t="n"/>
      <c r="J4989" s="25">
        <f>IF($H4989&lt;&gt;"",IF($F4989="","",ROUND($H4989-$F4989,2)),IF(AND($F4989&lt;&gt;"",ISNUMBER($G4989)),IF($G4989&lt;TODAY(),-$F4989,""),""))</f>
        <v/>
      </c>
    </row>
    <row r="4990">
      <c r="A4990" s="7" t="n"/>
      <c r="B4990" s="10" t="n"/>
      <c r="C4990">
        <f>IF($A4990="","",IFERROR(IF(INDEX('Apólices'!$Q$2:$Q$5001,MATCH($A4990,'Apólices'!$A$2:$A$5001,0))="","",INDEX('Apólices'!$Q$2:$Q$5001,MATCH($A4990,'Apólices'!$A$2:$A$5001,0))),""))</f>
        <v/>
      </c>
      <c r="D4990" s="8" t="n"/>
      <c r="E4990" s="25" t="n"/>
      <c r="F4990" s="25">
        <f>IF(OR($E4990="",$C4990=""),"",ROUND($E4990*$C4990/100,2))</f>
        <v/>
      </c>
      <c r="G4990" s="8" t="n"/>
      <c r="H4990" s="25" t="n"/>
      <c r="I4990" s="8" t="n"/>
      <c r="J4990" s="25">
        <f>IF($H4990&lt;&gt;"",IF($F4990="","",ROUND($H4990-$F4990,2)),IF(AND($F4990&lt;&gt;"",ISNUMBER($G4990)),IF($G4990&lt;TODAY(),-$F4990,""),""))</f>
        <v/>
      </c>
    </row>
    <row r="4991">
      <c r="A4991" s="7" t="n"/>
      <c r="B4991" s="10" t="n"/>
      <c r="C4991">
        <f>IF($A4991="","",IFERROR(IF(INDEX('Apólices'!$Q$2:$Q$5001,MATCH($A4991,'Apólices'!$A$2:$A$5001,0))="","",INDEX('Apólices'!$Q$2:$Q$5001,MATCH($A4991,'Apólices'!$A$2:$A$5001,0))),""))</f>
        <v/>
      </c>
      <c r="D4991" s="8" t="n"/>
      <c r="E4991" s="25" t="n"/>
      <c r="F4991" s="25">
        <f>IF(OR($E4991="",$C4991=""),"",ROUND($E4991*$C4991/100,2))</f>
        <v/>
      </c>
      <c r="G4991" s="8" t="n"/>
      <c r="H4991" s="25" t="n"/>
      <c r="I4991" s="8" t="n"/>
      <c r="J4991" s="25">
        <f>IF($H4991&lt;&gt;"",IF($F4991="","",ROUND($H4991-$F4991,2)),IF(AND($F4991&lt;&gt;"",ISNUMBER($G4991)),IF($G4991&lt;TODAY(),-$F4991,""),""))</f>
        <v/>
      </c>
    </row>
    <row r="4992">
      <c r="A4992" s="7" t="n"/>
      <c r="B4992" s="10" t="n"/>
      <c r="C4992">
        <f>IF($A4992="","",IFERROR(IF(INDEX('Apólices'!$Q$2:$Q$5001,MATCH($A4992,'Apólices'!$A$2:$A$5001,0))="","",INDEX('Apólices'!$Q$2:$Q$5001,MATCH($A4992,'Apólices'!$A$2:$A$5001,0))),""))</f>
        <v/>
      </c>
      <c r="D4992" s="8" t="n"/>
      <c r="E4992" s="25" t="n"/>
      <c r="F4992" s="25">
        <f>IF(OR($E4992="",$C4992=""),"",ROUND($E4992*$C4992/100,2))</f>
        <v/>
      </c>
      <c r="G4992" s="8" t="n"/>
      <c r="H4992" s="25" t="n"/>
      <c r="I4992" s="8" t="n"/>
      <c r="J4992" s="25">
        <f>IF($H4992&lt;&gt;"",IF($F4992="","",ROUND($H4992-$F4992,2)),IF(AND($F4992&lt;&gt;"",ISNUMBER($G4992)),IF($G4992&lt;TODAY(),-$F4992,""),""))</f>
        <v/>
      </c>
    </row>
    <row r="4993">
      <c r="A4993" s="7" t="n"/>
      <c r="B4993" s="10" t="n"/>
      <c r="C4993">
        <f>IF($A4993="","",IFERROR(IF(INDEX('Apólices'!$Q$2:$Q$5001,MATCH($A4993,'Apólices'!$A$2:$A$5001,0))="","",INDEX('Apólices'!$Q$2:$Q$5001,MATCH($A4993,'Apólices'!$A$2:$A$5001,0))),""))</f>
        <v/>
      </c>
      <c r="D4993" s="8" t="n"/>
      <c r="E4993" s="25" t="n"/>
      <c r="F4993" s="25">
        <f>IF(OR($E4993="",$C4993=""),"",ROUND($E4993*$C4993/100,2))</f>
        <v/>
      </c>
      <c r="G4993" s="8" t="n"/>
      <c r="H4993" s="25" t="n"/>
      <c r="I4993" s="8" t="n"/>
      <c r="J4993" s="25">
        <f>IF($H4993&lt;&gt;"",IF($F4993="","",ROUND($H4993-$F4993,2)),IF(AND($F4993&lt;&gt;"",ISNUMBER($G4993)),IF($G4993&lt;TODAY(),-$F4993,""),""))</f>
        <v/>
      </c>
    </row>
    <row r="4994">
      <c r="A4994" s="7" t="n"/>
      <c r="B4994" s="10" t="n"/>
      <c r="C4994">
        <f>IF($A4994="","",IFERROR(IF(INDEX('Apólices'!$Q$2:$Q$5001,MATCH($A4994,'Apólices'!$A$2:$A$5001,0))="","",INDEX('Apólices'!$Q$2:$Q$5001,MATCH($A4994,'Apólices'!$A$2:$A$5001,0))),""))</f>
        <v/>
      </c>
      <c r="D4994" s="8" t="n"/>
      <c r="E4994" s="25" t="n"/>
      <c r="F4994" s="25">
        <f>IF(OR($E4994="",$C4994=""),"",ROUND($E4994*$C4994/100,2))</f>
        <v/>
      </c>
      <c r="G4994" s="8" t="n"/>
      <c r="H4994" s="25" t="n"/>
      <c r="I4994" s="8" t="n"/>
      <c r="J4994" s="25">
        <f>IF($H4994&lt;&gt;"",IF($F4994="","",ROUND($H4994-$F4994,2)),IF(AND($F4994&lt;&gt;"",ISNUMBER($G4994)),IF($G4994&lt;TODAY(),-$F4994,""),""))</f>
        <v/>
      </c>
    </row>
    <row r="4995">
      <c r="A4995" s="7" t="n"/>
      <c r="B4995" s="10" t="n"/>
      <c r="C4995">
        <f>IF($A4995="","",IFERROR(IF(INDEX('Apólices'!$Q$2:$Q$5001,MATCH($A4995,'Apólices'!$A$2:$A$5001,0))="","",INDEX('Apólices'!$Q$2:$Q$5001,MATCH($A4995,'Apólices'!$A$2:$A$5001,0))),""))</f>
        <v/>
      </c>
      <c r="D4995" s="8" t="n"/>
      <c r="E4995" s="25" t="n"/>
      <c r="F4995" s="25">
        <f>IF(OR($E4995="",$C4995=""),"",ROUND($E4995*$C4995/100,2))</f>
        <v/>
      </c>
      <c r="G4995" s="8" t="n"/>
      <c r="H4995" s="25" t="n"/>
      <c r="I4995" s="8" t="n"/>
      <c r="J4995" s="25">
        <f>IF($H4995&lt;&gt;"",IF($F4995="","",ROUND($H4995-$F4995,2)),IF(AND($F4995&lt;&gt;"",ISNUMBER($G4995)),IF($G4995&lt;TODAY(),-$F4995,""),""))</f>
        <v/>
      </c>
    </row>
    <row r="4996">
      <c r="A4996" s="7" t="n"/>
      <c r="B4996" s="10" t="n"/>
      <c r="C4996">
        <f>IF($A4996="","",IFERROR(IF(INDEX('Apólices'!$Q$2:$Q$5001,MATCH($A4996,'Apólices'!$A$2:$A$5001,0))="","",INDEX('Apólices'!$Q$2:$Q$5001,MATCH($A4996,'Apólices'!$A$2:$A$5001,0))),""))</f>
        <v/>
      </c>
      <c r="D4996" s="8" t="n"/>
      <c r="E4996" s="25" t="n"/>
      <c r="F4996" s="25">
        <f>IF(OR($E4996="",$C4996=""),"",ROUND($E4996*$C4996/100,2))</f>
        <v/>
      </c>
      <c r="G4996" s="8" t="n"/>
      <c r="H4996" s="25" t="n"/>
      <c r="I4996" s="8" t="n"/>
      <c r="J4996" s="25">
        <f>IF($H4996&lt;&gt;"",IF($F4996="","",ROUND($H4996-$F4996,2)),IF(AND($F4996&lt;&gt;"",ISNUMBER($G4996)),IF($G4996&lt;TODAY(),-$F4996,""),""))</f>
        <v/>
      </c>
    </row>
    <row r="4997">
      <c r="A4997" s="7" t="n"/>
      <c r="B4997" s="10" t="n"/>
      <c r="C4997">
        <f>IF($A4997="","",IFERROR(IF(INDEX('Apólices'!$Q$2:$Q$5001,MATCH($A4997,'Apólices'!$A$2:$A$5001,0))="","",INDEX('Apólices'!$Q$2:$Q$5001,MATCH($A4997,'Apólices'!$A$2:$A$5001,0))),""))</f>
        <v/>
      </c>
      <c r="D4997" s="8" t="n"/>
      <c r="E4997" s="25" t="n"/>
      <c r="F4997" s="25">
        <f>IF(OR($E4997="",$C4997=""),"",ROUND($E4997*$C4997/100,2))</f>
        <v/>
      </c>
      <c r="G4997" s="8" t="n"/>
      <c r="H4997" s="25" t="n"/>
      <c r="I4997" s="8" t="n"/>
      <c r="J4997" s="25">
        <f>IF($H4997&lt;&gt;"",IF($F4997="","",ROUND($H4997-$F4997,2)),IF(AND($F4997&lt;&gt;"",ISNUMBER($G4997)),IF($G4997&lt;TODAY(),-$F4997,""),""))</f>
        <v/>
      </c>
    </row>
    <row r="4998">
      <c r="A4998" s="7" t="n"/>
      <c r="B4998" s="10" t="n"/>
      <c r="C4998">
        <f>IF($A4998="","",IFERROR(IF(INDEX('Apólices'!$Q$2:$Q$5001,MATCH($A4998,'Apólices'!$A$2:$A$5001,0))="","",INDEX('Apólices'!$Q$2:$Q$5001,MATCH($A4998,'Apólices'!$A$2:$A$5001,0))),""))</f>
        <v/>
      </c>
      <c r="D4998" s="8" t="n"/>
      <c r="E4998" s="25" t="n"/>
      <c r="F4998" s="25">
        <f>IF(OR($E4998="",$C4998=""),"",ROUND($E4998*$C4998/100,2))</f>
        <v/>
      </c>
      <c r="G4998" s="8" t="n"/>
      <c r="H4998" s="25" t="n"/>
      <c r="I4998" s="8" t="n"/>
      <c r="J4998" s="25">
        <f>IF($H4998&lt;&gt;"",IF($F4998="","",ROUND($H4998-$F4998,2)),IF(AND($F4998&lt;&gt;"",ISNUMBER($G4998)),IF($G4998&lt;TODAY(),-$F4998,""),""))</f>
        <v/>
      </c>
    </row>
    <row r="4999">
      <c r="A4999" s="7" t="n"/>
      <c r="B4999" s="10" t="n"/>
      <c r="C4999">
        <f>IF($A4999="","",IFERROR(IF(INDEX('Apólices'!$Q$2:$Q$5001,MATCH($A4999,'Apólices'!$A$2:$A$5001,0))="","",INDEX('Apólices'!$Q$2:$Q$5001,MATCH($A4999,'Apólices'!$A$2:$A$5001,0))),""))</f>
        <v/>
      </c>
      <c r="D4999" s="8" t="n"/>
      <c r="E4999" s="25" t="n"/>
      <c r="F4999" s="25">
        <f>IF(OR($E4999="",$C4999=""),"",ROUND($E4999*$C4999/100,2))</f>
        <v/>
      </c>
      <c r="G4999" s="8" t="n"/>
      <c r="H4999" s="25" t="n"/>
      <c r="I4999" s="8" t="n"/>
      <c r="J4999" s="25">
        <f>IF($H4999&lt;&gt;"",IF($F4999="","",ROUND($H4999-$F4999,2)),IF(AND($F4999&lt;&gt;"",ISNUMBER($G4999)),IF($G4999&lt;TODAY(),-$F4999,""),""))</f>
        <v/>
      </c>
    </row>
    <row r="5000">
      <c r="A5000" s="7" t="n"/>
      <c r="B5000" s="10" t="n"/>
      <c r="C5000">
        <f>IF($A5000="","",IFERROR(IF(INDEX('Apólices'!$Q$2:$Q$5001,MATCH($A5000,'Apólices'!$A$2:$A$5001,0))="","",INDEX('Apólices'!$Q$2:$Q$5001,MATCH($A5000,'Apólices'!$A$2:$A$5001,0))),""))</f>
        <v/>
      </c>
      <c r="D5000" s="8" t="n"/>
      <c r="E5000" s="25" t="n"/>
      <c r="F5000" s="25">
        <f>IF(OR($E5000="",$C5000=""),"",ROUND($E5000*$C5000/100,2))</f>
        <v/>
      </c>
      <c r="G5000" s="8" t="n"/>
      <c r="H5000" s="25" t="n"/>
      <c r="I5000" s="8" t="n"/>
      <c r="J5000" s="25">
        <f>IF($H5000&lt;&gt;"",IF($F5000="","",ROUND($H5000-$F5000,2)),IF(AND($F5000&lt;&gt;"",ISNUMBER($G5000)),IF($G5000&lt;TODAY(),-$F5000,""),""))</f>
        <v/>
      </c>
    </row>
    <row r="5001">
      <c r="A5001" s="7" t="n"/>
      <c r="B5001" s="10" t="n"/>
      <c r="C5001">
        <f>IF($A5001="","",IFERROR(IF(INDEX('Apólices'!$Q$2:$Q$5001,MATCH($A5001,'Apólices'!$A$2:$A$5001,0))="","",INDEX('Apólices'!$Q$2:$Q$5001,MATCH($A5001,'Apólices'!$A$2:$A$5001,0))),""))</f>
        <v/>
      </c>
      <c r="D5001" s="8" t="n"/>
      <c r="E5001" s="25" t="n"/>
      <c r="F5001" s="25">
        <f>IF(OR($E5001="",$C5001=""),"",ROUND($E5001*$C5001/100,2))</f>
        <v/>
      </c>
      <c r="G5001" s="8" t="n"/>
      <c r="H5001" s="25" t="n"/>
      <c r="I5001" s="8" t="n"/>
      <c r="J5001" s="25">
        <f>IF($H5001&lt;&gt;"",IF($F5001="","",ROUND($H5001-$F5001,2)),IF(AND($F5001&lt;&gt;"",ISNUMBER($G5001)),IF($G5001&lt;TODAY(),-$F5001,""),""))</f>
        <v/>
      </c>
    </row>
  </sheetData>
  <autoFilter ref="A1:J5001"/>
  <conditionalFormatting sqref="J2:J5001">
    <cfRule type="expression" priority="1" dxfId="0">
      <formula>AND(ISNUMBER($J2),$J2&lt;0)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500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6" customWidth="1" min="3" max="3"/>
    <col width="34" customWidth="1" min="4" max="4"/>
    <col width="24" customWidth="1" min="5" max="5"/>
    <col width="14" customWidth="1" min="6" max="6"/>
    <col width="12" customWidth="1" min="7" max="7"/>
    <col width="14" customWidth="1" min="8" max="8"/>
    <col width="12" customWidth="1" min="9" max="9"/>
    <col hidden="1" width="13" customWidth="1" min="25" max="25"/>
    <col hidden="1" width="13" customWidth="1" min="26" max="26"/>
  </cols>
  <sheetData>
    <row r="1">
      <c r="A1" s="26" t="inlineStr">
        <is>
          <t>Apólices que vencem nos próximos 90 dias</t>
        </is>
      </c>
    </row>
    <row r="2">
      <c r="A2" s="27" t="inlineStr">
        <is>
          <t>Calculado a partir da aba Apólices: entram as apólices com Fim da vigência entre hoje e daqui a 90 dias, menos as canceladas. Dias até o vencimento = Fim da vigência − HOJE().</t>
        </is>
      </c>
      <c r="Z2">
        <f>IF(AND(ISNUMBER('Apólices'!$L2),'Apólices'!$R2&lt;&gt;"Cancelada"),IF(AND('Apólices'!$L2&gt;=TODAY(),'Apólices'!$L2&lt;=TODAY()+90),'Apólices'!$L2+ROW()/100000,""),"")</f>
        <v/>
      </c>
    </row>
    <row r="3">
      <c r="Z3">
        <f>IF(AND(ISNUMBER('Apólices'!$L3),'Apólices'!$R3&lt;&gt;"Cancelada"),IF(AND('Apólices'!$L3&gt;=TODAY(),'Apólices'!$L3&lt;=TODAY()+90),'Apólices'!$L3+ROW()/100000,""),"")</f>
        <v/>
      </c>
    </row>
    <row r="4">
      <c r="A4" s="28" t="inlineStr">
        <is>
          <t>Até 30 dias</t>
        </is>
      </c>
      <c r="B4" s="29">
        <f>COUNTIFS('Apólices'!$L$2:$L$5001,"&gt;="&amp;(TODAY()+0),'Apólices'!$L$2:$L$5001,"&lt;="&amp;(TODAY()+30),'Apólices'!$R$2:$R$5001,"&lt;&gt;Cancelada")</f>
        <v/>
      </c>
      <c r="C4" s="24" t="inlineStr">
        <is>
          <t>A lista abaixo mostra até 500 apólices, da que vence primeiro para a última.</t>
        </is>
      </c>
      <c r="Z4">
        <f>IF(AND(ISNUMBER('Apólices'!$L4),'Apólices'!$R4&lt;&gt;"Cancelada"),IF(AND('Apólices'!$L4&gt;=TODAY(),'Apólices'!$L4&lt;=TODAY()+90),'Apólices'!$L4+ROW()/100000,""),"")</f>
        <v/>
      </c>
    </row>
    <row r="5">
      <c r="A5" s="28" t="inlineStr">
        <is>
          <t>31 a 60 dias</t>
        </is>
      </c>
      <c r="B5" s="29">
        <f>COUNTIFS('Apólices'!$L$2:$L$5001,"&gt;="&amp;(TODAY()+31),'Apólices'!$L$2:$L$5001,"&lt;="&amp;(TODAY()+60),'Apólices'!$R$2:$R$5001,"&lt;&gt;Cancelada")</f>
        <v/>
      </c>
      <c r="Z5">
        <f>IF(AND(ISNUMBER('Apólices'!$L5),'Apólices'!$R5&lt;&gt;"Cancelada"),IF(AND('Apólices'!$L5&gt;=TODAY(),'Apólices'!$L5&lt;=TODAY()+90),'Apólices'!$L5+ROW()/100000,""),"")</f>
        <v/>
      </c>
    </row>
    <row r="6">
      <c r="A6" s="28" t="inlineStr">
        <is>
          <t>61 a 90 dias</t>
        </is>
      </c>
      <c r="B6" s="29">
        <f>COUNTIFS('Apólices'!$L$2:$L$5001,"&gt;="&amp;(TODAY()+61),'Apólices'!$L$2:$L$5001,"&lt;="&amp;(TODAY()+90),'Apólices'!$R$2:$R$5001,"&lt;&gt;Cancelada")</f>
        <v/>
      </c>
      <c r="Z6">
        <f>IF(AND(ISNUMBER('Apólices'!$L6),'Apólices'!$R6&lt;&gt;"Cancelada"),IF(AND('Apólices'!$L6&gt;=TODAY(),'Apólices'!$L6&lt;=TODAY()+90),'Apólices'!$L6+ROW()/100000,""),"")</f>
        <v/>
      </c>
    </row>
    <row r="7">
      <c r="Z7">
        <f>IF(AND(ISNUMBER('Apólices'!$L7),'Apólices'!$R7&lt;&gt;"Cancelada"),IF(AND('Apólices'!$L7&gt;=TODAY(),'Apólices'!$L7&lt;=TODAY()+90),'Apólices'!$L7+ROW()/100000,""),"")</f>
        <v/>
      </c>
    </row>
    <row r="8" ht="32" customHeight="1">
      <c r="A8" s="6" t="inlineStr">
        <is>
          <t>Número da apólice</t>
        </is>
      </c>
      <c r="B8" s="6" t="inlineStr">
        <is>
          <t>Cliente</t>
        </is>
      </c>
      <c r="C8" s="6" t="inlineStr">
        <is>
          <t>Telefone cliente</t>
        </is>
      </c>
      <c r="D8" s="6" t="inlineStr">
        <is>
          <t>Seguradora</t>
        </is>
      </c>
      <c r="E8" s="6" t="inlineStr">
        <is>
          <t>Ramo</t>
        </is>
      </c>
      <c r="F8" s="6" t="inlineStr">
        <is>
          <t>Fim da vigência</t>
        </is>
      </c>
      <c r="G8" s="6" t="inlineStr">
        <is>
          <t>Dias até o vencimento</t>
        </is>
      </c>
      <c r="H8" s="6" t="inlineStr">
        <is>
          <t>Faixa</t>
        </is>
      </c>
      <c r="I8" s="6" t="inlineStr">
        <is>
          <t>Situação</t>
        </is>
      </c>
      <c r="Z8">
        <f>IF(AND(ISNUMBER('Apólices'!$L8),'Apólices'!$R8&lt;&gt;"Cancelada"),IF(AND('Apólices'!$L8&gt;=TODAY(),'Apólices'!$L8&lt;=TODAY()+90),'Apólices'!$L8+ROW()/100000,""),"")</f>
        <v/>
      </c>
    </row>
    <row r="9">
      <c r="A9">
        <f>IF($Y9="","",INDEX('Apólices'!$A$2:$A$5001,$Y9)&amp;"")</f>
        <v/>
      </c>
      <c r="B9">
        <f>IF($Y9="","",INDEX('Apólices'!$B$2:$B$5001,$Y9)&amp;"")</f>
        <v/>
      </c>
      <c r="C9">
        <f>IF($Y9="","",INDEX('Apólices'!$F$2:$F$5001,$Y9)&amp;"")</f>
        <v/>
      </c>
      <c r="D9">
        <f>IF($Y9="","",INDEX('Apólices'!$G$2:$G$5001,$Y9)&amp;"")</f>
        <v/>
      </c>
      <c r="E9">
        <f>IF($Y9="","",INDEX('Apólices'!$I$2:$I$5001,$Y9)&amp;"")</f>
        <v/>
      </c>
      <c r="F9" s="8">
        <f>IF($Y9="","",INDEX('Apólices'!$L$2:$L$5001,$Y9))</f>
        <v/>
      </c>
      <c r="G9" s="10">
        <f>IF($F9="","",$F9-TODAY())</f>
        <v/>
      </c>
      <c r="H9">
        <f>IF($G9="","",IF($G9&lt;=30,"Até 30 dias",IF($G9&lt;=60,"31 a 60 dias","61 a 90 dias")))</f>
        <v/>
      </c>
      <c r="I9">
        <f>IF($Y9="","",INDEX('Apólices'!$R$2:$R$5001,$Y9)&amp;"")</f>
        <v/>
      </c>
      <c r="Y9">
        <f>IFERROR(MATCH(SMALL($Z$2:$Z$5001,ROW()-8),$Z$2:$Z$5001,0),"")</f>
        <v/>
      </c>
      <c r="Z9">
        <f>IF(AND(ISNUMBER('Apólices'!$L9),'Apólices'!$R9&lt;&gt;"Cancelada"),IF(AND('Apólices'!$L9&gt;=TODAY(),'Apólices'!$L9&lt;=TODAY()+90),'Apólices'!$L9+ROW()/100000,""),"")</f>
        <v/>
      </c>
    </row>
    <row r="10">
      <c r="A10">
        <f>IF($Y10="","",INDEX('Apólices'!$A$2:$A$5001,$Y10)&amp;"")</f>
        <v/>
      </c>
      <c r="B10">
        <f>IF($Y10="","",INDEX('Apólices'!$B$2:$B$5001,$Y10)&amp;"")</f>
        <v/>
      </c>
      <c r="C10">
        <f>IF($Y10="","",INDEX('Apólices'!$F$2:$F$5001,$Y10)&amp;"")</f>
        <v/>
      </c>
      <c r="D10">
        <f>IF($Y10="","",INDEX('Apólices'!$G$2:$G$5001,$Y10)&amp;"")</f>
        <v/>
      </c>
      <c r="E10">
        <f>IF($Y10="","",INDEX('Apólices'!$I$2:$I$5001,$Y10)&amp;"")</f>
        <v/>
      </c>
      <c r="F10" s="8">
        <f>IF($Y10="","",INDEX('Apólices'!$L$2:$L$5001,$Y10))</f>
        <v/>
      </c>
      <c r="G10" s="10">
        <f>IF($F10="","",$F10-TODAY())</f>
        <v/>
      </c>
      <c r="H10">
        <f>IF($G10="","",IF($G10&lt;=30,"Até 30 dias",IF($G10&lt;=60,"31 a 60 dias","61 a 90 dias")))</f>
        <v/>
      </c>
      <c r="I10">
        <f>IF($Y10="","",INDEX('Apólices'!$R$2:$R$5001,$Y10)&amp;"")</f>
        <v/>
      </c>
      <c r="Y10">
        <f>IFERROR(MATCH(SMALL($Z$2:$Z$5001,ROW()-8),$Z$2:$Z$5001,0),"")</f>
        <v/>
      </c>
      <c r="Z10">
        <f>IF(AND(ISNUMBER('Apólices'!$L10),'Apólices'!$R10&lt;&gt;"Cancelada"),IF(AND('Apólices'!$L10&gt;=TODAY(),'Apólices'!$L10&lt;=TODAY()+90),'Apólices'!$L10+ROW()/100000,""),"")</f>
        <v/>
      </c>
    </row>
    <row r="11">
      <c r="A11">
        <f>IF($Y11="","",INDEX('Apólices'!$A$2:$A$5001,$Y11)&amp;"")</f>
        <v/>
      </c>
      <c r="B11">
        <f>IF($Y11="","",INDEX('Apólices'!$B$2:$B$5001,$Y11)&amp;"")</f>
        <v/>
      </c>
      <c r="C11">
        <f>IF($Y11="","",INDEX('Apólices'!$F$2:$F$5001,$Y11)&amp;"")</f>
        <v/>
      </c>
      <c r="D11">
        <f>IF($Y11="","",INDEX('Apólices'!$G$2:$G$5001,$Y11)&amp;"")</f>
        <v/>
      </c>
      <c r="E11">
        <f>IF($Y11="","",INDEX('Apólices'!$I$2:$I$5001,$Y11)&amp;"")</f>
        <v/>
      </c>
      <c r="F11" s="8">
        <f>IF($Y11="","",INDEX('Apólices'!$L$2:$L$5001,$Y11))</f>
        <v/>
      </c>
      <c r="G11" s="10">
        <f>IF($F11="","",$F11-TODAY())</f>
        <v/>
      </c>
      <c r="H11">
        <f>IF($G11="","",IF($G11&lt;=30,"Até 30 dias",IF($G11&lt;=60,"31 a 60 dias","61 a 90 dias")))</f>
        <v/>
      </c>
      <c r="I11">
        <f>IF($Y11="","",INDEX('Apólices'!$R$2:$R$5001,$Y11)&amp;"")</f>
        <v/>
      </c>
      <c r="Y11">
        <f>IFERROR(MATCH(SMALL($Z$2:$Z$5001,ROW()-8),$Z$2:$Z$5001,0),"")</f>
        <v/>
      </c>
      <c r="Z11">
        <f>IF(AND(ISNUMBER('Apólices'!$L11),'Apólices'!$R11&lt;&gt;"Cancelada"),IF(AND('Apólices'!$L11&gt;=TODAY(),'Apólices'!$L11&lt;=TODAY()+90),'Apólices'!$L11+ROW()/100000,""),"")</f>
        <v/>
      </c>
    </row>
    <row r="12">
      <c r="A12">
        <f>IF($Y12="","",INDEX('Apólices'!$A$2:$A$5001,$Y12)&amp;"")</f>
        <v/>
      </c>
      <c r="B12">
        <f>IF($Y12="","",INDEX('Apólices'!$B$2:$B$5001,$Y12)&amp;"")</f>
        <v/>
      </c>
      <c r="C12">
        <f>IF($Y12="","",INDEX('Apólices'!$F$2:$F$5001,$Y12)&amp;"")</f>
        <v/>
      </c>
      <c r="D12">
        <f>IF($Y12="","",INDEX('Apólices'!$G$2:$G$5001,$Y12)&amp;"")</f>
        <v/>
      </c>
      <c r="E12">
        <f>IF($Y12="","",INDEX('Apólices'!$I$2:$I$5001,$Y12)&amp;"")</f>
        <v/>
      </c>
      <c r="F12" s="8">
        <f>IF($Y12="","",INDEX('Apólices'!$L$2:$L$5001,$Y12))</f>
        <v/>
      </c>
      <c r="G12" s="10">
        <f>IF($F12="","",$F12-TODAY())</f>
        <v/>
      </c>
      <c r="H12">
        <f>IF($G12="","",IF($G12&lt;=30,"Até 30 dias",IF($G12&lt;=60,"31 a 60 dias","61 a 90 dias")))</f>
        <v/>
      </c>
      <c r="I12">
        <f>IF($Y12="","",INDEX('Apólices'!$R$2:$R$5001,$Y12)&amp;"")</f>
        <v/>
      </c>
      <c r="Y12">
        <f>IFERROR(MATCH(SMALL($Z$2:$Z$5001,ROW()-8),$Z$2:$Z$5001,0),"")</f>
        <v/>
      </c>
      <c r="Z12">
        <f>IF(AND(ISNUMBER('Apólices'!$L12),'Apólices'!$R12&lt;&gt;"Cancelada"),IF(AND('Apólices'!$L12&gt;=TODAY(),'Apólices'!$L12&lt;=TODAY()+90),'Apólices'!$L12+ROW()/100000,""),"")</f>
        <v/>
      </c>
    </row>
    <row r="13">
      <c r="A13">
        <f>IF($Y13="","",INDEX('Apólices'!$A$2:$A$5001,$Y13)&amp;"")</f>
        <v/>
      </c>
      <c r="B13">
        <f>IF($Y13="","",INDEX('Apólices'!$B$2:$B$5001,$Y13)&amp;"")</f>
        <v/>
      </c>
      <c r="C13">
        <f>IF($Y13="","",INDEX('Apólices'!$F$2:$F$5001,$Y13)&amp;"")</f>
        <v/>
      </c>
      <c r="D13">
        <f>IF($Y13="","",INDEX('Apólices'!$G$2:$G$5001,$Y13)&amp;"")</f>
        <v/>
      </c>
      <c r="E13">
        <f>IF($Y13="","",INDEX('Apólices'!$I$2:$I$5001,$Y13)&amp;"")</f>
        <v/>
      </c>
      <c r="F13" s="8">
        <f>IF($Y13="","",INDEX('Apólices'!$L$2:$L$5001,$Y13))</f>
        <v/>
      </c>
      <c r="G13" s="10">
        <f>IF($F13="","",$F13-TODAY())</f>
        <v/>
      </c>
      <c r="H13">
        <f>IF($G13="","",IF($G13&lt;=30,"Até 30 dias",IF($G13&lt;=60,"31 a 60 dias","61 a 90 dias")))</f>
        <v/>
      </c>
      <c r="I13">
        <f>IF($Y13="","",INDEX('Apólices'!$R$2:$R$5001,$Y13)&amp;"")</f>
        <v/>
      </c>
      <c r="Y13">
        <f>IFERROR(MATCH(SMALL($Z$2:$Z$5001,ROW()-8),$Z$2:$Z$5001,0),"")</f>
        <v/>
      </c>
      <c r="Z13">
        <f>IF(AND(ISNUMBER('Apólices'!$L13),'Apólices'!$R13&lt;&gt;"Cancelada"),IF(AND('Apólices'!$L13&gt;=TODAY(),'Apólices'!$L13&lt;=TODAY()+90),'Apólices'!$L13+ROW()/100000,""),"")</f>
        <v/>
      </c>
    </row>
    <row r="14">
      <c r="A14">
        <f>IF($Y14="","",INDEX('Apólices'!$A$2:$A$5001,$Y14)&amp;"")</f>
        <v/>
      </c>
      <c r="B14">
        <f>IF($Y14="","",INDEX('Apólices'!$B$2:$B$5001,$Y14)&amp;"")</f>
        <v/>
      </c>
      <c r="C14">
        <f>IF($Y14="","",INDEX('Apólices'!$F$2:$F$5001,$Y14)&amp;"")</f>
        <v/>
      </c>
      <c r="D14">
        <f>IF($Y14="","",INDEX('Apólices'!$G$2:$G$5001,$Y14)&amp;"")</f>
        <v/>
      </c>
      <c r="E14">
        <f>IF($Y14="","",INDEX('Apólices'!$I$2:$I$5001,$Y14)&amp;"")</f>
        <v/>
      </c>
      <c r="F14" s="8">
        <f>IF($Y14="","",INDEX('Apólices'!$L$2:$L$5001,$Y14))</f>
        <v/>
      </c>
      <c r="G14" s="10">
        <f>IF($F14="","",$F14-TODAY())</f>
        <v/>
      </c>
      <c r="H14">
        <f>IF($G14="","",IF($G14&lt;=30,"Até 30 dias",IF($G14&lt;=60,"31 a 60 dias","61 a 90 dias")))</f>
        <v/>
      </c>
      <c r="I14">
        <f>IF($Y14="","",INDEX('Apólices'!$R$2:$R$5001,$Y14)&amp;"")</f>
        <v/>
      </c>
      <c r="Y14">
        <f>IFERROR(MATCH(SMALL($Z$2:$Z$5001,ROW()-8),$Z$2:$Z$5001,0),"")</f>
        <v/>
      </c>
      <c r="Z14">
        <f>IF(AND(ISNUMBER('Apólices'!$L14),'Apólices'!$R14&lt;&gt;"Cancelada"),IF(AND('Apólices'!$L14&gt;=TODAY(),'Apólices'!$L14&lt;=TODAY()+90),'Apólices'!$L14+ROW()/100000,""),"")</f>
        <v/>
      </c>
    </row>
    <row r="15">
      <c r="A15">
        <f>IF($Y15="","",INDEX('Apólices'!$A$2:$A$5001,$Y15)&amp;"")</f>
        <v/>
      </c>
      <c r="B15">
        <f>IF($Y15="","",INDEX('Apólices'!$B$2:$B$5001,$Y15)&amp;"")</f>
        <v/>
      </c>
      <c r="C15">
        <f>IF($Y15="","",INDEX('Apólices'!$F$2:$F$5001,$Y15)&amp;"")</f>
        <v/>
      </c>
      <c r="D15">
        <f>IF($Y15="","",INDEX('Apólices'!$G$2:$G$5001,$Y15)&amp;"")</f>
        <v/>
      </c>
      <c r="E15">
        <f>IF($Y15="","",INDEX('Apólices'!$I$2:$I$5001,$Y15)&amp;"")</f>
        <v/>
      </c>
      <c r="F15" s="8">
        <f>IF($Y15="","",INDEX('Apólices'!$L$2:$L$5001,$Y15))</f>
        <v/>
      </c>
      <c r="G15" s="10">
        <f>IF($F15="","",$F15-TODAY())</f>
        <v/>
      </c>
      <c r="H15">
        <f>IF($G15="","",IF($G15&lt;=30,"Até 30 dias",IF($G15&lt;=60,"31 a 60 dias","61 a 90 dias")))</f>
        <v/>
      </c>
      <c r="I15">
        <f>IF($Y15="","",INDEX('Apólices'!$R$2:$R$5001,$Y15)&amp;"")</f>
        <v/>
      </c>
      <c r="Y15">
        <f>IFERROR(MATCH(SMALL($Z$2:$Z$5001,ROW()-8),$Z$2:$Z$5001,0),"")</f>
        <v/>
      </c>
      <c r="Z15">
        <f>IF(AND(ISNUMBER('Apólices'!$L15),'Apólices'!$R15&lt;&gt;"Cancelada"),IF(AND('Apólices'!$L15&gt;=TODAY(),'Apólices'!$L15&lt;=TODAY()+90),'Apólices'!$L15+ROW()/100000,""),"")</f>
        <v/>
      </c>
    </row>
    <row r="16">
      <c r="A16">
        <f>IF($Y16="","",INDEX('Apólices'!$A$2:$A$5001,$Y16)&amp;"")</f>
        <v/>
      </c>
      <c r="B16">
        <f>IF($Y16="","",INDEX('Apólices'!$B$2:$B$5001,$Y16)&amp;"")</f>
        <v/>
      </c>
      <c r="C16">
        <f>IF($Y16="","",INDEX('Apólices'!$F$2:$F$5001,$Y16)&amp;"")</f>
        <v/>
      </c>
      <c r="D16">
        <f>IF($Y16="","",INDEX('Apólices'!$G$2:$G$5001,$Y16)&amp;"")</f>
        <v/>
      </c>
      <c r="E16">
        <f>IF($Y16="","",INDEX('Apólices'!$I$2:$I$5001,$Y16)&amp;"")</f>
        <v/>
      </c>
      <c r="F16" s="8">
        <f>IF($Y16="","",INDEX('Apólices'!$L$2:$L$5001,$Y16))</f>
        <v/>
      </c>
      <c r="G16" s="10">
        <f>IF($F16="","",$F16-TODAY())</f>
        <v/>
      </c>
      <c r="H16">
        <f>IF($G16="","",IF($G16&lt;=30,"Até 30 dias",IF($G16&lt;=60,"31 a 60 dias","61 a 90 dias")))</f>
        <v/>
      </c>
      <c r="I16">
        <f>IF($Y16="","",INDEX('Apólices'!$R$2:$R$5001,$Y16)&amp;"")</f>
        <v/>
      </c>
      <c r="Y16">
        <f>IFERROR(MATCH(SMALL($Z$2:$Z$5001,ROW()-8),$Z$2:$Z$5001,0),"")</f>
        <v/>
      </c>
      <c r="Z16">
        <f>IF(AND(ISNUMBER('Apólices'!$L16),'Apólices'!$R16&lt;&gt;"Cancelada"),IF(AND('Apólices'!$L16&gt;=TODAY(),'Apólices'!$L16&lt;=TODAY()+90),'Apólices'!$L16+ROW()/100000,""),"")</f>
        <v/>
      </c>
    </row>
    <row r="17">
      <c r="A17">
        <f>IF($Y17="","",INDEX('Apólices'!$A$2:$A$5001,$Y17)&amp;"")</f>
        <v/>
      </c>
      <c r="B17">
        <f>IF($Y17="","",INDEX('Apólices'!$B$2:$B$5001,$Y17)&amp;"")</f>
        <v/>
      </c>
      <c r="C17">
        <f>IF($Y17="","",INDEX('Apólices'!$F$2:$F$5001,$Y17)&amp;"")</f>
        <v/>
      </c>
      <c r="D17">
        <f>IF($Y17="","",INDEX('Apólices'!$G$2:$G$5001,$Y17)&amp;"")</f>
        <v/>
      </c>
      <c r="E17">
        <f>IF($Y17="","",INDEX('Apólices'!$I$2:$I$5001,$Y17)&amp;"")</f>
        <v/>
      </c>
      <c r="F17" s="8">
        <f>IF($Y17="","",INDEX('Apólices'!$L$2:$L$5001,$Y17))</f>
        <v/>
      </c>
      <c r="G17" s="10">
        <f>IF($F17="","",$F17-TODAY())</f>
        <v/>
      </c>
      <c r="H17">
        <f>IF($G17="","",IF($G17&lt;=30,"Até 30 dias",IF($G17&lt;=60,"31 a 60 dias","61 a 90 dias")))</f>
        <v/>
      </c>
      <c r="I17">
        <f>IF($Y17="","",INDEX('Apólices'!$R$2:$R$5001,$Y17)&amp;"")</f>
        <v/>
      </c>
      <c r="Y17">
        <f>IFERROR(MATCH(SMALL($Z$2:$Z$5001,ROW()-8),$Z$2:$Z$5001,0),"")</f>
        <v/>
      </c>
      <c r="Z17">
        <f>IF(AND(ISNUMBER('Apólices'!$L17),'Apólices'!$R17&lt;&gt;"Cancelada"),IF(AND('Apólices'!$L17&gt;=TODAY(),'Apólices'!$L17&lt;=TODAY()+90),'Apólices'!$L17+ROW()/100000,""),"")</f>
        <v/>
      </c>
    </row>
    <row r="18">
      <c r="A18">
        <f>IF($Y18="","",INDEX('Apólices'!$A$2:$A$5001,$Y18)&amp;"")</f>
        <v/>
      </c>
      <c r="B18">
        <f>IF($Y18="","",INDEX('Apólices'!$B$2:$B$5001,$Y18)&amp;"")</f>
        <v/>
      </c>
      <c r="C18">
        <f>IF($Y18="","",INDEX('Apólices'!$F$2:$F$5001,$Y18)&amp;"")</f>
        <v/>
      </c>
      <c r="D18">
        <f>IF($Y18="","",INDEX('Apólices'!$G$2:$G$5001,$Y18)&amp;"")</f>
        <v/>
      </c>
      <c r="E18">
        <f>IF($Y18="","",INDEX('Apólices'!$I$2:$I$5001,$Y18)&amp;"")</f>
        <v/>
      </c>
      <c r="F18" s="8">
        <f>IF($Y18="","",INDEX('Apólices'!$L$2:$L$5001,$Y18))</f>
        <v/>
      </c>
      <c r="G18" s="10">
        <f>IF($F18="","",$F18-TODAY())</f>
        <v/>
      </c>
      <c r="H18">
        <f>IF($G18="","",IF($G18&lt;=30,"Até 30 dias",IF($G18&lt;=60,"31 a 60 dias","61 a 90 dias")))</f>
        <v/>
      </c>
      <c r="I18">
        <f>IF($Y18="","",INDEX('Apólices'!$R$2:$R$5001,$Y18)&amp;"")</f>
        <v/>
      </c>
      <c r="Y18">
        <f>IFERROR(MATCH(SMALL($Z$2:$Z$5001,ROW()-8),$Z$2:$Z$5001,0),"")</f>
        <v/>
      </c>
      <c r="Z18">
        <f>IF(AND(ISNUMBER('Apólices'!$L18),'Apólices'!$R18&lt;&gt;"Cancelada"),IF(AND('Apólices'!$L18&gt;=TODAY(),'Apólices'!$L18&lt;=TODAY()+90),'Apólices'!$L18+ROW()/100000,""),"")</f>
        <v/>
      </c>
    </row>
    <row r="19">
      <c r="A19">
        <f>IF($Y19="","",INDEX('Apólices'!$A$2:$A$5001,$Y19)&amp;"")</f>
        <v/>
      </c>
      <c r="B19">
        <f>IF($Y19="","",INDEX('Apólices'!$B$2:$B$5001,$Y19)&amp;"")</f>
        <v/>
      </c>
      <c r="C19">
        <f>IF($Y19="","",INDEX('Apólices'!$F$2:$F$5001,$Y19)&amp;"")</f>
        <v/>
      </c>
      <c r="D19">
        <f>IF($Y19="","",INDEX('Apólices'!$G$2:$G$5001,$Y19)&amp;"")</f>
        <v/>
      </c>
      <c r="E19">
        <f>IF($Y19="","",INDEX('Apólices'!$I$2:$I$5001,$Y19)&amp;"")</f>
        <v/>
      </c>
      <c r="F19" s="8">
        <f>IF($Y19="","",INDEX('Apólices'!$L$2:$L$5001,$Y19))</f>
        <v/>
      </c>
      <c r="G19" s="10">
        <f>IF($F19="","",$F19-TODAY())</f>
        <v/>
      </c>
      <c r="H19">
        <f>IF($G19="","",IF($G19&lt;=30,"Até 30 dias",IF($G19&lt;=60,"31 a 60 dias","61 a 90 dias")))</f>
        <v/>
      </c>
      <c r="I19">
        <f>IF($Y19="","",INDEX('Apólices'!$R$2:$R$5001,$Y19)&amp;"")</f>
        <v/>
      </c>
      <c r="Y19">
        <f>IFERROR(MATCH(SMALL($Z$2:$Z$5001,ROW()-8),$Z$2:$Z$5001,0),"")</f>
        <v/>
      </c>
      <c r="Z19">
        <f>IF(AND(ISNUMBER('Apólices'!$L19),'Apólices'!$R19&lt;&gt;"Cancelada"),IF(AND('Apólices'!$L19&gt;=TODAY(),'Apólices'!$L19&lt;=TODAY()+90),'Apólices'!$L19+ROW()/100000,""),"")</f>
        <v/>
      </c>
    </row>
    <row r="20">
      <c r="A20">
        <f>IF($Y20="","",INDEX('Apólices'!$A$2:$A$5001,$Y20)&amp;"")</f>
        <v/>
      </c>
      <c r="B20">
        <f>IF($Y20="","",INDEX('Apólices'!$B$2:$B$5001,$Y20)&amp;"")</f>
        <v/>
      </c>
      <c r="C20">
        <f>IF($Y20="","",INDEX('Apólices'!$F$2:$F$5001,$Y20)&amp;"")</f>
        <v/>
      </c>
      <c r="D20">
        <f>IF($Y20="","",INDEX('Apólices'!$G$2:$G$5001,$Y20)&amp;"")</f>
        <v/>
      </c>
      <c r="E20">
        <f>IF($Y20="","",INDEX('Apólices'!$I$2:$I$5001,$Y20)&amp;"")</f>
        <v/>
      </c>
      <c r="F20" s="8">
        <f>IF($Y20="","",INDEX('Apólices'!$L$2:$L$5001,$Y20))</f>
        <v/>
      </c>
      <c r="G20" s="10">
        <f>IF($F20="","",$F20-TODAY())</f>
        <v/>
      </c>
      <c r="H20">
        <f>IF($G20="","",IF($G20&lt;=30,"Até 30 dias",IF($G20&lt;=60,"31 a 60 dias","61 a 90 dias")))</f>
        <v/>
      </c>
      <c r="I20">
        <f>IF($Y20="","",INDEX('Apólices'!$R$2:$R$5001,$Y20)&amp;"")</f>
        <v/>
      </c>
      <c r="Y20">
        <f>IFERROR(MATCH(SMALL($Z$2:$Z$5001,ROW()-8),$Z$2:$Z$5001,0),"")</f>
        <v/>
      </c>
      <c r="Z20">
        <f>IF(AND(ISNUMBER('Apólices'!$L20),'Apólices'!$R20&lt;&gt;"Cancelada"),IF(AND('Apólices'!$L20&gt;=TODAY(),'Apólices'!$L20&lt;=TODAY()+90),'Apólices'!$L20+ROW()/100000,""),"")</f>
        <v/>
      </c>
    </row>
    <row r="21">
      <c r="A21">
        <f>IF($Y21="","",INDEX('Apólices'!$A$2:$A$5001,$Y21)&amp;"")</f>
        <v/>
      </c>
      <c r="B21">
        <f>IF($Y21="","",INDEX('Apólices'!$B$2:$B$5001,$Y21)&amp;"")</f>
        <v/>
      </c>
      <c r="C21">
        <f>IF($Y21="","",INDEX('Apólices'!$F$2:$F$5001,$Y21)&amp;"")</f>
        <v/>
      </c>
      <c r="D21">
        <f>IF($Y21="","",INDEX('Apólices'!$G$2:$G$5001,$Y21)&amp;"")</f>
        <v/>
      </c>
      <c r="E21">
        <f>IF($Y21="","",INDEX('Apólices'!$I$2:$I$5001,$Y21)&amp;"")</f>
        <v/>
      </c>
      <c r="F21" s="8">
        <f>IF($Y21="","",INDEX('Apólices'!$L$2:$L$5001,$Y21))</f>
        <v/>
      </c>
      <c r="G21" s="10">
        <f>IF($F21="","",$F21-TODAY())</f>
        <v/>
      </c>
      <c r="H21">
        <f>IF($G21="","",IF($G21&lt;=30,"Até 30 dias",IF($G21&lt;=60,"31 a 60 dias","61 a 90 dias")))</f>
        <v/>
      </c>
      <c r="I21">
        <f>IF($Y21="","",INDEX('Apólices'!$R$2:$R$5001,$Y21)&amp;"")</f>
        <v/>
      </c>
      <c r="Y21">
        <f>IFERROR(MATCH(SMALL($Z$2:$Z$5001,ROW()-8),$Z$2:$Z$5001,0),"")</f>
        <v/>
      </c>
      <c r="Z21">
        <f>IF(AND(ISNUMBER('Apólices'!$L21),'Apólices'!$R21&lt;&gt;"Cancelada"),IF(AND('Apólices'!$L21&gt;=TODAY(),'Apólices'!$L21&lt;=TODAY()+90),'Apólices'!$L21+ROW()/100000,""),"")</f>
        <v/>
      </c>
    </row>
    <row r="22">
      <c r="A22">
        <f>IF($Y22="","",INDEX('Apólices'!$A$2:$A$5001,$Y22)&amp;"")</f>
        <v/>
      </c>
      <c r="B22">
        <f>IF($Y22="","",INDEX('Apólices'!$B$2:$B$5001,$Y22)&amp;"")</f>
        <v/>
      </c>
      <c r="C22">
        <f>IF($Y22="","",INDEX('Apólices'!$F$2:$F$5001,$Y22)&amp;"")</f>
        <v/>
      </c>
      <c r="D22">
        <f>IF($Y22="","",INDEX('Apólices'!$G$2:$G$5001,$Y22)&amp;"")</f>
        <v/>
      </c>
      <c r="E22">
        <f>IF($Y22="","",INDEX('Apólices'!$I$2:$I$5001,$Y22)&amp;"")</f>
        <v/>
      </c>
      <c r="F22" s="8">
        <f>IF($Y22="","",INDEX('Apólices'!$L$2:$L$5001,$Y22))</f>
        <v/>
      </c>
      <c r="G22" s="10">
        <f>IF($F22="","",$F22-TODAY())</f>
        <v/>
      </c>
      <c r="H22">
        <f>IF($G22="","",IF($G22&lt;=30,"Até 30 dias",IF($G22&lt;=60,"31 a 60 dias","61 a 90 dias")))</f>
        <v/>
      </c>
      <c r="I22">
        <f>IF($Y22="","",INDEX('Apólices'!$R$2:$R$5001,$Y22)&amp;"")</f>
        <v/>
      </c>
      <c r="Y22">
        <f>IFERROR(MATCH(SMALL($Z$2:$Z$5001,ROW()-8),$Z$2:$Z$5001,0),"")</f>
        <v/>
      </c>
      <c r="Z22">
        <f>IF(AND(ISNUMBER('Apólices'!$L22),'Apólices'!$R22&lt;&gt;"Cancelada"),IF(AND('Apólices'!$L22&gt;=TODAY(),'Apólices'!$L22&lt;=TODAY()+90),'Apólices'!$L22+ROW()/100000,""),"")</f>
        <v/>
      </c>
    </row>
    <row r="23">
      <c r="A23">
        <f>IF($Y23="","",INDEX('Apólices'!$A$2:$A$5001,$Y23)&amp;"")</f>
        <v/>
      </c>
      <c r="B23">
        <f>IF($Y23="","",INDEX('Apólices'!$B$2:$B$5001,$Y23)&amp;"")</f>
        <v/>
      </c>
      <c r="C23">
        <f>IF($Y23="","",INDEX('Apólices'!$F$2:$F$5001,$Y23)&amp;"")</f>
        <v/>
      </c>
      <c r="D23">
        <f>IF($Y23="","",INDEX('Apólices'!$G$2:$G$5001,$Y23)&amp;"")</f>
        <v/>
      </c>
      <c r="E23">
        <f>IF($Y23="","",INDEX('Apólices'!$I$2:$I$5001,$Y23)&amp;"")</f>
        <v/>
      </c>
      <c r="F23" s="8">
        <f>IF($Y23="","",INDEX('Apólices'!$L$2:$L$5001,$Y23))</f>
        <v/>
      </c>
      <c r="G23" s="10">
        <f>IF($F23="","",$F23-TODAY())</f>
        <v/>
      </c>
      <c r="H23">
        <f>IF($G23="","",IF($G23&lt;=30,"Até 30 dias",IF($G23&lt;=60,"31 a 60 dias","61 a 90 dias")))</f>
        <v/>
      </c>
      <c r="I23">
        <f>IF($Y23="","",INDEX('Apólices'!$R$2:$R$5001,$Y23)&amp;"")</f>
        <v/>
      </c>
      <c r="Y23">
        <f>IFERROR(MATCH(SMALL($Z$2:$Z$5001,ROW()-8),$Z$2:$Z$5001,0),"")</f>
        <v/>
      </c>
      <c r="Z23">
        <f>IF(AND(ISNUMBER('Apólices'!$L23),'Apólices'!$R23&lt;&gt;"Cancelada"),IF(AND('Apólices'!$L23&gt;=TODAY(),'Apólices'!$L23&lt;=TODAY()+90),'Apólices'!$L23+ROW()/100000,""),"")</f>
        <v/>
      </c>
    </row>
    <row r="24">
      <c r="A24">
        <f>IF($Y24="","",INDEX('Apólices'!$A$2:$A$5001,$Y24)&amp;"")</f>
        <v/>
      </c>
      <c r="B24">
        <f>IF($Y24="","",INDEX('Apólices'!$B$2:$B$5001,$Y24)&amp;"")</f>
        <v/>
      </c>
      <c r="C24">
        <f>IF($Y24="","",INDEX('Apólices'!$F$2:$F$5001,$Y24)&amp;"")</f>
        <v/>
      </c>
      <c r="D24">
        <f>IF($Y24="","",INDEX('Apólices'!$G$2:$G$5001,$Y24)&amp;"")</f>
        <v/>
      </c>
      <c r="E24">
        <f>IF($Y24="","",INDEX('Apólices'!$I$2:$I$5001,$Y24)&amp;"")</f>
        <v/>
      </c>
      <c r="F24" s="8">
        <f>IF($Y24="","",INDEX('Apólices'!$L$2:$L$5001,$Y24))</f>
        <v/>
      </c>
      <c r="G24" s="10">
        <f>IF($F24="","",$F24-TODAY())</f>
        <v/>
      </c>
      <c r="H24">
        <f>IF($G24="","",IF($G24&lt;=30,"Até 30 dias",IF($G24&lt;=60,"31 a 60 dias","61 a 90 dias")))</f>
        <v/>
      </c>
      <c r="I24">
        <f>IF($Y24="","",INDEX('Apólices'!$R$2:$R$5001,$Y24)&amp;"")</f>
        <v/>
      </c>
      <c r="Y24">
        <f>IFERROR(MATCH(SMALL($Z$2:$Z$5001,ROW()-8),$Z$2:$Z$5001,0),"")</f>
        <v/>
      </c>
      <c r="Z24">
        <f>IF(AND(ISNUMBER('Apólices'!$L24),'Apólices'!$R24&lt;&gt;"Cancelada"),IF(AND('Apólices'!$L24&gt;=TODAY(),'Apólices'!$L24&lt;=TODAY()+90),'Apólices'!$L24+ROW()/100000,""),"")</f>
        <v/>
      </c>
    </row>
    <row r="25">
      <c r="A25">
        <f>IF($Y25="","",INDEX('Apólices'!$A$2:$A$5001,$Y25)&amp;"")</f>
        <v/>
      </c>
      <c r="B25">
        <f>IF($Y25="","",INDEX('Apólices'!$B$2:$B$5001,$Y25)&amp;"")</f>
        <v/>
      </c>
      <c r="C25">
        <f>IF($Y25="","",INDEX('Apólices'!$F$2:$F$5001,$Y25)&amp;"")</f>
        <v/>
      </c>
      <c r="D25">
        <f>IF($Y25="","",INDEX('Apólices'!$G$2:$G$5001,$Y25)&amp;"")</f>
        <v/>
      </c>
      <c r="E25">
        <f>IF($Y25="","",INDEX('Apólices'!$I$2:$I$5001,$Y25)&amp;"")</f>
        <v/>
      </c>
      <c r="F25" s="8">
        <f>IF($Y25="","",INDEX('Apólices'!$L$2:$L$5001,$Y25))</f>
        <v/>
      </c>
      <c r="G25" s="10">
        <f>IF($F25="","",$F25-TODAY())</f>
        <v/>
      </c>
      <c r="H25">
        <f>IF($G25="","",IF($G25&lt;=30,"Até 30 dias",IF($G25&lt;=60,"31 a 60 dias","61 a 90 dias")))</f>
        <v/>
      </c>
      <c r="I25">
        <f>IF($Y25="","",INDEX('Apólices'!$R$2:$R$5001,$Y25)&amp;"")</f>
        <v/>
      </c>
      <c r="Y25">
        <f>IFERROR(MATCH(SMALL($Z$2:$Z$5001,ROW()-8),$Z$2:$Z$5001,0),"")</f>
        <v/>
      </c>
      <c r="Z25">
        <f>IF(AND(ISNUMBER('Apólices'!$L25),'Apólices'!$R25&lt;&gt;"Cancelada"),IF(AND('Apólices'!$L25&gt;=TODAY(),'Apólices'!$L25&lt;=TODAY()+90),'Apólices'!$L25+ROW()/100000,""),"")</f>
        <v/>
      </c>
    </row>
    <row r="26">
      <c r="A26">
        <f>IF($Y26="","",INDEX('Apólices'!$A$2:$A$5001,$Y26)&amp;"")</f>
        <v/>
      </c>
      <c r="B26">
        <f>IF($Y26="","",INDEX('Apólices'!$B$2:$B$5001,$Y26)&amp;"")</f>
        <v/>
      </c>
      <c r="C26">
        <f>IF($Y26="","",INDEX('Apólices'!$F$2:$F$5001,$Y26)&amp;"")</f>
        <v/>
      </c>
      <c r="D26">
        <f>IF($Y26="","",INDEX('Apólices'!$G$2:$G$5001,$Y26)&amp;"")</f>
        <v/>
      </c>
      <c r="E26">
        <f>IF($Y26="","",INDEX('Apólices'!$I$2:$I$5001,$Y26)&amp;"")</f>
        <v/>
      </c>
      <c r="F26" s="8">
        <f>IF($Y26="","",INDEX('Apólices'!$L$2:$L$5001,$Y26))</f>
        <v/>
      </c>
      <c r="G26" s="10">
        <f>IF($F26="","",$F26-TODAY())</f>
        <v/>
      </c>
      <c r="H26">
        <f>IF($G26="","",IF($G26&lt;=30,"Até 30 dias",IF($G26&lt;=60,"31 a 60 dias","61 a 90 dias")))</f>
        <v/>
      </c>
      <c r="I26">
        <f>IF($Y26="","",INDEX('Apólices'!$R$2:$R$5001,$Y26)&amp;"")</f>
        <v/>
      </c>
      <c r="Y26">
        <f>IFERROR(MATCH(SMALL($Z$2:$Z$5001,ROW()-8),$Z$2:$Z$5001,0),"")</f>
        <v/>
      </c>
      <c r="Z26">
        <f>IF(AND(ISNUMBER('Apólices'!$L26),'Apólices'!$R26&lt;&gt;"Cancelada"),IF(AND('Apólices'!$L26&gt;=TODAY(),'Apólices'!$L26&lt;=TODAY()+90),'Apólices'!$L26+ROW()/100000,""),"")</f>
        <v/>
      </c>
    </row>
    <row r="27">
      <c r="A27">
        <f>IF($Y27="","",INDEX('Apólices'!$A$2:$A$5001,$Y27)&amp;"")</f>
        <v/>
      </c>
      <c r="B27">
        <f>IF($Y27="","",INDEX('Apólices'!$B$2:$B$5001,$Y27)&amp;"")</f>
        <v/>
      </c>
      <c r="C27">
        <f>IF($Y27="","",INDEX('Apólices'!$F$2:$F$5001,$Y27)&amp;"")</f>
        <v/>
      </c>
      <c r="D27">
        <f>IF($Y27="","",INDEX('Apólices'!$G$2:$G$5001,$Y27)&amp;"")</f>
        <v/>
      </c>
      <c r="E27">
        <f>IF($Y27="","",INDEX('Apólices'!$I$2:$I$5001,$Y27)&amp;"")</f>
        <v/>
      </c>
      <c r="F27" s="8">
        <f>IF($Y27="","",INDEX('Apólices'!$L$2:$L$5001,$Y27))</f>
        <v/>
      </c>
      <c r="G27" s="10">
        <f>IF($F27="","",$F27-TODAY())</f>
        <v/>
      </c>
      <c r="H27">
        <f>IF($G27="","",IF($G27&lt;=30,"Até 30 dias",IF($G27&lt;=60,"31 a 60 dias","61 a 90 dias")))</f>
        <v/>
      </c>
      <c r="I27">
        <f>IF($Y27="","",INDEX('Apólices'!$R$2:$R$5001,$Y27)&amp;"")</f>
        <v/>
      </c>
      <c r="Y27">
        <f>IFERROR(MATCH(SMALL($Z$2:$Z$5001,ROW()-8),$Z$2:$Z$5001,0),"")</f>
        <v/>
      </c>
      <c r="Z27">
        <f>IF(AND(ISNUMBER('Apólices'!$L27),'Apólices'!$R27&lt;&gt;"Cancelada"),IF(AND('Apólices'!$L27&gt;=TODAY(),'Apólices'!$L27&lt;=TODAY()+90),'Apólices'!$L27+ROW()/100000,""),"")</f>
        <v/>
      </c>
    </row>
    <row r="28">
      <c r="A28">
        <f>IF($Y28="","",INDEX('Apólices'!$A$2:$A$5001,$Y28)&amp;"")</f>
        <v/>
      </c>
      <c r="B28">
        <f>IF($Y28="","",INDEX('Apólices'!$B$2:$B$5001,$Y28)&amp;"")</f>
        <v/>
      </c>
      <c r="C28">
        <f>IF($Y28="","",INDEX('Apólices'!$F$2:$F$5001,$Y28)&amp;"")</f>
        <v/>
      </c>
      <c r="D28">
        <f>IF($Y28="","",INDEX('Apólices'!$G$2:$G$5001,$Y28)&amp;"")</f>
        <v/>
      </c>
      <c r="E28">
        <f>IF($Y28="","",INDEX('Apólices'!$I$2:$I$5001,$Y28)&amp;"")</f>
        <v/>
      </c>
      <c r="F28" s="8">
        <f>IF($Y28="","",INDEX('Apólices'!$L$2:$L$5001,$Y28))</f>
        <v/>
      </c>
      <c r="G28" s="10">
        <f>IF($F28="","",$F28-TODAY())</f>
        <v/>
      </c>
      <c r="H28">
        <f>IF($G28="","",IF($G28&lt;=30,"Até 30 dias",IF($G28&lt;=60,"31 a 60 dias","61 a 90 dias")))</f>
        <v/>
      </c>
      <c r="I28">
        <f>IF($Y28="","",INDEX('Apólices'!$R$2:$R$5001,$Y28)&amp;"")</f>
        <v/>
      </c>
      <c r="Y28">
        <f>IFERROR(MATCH(SMALL($Z$2:$Z$5001,ROW()-8),$Z$2:$Z$5001,0),"")</f>
        <v/>
      </c>
      <c r="Z28">
        <f>IF(AND(ISNUMBER('Apólices'!$L28),'Apólices'!$R28&lt;&gt;"Cancelada"),IF(AND('Apólices'!$L28&gt;=TODAY(),'Apólices'!$L28&lt;=TODAY()+90),'Apólices'!$L28+ROW()/100000,""),"")</f>
        <v/>
      </c>
    </row>
    <row r="29">
      <c r="A29">
        <f>IF($Y29="","",INDEX('Apólices'!$A$2:$A$5001,$Y29)&amp;"")</f>
        <v/>
      </c>
      <c r="B29">
        <f>IF($Y29="","",INDEX('Apólices'!$B$2:$B$5001,$Y29)&amp;"")</f>
        <v/>
      </c>
      <c r="C29">
        <f>IF($Y29="","",INDEX('Apólices'!$F$2:$F$5001,$Y29)&amp;"")</f>
        <v/>
      </c>
      <c r="D29">
        <f>IF($Y29="","",INDEX('Apólices'!$G$2:$G$5001,$Y29)&amp;"")</f>
        <v/>
      </c>
      <c r="E29">
        <f>IF($Y29="","",INDEX('Apólices'!$I$2:$I$5001,$Y29)&amp;"")</f>
        <v/>
      </c>
      <c r="F29" s="8">
        <f>IF($Y29="","",INDEX('Apólices'!$L$2:$L$5001,$Y29))</f>
        <v/>
      </c>
      <c r="G29" s="10">
        <f>IF($F29="","",$F29-TODAY())</f>
        <v/>
      </c>
      <c r="H29">
        <f>IF($G29="","",IF($G29&lt;=30,"Até 30 dias",IF($G29&lt;=60,"31 a 60 dias","61 a 90 dias")))</f>
        <v/>
      </c>
      <c r="I29">
        <f>IF($Y29="","",INDEX('Apólices'!$R$2:$R$5001,$Y29)&amp;"")</f>
        <v/>
      </c>
      <c r="Y29">
        <f>IFERROR(MATCH(SMALL($Z$2:$Z$5001,ROW()-8),$Z$2:$Z$5001,0),"")</f>
        <v/>
      </c>
      <c r="Z29">
        <f>IF(AND(ISNUMBER('Apólices'!$L29),'Apólices'!$R29&lt;&gt;"Cancelada"),IF(AND('Apólices'!$L29&gt;=TODAY(),'Apólices'!$L29&lt;=TODAY()+90),'Apólices'!$L29+ROW()/100000,""),"")</f>
        <v/>
      </c>
    </row>
    <row r="30">
      <c r="A30">
        <f>IF($Y30="","",INDEX('Apólices'!$A$2:$A$5001,$Y30)&amp;"")</f>
        <v/>
      </c>
      <c r="B30">
        <f>IF($Y30="","",INDEX('Apólices'!$B$2:$B$5001,$Y30)&amp;"")</f>
        <v/>
      </c>
      <c r="C30">
        <f>IF($Y30="","",INDEX('Apólices'!$F$2:$F$5001,$Y30)&amp;"")</f>
        <v/>
      </c>
      <c r="D30">
        <f>IF($Y30="","",INDEX('Apólices'!$G$2:$G$5001,$Y30)&amp;"")</f>
        <v/>
      </c>
      <c r="E30">
        <f>IF($Y30="","",INDEX('Apólices'!$I$2:$I$5001,$Y30)&amp;"")</f>
        <v/>
      </c>
      <c r="F30" s="8">
        <f>IF($Y30="","",INDEX('Apólices'!$L$2:$L$5001,$Y30))</f>
        <v/>
      </c>
      <c r="G30" s="10">
        <f>IF($F30="","",$F30-TODAY())</f>
        <v/>
      </c>
      <c r="H30">
        <f>IF($G30="","",IF($G30&lt;=30,"Até 30 dias",IF($G30&lt;=60,"31 a 60 dias","61 a 90 dias")))</f>
        <v/>
      </c>
      <c r="I30">
        <f>IF($Y30="","",INDEX('Apólices'!$R$2:$R$5001,$Y30)&amp;"")</f>
        <v/>
      </c>
      <c r="Y30">
        <f>IFERROR(MATCH(SMALL($Z$2:$Z$5001,ROW()-8),$Z$2:$Z$5001,0),"")</f>
        <v/>
      </c>
      <c r="Z30">
        <f>IF(AND(ISNUMBER('Apólices'!$L30),'Apólices'!$R30&lt;&gt;"Cancelada"),IF(AND('Apólices'!$L30&gt;=TODAY(),'Apólices'!$L30&lt;=TODAY()+90),'Apólices'!$L30+ROW()/100000,""),"")</f>
        <v/>
      </c>
    </row>
    <row r="31">
      <c r="A31">
        <f>IF($Y31="","",INDEX('Apólices'!$A$2:$A$5001,$Y31)&amp;"")</f>
        <v/>
      </c>
      <c r="B31">
        <f>IF($Y31="","",INDEX('Apólices'!$B$2:$B$5001,$Y31)&amp;"")</f>
        <v/>
      </c>
      <c r="C31">
        <f>IF($Y31="","",INDEX('Apólices'!$F$2:$F$5001,$Y31)&amp;"")</f>
        <v/>
      </c>
      <c r="D31">
        <f>IF($Y31="","",INDEX('Apólices'!$G$2:$G$5001,$Y31)&amp;"")</f>
        <v/>
      </c>
      <c r="E31">
        <f>IF($Y31="","",INDEX('Apólices'!$I$2:$I$5001,$Y31)&amp;"")</f>
        <v/>
      </c>
      <c r="F31" s="8">
        <f>IF($Y31="","",INDEX('Apólices'!$L$2:$L$5001,$Y31))</f>
        <v/>
      </c>
      <c r="G31" s="10">
        <f>IF($F31="","",$F31-TODAY())</f>
        <v/>
      </c>
      <c r="H31">
        <f>IF($G31="","",IF($G31&lt;=30,"Até 30 dias",IF($G31&lt;=60,"31 a 60 dias","61 a 90 dias")))</f>
        <v/>
      </c>
      <c r="I31">
        <f>IF($Y31="","",INDEX('Apólices'!$R$2:$R$5001,$Y31)&amp;"")</f>
        <v/>
      </c>
      <c r="Y31">
        <f>IFERROR(MATCH(SMALL($Z$2:$Z$5001,ROW()-8),$Z$2:$Z$5001,0),"")</f>
        <v/>
      </c>
      <c r="Z31">
        <f>IF(AND(ISNUMBER('Apólices'!$L31),'Apólices'!$R31&lt;&gt;"Cancelada"),IF(AND('Apólices'!$L31&gt;=TODAY(),'Apólices'!$L31&lt;=TODAY()+90),'Apólices'!$L31+ROW()/100000,""),"")</f>
        <v/>
      </c>
    </row>
    <row r="32">
      <c r="A32">
        <f>IF($Y32="","",INDEX('Apólices'!$A$2:$A$5001,$Y32)&amp;"")</f>
        <v/>
      </c>
      <c r="B32">
        <f>IF($Y32="","",INDEX('Apólices'!$B$2:$B$5001,$Y32)&amp;"")</f>
        <v/>
      </c>
      <c r="C32">
        <f>IF($Y32="","",INDEX('Apólices'!$F$2:$F$5001,$Y32)&amp;"")</f>
        <v/>
      </c>
      <c r="D32">
        <f>IF($Y32="","",INDEX('Apólices'!$G$2:$G$5001,$Y32)&amp;"")</f>
        <v/>
      </c>
      <c r="E32">
        <f>IF($Y32="","",INDEX('Apólices'!$I$2:$I$5001,$Y32)&amp;"")</f>
        <v/>
      </c>
      <c r="F32" s="8">
        <f>IF($Y32="","",INDEX('Apólices'!$L$2:$L$5001,$Y32))</f>
        <v/>
      </c>
      <c r="G32" s="10">
        <f>IF($F32="","",$F32-TODAY())</f>
        <v/>
      </c>
      <c r="H32">
        <f>IF($G32="","",IF($G32&lt;=30,"Até 30 dias",IF($G32&lt;=60,"31 a 60 dias","61 a 90 dias")))</f>
        <v/>
      </c>
      <c r="I32">
        <f>IF($Y32="","",INDEX('Apólices'!$R$2:$R$5001,$Y32)&amp;"")</f>
        <v/>
      </c>
      <c r="Y32">
        <f>IFERROR(MATCH(SMALL($Z$2:$Z$5001,ROW()-8),$Z$2:$Z$5001,0),"")</f>
        <v/>
      </c>
      <c r="Z32">
        <f>IF(AND(ISNUMBER('Apólices'!$L32),'Apólices'!$R32&lt;&gt;"Cancelada"),IF(AND('Apólices'!$L32&gt;=TODAY(),'Apólices'!$L32&lt;=TODAY()+90),'Apólices'!$L32+ROW()/100000,""),"")</f>
        <v/>
      </c>
    </row>
    <row r="33">
      <c r="A33">
        <f>IF($Y33="","",INDEX('Apólices'!$A$2:$A$5001,$Y33)&amp;"")</f>
        <v/>
      </c>
      <c r="B33">
        <f>IF($Y33="","",INDEX('Apólices'!$B$2:$B$5001,$Y33)&amp;"")</f>
        <v/>
      </c>
      <c r="C33">
        <f>IF($Y33="","",INDEX('Apólices'!$F$2:$F$5001,$Y33)&amp;"")</f>
        <v/>
      </c>
      <c r="D33">
        <f>IF($Y33="","",INDEX('Apólices'!$G$2:$G$5001,$Y33)&amp;"")</f>
        <v/>
      </c>
      <c r="E33">
        <f>IF($Y33="","",INDEX('Apólices'!$I$2:$I$5001,$Y33)&amp;"")</f>
        <v/>
      </c>
      <c r="F33" s="8">
        <f>IF($Y33="","",INDEX('Apólices'!$L$2:$L$5001,$Y33))</f>
        <v/>
      </c>
      <c r="G33" s="10">
        <f>IF($F33="","",$F33-TODAY())</f>
        <v/>
      </c>
      <c r="H33">
        <f>IF($G33="","",IF($G33&lt;=30,"Até 30 dias",IF($G33&lt;=60,"31 a 60 dias","61 a 90 dias")))</f>
        <v/>
      </c>
      <c r="I33">
        <f>IF($Y33="","",INDEX('Apólices'!$R$2:$R$5001,$Y33)&amp;"")</f>
        <v/>
      </c>
      <c r="Y33">
        <f>IFERROR(MATCH(SMALL($Z$2:$Z$5001,ROW()-8),$Z$2:$Z$5001,0),"")</f>
        <v/>
      </c>
      <c r="Z33">
        <f>IF(AND(ISNUMBER('Apólices'!$L33),'Apólices'!$R33&lt;&gt;"Cancelada"),IF(AND('Apólices'!$L33&gt;=TODAY(),'Apólices'!$L33&lt;=TODAY()+90),'Apólices'!$L33+ROW()/100000,""),"")</f>
        <v/>
      </c>
    </row>
    <row r="34">
      <c r="A34">
        <f>IF($Y34="","",INDEX('Apólices'!$A$2:$A$5001,$Y34)&amp;"")</f>
        <v/>
      </c>
      <c r="B34">
        <f>IF($Y34="","",INDEX('Apólices'!$B$2:$B$5001,$Y34)&amp;"")</f>
        <v/>
      </c>
      <c r="C34">
        <f>IF($Y34="","",INDEX('Apólices'!$F$2:$F$5001,$Y34)&amp;"")</f>
        <v/>
      </c>
      <c r="D34">
        <f>IF($Y34="","",INDEX('Apólices'!$G$2:$G$5001,$Y34)&amp;"")</f>
        <v/>
      </c>
      <c r="E34">
        <f>IF($Y34="","",INDEX('Apólices'!$I$2:$I$5001,$Y34)&amp;"")</f>
        <v/>
      </c>
      <c r="F34" s="8">
        <f>IF($Y34="","",INDEX('Apólices'!$L$2:$L$5001,$Y34))</f>
        <v/>
      </c>
      <c r="G34" s="10">
        <f>IF($F34="","",$F34-TODAY())</f>
        <v/>
      </c>
      <c r="H34">
        <f>IF($G34="","",IF($G34&lt;=30,"Até 30 dias",IF($G34&lt;=60,"31 a 60 dias","61 a 90 dias")))</f>
        <v/>
      </c>
      <c r="I34">
        <f>IF($Y34="","",INDEX('Apólices'!$R$2:$R$5001,$Y34)&amp;"")</f>
        <v/>
      </c>
      <c r="Y34">
        <f>IFERROR(MATCH(SMALL($Z$2:$Z$5001,ROW()-8),$Z$2:$Z$5001,0),"")</f>
        <v/>
      </c>
      <c r="Z34">
        <f>IF(AND(ISNUMBER('Apólices'!$L34),'Apólices'!$R34&lt;&gt;"Cancelada"),IF(AND('Apólices'!$L34&gt;=TODAY(),'Apólices'!$L34&lt;=TODAY()+90),'Apólices'!$L34+ROW()/100000,""),"")</f>
        <v/>
      </c>
    </row>
    <row r="35">
      <c r="A35">
        <f>IF($Y35="","",INDEX('Apólices'!$A$2:$A$5001,$Y35)&amp;"")</f>
        <v/>
      </c>
      <c r="B35">
        <f>IF($Y35="","",INDEX('Apólices'!$B$2:$B$5001,$Y35)&amp;"")</f>
        <v/>
      </c>
      <c r="C35">
        <f>IF($Y35="","",INDEX('Apólices'!$F$2:$F$5001,$Y35)&amp;"")</f>
        <v/>
      </c>
      <c r="D35">
        <f>IF($Y35="","",INDEX('Apólices'!$G$2:$G$5001,$Y35)&amp;"")</f>
        <v/>
      </c>
      <c r="E35">
        <f>IF($Y35="","",INDEX('Apólices'!$I$2:$I$5001,$Y35)&amp;"")</f>
        <v/>
      </c>
      <c r="F35" s="8">
        <f>IF($Y35="","",INDEX('Apólices'!$L$2:$L$5001,$Y35))</f>
        <v/>
      </c>
      <c r="G35" s="10">
        <f>IF($F35="","",$F35-TODAY())</f>
        <v/>
      </c>
      <c r="H35">
        <f>IF($G35="","",IF($G35&lt;=30,"Até 30 dias",IF($G35&lt;=60,"31 a 60 dias","61 a 90 dias")))</f>
        <v/>
      </c>
      <c r="I35">
        <f>IF($Y35="","",INDEX('Apólices'!$R$2:$R$5001,$Y35)&amp;"")</f>
        <v/>
      </c>
      <c r="Y35">
        <f>IFERROR(MATCH(SMALL($Z$2:$Z$5001,ROW()-8),$Z$2:$Z$5001,0),"")</f>
        <v/>
      </c>
      <c r="Z35">
        <f>IF(AND(ISNUMBER('Apólices'!$L35),'Apólices'!$R35&lt;&gt;"Cancelada"),IF(AND('Apólices'!$L35&gt;=TODAY(),'Apólices'!$L35&lt;=TODAY()+90),'Apólices'!$L35+ROW()/100000,""),"")</f>
        <v/>
      </c>
    </row>
    <row r="36">
      <c r="A36">
        <f>IF($Y36="","",INDEX('Apólices'!$A$2:$A$5001,$Y36)&amp;"")</f>
        <v/>
      </c>
      <c r="B36">
        <f>IF($Y36="","",INDEX('Apólices'!$B$2:$B$5001,$Y36)&amp;"")</f>
        <v/>
      </c>
      <c r="C36">
        <f>IF($Y36="","",INDEX('Apólices'!$F$2:$F$5001,$Y36)&amp;"")</f>
        <v/>
      </c>
      <c r="D36">
        <f>IF($Y36="","",INDEX('Apólices'!$G$2:$G$5001,$Y36)&amp;"")</f>
        <v/>
      </c>
      <c r="E36">
        <f>IF($Y36="","",INDEX('Apólices'!$I$2:$I$5001,$Y36)&amp;"")</f>
        <v/>
      </c>
      <c r="F36" s="8">
        <f>IF($Y36="","",INDEX('Apólices'!$L$2:$L$5001,$Y36))</f>
        <v/>
      </c>
      <c r="G36" s="10">
        <f>IF($F36="","",$F36-TODAY())</f>
        <v/>
      </c>
      <c r="H36">
        <f>IF($G36="","",IF($G36&lt;=30,"Até 30 dias",IF($G36&lt;=60,"31 a 60 dias","61 a 90 dias")))</f>
        <v/>
      </c>
      <c r="I36">
        <f>IF($Y36="","",INDEX('Apólices'!$R$2:$R$5001,$Y36)&amp;"")</f>
        <v/>
      </c>
      <c r="Y36">
        <f>IFERROR(MATCH(SMALL($Z$2:$Z$5001,ROW()-8),$Z$2:$Z$5001,0),"")</f>
        <v/>
      </c>
      <c r="Z36">
        <f>IF(AND(ISNUMBER('Apólices'!$L36),'Apólices'!$R36&lt;&gt;"Cancelada"),IF(AND('Apólices'!$L36&gt;=TODAY(),'Apólices'!$L36&lt;=TODAY()+90),'Apólices'!$L36+ROW()/100000,""),"")</f>
        <v/>
      </c>
    </row>
    <row r="37">
      <c r="A37">
        <f>IF($Y37="","",INDEX('Apólices'!$A$2:$A$5001,$Y37)&amp;"")</f>
        <v/>
      </c>
      <c r="B37">
        <f>IF($Y37="","",INDEX('Apólices'!$B$2:$B$5001,$Y37)&amp;"")</f>
        <v/>
      </c>
      <c r="C37">
        <f>IF($Y37="","",INDEX('Apólices'!$F$2:$F$5001,$Y37)&amp;"")</f>
        <v/>
      </c>
      <c r="D37">
        <f>IF($Y37="","",INDEX('Apólices'!$G$2:$G$5001,$Y37)&amp;"")</f>
        <v/>
      </c>
      <c r="E37">
        <f>IF($Y37="","",INDEX('Apólices'!$I$2:$I$5001,$Y37)&amp;"")</f>
        <v/>
      </c>
      <c r="F37" s="8">
        <f>IF($Y37="","",INDEX('Apólices'!$L$2:$L$5001,$Y37))</f>
        <v/>
      </c>
      <c r="G37" s="10">
        <f>IF($F37="","",$F37-TODAY())</f>
        <v/>
      </c>
      <c r="H37">
        <f>IF($G37="","",IF($G37&lt;=30,"Até 30 dias",IF($G37&lt;=60,"31 a 60 dias","61 a 90 dias")))</f>
        <v/>
      </c>
      <c r="I37">
        <f>IF($Y37="","",INDEX('Apólices'!$R$2:$R$5001,$Y37)&amp;"")</f>
        <v/>
      </c>
      <c r="Y37">
        <f>IFERROR(MATCH(SMALL($Z$2:$Z$5001,ROW()-8),$Z$2:$Z$5001,0),"")</f>
        <v/>
      </c>
      <c r="Z37">
        <f>IF(AND(ISNUMBER('Apólices'!$L37),'Apólices'!$R37&lt;&gt;"Cancelada"),IF(AND('Apólices'!$L37&gt;=TODAY(),'Apólices'!$L37&lt;=TODAY()+90),'Apólices'!$L37+ROW()/100000,""),"")</f>
        <v/>
      </c>
    </row>
    <row r="38">
      <c r="A38">
        <f>IF($Y38="","",INDEX('Apólices'!$A$2:$A$5001,$Y38)&amp;"")</f>
        <v/>
      </c>
      <c r="B38">
        <f>IF($Y38="","",INDEX('Apólices'!$B$2:$B$5001,$Y38)&amp;"")</f>
        <v/>
      </c>
      <c r="C38">
        <f>IF($Y38="","",INDEX('Apólices'!$F$2:$F$5001,$Y38)&amp;"")</f>
        <v/>
      </c>
      <c r="D38">
        <f>IF($Y38="","",INDEX('Apólices'!$G$2:$G$5001,$Y38)&amp;"")</f>
        <v/>
      </c>
      <c r="E38">
        <f>IF($Y38="","",INDEX('Apólices'!$I$2:$I$5001,$Y38)&amp;"")</f>
        <v/>
      </c>
      <c r="F38" s="8">
        <f>IF($Y38="","",INDEX('Apólices'!$L$2:$L$5001,$Y38))</f>
        <v/>
      </c>
      <c r="G38" s="10">
        <f>IF($F38="","",$F38-TODAY())</f>
        <v/>
      </c>
      <c r="H38">
        <f>IF($G38="","",IF($G38&lt;=30,"Até 30 dias",IF($G38&lt;=60,"31 a 60 dias","61 a 90 dias")))</f>
        <v/>
      </c>
      <c r="I38">
        <f>IF($Y38="","",INDEX('Apólices'!$R$2:$R$5001,$Y38)&amp;"")</f>
        <v/>
      </c>
      <c r="Y38">
        <f>IFERROR(MATCH(SMALL($Z$2:$Z$5001,ROW()-8),$Z$2:$Z$5001,0),"")</f>
        <v/>
      </c>
      <c r="Z38">
        <f>IF(AND(ISNUMBER('Apólices'!$L38),'Apólices'!$R38&lt;&gt;"Cancelada"),IF(AND('Apólices'!$L38&gt;=TODAY(),'Apólices'!$L38&lt;=TODAY()+90),'Apólices'!$L38+ROW()/100000,""),"")</f>
        <v/>
      </c>
    </row>
    <row r="39">
      <c r="A39">
        <f>IF($Y39="","",INDEX('Apólices'!$A$2:$A$5001,$Y39)&amp;"")</f>
        <v/>
      </c>
      <c r="B39">
        <f>IF($Y39="","",INDEX('Apólices'!$B$2:$B$5001,$Y39)&amp;"")</f>
        <v/>
      </c>
      <c r="C39">
        <f>IF($Y39="","",INDEX('Apólices'!$F$2:$F$5001,$Y39)&amp;"")</f>
        <v/>
      </c>
      <c r="D39">
        <f>IF($Y39="","",INDEX('Apólices'!$G$2:$G$5001,$Y39)&amp;"")</f>
        <v/>
      </c>
      <c r="E39">
        <f>IF($Y39="","",INDEX('Apólices'!$I$2:$I$5001,$Y39)&amp;"")</f>
        <v/>
      </c>
      <c r="F39" s="8">
        <f>IF($Y39="","",INDEX('Apólices'!$L$2:$L$5001,$Y39))</f>
        <v/>
      </c>
      <c r="G39" s="10">
        <f>IF($F39="","",$F39-TODAY())</f>
        <v/>
      </c>
      <c r="H39">
        <f>IF($G39="","",IF($G39&lt;=30,"Até 30 dias",IF($G39&lt;=60,"31 a 60 dias","61 a 90 dias")))</f>
        <v/>
      </c>
      <c r="I39">
        <f>IF($Y39="","",INDEX('Apólices'!$R$2:$R$5001,$Y39)&amp;"")</f>
        <v/>
      </c>
      <c r="Y39">
        <f>IFERROR(MATCH(SMALL($Z$2:$Z$5001,ROW()-8),$Z$2:$Z$5001,0),"")</f>
        <v/>
      </c>
      <c r="Z39">
        <f>IF(AND(ISNUMBER('Apólices'!$L39),'Apólices'!$R39&lt;&gt;"Cancelada"),IF(AND('Apólices'!$L39&gt;=TODAY(),'Apólices'!$L39&lt;=TODAY()+90),'Apólices'!$L39+ROW()/100000,""),"")</f>
        <v/>
      </c>
    </row>
    <row r="40">
      <c r="A40">
        <f>IF($Y40="","",INDEX('Apólices'!$A$2:$A$5001,$Y40)&amp;"")</f>
        <v/>
      </c>
      <c r="B40">
        <f>IF($Y40="","",INDEX('Apólices'!$B$2:$B$5001,$Y40)&amp;"")</f>
        <v/>
      </c>
      <c r="C40">
        <f>IF($Y40="","",INDEX('Apólices'!$F$2:$F$5001,$Y40)&amp;"")</f>
        <v/>
      </c>
      <c r="D40">
        <f>IF($Y40="","",INDEX('Apólices'!$G$2:$G$5001,$Y40)&amp;"")</f>
        <v/>
      </c>
      <c r="E40">
        <f>IF($Y40="","",INDEX('Apólices'!$I$2:$I$5001,$Y40)&amp;"")</f>
        <v/>
      </c>
      <c r="F40" s="8">
        <f>IF($Y40="","",INDEX('Apólices'!$L$2:$L$5001,$Y40))</f>
        <v/>
      </c>
      <c r="G40" s="10">
        <f>IF($F40="","",$F40-TODAY())</f>
        <v/>
      </c>
      <c r="H40">
        <f>IF($G40="","",IF($G40&lt;=30,"Até 30 dias",IF($G40&lt;=60,"31 a 60 dias","61 a 90 dias")))</f>
        <v/>
      </c>
      <c r="I40">
        <f>IF($Y40="","",INDEX('Apólices'!$R$2:$R$5001,$Y40)&amp;"")</f>
        <v/>
      </c>
      <c r="Y40">
        <f>IFERROR(MATCH(SMALL($Z$2:$Z$5001,ROW()-8),$Z$2:$Z$5001,0),"")</f>
        <v/>
      </c>
      <c r="Z40">
        <f>IF(AND(ISNUMBER('Apólices'!$L40),'Apólices'!$R40&lt;&gt;"Cancelada"),IF(AND('Apólices'!$L40&gt;=TODAY(),'Apólices'!$L40&lt;=TODAY()+90),'Apólices'!$L40+ROW()/100000,""),"")</f>
        <v/>
      </c>
    </row>
    <row r="41">
      <c r="A41">
        <f>IF($Y41="","",INDEX('Apólices'!$A$2:$A$5001,$Y41)&amp;"")</f>
        <v/>
      </c>
      <c r="B41">
        <f>IF($Y41="","",INDEX('Apólices'!$B$2:$B$5001,$Y41)&amp;"")</f>
        <v/>
      </c>
      <c r="C41">
        <f>IF($Y41="","",INDEX('Apólices'!$F$2:$F$5001,$Y41)&amp;"")</f>
        <v/>
      </c>
      <c r="D41">
        <f>IF($Y41="","",INDEX('Apólices'!$G$2:$G$5001,$Y41)&amp;"")</f>
        <v/>
      </c>
      <c r="E41">
        <f>IF($Y41="","",INDEX('Apólices'!$I$2:$I$5001,$Y41)&amp;"")</f>
        <v/>
      </c>
      <c r="F41" s="8">
        <f>IF($Y41="","",INDEX('Apólices'!$L$2:$L$5001,$Y41))</f>
        <v/>
      </c>
      <c r="G41" s="10">
        <f>IF($F41="","",$F41-TODAY())</f>
        <v/>
      </c>
      <c r="H41">
        <f>IF($G41="","",IF($G41&lt;=30,"Até 30 dias",IF($G41&lt;=60,"31 a 60 dias","61 a 90 dias")))</f>
        <v/>
      </c>
      <c r="I41">
        <f>IF($Y41="","",INDEX('Apólices'!$R$2:$R$5001,$Y41)&amp;"")</f>
        <v/>
      </c>
      <c r="Y41">
        <f>IFERROR(MATCH(SMALL($Z$2:$Z$5001,ROW()-8),$Z$2:$Z$5001,0),"")</f>
        <v/>
      </c>
      <c r="Z41">
        <f>IF(AND(ISNUMBER('Apólices'!$L41),'Apólices'!$R41&lt;&gt;"Cancelada"),IF(AND('Apólices'!$L41&gt;=TODAY(),'Apólices'!$L41&lt;=TODAY()+90),'Apólices'!$L41+ROW()/100000,""),"")</f>
        <v/>
      </c>
    </row>
    <row r="42">
      <c r="A42">
        <f>IF($Y42="","",INDEX('Apólices'!$A$2:$A$5001,$Y42)&amp;"")</f>
        <v/>
      </c>
      <c r="B42">
        <f>IF($Y42="","",INDEX('Apólices'!$B$2:$B$5001,$Y42)&amp;"")</f>
        <v/>
      </c>
      <c r="C42">
        <f>IF($Y42="","",INDEX('Apólices'!$F$2:$F$5001,$Y42)&amp;"")</f>
        <v/>
      </c>
      <c r="D42">
        <f>IF($Y42="","",INDEX('Apólices'!$G$2:$G$5001,$Y42)&amp;"")</f>
        <v/>
      </c>
      <c r="E42">
        <f>IF($Y42="","",INDEX('Apólices'!$I$2:$I$5001,$Y42)&amp;"")</f>
        <v/>
      </c>
      <c r="F42" s="8">
        <f>IF($Y42="","",INDEX('Apólices'!$L$2:$L$5001,$Y42))</f>
        <v/>
      </c>
      <c r="G42" s="10">
        <f>IF($F42="","",$F42-TODAY())</f>
        <v/>
      </c>
      <c r="H42">
        <f>IF($G42="","",IF($G42&lt;=30,"Até 30 dias",IF($G42&lt;=60,"31 a 60 dias","61 a 90 dias")))</f>
        <v/>
      </c>
      <c r="I42">
        <f>IF($Y42="","",INDEX('Apólices'!$R$2:$R$5001,$Y42)&amp;"")</f>
        <v/>
      </c>
      <c r="Y42">
        <f>IFERROR(MATCH(SMALL($Z$2:$Z$5001,ROW()-8),$Z$2:$Z$5001,0),"")</f>
        <v/>
      </c>
      <c r="Z42">
        <f>IF(AND(ISNUMBER('Apólices'!$L42),'Apólices'!$R42&lt;&gt;"Cancelada"),IF(AND('Apólices'!$L42&gt;=TODAY(),'Apólices'!$L42&lt;=TODAY()+90),'Apólices'!$L42+ROW()/100000,""),"")</f>
        <v/>
      </c>
    </row>
    <row r="43">
      <c r="A43">
        <f>IF($Y43="","",INDEX('Apólices'!$A$2:$A$5001,$Y43)&amp;"")</f>
        <v/>
      </c>
      <c r="B43">
        <f>IF($Y43="","",INDEX('Apólices'!$B$2:$B$5001,$Y43)&amp;"")</f>
        <v/>
      </c>
      <c r="C43">
        <f>IF($Y43="","",INDEX('Apólices'!$F$2:$F$5001,$Y43)&amp;"")</f>
        <v/>
      </c>
      <c r="D43">
        <f>IF($Y43="","",INDEX('Apólices'!$G$2:$G$5001,$Y43)&amp;"")</f>
        <v/>
      </c>
      <c r="E43">
        <f>IF($Y43="","",INDEX('Apólices'!$I$2:$I$5001,$Y43)&amp;"")</f>
        <v/>
      </c>
      <c r="F43" s="8">
        <f>IF($Y43="","",INDEX('Apólices'!$L$2:$L$5001,$Y43))</f>
        <v/>
      </c>
      <c r="G43" s="10">
        <f>IF($F43="","",$F43-TODAY())</f>
        <v/>
      </c>
      <c r="H43">
        <f>IF($G43="","",IF($G43&lt;=30,"Até 30 dias",IF($G43&lt;=60,"31 a 60 dias","61 a 90 dias")))</f>
        <v/>
      </c>
      <c r="I43">
        <f>IF($Y43="","",INDEX('Apólices'!$R$2:$R$5001,$Y43)&amp;"")</f>
        <v/>
      </c>
      <c r="Y43">
        <f>IFERROR(MATCH(SMALL($Z$2:$Z$5001,ROW()-8),$Z$2:$Z$5001,0),"")</f>
        <v/>
      </c>
      <c r="Z43">
        <f>IF(AND(ISNUMBER('Apólices'!$L43),'Apólices'!$R43&lt;&gt;"Cancelada"),IF(AND('Apólices'!$L43&gt;=TODAY(),'Apólices'!$L43&lt;=TODAY()+90),'Apólices'!$L43+ROW()/100000,""),"")</f>
        <v/>
      </c>
    </row>
    <row r="44">
      <c r="A44">
        <f>IF($Y44="","",INDEX('Apólices'!$A$2:$A$5001,$Y44)&amp;"")</f>
        <v/>
      </c>
      <c r="B44">
        <f>IF($Y44="","",INDEX('Apólices'!$B$2:$B$5001,$Y44)&amp;"")</f>
        <v/>
      </c>
      <c r="C44">
        <f>IF($Y44="","",INDEX('Apólices'!$F$2:$F$5001,$Y44)&amp;"")</f>
        <v/>
      </c>
      <c r="D44">
        <f>IF($Y44="","",INDEX('Apólices'!$G$2:$G$5001,$Y44)&amp;"")</f>
        <v/>
      </c>
      <c r="E44">
        <f>IF($Y44="","",INDEX('Apólices'!$I$2:$I$5001,$Y44)&amp;"")</f>
        <v/>
      </c>
      <c r="F44" s="8">
        <f>IF($Y44="","",INDEX('Apólices'!$L$2:$L$5001,$Y44))</f>
        <v/>
      </c>
      <c r="G44" s="10">
        <f>IF($F44="","",$F44-TODAY())</f>
        <v/>
      </c>
      <c r="H44">
        <f>IF($G44="","",IF($G44&lt;=30,"Até 30 dias",IF($G44&lt;=60,"31 a 60 dias","61 a 90 dias")))</f>
        <v/>
      </c>
      <c r="I44">
        <f>IF($Y44="","",INDEX('Apólices'!$R$2:$R$5001,$Y44)&amp;"")</f>
        <v/>
      </c>
      <c r="Y44">
        <f>IFERROR(MATCH(SMALL($Z$2:$Z$5001,ROW()-8),$Z$2:$Z$5001,0),"")</f>
        <v/>
      </c>
      <c r="Z44">
        <f>IF(AND(ISNUMBER('Apólices'!$L44),'Apólices'!$R44&lt;&gt;"Cancelada"),IF(AND('Apólices'!$L44&gt;=TODAY(),'Apólices'!$L44&lt;=TODAY()+90),'Apólices'!$L44+ROW()/100000,""),"")</f>
        <v/>
      </c>
    </row>
    <row r="45">
      <c r="A45">
        <f>IF($Y45="","",INDEX('Apólices'!$A$2:$A$5001,$Y45)&amp;"")</f>
        <v/>
      </c>
      <c r="B45">
        <f>IF($Y45="","",INDEX('Apólices'!$B$2:$B$5001,$Y45)&amp;"")</f>
        <v/>
      </c>
      <c r="C45">
        <f>IF($Y45="","",INDEX('Apólices'!$F$2:$F$5001,$Y45)&amp;"")</f>
        <v/>
      </c>
      <c r="D45">
        <f>IF($Y45="","",INDEX('Apólices'!$G$2:$G$5001,$Y45)&amp;"")</f>
        <v/>
      </c>
      <c r="E45">
        <f>IF($Y45="","",INDEX('Apólices'!$I$2:$I$5001,$Y45)&amp;"")</f>
        <v/>
      </c>
      <c r="F45" s="8">
        <f>IF($Y45="","",INDEX('Apólices'!$L$2:$L$5001,$Y45))</f>
        <v/>
      </c>
      <c r="G45" s="10">
        <f>IF($F45="","",$F45-TODAY())</f>
        <v/>
      </c>
      <c r="H45">
        <f>IF($G45="","",IF($G45&lt;=30,"Até 30 dias",IF($G45&lt;=60,"31 a 60 dias","61 a 90 dias")))</f>
        <v/>
      </c>
      <c r="I45">
        <f>IF($Y45="","",INDEX('Apólices'!$R$2:$R$5001,$Y45)&amp;"")</f>
        <v/>
      </c>
      <c r="Y45">
        <f>IFERROR(MATCH(SMALL($Z$2:$Z$5001,ROW()-8),$Z$2:$Z$5001,0),"")</f>
        <v/>
      </c>
      <c r="Z45">
        <f>IF(AND(ISNUMBER('Apólices'!$L45),'Apólices'!$R45&lt;&gt;"Cancelada"),IF(AND('Apólices'!$L45&gt;=TODAY(),'Apólices'!$L45&lt;=TODAY()+90),'Apólices'!$L45+ROW()/100000,""),"")</f>
        <v/>
      </c>
    </row>
    <row r="46">
      <c r="A46">
        <f>IF($Y46="","",INDEX('Apólices'!$A$2:$A$5001,$Y46)&amp;"")</f>
        <v/>
      </c>
      <c r="B46">
        <f>IF($Y46="","",INDEX('Apólices'!$B$2:$B$5001,$Y46)&amp;"")</f>
        <v/>
      </c>
      <c r="C46">
        <f>IF($Y46="","",INDEX('Apólices'!$F$2:$F$5001,$Y46)&amp;"")</f>
        <v/>
      </c>
      <c r="D46">
        <f>IF($Y46="","",INDEX('Apólices'!$G$2:$G$5001,$Y46)&amp;"")</f>
        <v/>
      </c>
      <c r="E46">
        <f>IF($Y46="","",INDEX('Apólices'!$I$2:$I$5001,$Y46)&amp;"")</f>
        <v/>
      </c>
      <c r="F46" s="8">
        <f>IF($Y46="","",INDEX('Apólices'!$L$2:$L$5001,$Y46))</f>
        <v/>
      </c>
      <c r="G46" s="10">
        <f>IF($F46="","",$F46-TODAY())</f>
        <v/>
      </c>
      <c r="H46">
        <f>IF($G46="","",IF($G46&lt;=30,"Até 30 dias",IF($G46&lt;=60,"31 a 60 dias","61 a 90 dias")))</f>
        <v/>
      </c>
      <c r="I46">
        <f>IF($Y46="","",INDEX('Apólices'!$R$2:$R$5001,$Y46)&amp;"")</f>
        <v/>
      </c>
      <c r="Y46">
        <f>IFERROR(MATCH(SMALL($Z$2:$Z$5001,ROW()-8),$Z$2:$Z$5001,0),"")</f>
        <v/>
      </c>
      <c r="Z46">
        <f>IF(AND(ISNUMBER('Apólices'!$L46),'Apólices'!$R46&lt;&gt;"Cancelada"),IF(AND('Apólices'!$L46&gt;=TODAY(),'Apólices'!$L46&lt;=TODAY()+90),'Apólices'!$L46+ROW()/100000,""),"")</f>
        <v/>
      </c>
    </row>
    <row r="47">
      <c r="A47">
        <f>IF($Y47="","",INDEX('Apólices'!$A$2:$A$5001,$Y47)&amp;"")</f>
        <v/>
      </c>
      <c r="B47">
        <f>IF($Y47="","",INDEX('Apólices'!$B$2:$B$5001,$Y47)&amp;"")</f>
        <v/>
      </c>
      <c r="C47">
        <f>IF($Y47="","",INDEX('Apólices'!$F$2:$F$5001,$Y47)&amp;"")</f>
        <v/>
      </c>
      <c r="D47">
        <f>IF($Y47="","",INDEX('Apólices'!$G$2:$G$5001,$Y47)&amp;"")</f>
        <v/>
      </c>
      <c r="E47">
        <f>IF($Y47="","",INDEX('Apólices'!$I$2:$I$5001,$Y47)&amp;"")</f>
        <v/>
      </c>
      <c r="F47" s="8">
        <f>IF($Y47="","",INDEX('Apólices'!$L$2:$L$5001,$Y47))</f>
        <v/>
      </c>
      <c r="G47" s="10">
        <f>IF($F47="","",$F47-TODAY())</f>
        <v/>
      </c>
      <c r="H47">
        <f>IF($G47="","",IF($G47&lt;=30,"Até 30 dias",IF($G47&lt;=60,"31 a 60 dias","61 a 90 dias")))</f>
        <v/>
      </c>
      <c r="I47">
        <f>IF($Y47="","",INDEX('Apólices'!$R$2:$R$5001,$Y47)&amp;"")</f>
        <v/>
      </c>
      <c r="Y47">
        <f>IFERROR(MATCH(SMALL($Z$2:$Z$5001,ROW()-8),$Z$2:$Z$5001,0),"")</f>
        <v/>
      </c>
      <c r="Z47">
        <f>IF(AND(ISNUMBER('Apólices'!$L47),'Apólices'!$R47&lt;&gt;"Cancelada"),IF(AND('Apólices'!$L47&gt;=TODAY(),'Apólices'!$L47&lt;=TODAY()+90),'Apólices'!$L47+ROW()/100000,""),"")</f>
        <v/>
      </c>
    </row>
    <row r="48">
      <c r="A48">
        <f>IF($Y48="","",INDEX('Apólices'!$A$2:$A$5001,$Y48)&amp;"")</f>
        <v/>
      </c>
      <c r="B48">
        <f>IF($Y48="","",INDEX('Apólices'!$B$2:$B$5001,$Y48)&amp;"")</f>
        <v/>
      </c>
      <c r="C48">
        <f>IF($Y48="","",INDEX('Apólices'!$F$2:$F$5001,$Y48)&amp;"")</f>
        <v/>
      </c>
      <c r="D48">
        <f>IF($Y48="","",INDEX('Apólices'!$G$2:$G$5001,$Y48)&amp;"")</f>
        <v/>
      </c>
      <c r="E48">
        <f>IF($Y48="","",INDEX('Apólices'!$I$2:$I$5001,$Y48)&amp;"")</f>
        <v/>
      </c>
      <c r="F48" s="8">
        <f>IF($Y48="","",INDEX('Apólices'!$L$2:$L$5001,$Y48))</f>
        <v/>
      </c>
      <c r="G48" s="10">
        <f>IF($F48="","",$F48-TODAY())</f>
        <v/>
      </c>
      <c r="H48">
        <f>IF($G48="","",IF($G48&lt;=30,"Até 30 dias",IF($G48&lt;=60,"31 a 60 dias","61 a 90 dias")))</f>
        <v/>
      </c>
      <c r="I48">
        <f>IF($Y48="","",INDEX('Apólices'!$R$2:$R$5001,$Y48)&amp;"")</f>
        <v/>
      </c>
      <c r="Y48">
        <f>IFERROR(MATCH(SMALL($Z$2:$Z$5001,ROW()-8),$Z$2:$Z$5001,0),"")</f>
        <v/>
      </c>
      <c r="Z48">
        <f>IF(AND(ISNUMBER('Apólices'!$L48),'Apólices'!$R48&lt;&gt;"Cancelada"),IF(AND('Apólices'!$L48&gt;=TODAY(),'Apólices'!$L48&lt;=TODAY()+90),'Apólices'!$L48+ROW()/100000,""),"")</f>
        <v/>
      </c>
    </row>
    <row r="49">
      <c r="A49">
        <f>IF($Y49="","",INDEX('Apólices'!$A$2:$A$5001,$Y49)&amp;"")</f>
        <v/>
      </c>
      <c r="B49">
        <f>IF($Y49="","",INDEX('Apólices'!$B$2:$B$5001,$Y49)&amp;"")</f>
        <v/>
      </c>
      <c r="C49">
        <f>IF($Y49="","",INDEX('Apólices'!$F$2:$F$5001,$Y49)&amp;"")</f>
        <v/>
      </c>
      <c r="D49">
        <f>IF($Y49="","",INDEX('Apólices'!$G$2:$G$5001,$Y49)&amp;"")</f>
        <v/>
      </c>
      <c r="E49">
        <f>IF($Y49="","",INDEX('Apólices'!$I$2:$I$5001,$Y49)&amp;"")</f>
        <v/>
      </c>
      <c r="F49" s="8">
        <f>IF($Y49="","",INDEX('Apólices'!$L$2:$L$5001,$Y49))</f>
        <v/>
      </c>
      <c r="G49" s="10">
        <f>IF($F49="","",$F49-TODAY())</f>
        <v/>
      </c>
      <c r="H49">
        <f>IF($G49="","",IF($G49&lt;=30,"Até 30 dias",IF($G49&lt;=60,"31 a 60 dias","61 a 90 dias")))</f>
        <v/>
      </c>
      <c r="I49">
        <f>IF($Y49="","",INDEX('Apólices'!$R$2:$R$5001,$Y49)&amp;"")</f>
        <v/>
      </c>
      <c r="Y49">
        <f>IFERROR(MATCH(SMALL($Z$2:$Z$5001,ROW()-8),$Z$2:$Z$5001,0),"")</f>
        <v/>
      </c>
      <c r="Z49">
        <f>IF(AND(ISNUMBER('Apólices'!$L49),'Apólices'!$R49&lt;&gt;"Cancelada"),IF(AND('Apólices'!$L49&gt;=TODAY(),'Apólices'!$L49&lt;=TODAY()+90),'Apólices'!$L49+ROW()/100000,""),"")</f>
        <v/>
      </c>
    </row>
    <row r="50">
      <c r="A50">
        <f>IF($Y50="","",INDEX('Apólices'!$A$2:$A$5001,$Y50)&amp;"")</f>
        <v/>
      </c>
      <c r="B50">
        <f>IF($Y50="","",INDEX('Apólices'!$B$2:$B$5001,$Y50)&amp;"")</f>
        <v/>
      </c>
      <c r="C50">
        <f>IF($Y50="","",INDEX('Apólices'!$F$2:$F$5001,$Y50)&amp;"")</f>
        <v/>
      </c>
      <c r="D50">
        <f>IF($Y50="","",INDEX('Apólices'!$G$2:$G$5001,$Y50)&amp;"")</f>
        <v/>
      </c>
      <c r="E50">
        <f>IF($Y50="","",INDEX('Apólices'!$I$2:$I$5001,$Y50)&amp;"")</f>
        <v/>
      </c>
      <c r="F50" s="8">
        <f>IF($Y50="","",INDEX('Apólices'!$L$2:$L$5001,$Y50))</f>
        <v/>
      </c>
      <c r="G50" s="10">
        <f>IF($F50="","",$F50-TODAY())</f>
        <v/>
      </c>
      <c r="H50">
        <f>IF($G50="","",IF($G50&lt;=30,"Até 30 dias",IF($G50&lt;=60,"31 a 60 dias","61 a 90 dias")))</f>
        <v/>
      </c>
      <c r="I50">
        <f>IF($Y50="","",INDEX('Apólices'!$R$2:$R$5001,$Y50)&amp;"")</f>
        <v/>
      </c>
      <c r="Y50">
        <f>IFERROR(MATCH(SMALL($Z$2:$Z$5001,ROW()-8),$Z$2:$Z$5001,0),"")</f>
        <v/>
      </c>
      <c r="Z50">
        <f>IF(AND(ISNUMBER('Apólices'!$L50),'Apólices'!$R50&lt;&gt;"Cancelada"),IF(AND('Apólices'!$L50&gt;=TODAY(),'Apólices'!$L50&lt;=TODAY()+90),'Apólices'!$L50+ROW()/100000,""),"")</f>
        <v/>
      </c>
    </row>
    <row r="51">
      <c r="A51">
        <f>IF($Y51="","",INDEX('Apólices'!$A$2:$A$5001,$Y51)&amp;"")</f>
        <v/>
      </c>
      <c r="B51">
        <f>IF($Y51="","",INDEX('Apólices'!$B$2:$B$5001,$Y51)&amp;"")</f>
        <v/>
      </c>
      <c r="C51">
        <f>IF($Y51="","",INDEX('Apólices'!$F$2:$F$5001,$Y51)&amp;"")</f>
        <v/>
      </c>
      <c r="D51">
        <f>IF($Y51="","",INDEX('Apólices'!$G$2:$G$5001,$Y51)&amp;"")</f>
        <v/>
      </c>
      <c r="E51">
        <f>IF($Y51="","",INDEX('Apólices'!$I$2:$I$5001,$Y51)&amp;"")</f>
        <v/>
      </c>
      <c r="F51" s="8">
        <f>IF($Y51="","",INDEX('Apólices'!$L$2:$L$5001,$Y51))</f>
        <v/>
      </c>
      <c r="G51" s="10">
        <f>IF($F51="","",$F51-TODAY())</f>
        <v/>
      </c>
      <c r="H51">
        <f>IF($G51="","",IF($G51&lt;=30,"Até 30 dias",IF($G51&lt;=60,"31 a 60 dias","61 a 90 dias")))</f>
        <v/>
      </c>
      <c r="I51">
        <f>IF($Y51="","",INDEX('Apólices'!$R$2:$R$5001,$Y51)&amp;"")</f>
        <v/>
      </c>
      <c r="Y51">
        <f>IFERROR(MATCH(SMALL($Z$2:$Z$5001,ROW()-8),$Z$2:$Z$5001,0),"")</f>
        <v/>
      </c>
      <c r="Z51">
        <f>IF(AND(ISNUMBER('Apólices'!$L51),'Apólices'!$R51&lt;&gt;"Cancelada"),IF(AND('Apólices'!$L51&gt;=TODAY(),'Apólices'!$L51&lt;=TODAY()+90),'Apólices'!$L51+ROW()/100000,""),"")</f>
        <v/>
      </c>
    </row>
    <row r="52">
      <c r="A52">
        <f>IF($Y52="","",INDEX('Apólices'!$A$2:$A$5001,$Y52)&amp;"")</f>
        <v/>
      </c>
      <c r="B52">
        <f>IF($Y52="","",INDEX('Apólices'!$B$2:$B$5001,$Y52)&amp;"")</f>
        <v/>
      </c>
      <c r="C52">
        <f>IF($Y52="","",INDEX('Apólices'!$F$2:$F$5001,$Y52)&amp;"")</f>
        <v/>
      </c>
      <c r="D52">
        <f>IF($Y52="","",INDEX('Apólices'!$G$2:$G$5001,$Y52)&amp;"")</f>
        <v/>
      </c>
      <c r="E52">
        <f>IF($Y52="","",INDEX('Apólices'!$I$2:$I$5001,$Y52)&amp;"")</f>
        <v/>
      </c>
      <c r="F52" s="8">
        <f>IF($Y52="","",INDEX('Apólices'!$L$2:$L$5001,$Y52))</f>
        <v/>
      </c>
      <c r="G52" s="10">
        <f>IF($F52="","",$F52-TODAY())</f>
        <v/>
      </c>
      <c r="H52">
        <f>IF($G52="","",IF($G52&lt;=30,"Até 30 dias",IF($G52&lt;=60,"31 a 60 dias","61 a 90 dias")))</f>
        <v/>
      </c>
      <c r="I52">
        <f>IF($Y52="","",INDEX('Apólices'!$R$2:$R$5001,$Y52)&amp;"")</f>
        <v/>
      </c>
      <c r="Y52">
        <f>IFERROR(MATCH(SMALL($Z$2:$Z$5001,ROW()-8),$Z$2:$Z$5001,0),"")</f>
        <v/>
      </c>
      <c r="Z52">
        <f>IF(AND(ISNUMBER('Apólices'!$L52),'Apólices'!$R52&lt;&gt;"Cancelada"),IF(AND('Apólices'!$L52&gt;=TODAY(),'Apólices'!$L52&lt;=TODAY()+90),'Apólices'!$L52+ROW()/100000,""),"")</f>
        <v/>
      </c>
    </row>
    <row r="53">
      <c r="A53">
        <f>IF($Y53="","",INDEX('Apólices'!$A$2:$A$5001,$Y53)&amp;"")</f>
        <v/>
      </c>
      <c r="B53">
        <f>IF($Y53="","",INDEX('Apólices'!$B$2:$B$5001,$Y53)&amp;"")</f>
        <v/>
      </c>
      <c r="C53">
        <f>IF($Y53="","",INDEX('Apólices'!$F$2:$F$5001,$Y53)&amp;"")</f>
        <v/>
      </c>
      <c r="D53">
        <f>IF($Y53="","",INDEX('Apólices'!$G$2:$G$5001,$Y53)&amp;"")</f>
        <v/>
      </c>
      <c r="E53">
        <f>IF($Y53="","",INDEX('Apólices'!$I$2:$I$5001,$Y53)&amp;"")</f>
        <v/>
      </c>
      <c r="F53" s="8">
        <f>IF($Y53="","",INDEX('Apólices'!$L$2:$L$5001,$Y53))</f>
        <v/>
      </c>
      <c r="G53" s="10">
        <f>IF($F53="","",$F53-TODAY())</f>
        <v/>
      </c>
      <c r="H53">
        <f>IF($G53="","",IF($G53&lt;=30,"Até 30 dias",IF($G53&lt;=60,"31 a 60 dias","61 a 90 dias")))</f>
        <v/>
      </c>
      <c r="I53">
        <f>IF($Y53="","",INDEX('Apólices'!$R$2:$R$5001,$Y53)&amp;"")</f>
        <v/>
      </c>
      <c r="Y53">
        <f>IFERROR(MATCH(SMALL($Z$2:$Z$5001,ROW()-8),$Z$2:$Z$5001,0),"")</f>
        <v/>
      </c>
      <c r="Z53">
        <f>IF(AND(ISNUMBER('Apólices'!$L53),'Apólices'!$R53&lt;&gt;"Cancelada"),IF(AND('Apólices'!$L53&gt;=TODAY(),'Apólices'!$L53&lt;=TODAY()+90),'Apólices'!$L53+ROW()/100000,""),"")</f>
        <v/>
      </c>
    </row>
    <row r="54">
      <c r="A54">
        <f>IF($Y54="","",INDEX('Apólices'!$A$2:$A$5001,$Y54)&amp;"")</f>
        <v/>
      </c>
      <c r="B54">
        <f>IF($Y54="","",INDEX('Apólices'!$B$2:$B$5001,$Y54)&amp;"")</f>
        <v/>
      </c>
      <c r="C54">
        <f>IF($Y54="","",INDEX('Apólices'!$F$2:$F$5001,$Y54)&amp;"")</f>
        <v/>
      </c>
      <c r="D54">
        <f>IF($Y54="","",INDEX('Apólices'!$G$2:$G$5001,$Y54)&amp;"")</f>
        <v/>
      </c>
      <c r="E54">
        <f>IF($Y54="","",INDEX('Apólices'!$I$2:$I$5001,$Y54)&amp;"")</f>
        <v/>
      </c>
      <c r="F54" s="8">
        <f>IF($Y54="","",INDEX('Apólices'!$L$2:$L$5001,$Y54))</f>
        <v/>
      </c>
      <c r="G54" s="10">
        <f>IF($F54="","",$F54-TODAY())</f>
        <v/>
      </c>
      <c r="H54">
        <f>IF($G54="","",IF($G54&lt;=30,"Até 30 dias",IF($G54&lt;=60,"31 a 60 dias","61 a 90 dias")))</f>
        <v/>
      </c>
      <c r="I54">
        <f>IF($Y54="","",INDEX('Apólices'!$R$2:$R$5001,$Y54)&amp;"")</f>
        <v/>
      </c>
      <c r="Y54">
        <f>IFERROR(MATCH(SMALL($Z$2:$Z$5001,ROW()-8),$Z$2:$Z$5001,0),"")</f>
        <v/>
      </c>
      <c r="Z54">
        <f>IF(AND(ISNUMBER('Apólices'!$L54),'Apólices'!$R54&lt;&gt;"Cancelada"),IF(AND('Apólices'!$L54&gt;=TODAY(),'Apólices'!$L54&lt;=TODAY()+90),'Apólices'!$L54+ROW()/100000,""),"")</f>
        <v/>
      </c>
    </row>
    <row r="55">
      <c r="A55">
        <f>IF($Y55="","",INDEX('Apólices'!$A$2:$A$5001,$Y55)&amp;"")</f>
        <v/>
      </c>
      <c r="B55">
        <f>IF($Y55="","",INDEX('Apólices'!$B$2:$B$5001,$Y55)&amp;"")</f>
        <v/>
      </c>
      <c r="C55">
        <f>IF($Y55="","",INDEX('Apólices'!$F$2:$F$5001,$Y55)&amp;"")</f>
        <v/>
      </c>
      <c r="D55">
        <f>IF($Y55="","",INDEX('Apólices'!$G$2:$G$5001,$Y55)&amp;"")</f>
        <v/>
      </c>
      <c r="E55">
        <f>IF($Y55="","",INDEX('Apólices'!$I$2:$I$5001,$Y55)&amp;"")</f>
        <v/>
      </c>
      <c r="F55" s="8">
        <f>IF($Y55="","",INDEX('Apólices'!$L$2:$L$5001,$Y55))</f>
        <v/>
      </c>
      <c r="G55" s="10">
        <f>IF($F55="","",$F55-TODAY())</f>
        <v/>
      </c>
      <c r="H55">
        <f>IF($G55="","",IF($G55&lt;=30,"Até 30 dias",IF($G55&lt;=60,"31 a 60 dias","61 a 90 dias")))</f>
        <v/>
      </c>
      <c r="I55">
        <f>IF($Y55="","",INDEX('Apólices'!$R$2:$R$5001,$Y55)&amp;"")</f>
        <v/>
      </c>
      <c r="Y55">
        <f>IFERROR(MATCH(SMALL($Z$2:$Z$5001,ROW()-8),$Z$2:$Z$5001,0),"")</f>
        <v/>
      </c>
      <c r="Z55">
        <f>IF(AND(ISNUMBER('Apólices'!$L55),'Apólices'!$R55&lt;&gt;"Cancelada"),IF(AND('Apólices'!$L55&gt;=TODAY(),'Apólices'!$L55&lt;=TODAY()+90),'Apólices'!$L55+ROW()/100000,""),"")</f>
        <v/>
      </c>
    </row>
    <row r="56">
      <c r="A56">
        <f>IF($Y56="","",INDEX('Apólices'!$A$2:$A$5001,$Y56)&amp;"")</f>
        <v/>
      </c>
      <c r="B56">
        <f>IF($Y56="","",INDEX('Apólices'!$B$2:$B$5001,$Y56)&amp;"")</f>
        <v/>
      </c>
      <c r="C56">
        <f>IF($Y56="","",INDEX('Apólices'!$F$2:$F$5001,$Y56)&amp;"")</f>
        <v/>
      </c>
      <c r="D56">
        <f>IF($Y56="","",INDEX('Apólices'!$G$2:$G$5001,$Y56)&amp;"")</f>
        <v/>
      </c>
      <c r="E56">
        <f>IF($Y56="","",INDEX('Apólices'!$I$2:$I$5001,$Y56)&amp;"")</f>
        <v/>
      </c>
      <c r="F56" s="8">
        <f>IF($Y56="","",INDEX('Apólices'!$L$2:$L$5001,$Y56))</f>
        <v/>
      </c>
      <c r="G56" s="10">
        <f>IF($F56="","",$F56-TODAY())</f>
        <v/>
      </c>
      <c r="H56">
        <f>IF($G56="","",IF($G56&lt;=30,"Até 30 dias",IF($G56&lt;=60,"31 a 60 dias","61 a 90 dias")))</f>
        <v/>
      </c>
      <c r="I56">
        <f>IF($Y56="","",INDEX('Apólices'!$R$2:$R$5001,$Y56)&amp;"")</f>
        <v/>
      </c>
      <c r="Y56">
        <f>IFERROR(MATCH(SMALL($Z$2:$Z$5001,ROW()-8),$Z$2:$Z$5001,0),"")</f>
        <v/>
      </c>
      <c r="Z56">
        <f>IF(AND(ISNUMBER('Apólices'!$L56),'Apólices'!$R56&lt;&gt;"Cancelada"),IF(AND('Apólices'!$L56&gt;=TODAY(),'Apólices'!$L56&lt;=TODAY()+90),'Apólices'!$L56+ROW()/100000,""),"")</f>
        <v/>
      </c>
    </row>
    <row r="57">
      <c r="A57">
        <f>IF($Y57="","",INDEX('Apólices'!$A$2:$A$5001,$Y57)&amp;"")</f>
        <v/>
      </c>
      <c r="B57">
        <f>IF($Y57="","",INDEX('Apólices'!$B$2:$B$5001,$Y57)&amp;"")</f>
        <v/>
      </c>
      <c r="C57">
        <f>IF($Y57="","",INDEX('Apólices'!$F$2:$F$5001,$Y57)&amp;"")</f>
        <v/>
      </c>
      <c r="D57">
        <f>IF($Y57="","",INDEX('Apólices'!$G$2:$G$5001,$Y57)&amp;"")</f>
        <v/>
      </c>
      <c r="E57">
        <f>IF($Y57="","",INDEX('Apólices'!$I$2:$I$5001,$Y57)&amp;"")</f>
        <v/>
      </c>
      <c r="F57" s="8">
        <f>IF($Y57="","",INDEX('Apólices'!$L$2:$L$5001,$Y57))</f>
        <v/>
      </c>
      <c r="G57" s="10">
        <f>IF($F57="","",$F57-TODAY())</f>
        <v/>
      </c>
      <c r="H57">
        <f>IF($G57="","",IF($G57&lt;=30,"Até 30 dias",IF($G57&lt;=60,"31 a 60 dias","61 a 90 dias")))</f>
        <v/>
      </c>
      <c r="I57">
        <f>IF($Y57="","",INDEX('Apólices'!$R$2:$R$5001,$Y57)&amp;"")</f>
        <v/>
      </c>
      <c r="Y57">
        <f>IFERROR(MATCH(SMALL($Z$2:$Z$5001,ROW()-8),$Z$2:$Z$5001,0),"")</f>
        <v/>
      </c>
      <c r="Z57">
        <f>IF(AND(ISNUMBER('Apólices'!$L57),'Apólices'!$R57&lt;&gt;"Cancelada"),IF(AND('Apólices'!$L57&gt;=TODAY(),'Apólices'!$L57&lt;=TODAY()+90),'Apólices'!$L57+ROW()/100000,""),"")</f>
        <v/>
      </c>
    </row>
    <row r="58">
      <c r="A58">
        <f>IF($Y58="","",INDEX('Apólices'!$A$2:$A$5001,$Y58)&amp;"")</f>
        <v/>
      </c>
      <c r="B58">
        <f>IF($Y58="","",INDEX('Apólices'!$B$2:$B$5001,$Y58)&amp;"")</f>
        <v/>
      </c>
      <c r="C58">
        <f>IF($Y58="","",INDEX('Apólices'!$F$2:$F$5001,$Y58)&amp;"")</f>
        <v/>
      </c>
      <c r="D58">
        <f>IF($Y58="","",INDEX('Apólices'!$G$2:$G$5001,$Y58)&amp;"")</f>
        <v/>
      </c>
      <c r="E58">
        <f>IF($Y58="","",INDEX('Apólices'!$I$2:$I$5001,$Y58)&amp;"")</f>
        <v/>
      </c>
      <c r="F58" s="8">
        <f>IF($Y58="","",INDEX('Apólices'!$L$2:$L$5001,$Y58))</f>
        <v/>
      </c>
      <c r="G58" s="10">
        <f>IF($F58="","",$F58-TODAY())</f>
        <v/>
      </c>
      <c r="H58">
        <f>IF($G58="","",IF($G58&lt;=30,"Até 30 dias",IF($G58&lt;=60,"31 a 60 dias","61 a 90 dias")))</f>
        <v/>
      </c>
      <c r="I58">
        <f>IF($Y58="","",INDEX('Apólices'!$R$2:$R$5001,$Y58)&amp;"")</f>
        <v/>
      </c>
      <c r="Y58">
        <f>IFERROR(MATCH(SMALL($Z$2:$Z$5001,ROW()-8),$Z$2:$Z$5001,0),"")</f>
        <v/>
      </c>
      <c r="Z58">
        <f>IF(AND(ISNUMBER('Apólices'!$L58),'Apólices'!$R58&lt;&gt;"Cancelada"),IF(AND('Apólices'!$L58&gt;=TODAY(),'Apólices'!$L58&lt;=TODAY()+90),'Apólices'!$L58+ROW()/100000,""),"")</f>
        <v/>
      </c>
    </row>
    <row r="59">
      <c r="A59">
        <f>IF($Y59="","",INDEX('Apólices'!$A$2:$A$5001,$Y59)&amp;"")</f>
        <v/>
      </c>
      <c r="B59">
        <f>IF($Y59="","",INDEX('Apólices'!$B$2:$B$5001,$Y59)&amp;"")</f>
        <v/>
      </c>
      <c r="C59">
        <f>IF($Y59="","",INDEX('Apólices'!$F$2:$F$5001,$Y59)&amp;"")</f>
        <v/>
      </c>
      <c r="D59">
        <f>IF($Y59="","",INDEX('Apólices'!$G$2:$G$5001,$Y59)&amp;"")</f>
        <v/>
      </c>
      <c r="E59">
        <f>IF($Y59="","",INDEX('Apólices'!$I$2:$I$5001,$Y59)&amp;"")</f>
        <v/>
      </c>
      <c r="F59" s="8">
        <f>IF($Y59="","",INDEX('Apólices'!$L$2:$L$5001,$Y59))</f>
        <v/>
      </c>
      <c r="G59" s="10">
        <f>IF($F59="","",$F59-TODAY())</f>
        <v/>
      </c>
      <c r="H59">
        <f>IF($G59="","",IF($G59&lt;=30,"Até 30 dias",IF($G59&lt;=60,"31 a 60 dias","61 a 90 dias")))</f>
        <v/>
      </c>
      <c r="I59">
        <f>IF($Y59="","",INDEX('Apólices'!$R$2:$R$5001,$Y59)&amp;"")</f>
        <v/>
      </c>
      <c r="Y59">
        <f>IFERROR(MATCH(SMALL($Z$2:$Z$5001,ROW()-8),$Z$2:$Z$5001,0),"")</f>
        <v/>
      </c>
      <c r="Z59">
        <f>IF(AND(ISNUMBER('Apólices'!$L59),'Apólices'!$R59&lt;&gt;"Cancelada"),IF(AND('Apólices'!$L59&gt;=TODAY(),'Apólices'!$L59&lt;=TODAY()+90),'Apólices'!$L59+ROW()/100000,""),"")</f>
        <v/>
      </c>
    </row>
    <row r="60">
      <c r="A60">
        <f>IF($Y60="","",INDEX('Apólices'!$A$2:$A$5001,$Y60)&amp;"")</f>
        <v/>
      </c>
      <c r="B60">
        <f>IF($Y60="","",INDEX('Apólices'!$B$2:$B$5001,$Y60)&amp;"")</f>
        <v/>
      </c>
      <c r="C60">
        <f>IF($Y60="","",INDEX('Apólices'!$F$2:$F$5001,$Y60)&amp;"")</f>
        <v/>
      </c>
      <c r="D60">
        <f>IF($Y60="","",INDEX('Apólices'!$G$2:$G$5001,$Y60)&amp;"")</f>
        <v/>
      </c>
      <c r="E60">
        <f>IF($Y60="","",INDEX('Apólices'!$I$2:$I$5001,$Y60)&amp;"")</f>
        <v/>
      </c>
      <c r="F60" s="8">
        <f>IF($Y60="","",INDEX('Apólices'!$L$2:$L$5001,$Y60))</f>
        <v/>
      </c>
      <c r="G60" s="10">
        <f>IF($F60="","",$F60-TODAY())</f>
        <v/>
      </c>
      <c r="H60">
        <f>IF($G60="","",IF($G60&lt;=30,"Até 30 dias",IF($G60&lt;=60,"31 a 60 dias","61 a 90 dias")))</f>
        <v/>
      </c>
      <c r="I60">
        <f>IF($Y60="","",INDEX('Apólices'!$R$2:$R$5001,$Y60)&amp;"")</f>
        <v/>
      </c>
      <c r="Y60">
        <f>IFERROR(MATCH(SMALL($Z$2:$Z$5001,ROW()-8),$Z$2:$Z$5001,0),"")</f>
        <v/>
      </c>
      <c r="Z60">
        <f>IF(AND(ISNUMBER('Apólices'!$L60),'Apólices'!$R60&lt;&gt;"Cancelada"),IF(AND('Apólices'!$L60&gt;=TODAY(),'Apólices'!$L60&lt;=TODAY()+90),'Apólices'!$L60+ROW()/100000,""),"")</f>
        <v/>
      </c>
    </row>
    <row r="61">
      <c r="A61">
        <f>IF($Y61="","",INDEX('Apólices'!$A$2:$A$5001,$Y61)&amp;"")</f>
        <v/>
      </c>
      <c r="B61">
        <f>IF($Y61="","",INDEX('Apólices'!$B$2:$B$5001,$Y61)&amp;"")</f>
        <v/>
      </c>
      <c r="C61">
        <f>IF($Y61="","",INDEX('Apólices'!$F$2:$F$5001,$Y61)&amp;"")</f>
        <v/>
      </c>
      <c r="D61">
        <f>IF($Y61="","",INDEX('Apólices'!$G$2:$G$5001,$Y61)&amp;"")</f>
        <v/>
      </c>
      <c r="E61">
        <f>IF($Y61="","",INDEX('Apólices'!$I$2:$I$5001,$Y61)&amp;"")</f>
        <v/>
      </c>
      <c r="F61" s="8">
        <f>IF($Y61="","",INDEX('Apólices'!$L$2:$L$5001,$Y61))</f>
        <v/>
      </c>
      <c r="G61" s="10">
        <f>IF($F61="","",$F61-TODAY())</f>
        <v/>
      </c>
      <c r="H61">
        <f>IF($G61="","",IF($G61&lt;=30,"Até 30 dias",IF($G61&lt;=60,"31 a 60 dias","61 a 90 dias")))</f>
        <v/>
      </c>
      <c r="I61">
        <f>IF($Y61="","",INDEX('Apólices'!$R$2:$R$5001,$Y61)&amp;"")</f>
        <v/>
      </c>
      <c r="Y61">
        <f>IFERROR(MATCH(SMALL($Z$2:$Z$5001,ROW()-8),$Z$2:$Z$5001,0),"")</f>
        <v/>
      </c>
      <c r="Z61">
        <f>IF(AND(ISNUMBER('Apólices'!$L61),'Apólices'!$R61&lt;&gt;"Cancelada"),IF(AND('Apólices'!$L61&gt;=TODAY(),'Apólices'!$L61&lt;=TODAY()+90),'Apólices'!$L61+ROW()/100000,""),"")</f>
        <v/>
      </c>
    </row>
    <row r="62">
      <c r="A62">
        <f>IF($Y62="","",INDEX('Apólices'!$A$2:$A$5001,$Y62)&amp;"")</f>
        <v/>
      </c>
      <c r="B62">
        <f>IF($Y62="","",INDEX('Apólices'!$B$2:$B$5001,$Y62)&amp;"")</f>
        <v/>
      </c>
      <c r="C62">
        <f>IF($Y62="","",INDEX('Apólices'!$F$2:$F$5001,$Y62)&amp;"")</f>
        <v/>
      </c>
      <c r="D62">
        <f>IF($Y62="","",INDEX('Apólices'!$G$2:$G$5001,$Y62)&amp;"")</f>
        <v/>
      </c>
      <c r="E62">
        <f>IF($Y62="","",INDEX('Apólices'!$I$2:$I$5001,$Y62)&amp;"")</f>
        <v/>
      </c>
      <c r="F62" s="8">
        <f>IF($Y62="","",INDEX('Apólices'!$L$2:$L$5001,$Y62))</f>
        <v/>
      </c>
      <c r="G62" s="10">
        <f>IF($F62="","",$F62-TODAY())</f>
        <v/>
      </c>
      <c r="H62">
        <f>IF($G62="","",IF($G62&lt;=30,"Até 30 dias",IF($G62&lt;=60,"31 a 60 dias","61 a 90 dias")))</f>
        <v/>
      </c>
      <c r="I62">
        <f>IF($Y62="","",INDEX('Apólices'!$R$2:$R$5001,$Y62)&amp;"")</f>
        <v/>
      </c>
      <c r="Y62">
        <f>IFERROR(MATCH(SMALL($Z$2:$Z$5001,ROW()-8),$Z$2:$Z$5001,0),"")</f>
        <v/>
      </c>
      <c r="Z62">
        <f>IF(AND(ISNUMBER('Apólices'!$L62),'Apólices'!$R62&lt;&gt;"Cancelada"),IF(AND('Apólices'!$L62&gt;=TODAY(),'Apólices'!$L62&lt;=TODAY()+90),'Apólices'!$L62+ROW()/100000,""),"")</f>
        <v/>
      </c>
    </row>
    <row r="63">
      <c r="A63">
        <f>IF($Y63="","",INDEX('Apólices'!$A$2:$A$5001,$Y63)&amp;"")</f>
        <v/>
      </c>
      <c r="B63">
        <f>IF($Y63="","",INDEX('Apólices'!$B$2:$B$5001,$Y63)&amp;"")</f>
        <v/>
      </c>
      <c r="C63">
        <f>IF($Y63="","",INDEX('Apólices'!$F$2:$F$5001,$Y63)&amp;"")</f>
        <v/>
      </c>
      <c r="D63">
        <f>IF($Y63="","",INDEX('Apólices'!$G$2:$G$5001,$Y63)&amp;"")</f>
        <v/>
      </c>
      <c r="E63">
        <f>IF($Y63="","",INDEX('Apólices'!$I$2:$I$5001,$Y63)&amp;"")</f>
        <v/>
      </c>
      <c r="F63" s="8">
        <f>IF($Y63="","",INDEX('Apólices'!$L$2:$L$5001,$Y63))</f>
        <v/>
      </c>
      <c r="G63" s="10">
        <f>IF($F63="","",$F63-TODAY())</f>
        <v/>
      </c>
      <c r="H63">
        <f>IF($G63="","",IF($G63&lt;=30,"Até 30 dias",IF($G63&lt;=60,"31 a 60 dias","61 a 90 dias")))</f>
        <v/>
      </c>
      <c r="I63">
        <f>IF($Y63="","",INDEX('Apólices'!$R$2:$R$5001,$Y63)&amp;"")</f>
        <v/>
      </c>
      <c r="Y63">
        <f>IFERROR(MATCH(SMALL($Z$2:$Z$5001,ROW()-8),$Z$2:$Z$5001,0),"")</f>
        <v/>
      </c>
      <c r="Z63">
        <f>IF(AND(ISNUMBER('Apólices'!$L63),'Apólices'!$R63&lt;&gt;"Cancelada"),IF(AND('Apólices'!$L63&gt;=TODAY(),'Apólices'!$L63&lt;=TODAY()+90),'Apólices'!$L63+ROW()/100000,""),"")</f>
        <v/>
      </c>
    </row>
    <row r="64">
      <c r="A64">
        <f>IF($Y64="","",INDEX('Apólices'!$A$2:$A$5001,$Y64)&amp;"")</f>
        <v/>
      </c>
      <c r="B64">
        <f>IF($Y64="","",INDEX('Apólices'!$B$2:$B$5001,$Y64)&amp;"")</f>
        <v/>
      </c>
      <c r="C64">
        <f>IF($Y64="","",INDEX('Apólices'!$F$2:$F$5001,$Y64)&amp;"")</f>
        <v/>
      </c>
      <c r="D64">
        <f>IF($Y64="","",INDEX('Apólices'!$G$2:$G$5001,$Y64)&amp;"")</f>
        <v/>
      </c>
      <c r="E64">
        <f>IF($Y64="","",INDEX('Apólices'!$I$2:$I$5001,$Y64)&amp;"")</f>
        <v/>
      </c>
      <c r="F64" s="8">
        <f>IF($Y64="","",INDEX('Apólices'!$L$2:$L$5001,$Y64))</f>
        <v/>
      </c>
      <c r="G64" s="10">
        <f>IF($F64="","",$F64-TODAY())</f>
        <v/>
      </c>
      <c r="H64">
        <f>IF($G64="","",IF($G64&lt;=30,"Até 30 dias",IF($G64&lt;=60,"31 a 60 dias","61 a 90 dias")))</f>
        <v/>
      </c>
      <c r="I64">
        <f>IF($Y64="","",INDEX('Apólices'!$R$2:$R$5001,$Y64)&amp;"")</f>
        <v/>
      </c>
      <c r="Y64">
        <f>IFERROR(MATCH(SMALL($Z$2:$Z$5001,ROW()-8),$Z$2:$Z$5001,0),"")</f>
        <v/>
      </c>
      <c r="Z64">
        <f>IF(AND(ISNUMBER('Apólices'!$L64),'Apólices'!$R64&lt;&gt;"Cancelada"),IF(AND('Apólices'!$L64&gt;=TODAY(),'Apólices'!$L64&lt;=TODAY()+90),'Apólices'!$L64+ROW()/100000,""),"")</f>
        <v/>
      </c>
    </row>
    <row r="65">
      <c r="A65">
        <f>IF($Y65="","",INDEX('Apólices'!$A$2:$A$5001,$Y65)&amp;"")</f>
        <v/>
      </c>
      <c r="B65">
        <f>IF($Y65="","",INDEX('Apólices'!$B$2:$B$5001,$Y65)&amp;"")</f>
        <v/>
      </c>
      <c r="C65">
        <f>IF($Y65="","",INDEX('Apólices'!$F$2:$F$5001,$Y65)&amp;"")</f>
        <v/>
      </c>
      <c r="D65">
        <f>IF($Y65="","",INDEX('Apólices'!$G$2:$G$5001,$Y65)&amp;"")</f>
        <v/>
      </c>
      <c r="E65">
        <f>IF($Y65="","",INDEX('Apólices'!$I$2:$I$5001,$Y65)&amp;"")</f>
        <v/>
      </c>
      <c r="F65" s="8">
        <f>IF($Y65="","",INDEX('Apólices'!$L$2:$L$5001,$Y65))</f>
        <v/>
      </c>
      <c r="G65" s="10">
        <f>IF($F65="","",$F65-TODAY())</f>
        <v/>
      </c>
      <c r="H65">
        <f>IF($G65="","",IF($G65&lt;=30,"Até 30 dias",IF($G65&lt;=60,"31 a 60 dias","61 a 90 dias")))</f>
        <v/>
      </c>
      <c r="I65">
        <f>IF($Y65="","",INDEX('Apólices'!$R$2:$R$5001,$Y65)&amp;"")</f>
        <v/>
      </c>
      <c r="Y65">
        <f>IFERROR(MATCH(SMALL($Z$2:$Z$5001,ROW()-8),$Z$2:$Z$5001,0),"")</f>
        <v/>
      </c>
      <c r="Z65">
        <f>IF(AND(ISNUMBER('Apólices'!$L65),'Apólices'!$R65&lt;&gt;"Cancelada"),IF(AND('Apólices'!$L65&gt;=TODAY(),'Apólices'!$L65&lt;=TODAY()+90),'Apólices'!$L65+ROW()/100000,""),"")</f>
        <v/>
      </c>
    </row>
    <row r="66">
      <c r="A66">
        <f>IF($Y66="","",INDEX('Apólices'!$A$2:$A$5001,$Y66)&amp;"")</f>
        <v/>
      </c>
      <c r="B66">
        <f>IF($Y66="","",INDEX('Apólices'!$B$2:$B$5001,$Y66)&amp;"")</f>
        <v/>
      </c>
      <c r="C66">
        <f>IF($Y66="","",INDEX('Apólices'!$F$2:$F$5001,$Y66)&amp;"")</f>
        <v/>
      </c>
      <c r="D66">
        <f>IF($Y66="","",INDEX('Apólices'!$G$2:$G$5001,$Y66)&amp;"")</f>
        <v/>
      </c>
      <c r="E66">
        <f>IF($Y66="","",INDEX('Apólices'!$I$2:$I$5001,$Y66)&amp;"")</f>
        <v/>
      </c>
      <c r="F66" s="8">
        <f>IF($Y66="","",INDEX('Apólices'!$L$2:$L$5001,$Y66))</f>
        <v/>
      </c>
      <c r="G66" s="10">
        <f>IF($F66="","",$F66-TODAY())</f>
        <v/>
      </c>
      <c r="H66">
        <f>IF($G66="","",IF($G66&lt;=30,"Até 30 dias",IF($G66&lt;=60,"31 a 60 dias","61 a 90 dias")))</f>
        <v/>
      </c>
      <c r="I66">
        <f>IF($Y66="","",INDEX('Apólices'!$R$2:$R$5001,$Y66)&amp;"")</f>
        <v/>
      </c>
      <c r="Y66">
        <f>IFERROR(MATCH(SMALL($Z$2:$Z$5001,ROW()-8),$Z$2:$Z$5001,0),"")</f>
        <v/>
      </c>
      <c r="Z66">
        <f>IF(AND(ISNUMBER('Apólices'!$L66),'Apólices'!$R66&lt;&gt;"Cancelada"),IF(AND('Apólices'!$L66&gt;=TODAY(),'Apólices'!$L66&lt;=TODAY()+90),'Apólices'!$L66+ROW()/100000,""),"")</f>
        <v/>
      </c>
    </row>
    <row r="67">
      <c r="A67">
        <f>IF($Y67="","",INDEX('Apólices'!$A$2:$A$5001,$Y67)&amp;"")</f>
        <v/>
      </c>
      <c r="B67">
        <f>IF($Y67="","",INDEX('Apólices'!$B$2:$B$5001,$Y67)&amp;"")</f>
        <v/>
      </c>
      <c r="C67">
        <f>IF($Y67="","",INDEX('Apólices'!$F$2:$F$5001,$Y67)&amp;"")</f>
        <v/>
      </c>
      <c r="D67">
        <f>IF($Y67="","",INDEX('Apólices'!$G$2:$G$5001,$Y67)&amp;"")</f>
        <v/>
      </c>
      <c r="E67">
        <f>IF($Y67="","",INDEX('Apólices'!$I$2:$I$5001,$Y67)&amp;"")</f>
        <v/>
      </c>
      <c r="F67" s="8">
        <f>IF($Y67="","",INDEX('Apólices'!$L$2:$L$5001,$Y67))</f>
        <v/>
      </c>
      <c r="G67" s="10">
        <f>IF($F67="","",$F67-TODAY())</f>
        <v/>
      </c>
      <c r="H67">
        <f>IF($G67="","",IF($G67&lt;=30,"Até 30 dias",IF($G67&lt;=60,"31 a 60 dias","61 a 90 dias")))</f>
        <v/>
      </c>
      <c r="I67">
        <f>IF($Y67="","",INDEX('Apólices'!$R$2:$R$5001,$Y67)&amp;"")</f>
        <v/>
      </c>
      <c r="Y67">
        <f>IFERROR(MATCH(SMALL($Z$2:$Z$5001,ROW()-8),$Z$2:$Z$5001,0),"")</f>
        <v/>
      </c>
      <c r="Z67">
        <f>IF(AND(ISNUMBER('Apólices'!$L67),'Apólices'!$R67&lt;&gt;"Cancelada"),IF(AND('Apólices'!$L67&gt;=TODAY(),'Apólices'!$L67&lt;=TODAY()+90),'Apólices'!$L67+ROW()/100000,""),"")</f>
        <v/>
      </c>
    </row>
    <row r="68">
      <c r="A68">
        <f>IF($Y68="","",INDEX('Apólices'!$A$2:$A$5001,$Y68)&amp;"")</f>
        <v/>
      </c>
      <c r="B68">
        <f>IF($Y68="","",INDEX('Apólices'!$B$2:$B$5001,$Y68)&amp;"")</f>
        <v/>
      </c>
      <c r="C68">
        <f>IF($Y68="","",INDEX('Apólices'!$F$2:$F$5001,$Y68)&amp;"")</f>
        <v/>
      </c>
      <c r="D68">
        <f>IF($Y68="","",INDEX('Apólices'!$G$2:$G$5001,$Y68)&amp;"")</f>
        <v/>
      </c>
      <c r="E68">
        <f>IF($Y68="","",INDEX('Apólices'!$I$2:$I$5001,$Y68)&amp;"")</f>
        <v/>
      </c>
      <c r="F68" s="8">
        <f>IF($Y68="","",INDEX('Apólices'!$L$2:$L$5001,$Y68))</f>
        <v/>
      </c>
      <c r="G68" s="10">
        <f>IF($F68="","",$F68-TODAY())</f>
        <v/>
      </c>
      <c r="H68">
        <f>IF($G68="","",IF($G68&lt;=30,"Até 30 dias",IF($G68&lt;=60,"31 a 60 dias","61 a 90 dias")))</f>
        <v/>
      </c>
      <c r="I68">
        <f>IF($Y68="","",INDEX('Apólices'!$R$2:$R$5001,$Y68)&amp;"")</f>
        <v/>
      </c>
      <c r="Y68">
        <f>IFERROR(MATCH(SMALL($Z$2:$Z$5001,ROW()-8),$Z$2:$Z$5001,0),"")</f>
        <v/>
      </c>
      <c r="Z68">
        <f>IF(AND(ISNUMBER('Apólices'!$L68),'Apólices'!$R68&lt;&gt;"Cancelada"),IF(AND('Apólices'!$L68&gt;=TODAY(),'Apólices'!$L68&lt;=TODAY()+90),'Apólices'!$L68+ROW()/100000,""),"")</f>
        <v/>
      </c>
    </row>
    <row r="69">
      <c r="A69">
        <f>IF($Y69="","",INDEX('Apólices'!$A$2:$A$5001,$Y69)&amp;"")</f>
        <v/>
      </c>
      <c r="B69">
        <f>IF($Y69="","",INDEX('Apólices'!$B$2:$B$5001,$Y69)&amp;"")</f>
        <v/>
      </c>
      <c r="C69">
        <f>IF($Y69="","",INDEX('Apólices'!$F$2:$F$5001,$Y69)&amp;"")</f>
        <v/>
      </c>
      <c r="D69">
        <f>IF($Y69="","",INDEX('Apólices'!$G$2:$G$5001,$Y69)&amp;"")</f>
        <v/>
      </c>
      <c r="E69">
        <f>IF($Y69="","",INDEX('Apólices'!$I$2:$I$5001,$Y69)&amp;"")</f>
        <v/>
      </c>
      <c r="F69" s="8">
        <f>IF($Y69="","",INDEX('Apólices'!$L$2:$L$5001,$Y69))</f>
        <v/>
      </c>
      <c r="G69" s="10">
        <f>IF($F69="","",$F69-TODAY())</f>
        <v/>
      </c>
      <c r="H69">
        <f>IF($G69="","",IF($G69&lt;=30,"Até 30 dias",IF($G69&lt;=60,"31 a 60 dias","61 a 90 dias")))</f>
        <v/>
      </c>
      <c r="I69">
        <f>IF($Y69="","",INDEX('Apólices'!$R$2:$R$5001,$Y69)&amp;"")</f>
        <v/>
      </c>
      <c r="Y69">
        <f>IFERROR(MATCH(SMALL($Z$2:$Z$5001,ROW()-8),$Z$2:$Z$5001,0),"")</f>
        <v/>
      </c>
      <c r="Z69">
        <f>IF(AND(ISNUMBER('Apólices'!$L69),'Apólices'!$R69&lt;&gt;"Cancelada"),IF(AND('Apólices'!$L69&gt;=TODAY(),'Apólices'!$L69&lt;=TODAY()+90),'Apólices'!$L69+ROW()/100000,""),"")</f>
        <v/>
      </c>
    </row>
    <row r="70">
      <c r="A70">
        <f>IF($Y70="","",INDEX('Apólices'!$A$2:$A$5001,$Y70)&amp;"")</f>
        <v/>
      </c>
      <c r="B70">
        <f>IF($Y70="","",INDEX('Apólices'!$B$2:$B$5001,$Y70)&amp;"")</f>
        <v/>
      </c>
      <c r="C70">
        <f>IF($Y70="","",INDEX('Apólices'!$F$2:$F$5001,$Y70)&amp;"")</f>
        <v/>
      </c>
      <c r="D70">
        <f>IF($Y70="","",INDEX('Apólices'!$G$2:$G$5001,$Y70)&amp;"")</f>
        <v/>
      </c>
      <c r="E70">
        <f>IF($Y70="","",INDEX('Apólices'!$I$2:$I$5001,$Y70)&amp;"")</f>
        <v/>
      </c>
      <c r="F70" s="8">
        <f>IF($Y70="","",INDEX('Apólices'!$L$2:$L$5001,$Y70))</f>
        <v/>
      </c>
      <c r="G70" s="10">
        <f>IF($F70="","",$F70-TODAY())</f>
        <v/>
      </c>
      <c r="H70">
        <f>IF($G70="","",IF($G70&lt;=30,"Até 30 dias",IF($G70&lt;=60,"31 a 60 dias","61 a 90 dias")))</f>
        <v/>
      </c>
      <c r="I70">
        <f>IF($Y70="","",INDEX('Apólices'!$R$2:$R$5001,$Y70)&amp;"")</f>
        <v/>
      </c>
      <c r="Y70">
        <f>IFERROR(MATCH(SMALL($Z$2:$Z$5001,ROW()-8),$Z$2:$Z$5001,0),"")</f>
        <v/>
      </c>
      <c r="Z70">
        <f>IF(AND(ISNUMBER('Apólices'!$L70),'Apólices'!$R70&lt;&gt;"Cancelada"),IF(AND('Apólices'!$L70&gt;=TODAY(),'Apólices'!$L70&lt;=TODAY()+90),'Apólices'!$L70+ROW()/100000,""),"")</f>
        <v/>
      </c>
    </row>
    <row r="71">
      <c r="A71">
        <f>IF($Y71="","",INDEX('Apólices'!$A$2:$A$5001,$Y71)&amp;"")</f>
        <v/>
      </c>
      <c r="B71">
        <f>IF($Y71="","",INDEX('Apólices'!$B$2:$B$5001,$Y71)&amp;"")</f>
        <v/>
      </c>
      <c r="C71">
        <f>IF($Y71="","",INDEX('Apólices'!$F$2:$F$5001,$Y71)&amp;"")</f>
        <v/>
      </c>
      <c r="D71">
        <f>IF($Y71="","",INDEX('Apólices'!$G$2:$G$5001,$Y71)&amp;"")</f>
        <v/>
      </c>
      <c r="E71">
        <f>IF($Y71="","",INDEX('Apólices'!$I$2:$I$5001,$Y71)&amp;"")</f>
        <v/>
      </c>
      <c r="F71" s="8">
        <f>IF($Y71="","",INDEX('Apólices'!$L$2:$L$5001,$Y71))</f>
        <v/>
      </c>
      <c r="G71" s="10">
        <f>IF($F71="","",$F71-TODAY())</f>
        <v/>
      </c>
      <c r="H71">
        <f>IF($G71="","",IF($G71&lt;=30,"Até 30 dias",IF($G71&lt;=60,"31 a 60 dias","61 a 90 dias")))</f>
        <v/>
      </c>
      <c r="I71">
        <f>IF($Y71="","",INDEX('Apólices'!$R$2:$R$5001,$Y71)&amp;"")</f>
        <v/>
      </c>
      <c r="Y71">
        <f>IFERROR(MATCH(SMALL($Z$2:$Z$5001,ROW()-8),$Z$2:$Z$5001,0),"")</f>
        <v/>
      </c>
      <c r="Z71">
        <f>IF(AND(ISNUMBER('Apólices'!$L71),'Apólices'!$R71&lt;&gt;"Cancelada"),IF(AND('Apólices'!$L71&gt;=TODAY(),'Apólices'!$L71&lt;=TODAY()+90),'Apólices'!$L71+ROW()/100000,""),"")</f>
        <v/>
      </c>
    </row>
    <row r="72">
      <c r="A72">
        <f>IF($Y72="","",INDEX('Apólices'!$A$2:$A$5001,$Y72)&amp;"")</f>
        <v/>
      </c>
      <c r="B72">
        <f>IF($Y72="","",INDEX('Apólices'!$B$2:$B$5001,$Y72)&amp;"")</f>
        <v/>
      </c>
      <c r="C72">
        <f>IF($Y72="","",INDEX('Apólices'!$F$2:$F$5001,$Y72)&amp;"")</f>
        <v/>
      </c>
      <c r="D72">
        <f>IF($Y72="","",INDEX('Apólices'!$G$2:$G$5001,$Y72)&amp;"")</f>
        <v/>
      </c>
      <c r="E72">
        <f>IF($Y72="","",INDEX('Apólices'!$I$2:$I$5001,$Y72)&amp;"")</f>
        <v/>
      </c>
      <c r="F72" s="8">
        <f>IF($Y72="","",INDEX('Apólices'!$L$2:$L$5001,$Y72))</f>
        <v/>
      </c>
      <c r="G72" s="10">
        <f>IF($F72="","",$F72-TODAY())</f>
        <v/>
      </c>
      <c r="H72">
        <f>IF($G72="","",IF($G72&lt;=30,"Até 30 dias",IF($G72&lt;=60,"31 a 60 dias","61 a 90 dias")))</f>
        <v/>
      </c>
      <c r="I72">
        <f>IF($Y72="","",INDEX('Apólices'!$R$2:$R$5001,$Y72)&amp;"")</f>
        <v/>
      </c>
      <c r="Y72">
        <f>IFERROR(MATCH(SMALL($Z$2:$Z$5001,ROW()-8),$Z$2:$Z$5001,0),"")</f>
        <v/>
      </c>
      <c r="Z72">
        <f>IF(AND(ISNUMBER('Apólices'!$L72),'Apólices'!$R72&lt;&gt;"Cancelada"),IF(AND('Apólices'!$L72&gt;=TODAY(),'Apólices'!$L72&lt;=TODAY()+90),'Apólices'!$L72+ROW()/100000,""),"")</f>
        <v/>
      </c>
    </row>
    <row r="73">
      <c r="A73">
        <f>IF($Y73="","",INDEX('Apólices'!$A$2:$A$5001,$Y73)&amp;"")</f>
        <v/>
      </c>
      <c r="B73">
        <f>IF($Y73="","",INDEX('Apólices'!$B$2:$B$5001,$Y73)&amp;"")</f>
        <v/>
      </c>
      <c r="C73">
        <f>IF($Y73="","",INDEX('Apólices'!$F$2:$F$5001,$Y73)&amp;"")</f>
        <v/>
      </c>
      <c r="D73">
        <f>IF($Y73="","",INDEX('Apólices'!$G$2:$G$5001,$Y73)&amp;"")</f>
        <v/>
      </c>
      <c r="E73">
        <f>IF($Y73="","",INDEX('Apólices'!$I$2:$I$5001,$Y73)&amp;"")</f>
        <v/>
      </c>
      <c r="F73" s="8">
        <f>IF($Y73="","",INDEX('Apólices'!$L$2:$L$5001,$Y73))</f>
        <v/>
      </c>
      <c r="G73" s="10">
        <f>IF($F73="","",$F73-TODAY())</f>
        <v/>
      </c>
      <c r="H73">
        <f>IF($G73="","",IF($G73&lt;=30,"Até 30 dias",IF($G73&lt;=60,"31 a 60 dias","61 a 90 dias")))</f>
        <v/>
      </c>
      <c r="I73">
        <f>IF($Y73="","",INDEX('Apólices'!$R$2:$R$5001,$Y73)&amp;"")</f>
        <v/>
      </c>
      <c r="Y73">
        <f>IFERROR(MATCH(SMALL($Z$2:$Z$5001,ROW()-8),$Z$2:$Z$5001,0),"")</f>
        <v/>
      </c>
      <c r="Z73">
        <f>IF(AND(ISNUMBER('Apólices'!$L73),'Apólices'!$R73&lt;&gt;"Cancelada"),IF(AND('Apólices'!$L73&gt;=TODAY(),'Apólices'!$L73&lt;=TODAY()+90),'Apólices'!$L73+ROW()/100000,""),"")</f>
        <v/>
      </c>
    </row>
    <row r="74">
      <c r="A74">
        <f>IF($Y74="","",INDEX('Apólices'!$A$2:$A$5001,$Y74)&amp;"")</f>
        <v/>
      </c>
      <c r="B74">
        <f>IF($Y74="","",INDEX('Apólices'!$B$2:$B$5001,$Y74)&amp;"")</f>
        <v/>
      </c>
      <c r="C74">
        <f>IF($Y74="","",INDEX('Apólices'!$F$2:$F$5001,$Y74)&amp;"")</f>
        <v/>
      </c>
      <c r="D74">
        <f>IF($Y74="","",INDEX('Apólices'!$G$2:$G$5001,$Y74)&amp;"")</f>
        <v/>
      </c>
      <c r="E74">
        <f>IF($Y74="","",INDEX('Apólices'!$I$2:$I$5001,$Y74)&amp;"")</f>
        <v/>
      </c>
      <c r="F74" s="8">
        <f>IF($Y74="","",INDEX('Apólices'!$L$2:$L$5001,$Y74))</f>
        <v/>
      </c>
      <c r="G74" s="10">
        <f>IF($F74="","",$F74-TODAY())</f>
        <v/>
      </c>
      <c r="H74">
        <f>IF($G74="","",IF($G74&lt;=30,"Até 30 dias",IF($G74&lt;=60,"31 a 60 dias","61 a 90 dias")))</f>
        <v/>
      </c>
      <c r="I74">
        <f>IF($Y74="","",INDEX('Apólices'!$R$2:$R$5001,$Y74)&amp;"")</f>
        <v/>
      </c>
      <c r="Y74">
        <f>IFERROR(MATCH(SMALL($Z$2:$Z$5001,ROW()-8),$Z$2:$Z$5001,0),"")</f>
        <v/>
      </c>
      <c r="Z74">
        <f>IF(AND(ISNUMBER('Apólices'!$L74),'Apólices'!$R74&lt;&gt;"Cancelada"),IF(AND('Apólices'!$L74&gt;=TODAY(),'Apólices'!$L74&lt;=TODAY()+90),'Apólices'!$L74+ROW()/100000,""),"")</f>
        <v/>
      </c>
    </row>
    <row r="75">
      <c r="A75">
        <f>IF($Y75="","",INDEX('Apólices'!$A$2:$A$5001,$Y75)&amp;"")</f>
        <v/>
      </c>
      <c r="B75">
        <f>IF($Y75="","",INDEX('Apólices'!$B$2:$B$5001,$Y75)&amp;"")</f>
        <v/>
      </c>
      <c r="C75">
        <f>IF($Y75="","",INDEX('Apólices'!$F$2:$F$5001,$Y75)&amp;"")</f>
        <v/>
      </c>
      <c r="D75">
        <f>IF($Y75="","",INDEX('Apólices'!$G$2:$G$5001,$Y75)&amp;"")</f>
        <v/>
      </c>
      <c r="E75">
        <f>IF($Y75="","",INDEX('Apólices'!$I$2:$I$5001,$Y75)&amp;"")</f>
        <v/>
      </c>
      <c r="F75" s="8">
        <f>IF($Y75="","",INDEX('Apólices'!$L$2:$L$5001,$Y75))</f>
        <v/>
      </c>
      <c r="G75" s="10">
        <f>IF($F75="","",$F75-TODAY())</f>
        <v/>
      </c>
      <c r="H75">
        <f>IF($G75="","",IF($G75&lt;=30,"Até 30 dias",IF($G75&lt;=60,"31 a 60 dias","61 a 90 dias")))</f>
        <v/>
      </c>
      <c r="I75">
        <f>IF($Y75="","",INDEX('Apólices'!$R$2:$R$5001,$Y75)&amp;"")</f>
        <v/>
      </c>
      <c r="Y75">
        <f>IFERROR(MATCH(SMALL($Z$2:$Z$5001,ROW()-8),$Z$2:$Z$5001,0),"")</f>
        <v/>
      </c>
      <c r="Z75">
        <f>IF(AND(ISNUMBER('Apólices'!$L75),'Apólices'!$R75&lt;&gt;"Cancelada"),IF(AND('Apólices'!$L75&gt;=TODAY(),'Apólices'!$L75&lt;=TODAY()+90),'Apólices'!$L75+ROW()/100000,""),"")</f>
        <v/>
      </c>
    </row>
    <row r="76">
      <c r="A76">
        <f>IF($Y76="","",INDEX('Apólices'!$A$2:$A$5001,$Y76)&amp;"")</f>
        <v/>
      </c>
      <c r="B76">
        <f>IF($Y76="","",INDEX('Apólices'!$B$2:$B$5001,$Y76)&amp;"")</f>
        <v/>
      </c>
      <c r="C76">
        <f>IF($Y76="","",INDEX('Apólices'!$F$2:$F$5001,$Y76)&amp;"")</f>
        <v/>
      </c>
      <c r="D76">
        <f>IF($Y76="","",INDEX('Apólices'!$G$2:$G$5001,$Y76)&amp;"")</f>
        <v/>
      </c>
      <c r="E76">
        <f>IF($Y76="","",INDEX('Apólices'!$I$2:$I$5001,$Y76)&amp;"")</f>
        <v/>
      </c>
      <c r="F76" s="8">
        <f>IF($Y76="","",INDEX('Apólices'!$L$2:$L$5001,$Y76))</f>
        <v/>
      </c>
      <c r="G76" s="10">
        <f>IF($F76="","",$F76-TODAY())</f>
        <v/>
      </c>
      <c r="H76">
        <f>IF($G76="","",IF($G76&lt;=30,"Até 30 dias",IF($G76&lt;=60,"31 a 60 dias","61 a 90 dias")))</f>
        <v/>
      </c>
      <c r="I76">
        <f>IF($Y76="","",INDEX('Apólices'!$R$2:$R$5001,$Y76)&amp;"")</f>
        <v/>
      </c>
      <c r="Y76">
        <f>IFERROR(MATCH(SMALL($Z$2:$Z$5001,ROW()-8),$Z$2:$Z$5001,0),"")</f>
        <v/>
      </c>
      <c r="Z76">
        <f>IF(AND(ISNUMBER('Apólices'!$L76),'Apólices'!$R76&lt;&gt;"Cancelada"),IF(AND('Apólices'!$L76&gt;=TODAY(),'Apólices'!$L76&lt;=TODAY()+90),'Apólices'!$L76+ROW()/100000,""),"")</f>
        <v/>
      </c>
    </row>
    <row r="77">
      <c r="A77">
        <f>IF($Y77="","",INDEX('Apólices'!$A$2:$A$5001,$Y77)&amp;"")</f>
        <v/>
      </c>
      <c r="B77">
        <f>IF($Y77="","",INDEX('Apólices'!$B$2:$B$5001,$Y77)&amp;"")</f>
        <v/>
      </c>
      <c r="C77">
        <f>IF($Y77="","",INDEX('Apólices'!$F$2:$F$5001,$Y77)&amp;"")</f>
        <v/>
      </c>
      <c r="D77">
        <f>IF($Y77="","",INDEX('Apólices'!$G$2:$G$5001,$Y77)&amp;"")</f>
        <v/>
      </c>
      <c r="E77">
        <f>IF($Y77="","",INDEX('Apólices'!$I$2:$I$5001,$Y77)&amp;"")</f>
        <v/>
      </c>
      <c r="F77" s="8">
        <f>IF($Y77="","",INDEX('Apólices'!$L$2:$L$5001,$Y77))</f>
        <v/>
      </c>
      <c r="G77" s="10">
        <f>IF($F77="","",$F77-TODAY())</f>
        <v/>
      </c>
      <c r="H77">
        <f>IF($G77="","",IF($G77&lt;=30,"Até 30 dias",IF($G77&lt;=60,"31 a 60 dias","61 a 90 dias")))</f>
        <v/>
      </c>
      <c r="I77">
        <f>IF($Y77="","",INDEX('Apólices'!$R$2:$R$5001,$Y77)&amp;"")</f>
        <v/>
      </c>
      <c r="Y77">
        <f>IFERROR(MATCH(SMALL($Z$2:$Z$5001,ROW()-8),$Z$2:$Z$5001,0),"")</f>
        <v/>
      </c>
      <c r="Z77">
        <f>IF(AND(ISNUMBER('Apólices'!$L77),'Apólices'!$R77&lt;&gt;"Cancelada"),IF(AND('Apólices'!$L77&gt;=TODAY(),'Apólices'!$L77&lt;=TODAY()+90),'Apólices'!$L77+ROW()/100000,""),"")</f>
        <v/>
      </c>
    </row>
    <row r="78">
      <c r="A78">
        <f>IF($Y78="","",INDEX('Apólices'!$A$2:$A$5001,$Y78)&amp;"")</f>
        <v/>
      </c>
      <c r="B78">
        <f>IF($Y78="","",INDEX('Apólices'!$B$2:$B$5001,$Y78)&amp;"")</f>
        <v/>
      </c>
      <c r="C78">
        <f>IF($Y78="","",INDEX('Apólices'!$F$2:$F$5001,$Y78)&amp;"")</f>
        <v/>
      </c>
      <c r="D78">
        <f>IF($Y78="","",INDEX('Apólices'!$G$2:$G$5001,$Y78)&amp;"")</f>
        <v/>
      </c>
      <c r="E78">
        <f>IF($Y78="","",INDEX('Apólices'!$I$2:$I$5001,$Y78)&amp;"")</f>
        <v/>
      </c>
      <c r="F78" s="8">
        <f>IF($Y78="","",INDEX('Apólices'!$L$2:$L$5001,$Y78))</f>
        <v/>
      </c>
      <c r="G78" s="10">
        <f>IF($F78="","",$F78-TODAY())</f>
        <v/>
      </c>
      <c r="H78">
        <f>IF($G78="","",IF($G78&lt;=30,"Até 30 dias",IF($G78&lt;=60,"31 a 60 dias","61 a 90 dias")))</f>
        <v/>
      </c>
      <c r="I78">
        <f>IF($Y78="","",INDEX('Apólices'!$R$2:$R$5001,$Y78)&amp;"")</f>
        <v/>
      </c>
      <c r="Y78">
        <f>IFERROR(MATCH(SMALL($Z$2:$Z$5001,ROW()-8),$Z$2:$Z$5001,0),"")</f>
        <v/>
      </c>
      <c r="Z78">
        <f>IF(AND(ISNUMBER('Apólices'!$L78),'Apólices'!$R78&lt;&gt;"Cancelada"),IF(AND('Apólices'!$L78&gt;=TODAY(),'Apólices'!$L78&lt;=TODAY()+90),'Apólices'!$L78+ROW()/100000,""),"")</f>
        <v/>
      </c>
    </row>
    <row r="79">
      <c r="A79">
        <f>IF($Y79="","",INDEX('Apólices'!$A$2:$A$5001,$Y79)&amp;"")</f>
        <v/>
      </c>
      <c r="B79">
        <f>IF($Y79="","",INDEX('Apólices'!$B$2:$B$5001,$Y79)&amp;"")</f>
        <v/>
      </c>
      <c r="C79">
        <f>IF($Y79="","",INDEX('Apólices'!$F$2:$F$5001,$Y79)&amp;"")</f>
        <v/>
      </c>
      <c r="D79">
        <f>IF($Y79="","",INDEX('Apólices'!$G$2:$G$5001,$Y79)&amp;"")</f>
        <v/>
      </c>
      <c r="E79">
        <f>IF($Y79="","",INDEX('Apólices'!$I$2:$I$5001,$Y79)&amp;"")</f>
        <v/>
      </c>
      <c r="F79" s="8">
        <f>IF($Y79="","",INDEX('Apólices'!$L$2:$L$5001,$Y79))</f>
        <v/>
      </c>
      <c r="G79" s="10">
        <f>IF($F79="","",$F79-TODAY())</f>
        <v/>
      </c>
      <c r="H79">
        <f>IF($G79="","",IF($G79&lt;=30,"Até 30 dias",IF($G79&lt;=60,"31 a 60 dias","61 a 90 dias")))</f>
        <v/>
      </c>
      <c r="I79">
        <f>IF($Y79="","",INDEX('Apólices'!$R$2:$R$5001,$Y79)&amp;"")</f>
        <v/>
      </c>
      <c r="Y79">
        <f>IFERROR(MATCH(SMALL($Z$2:$Z$5001,ROW()-8),$Z$2:$Z$5001,0),"")</f>
        <v/>
      </c>
      <c r="Z79">
        <f>IF(AND(ISNUMBER('Apólices'!$L79),'Apólices'!$R79&lt;&gt;"Cancelada"),IF(AND('Apólices'!$L79&gt;=TODAY(),'Apólices'!$L79&lt;=TODAY()+90),'Apólices'!$L79+ROW()/100000,""),"")</f>
        <v/>
      </c>
    </row>
    <row r="80">
      <c r="A80">
        <f>IF($Y80="","",INDEX('Apólices'!$A$2:$A$5001,$Y80)&amp;"")</f>
        <v/>
      </c>
      <c r="B80">
        <f>IF($Y80="","",INDEX('Apólices'!$B$2:$B$5001,$Y80)&amp;"")</f>
        <v/>
      </c>
      <c r="C80">
        <f>IF($Y80="","",INDEX('Apólices'!$F$2:$F$5001,$Y80)&amp;"")</f>
        <v/>
      </c>
      <c r="D80">
        <f>IF($Y80="","",INDEX('Apólices'!$G$2:$G$5001,$Y80)&amp;"")</f>
        <v/>
      </c>
      <c r="E80">
        <f>IF($Y80="","",INDEX('Apólices'!$I$2:$I$5001,$Y80)&amp;"")</f>
        <v/>
      </c>
      <c r="F80" s="8">
        <f>IF($Y80="","",INDEX('Apólices'!$L$2:$L$5001,$Y80))</f>
        <v/>
      </c>
      <c r="G80" s="10">
        <f>IF($F80="","",$F80-TODAY())</f>
        <v/>
      </c>
      <c r="H80">
        <f>IF($G80="","",IF($G80&lt;=30,"Até 30 dias",IF($G80&lt;=60,"31 a 60 dias","61 a 90 dias")))</f>
        <v/>
      </c>
      <c r="I80">
        <f>IF($Y80="","",INDEX('Apólices'!$R$2:$R$5001,$Y80)&amp;"")</f>
        <v/>
      </c>
      <c r="Y80">
        <f>IFERROR(MATCH(SMALL($Z$2:$Z$5001,ROW()-8),$Z$2:$Z$5001,0),"")</f>
        <v/>
      </c>
      <c r="Z80">
        <f>IF(AND(ISNUMBER('Apólices'!$L80),'Apólices'!$R80&lt;&gt;"Cancelada"),IF(AND('Apólices'!$L80&gt;=TODAY(),'Apólices'!$L80&lt;=TODAY()+90),'Apólices'!$L80+ROW()/100000,""),"")</f>
        <v/>
      </c>
    </row>
    <row r="81">
      <c r="A81">
        <f>IF($Y81="","",INDEX('Apólices'!$A$2:$A$5001,$Y81)&amp;"")</f>
        <v/>
      </c>
      <c r="B81">
        <f>IF($Y81="","",INDEX('Apólices'!$B$2:$B$5001,$Y81)&amp;"")</f>
        <v/>
      </c>
      <c r="C81">
        <f>IF($Y81="","",INDEX('Apólices'!$F$2:$F$5001,$Y81)&amp;"")</f>
        <v/>
      </c>
      <c r="D81">
        <f>IF($Y81="","",INDEX('Apólices'!$G$2:$G$5001,$Y81)&amp;"")</f>
        <v/>
      </c>
      <c r="E81">
        <f>IF($Y81="","",INDEX('Apólices'!$I$2:$I$5001,$Y81)&amp;"")</f>
        <v/>
      </c>
      <c r="F81" s="8">
        <f>IF($Y81="","",INDEX('Apólices'!$L$2:$L$5001,$Y81))</f>
        <v/>
      </c>
      <c r="G81" s="10">
        <f>IF($F81="","",$F81-TODAY())</f>
        <v/>
      </c>
      <c r="H81">
        <f>IF($G81="","",IF($G81&lt;=30,"Até 30 dias",IF($G81&lt;=60,"31 a 60 dias","61 a 90 dias")))</f>
        <v/>
      </c>
      <c r="I81">
        <f>IF($Y81="","",INDEX('Apólices'!$R$2:$R$5001,$Y81)&amp;"")</f>
        <v/>
      </c>
      <c r="Y81">
        <f>IFERROR(MATCH(SMALL($Z$2:$Z$5001,ROW()-8),$Z$2:$Z$5001,0),"")</f>
        <v/>
      </c>
      <c r="Z81">
        <f>IF(AND(ISNUMBER('Apólices'!$L81),'Apólices'!$R81&lt;&gt;"Cancelada"),IF(AND('Apólices'!$L81&gt;=TODAY(),'Apólices'!$L81&lt;=TODAY()+90),'Apólices'!$L81+ROW()/100000,""),"")</f>
        <v/>
      </c>
    </row>
    <row r="82">
      <c r="A82">
        <f>IF($Y82="","",INDEX('Apólices'!$A$2:$A$5001,$Y82)&amp;"")</f>
        <v/>
      </c>
      <c r="B82">
        <f>IF($Y82="","",INDEX('Apólices'!$B$2:$B$5001,$Y82)&amp;"")</f>
        <v/>
      </c>
      <c r="C82">
        <f>IF($Y82="","",INDEX('Apólices'!$F$2:$F$5001,$Y82)&amp;"")</f>
        <v/>
      </c>
      <c r="D82">
        <f>IF($Y82="","",INDEX('Apólices'!$G$2:$G$5001,$Y82)&amp;"")</f>
        <v/>
      </c>
      <c r="E82">
        <f>IF($Y82="","",INDEX('Apólices'!$I$2:$I$5001,$Y82)&amp;"")</f>
        <v/>
      </c>
      <c r="F82" s="8">
        <f>IF($Y82="","",INDEX('Apólices'!$L$2:$L$5001,$Y82))</f>
        <v/>
      </c>
      <c r="G82" s="10">
        <f>IF($F82="","",$F82-TODAY())</f>
        <v/>
      </c>
      <c r="H82">
        <f>IF($G82="","",IF($G82&lt;=30,"Até 30 dias",IF($G82&lt;=60,"31 a 60 dias","61 a 90 dias")))</f>
        <v/>
      </c>
      <c r="I82">
        <f>IF($Y82="","",INDEX('Apólices'!$R$2:$R$5001,$Y82)&amp;"")</f>
        <v/>
      </c>
      <c r="Y82">
        <f>IFERROR(MATCH(SMALL($Z$2:$Z$5001,ROW()-8),$Z$2:$Z$5001,0),"")</f>
        <v/>
      </c>
      <c r="Z82">
        <f>IF(AND(ISNUMBER('Apólices'!$L82),'Apólices'!$R82&lt;&gt;"Cancelada"),IF(AND('Apólices'!$L82&gt;=TODAY(),'Apólices'!$L82&lt;=TODAY()+90),'Apólices'!$L82+ROW()/100000,""),"")</f>
        <v/>
      </c>
    </row>
    <row r="83">
      <c r="A83">
        <f>IF($Y83="","",INDEX('Apólices'!$A$2:$A$5001,$Y83)&amp;"")</f>
        <v/>
      </c>
      <c r="B83">
        <f>IF($Y83="","",INDEX('Apólices'!$B$2:$B$5001,$Y83)&amp;"")</f>
        <v/>
      </c>
      <c r="C83">
        <f>IF($Y83="","",INDEX('Apólices'!$F$2:$F$5001,$Y83)&amp;"")</f>
        <v/>
      </c>
      <c r="D83">
        <f>IF($Y83="","",INDEX('Apólices'!$G$2:$G$5001,$Y83)&amp;"")</f>
        <v/>
      </c>
      <c r="E83">
        <f>IF($Y83="","",INDEX('Apólices'!$I$2:$I$5001,$Y83)&amp;"")</f>
        <v/>
      </c>
      <c r="F83" s="8">
        <f>IF($Y83="","",INDEX('Apólices'!$L$2:$L$5001,$Y83))</f>
        <v/>
      </c>
      <c r="G83" s="10">
        <f>IF($F83="","",$F83-TODAY())</f>
        <v/>
      </c>
      <c r="H83">
        <f>IF($G83="","",IF($G83&lt;=30,"Até 30 dias",IF($G83&lt;=60,"31 a 60 dias","61 a 90 dias")))</f>
        <v/>
      </c>
      <c r="I83">
        <f>IF($Y83="","",INDEX('Apólices'!$R$2:$R$5001,$Y83)&amp;"")</f>
        <v/>
      </c>
      <c r="Y83">
        <f>IFERROR(MATCH(SMALL($Z$2:$Z$5001,ROW()-8),$Z$2:$Z$5001,0),"")</f>
        <v/>
      </c>
      <c r="Z83">
        <f>IF(AND(ISNUMBER('Apólices'!$L83),'Apólices'!$R83&lt;&gt;"Cancelada"),IF(AND('Apólices'!$L83&gt;=TODAY(),'Apólices'!$L83&lt;=TODAY()+90),'Apólices'!$L83+ROW()/100000,""),"")</f>
        <v/>
      </c>
    </row>
    <row r="84">
      <c r="A84">
        <f>IF($Y84="","",INDEX('Apólices'!$A$2:$A$5001,$Y84)&amp;"")</f>
        <v/>
      </c>
      <c r="B84">
        <f>IF($Y84="","",INDEX('Apólices'!$B$2:$B$5001,$Y84)&amp;"")</f>
        <v/>
      </c>
      <c r="C84">
        <f>IF($Y84="","",INDEX('Apólices'!$F$2:$F$5001,$Y84)&amp;"")</f>
        <v/>
      </c>
      <c r="D84">
        <f>IF($Y84="","",INDEX('Apólices'!$G$2:$G$5001,$Y84)&amp;"")</f>
        <v/>
      </c>
      <c r="E84">
        <f>IF($Y84="","",INDEX('Apólices'!$I$2:$I$5001,$Y84)&amp;"")</f>
        <v/>
      </c>
      <c r="F84" s="8">
        <f>IF($Y84="","",INDEX('Apólices'!$L$2:$L$5001,$Y84))</f>
        <v/>
      </c>
      <c r="G84" s="10">
        <f>IF($F84="","",$F84-TODAY())</f>
        <v/>
      </c>
      <c r="H84">
        <f>IF($G84="","",IF($G84&lt;=30,"Até 30 dias",IF($G84&lt;=60,"31 a 60 dias","61 a 90 dias")))</f>
        <v/>
      </c>
      <c r="I84">
        <f>IF($Y84="","",INDEX('Apólices'!$R$2:$R$5001,$Y84)&amp;"")</f>
        <v/>
      </c>
      <c r="Y84">
        <f>IFERROR(MATCH(SMALL($Z$2:$Z$5001,ROW()-8),$Z$2:$Z$5001,0),"")</f>
        <v/>
      </c>
      <c r="Z84">
        <f>IF(AND(ISNUMBER('Apólices'!$L84),'Apólices'!$R84&lt;&gt;"Cancelada"),IF(AND('Apólices'!$L84&gt;=TODAY(),'Apólices'!$L84&lt;=TODAY()+90),'Apólices'!$L84+ROW()/100000,""),"")</f>
        <v/>
      </c>
    </row>
    <row r="85">
      <c r="A85">
        <f>IF($Y85="","",INDEX('Apólices'!$A$2:$A$5001,$Y85)&amp;"")</f>
        <v/>
      </c>
      <c r="B85">
        <f>IF($Y85="","",INDEX('Apólices'!$B$2:$B$5001,$Y85)&amp;"")</f>
        <v/>
      </c>
      <c r="C85">
        <f>IF($Y85="","",INDEX('Apólices'!$F$2:$F$5001,$Y85)&amp;"")</f>
        <v/>
      </c>
      <c r="D85">
        <f>IF($Y85="","",INDEX('Apólices'!$G$2:$G$5001,$Y85)&amp;"")</f>
        <v/>
      </c>
      <c r="E85">
        <f>IF($Y85="","",INDEX('Apólices'!$I$2:$I$5001,$Y85)&amp;"")</f>
        <v/>
      </c>
      <c r="F85" s="8">
        <f>IF($Y85="","",INDEX('Apólices'!$L$2:$L$5001,$Y85))</f>
        <v/>
      </c>
      <c r="G85" s="10">
        <f>IF($F85="","",$F85-TODAY())</f>
        <v/>
      </c>
      <c r="H85">
        <f>IF($G85="","",IF($G85&lt;=30,"Até 30 dias",IF($G85&lt;=60,"31 a 60 dias","61 a 90 dias")))</f>
        <v/>
      </c>
      <c r="I85">
        <f>IF($Y85="","",INDEX('Apólices'!$R$2:$R$5001,$Y85)&amp;"")</f>
        <v/>
      </c>
      <c r="Y85">
        <f>IFERROR(MATCH(SMALL($Z$2:$Z$5001,ROW()-8),$Z$2:$Z$5001,0),"")</f>
        <v/>
      </c>
      <c r="Z85">
        <f>IF(AND(ISNUMBER('Apólices'!$L85),'Apólices'!$R85&lt;&gt;"Cancelada"),IF(AND('Apólices'!$L85&gt;=TODAY(),'Apólices'!$L85&lt;=TODAY()+90),'Apólices'!$L85+ROW()/100000,""),"")</f>
        <v/>
      </c>
    </row>
    <row r="86">
      <c r="A86">
        <f>IF($Y86="","",INDEX('Apólices'!$A$2:$A$5001,$Y86)&amp;"")</f>
        <v/>
      </c>
      <c r="B86">
        <f>IF($Y86="","",INDEX('Apólices'!$B$2:$B$5001,$Y86)&amp;"")</f>
        <v/>
      </c>
      <c r="C86">
        <f>IF($Y86="","",INDEX('Apólices'!$F$2:$F$5001,$Y86)&amp;"")</f>
        <v/>
      </c>
      <c r="D86">
        <f>IF($Y86="","",INDEX('Apólices'!$G$2:$G$5001,$Y86)&amp;"")</f>
        <v/>
      </c>
      <c r="E86">
        <f>IF($Y86="","",INDEX('Apólices'!$I$2:$I$5001,$Y86)&amp;"")</f>
        <v/>
      </c>
      <c r="F86" s="8">
        <f>IF($Y86="","",INDEX('Apólices'!$L$2:$L$5001,$Y86))</f>
        <v/>
      </c>
      <c r="G86" s="10">
        <f>IF($F86="","",$F86-TODAY())</f>
        <v/>
      </c>
      <c r="H86">
        <f>IF($G86="","",IF($G86&lt;=30,"Até 30 dias",IF($G86&lt;=60,"31 a 60 dias","61 a 90 dias")))</f>
        <v/>
      </c>
      <c r="I86">
        <f>IF($Y86="","",INDEX('Apólices'!$R$2:$R$5001,$Y86)&amp;"")</f>
        <v/>
      </c>
      <c r="Y86">
        <f>IFERROR(MATCH(SMALL($Z$2:$Z$5001,ROW()-8),$Z$2:$Z$5001,0),"")</f>
        <v/>
      </c>
      <c r="Z86">
        <f>IF(AND(ISNUMBER('Apólices'!$L86),'Apólices'!$R86&lt;&gt;"Cancelada"),IF(AND('Apólices'!$L86&gt;=TODAY(),'Apólices'!$L86&lt;=TODAY()+90),'Apólices'!$L86+ROW()/100000,""),"")</f>
        <v/>
      </c>
    </row>
    <row r="87">
      <c r="A87">
        <f>IF($Y87="","",INDEX('Apólices'!$A$2:$A$5001,$Y87)&amp;"")</f>
        <v/>
      </c>
      <c r="B87">
        <f>IF($Y87="","",INDEX('Apólices'!$B$2:$B$5001,$Y87)&amp;"")</f>
        <v/>
      </c>
      <c r="C87">
        <f>IF($Y87="","",INDEX('Apólices'!$F$2:$F$5001,$Y87)&amp;"")</f>
        <v/>
      </c>
      <c r="D87">
        <f>IF($Y87="","",INDEX('Apólices'!$G$2:$G$5001,$Y87)&amp;"")</f>
        <v/>
      </c>
      <c r="E87">
        <f>IF($Y87="","",INDEX('Apólices'!$I$2:$I$5001,$Y87)&amp;"")</f>
        <v/>
      </c>
      <c r="F87" s="8">
        <f>IF($Y87="","",INDEX('Apólices'!$L$2:$L$5001,$Y87))</f>
        <v/>
      </c>
      <c r="G87" s="10">
        <f>IF($F87="","",$F87-TODAY())</f>
        <v/>
      </c>
      <c r="H87">
        <f>IF($G87="","",IF($G87&lt;=30,"Até 30 dias",IF($G87&lt;=60,"31 a 60 dias","61 a 90 dias")))</f>
        <v/>
      </c>
      <c r="I87">
        <f>IF($Y87="","",INDEX('Apólices'!$R$2:$R$5001,$Y87)&amp;"")</f>
        <v/>
      </c>
      <c r="Y87">
        <f>IFERROR(MATCH(SMALL($Z$2:$Z$5001,ROW()-8),$Z$2:$Z$5001,0),"")</f>
        <v/>
      </c>
      <c r="Z87">
        <f>IF(AND(ISNUMBER('Apólices'!$L87),'Apólices'!$R87&lt;&gt;"Cancelada"),IF(AND('Apólices'!$L87&gt;=TODAY(),'Apólices'!$L87&lt;=TODAY()+90),'Apólices'!$L87+ROW()/100000,""),"")</f>
        <v/>
      </c>
    </row>
    <row r="88">
      <c r="A88">
        <f>IF($Y88="","",INDEX('Apólices'!$A$2:$A$5001,$Y88)&amp;"")</f>
        <v/>
      </c>
      <c r="B88">
        <f>IF($Y88="","",INDEX('Apólices'!$B$2:$B$5001,$Y88)&amp;"")</f>
        <v/>
      </c>
      <c r="C88">
        <f>IF($Y88="","",INDEX('Apólices'!$F$2:$F$5001,$Y88)&amp;"")</f>
        <v/>
      </c>
      <c r="D88">
        <f>IF($Y88="","",INDEX('Apólices'!$G$2:$G$5001,$Y88)&amp;"")</f>
        <v/>
      </c>
      <c r="E88">
        <f>IF($Y88="","",INDEX('Apólices'!$I$2:$I$5001,$Y88)&amp;"")</f>
        <v/>
      </c>
      <c r="F88" s="8">
        <f>IF($Y88="","",INDEX('Apólices'!$L$2:$L$5001,$Y88))</f>
        <v/>
      </c>
      <c r="G88" s="10">
        <f>IF($F88="","",$F88-TODAY())</f>
        <v/>
      </c>
      <c r="H88">
        <f>IF($G88="","",IF($G88&lt;=30,"Até 30 dias",IF($G88&lt;=60,"31 a 60 dias","61 a 90 dias")))</f>
        <v/>
      </c>
      <c r="I88">
        <f>IF($Y88="","",INDEX('Apólices'!$R$2:$R$5001,$Y88)&amp;"")</f>
        <v/>
      </c>
      <c r="Y88">
        <f>IFERROR(MATCH(SMALL($Z$2:$Z$5001,ROW()-8),$Z$2:$Z$5001,0),"")</f>
        <v/>
      </c>
      <c r="Z88">
        <f>IF(AND(ISNUMBER('Apólices'!$L88),'Apólices'!$R88&lt;&gt;"Cancelada"),IF(AND('Apólices'!$L88&gt;=TODAY(),'Apólices'!$L88&lt;=TODAY()+90),'Apólices'!$L88+ROW()/100000,""),"")</f>
        <v/>
      </c>
    </row>
    <row r="89">
      <c r="A89">
        <f>IF($Y89="","",INDEX('Apólices'!$A$2:$A$5001,$Y89)&amp;"")</f>
        <v/>
      </c>
      <c r="B89">
        <f>IF($Y89="","",INDEX('Apólices'!$B$2:$B$5001,$Y89)&amp;"")</f>
        <v/>
      </c>
      <c r="C89">
        <f>IF($Y89="","",INDEX('Apólices'!$F$2:$F$5001,$Y89)&amp;"")</f>
        <v/>
      </c>
      <c r="D89">
        <f>IF($Y89="","",INDEX('Apólices'!$G$2:$G$5001,$Y89)&amp;"")</f>
        <v/>
      </c>
      <c r="E89">
        <f>IF($Y89="","",INDEX('Apólices'!$I$2:$I$5001,$Y89)&amp;"")</f>
        <v/>
      </c>
      <c r="F89" s="8">
        <f>IF($Y89="","",INDEX('Apólices'!$L$2:$L$5001,$Y89))</f>
        <v/>
      </c>
      <c r="G89" s="10">
        <f>IF($F89="","",$F89-TODAY())</f>
        <v/>
      </c>
      <c r="H89">
        <f>IF($G89="","",IF($G89&lt;=30,"Até 30 dias",IF($G89&lt;=60,"31 a 60 dias","61 a 90 dias")))</f>
        <v/>
      </c>
      <c r="I89">
        <f>IF($Y89="","",INDEX('Apólices'!$R$2:$R$5001,$Y89)&amp;"")</f>
        <v/>
      </c>
      <c r="Y89">
        <f>IFERROR(MATCH(SMALL($Z$2:$Z$5001,ROW()-8),$Z$2:$Z$5001,0),"")</f>
        <v/>
      </c>
      <c r="Z89">
        <f>IF(AND(ISNUMBER('Apólices'!$L89),'Apólices'!$R89&lt;&gt;"Cancelada"),IF(AND('Apólices'!$L89&gt;=TODAY(),'Apólices'!$L89&lt;=TODAY()+90),'Apólices'!$L89+ROW()/100000,""),"")</f>
        <v/>
      </c>
    </row>
    <row r="90">
      <c r="A90">
        <f>IF($Y90="","",INDEX('Apólices'!$A$2:$A$5001,$Y90)&amp;"")</f>
        <v/>
      </c>
      <c r="B90">
        <f>IF($Y90="","",INDEX('Apólices'!$B$2:$B$5001,$Y90)&amp;"")</f>
        <v/>
      </c>
      <c r="C90">
        <f>IF($Y90="","",INDEX('Apólices'!$F$2:$F$5001,$Y90)&amp;"")</f>
        <v/>
      </c>
      <c r="D90">
        <f>IF($Y90="","",INDEX('Apólices'!$G$2:$G$5001,$Y90)&amp;"")</f>
        <v/>
      </c>
      <c r="E90">
        <f>IF($Y90="","",INDEX('Apólices'!$I$2:$I$5001,$Y90)&amp;"")</f>
        <v/>
      </c>
      <c r="F90" s="8">
        <f>IF($Y90="","",INDEX('Apólices'!$L$2:$L$5001,$Y90))</f>
        <v/>
      </c>
      <c r="G90" s="10">
        <f>IF($F90="","",$F90-TODAY())</f>
        <v/>
      </c>
      <c r="H90">
        <f>IF($G90="","",IF($G90&lt;=30,"Até 30 dias",IF($G90&lt;=60,"31 a 60 dias","61 a 90 dias")))</f>
        <v/>
      </c>
      <c r="I90">
        <f>IF($Y90="","",INDEX('Apólices'!$R$2:$R$5001,$Y90)&amp;"")</f>
        <v/>
      </c>
      <c r="Y90">
        <f>IFERROR(MATCH(SMALL($Z$2:$Z$5001,ROW()-8),$Z$2:$Z$5001,0),"")</f>
        <v/>
      </c>
      <c r="Z90">
        <f>IF(AND(ISNUMBER('Apólices'!$L90),'Apólices'!$R90&lt;&gt;"Cancelada"),IF(AND('Apólices'!$L90&gt;=TODAY(),'Apólices'!$L90&lt;=TODAY()+90),'Apólices'!$L90+ROW()/100000,""),"")</f>
        <v/>
      </c>
    </row>
    <row r="91">
      <c r="A91">
        <f>IF($Y91="","",INDEX('Apólices'!$A$2:$A$5001,$Y91)&amp;"")</f>
        <v/>
      </c>
      <c r="B91">
        <f>IF($Y91="","",INDEX('Apólices'!$B$2:$B$5001,$Y91)&amp;"")</f>
        <v/>
      </c>
      <c r="C91">
        <f>IF($Y91="","",INDEX('Apólices'!$F$2:$F$5001,$Y91)&amp;"")</f>
        <v/>
      </c>
      <c r="D91">
        <f>IF($Y91="","",INDEX('Apólices'!$G$2:$G$5001,$Y91)&amp;"")</f>
        <v/>
      </c>
      <c r="E91">
        <f>IF($Y91="","",INDEX('Apólices'!$I$2:$I$5001,$Y91)&amp;"")</f>
        <v/>
      </c>
      <c r="F91" s="8">
        <f>IF($Y91="","",INDEX('Apólices'!$L$2:$L$5001,$Y91))</f>
        <v/>
      </c>
      <c r="G91" s="10">
        <f>IF($F91="","",$F91-TODAY())</f>
        <v/>
      </c>
      <c r="H91">
        <f>IF($G91="","",IF($G91&lt;=30,"Até 30 dias",IF($G91&lt;=60,"31 a 60 dias","61 a 90 dias")))</f>
        <v/>
      </c>
      <c r="I91">
        <f>IF($Y91="","",INDEX('Apólices'!$R$2:$R$5001,$Y91)&amp;"")</f>
        <v/>
      </c>
      <c r="Y91">
        <f>IFERROR(MATCH(SMALL($Z$2:$Z$5001,ROW()-8),$Z$2:$Z$5001,0),"")</f>
        <v/>
      </c>
      <c r="Z91">
        <f>IF(AND(ISNUMBER('Apólices'!$L91),'Apólices'!$R91&lt;&gt;"Cancelada"),IF(AND('Apólices'!$L91&gt;=TODAY(),'Apólices'!$L91&lt;=TODAY()+90),'Apólices'!$L91+ROW()/100000,""),"")</f>
        <v/>
      </c>
    </row>
    <row r="92">
      <c r="A92">
        <f>IF($Y92="","",INDEX('Apólices'!$A$2:$A$5001,$Y92)&amp;"")</f>
        <v/>
      </c>
      <c r="B92">
        <f>IF($Y92="","",INDEX('Apólices'!$B$2:$B$5001,$Y92)&amp;"")</f>
        <v/>
      </c>
      <c r="C92">
        <f>IF($Y92="","",INDEX('Apólices'!$F$2:$F$5001,$Y92)&amp;"")</f>
        <v/>
      </c>
      <c r="D92">
        <f>IF($Y92="","",INDEX('Apólices'!$G$2:$G$5001,$Y92)&amp;"")</f>
        <v/>
      </c>
      <c r="E92">
        <f>IF($Y92="","",INDEX('Apólices'!$I$2:$I$5001,$Y92)&amp;"")</f>
        <v/>
      </c>
      <c r="F92" s="8">
        <f>IF($Y92="","",INDEX('Apólices'!$L$2:$L$5001,$Y92))</f>
        <v/>
      </c>
      <c r="G92" s="10">
        <f>IF($F92="","",$F92-TODAY())</f>
        <v/>
      </c>
      <c r="H92">
        <f>IF($G92="","",IF($G92&lt;=30,"Até 30 dias",IF($G92&lt;=60,"31 a 60 dias","61 a 90 dias")))</f>
        <v/>
      </c>
      <c r="I92">
        <f>IF($Y92="","",INDEX('Apólices'!$R$2:$R$5001,$Y92)&amp;"")</f>
        <v/>
      </c>
      <c r="Y92">
        <f>IFERROR(MATCH(SMALL($Z$2:$Z$5001,ROW()-8),$Z$2:$Z$5001,0),"")</f>
        <v/>
      </c>
      <c r="Z92">
        <f>IF(AND(ISNUMBER('Apólices'!$L92),'Apólices'!$R92&lt;&gt;"Cancelada"),IF(AND('Apólices'!$L92&gt;=TODAY(),'Apólices'!$L92&lt;=TODAY()+90),'Apólices'!$L92+ROW()/100000,""),"")</f>
        <v/>
      </c>
    </row>
    <row r="93">
      <c r="A93">
        <f>IF($Y93="","",INDEX('Apólices'!$A$2:$A$5001,$Y93)&amp;"")</f>
        <v/>
      </c>
      <c r="B93">
        <f>IF($Y93="","",INDEX('Apólices'!$B$2:$B$5001,$Y93)&amp;"")</f>
        <v/>
      </c>
      <c r="C93">
        <f>IF($Y93="","",INDEX('Apólices'!$F$2:$F$5001,$Y93)&amp;"")</f>
        <v/>
      </c>
      <c r="D93">
        <f>IF($Y93="","",INDEX('Apólices'!$G$2:$G$5001,$Y93)&amp;"")</f>
        <v/>
      </c>
      <c r="E93">
        <f>IF($Y93="","",INDEX('Apólices'!$I$2:$I$5001,$Y93)&amp;"")</f>
        <v/>
      </c>
      <c r="F93" s="8">
        <f>IF($Y93="","",INDEX('Apólices'!$L$2:$L$5001,$Y93))</f>
        <v/>
      </c>
      <c r="G93" s="10">
        <f>IF($F93="","",$F93-TODAY())</f>
        <v/>
      </c>
      <c r="H93">
        <f>IF($G93="","",IF($G93&lt;=30,"Até 30 dias",IF($G93&lt;=60,"31 a 60 dias","61 a 90 dias")))</f>
        <v/>
      </c>
      <c r="I93">
        <f>IF($Y93="","",INDEX('Apólices'!$R$2:$R$5001,$Y93)&amp;"")</f>
        <v/>
      </c>
      <c r="Y93">
        <f>IFERROR(MATCH(SMALL($Z$2:$Z$5001,ROW()-8),$Z$2:$Z$5001,0),"")</f>
        <v/>
      </c>
      <c r="Z93">
        <f>IF(AND(ISNUMBER('Apólices'!$L93),'Apólices'!$R93&lt;&gt;"Cancelada"),IF(AND('Apólices'!$L93&gt;=TODAY(),'Apólices'!$L93&lt;=TODAY()+90),'Apólices'!$L93+ROW()/100000,""),"")</f>
        <v/>
      </c>
    </row>
    <row r="94">
      <c r="A94">
        <f>IF($Y94="","",INDEX('Apólices'!$A$2:$A$5001,$Y94)&amp;"")</f>
        <v/>
      </c>
      <c r="B94">
        <f>IF($Y94="","",INDEX('Apólices'!$B$2:$B$5001,$Y94)&amp;"")</f>
        <v/>
      </c>
      <c r="C94">
        <f>IF($Y94="","",INDEX('Apólices'!$F$2:$F$5001,$Y94)&amp;"")</f>
        <v/>
      </c>
      <c r="D94">
        <f>IF($Y94="","",INDEX('Apólices'!$G$2:$G$5001,$Y94)&amp;"")</f>
        <v/>
      </c>
      <c r="E94">
        <f>IF($Y94="","",INDEX('Apólices'!$I$2:$I$5001,$Y94)&amp;"")</f>
        <v/>
      </c>
      <c r="F94" s="8">
        <f>IF($Y94="","",INDEX('Apólices'!$L$2:$L$5001,$Y94))</f>
        <v/>
      </c>
      <c r="G94" s="10">
        <f>IF($F94="","",$F94-TODAY())</f>
        <v/>
      </c>
      <c r="H94">
        <f>IF($G94="","",IF($G94&lt;=30,"Até 30 dias",IF($G94&lt;=60,"31 a 60 dias","61 a 90 dias")))</f>
        <v/>
      </c>
      <c r="I94">
        <f>IF($Y94="","",INDEX('Apólices'!$R$2:$R$5001,$Y94)&amp;"")</f>
        <v/>
      </c>
      <c r="Y94">
        <f>IFERROR(MATCH(SMALL($Z$2:$Z$5001,ROW()-8),$Z$2:$Z$5001,0),"")</f>
        <v/>
      </c>
      <c r="Z94">
        <f>IF(AND(ISNUMBER('Apólices'!$L94),'Apólices'!$R94&lt;&gt;"Cancelada"),IF(AND('Apólices'!$L94&gt;=TODAY(),'Apólices'!$L94&lt;=TODAY()+90),'Apólices'!$L94+ROW()/100000,""),"")</f>
        <v/>
      </c>
    </row>
    <row r="95">
      <c r="A95">
        <f>IF($Y95="","",INDEX('Apólices'!$A$2:$A$5001,$Y95)&amp;"")</f>
        <v/>
      </c>
      <c r="B95">
        <f>IF($Y95="","",INDEX('Apólices'!$B$2:$B$5001,$Y95)&amp;"")</f>
        <v/>
      </c>
      <c r="C95">
        <f>IF($Y95="","",INDEX('Apólices'!$F$2:$F$5001,$Y95)&amp;"")</f>
        <v/>
      </c>
      <c r="D95">
        <f>IF($Y95="","",INDEX('Apólices'!$G$2:$G$5001,$Y95)&amp;"")</f>
        <v/>
      </c>
      <c r="E95">
        <f>IF($Y95="","",INDEX('Apólices'!$I$2:$I$5001,$Y95)&amp;"")</f>
        <v/>
      </c>
      <c r="F95" s="8">
        <f>IF($Y95="","",INDEX('Apólices'!$L$2:$L$5001,$Y95))</f>
        <v/>
      </c>
      <c r="G95" s="10">
        <f>IF($F95="","",$F95-TODAY())</f>
        <v/>
      </c>
      <c r="H95">
        <f>IF($G95="","",IF($G95&lt;=30,"Até 30 dias",IF($G95&lt;=60,"31 a 60 dias","61 a 90 dias")))</f>
        <v/>
      </c>
      <c r="I95">
        <f>IF($Y95="","",INDEX('Apólices'!$R$2:$R$5001,$Y95)&amp;"")</f>
        <v/>
      </c>
      <c r="Y95">
        <f>IFERROR(MATCH(SMALL($Z$2:$Z$5001,ROW()-8),$Z$2:$Z$5001,0),"")</f>
        <v/>
      </c>
      <c r="Z95">
        <f>IF(AND(ISNUMBER('Apólices'!$L95),'Apólices'!$R95&lt;&gt;"Cancelada"),IF(AND('Apólices'!$L95&gt;=TODAY(),'Apólices'!$L95&lt;=TODAY()+90),'Apólices'!$L95+ROW()/100000,""),"")</f>
        <v/>
      </c>
    </row>
    <row r="96">
      <c r="A96">
        <f>IF($Y96="","",INDEX('Apólices'!$A$2:$A$5001,$Y96)&amp;"")</f>
        <v/>
      </c>
      <c r="B96">
        <f>IF($Y96="","",INDEX('Apólices'!$B$2:$B$5001,$Y96)&amp;"")</f>
        <v/>
      </c>
      <c r="C96">
        <f>IF($Y96="","",INDEX('Apólices'!$F$2:$F$5001,$Y96)&amp;"")</f>
        <v/>
      </c>
      <c r="D96">
        <f>IF($Y96="","",INDEX('Apólices'!$G$2:$G$5001,$Y96)&amp;"")</f>
        <v/>
      </c>
      <c r="E96">
        <f>IF($Y96="","",INDEX('Apólices'!$I$2:$I$5001,$Y96)&amp;"")</f>
        <v/>
      </c>
      <c r="F96" s="8">
        <f>IF($Y96="","",INDEX('Apólices'!$L$2:$L$5001,$Y96))</f>
        <v/>
      </c>
      <c r="G96" s="10">
        <f>IF($F96="","",$F96-TODAY())</f>
        <v/>
      </c>
      <c r="H96">
        <f>IF($G96="","",IF($G96&lt;=30,"Até 30 dias",IF($G96&lt;=60,"31 a 60 dias","61 a 90 dias")))</f>
        <v/>
      </c>
      <c r="I96">
        <f>IF($Y96="","",INDEX('Apólices'!$R$2:$R$5001,$Y96)&amp;"")</f>
        <v/>
      </c>
      <c r="Y96">
        <f>IFERROR(MATCH(SMALL($Z$2:$Z$5001,ROW()-8),$Z$2:$Z$5001,0),"")</f>
        <v/>
      </c>
      <c r="Z96">
        <f>IF(AND(ISNUMBER('Apólices'!$L96),'Apólices'!$R96&lt;&gt;"Cancelada"),IF(AND('Apólices'!$L96&gt;=TODAY(),'Apólices'!$L96&lt;=TODAY()+90),'Apólices'!$L96+ROW()/100000,""),"")</f>
        <v/>
      </c>
    </row>
    <row r="97">
      <c r="A97">
        <f>IF($Y97="","",INDEX('Apólices'!$A$2:$A$5001,$Y97)&amp;"")</f>
        <v/>
      </c>
      <c r="B97">
        <f>IF($Y97="","",INDEX('Apólices'!$B$2:$B$5001,$Y97)&amp;"")</f>
        <v/>
      </c>
      <c r="C97">
        <f>IF($Y97="","",INDEX('Apólices'!$F$2:$F$5001,$Y97)&amp;"")</f>
        <v/>
      </c>
      <c r="D97">
        <f>IF($Y97="","",INDEX('Apólices'!$G$2:$G$5001,$Y97)&amp;"")</f>
        <v/>
      </c>
      <c r="E97">
        <f>IF($Y97="","",INDEX('Apólices'!$I$2:$I$5001,$Y97)&amp;"")</f>
        <v/>
      </c>
      <c r="F97" s="8">
        <f>IF($Y97="","",INDEX('Apólices'!$L$2:$L$5001,$Y97))</f>
        <v/>
      </c>
      <c r="G97" s="10">
        <f>IF($F97="","",$F97-TODAY())</f>
        <v/>
      </c>
      <c r="H97">
        <f>IF($G97="","",IF($G97&lt;=30,"Até 30 dias",IF($G97&lt;=60,"31 a 60 dias","61 a 90 dias")))</f>
        <v/>
      </c>
      <c r="I97">
        <f>IF($Y97="","",INDEX('Apólices'!$R$2:$R$5001,$Y97)&amp;"")</f>
        <v/>
      </c>
      <c r="Y97">
        <f>IFERROR(MATCH(SMALL($Z$2:$Z$5001,ROW()-8),$Z$2:$Z$5001,0),"")</f>
        <v/>
      </c>
      <c r="Z97">
        <f>IF(AND(ISNUMBER('Apólices'!$L97),'Apólices'!$R97&lt;&gt;"Cancelada"),IF(AND('Apólices'!$L97&gt;=TODAY(),'Apólices'!$L97&lt;=TODAY()+90),'Apólices'!$L97+ROW()/100000,""),"")</f>
        <v/>
      </c>
    </row>
    <row r="98">
      <c r="A98">
        <f>IF($Y98="","",INDEX('Apólices'!$A$2:$A$5001,$Y98)&amp;"")</f>
        <v/>
      </c>
      <c r="B98">
        <f>IF($Y98="","",INDEX('Apólices'!$B$2:$B$5001,$Y98)&amp;"")</f>
        <v/>
      </c>
      <c r="C98">
        <f>IF($Y98="","",INDEX('Apólices'!$F$2:$F$5001,$Y98)&amp;"")</f>
        <v/>
      </c>
      <c r="D98">
        <f>IF($Y98="","",INDEX('Apólices'!$G$2:$G$5001,$Y98)&amp;"")</f>
        <v/>
      </c>
      <c r="E98">
        <f>IF($Y98="","",INDEX('Apólices'!$I$2:$I$5001,$Y98)&amp;"")</f>
        <v/>
      </c>
      <c r="F98" s="8">
        <f>IF($Y98="","",INDEX('Apólices'!$L$2:$L$5001,$Y98))</f>
        <v/>
      </c>
      <c r="G98" s="10">
        <f>IF($F98="","",$F98-TODAY())</f>
        <v/>
      </c>
      <c r="H98">
        <f>IF($G98="","",IF($G98&lt;=30,"Até 30 dias",IF($G98&lt;=60,"31 a 60 dias","61 a 90 dias")))</f>
        <v/>
      </c>
      <c r="I98">
        <f>IF($Y98="","",INDEX('Apólices'!$R$2:$R$5001,$Y98)&amp;"")</f>
        <v/>
      </c>
      <c r="Y98">
        <f>IFERROR(MATCH(SMALL($Z$2:$Z$5001,ROW()-8),$Z$2:$Z$5001,0),"")</f>
        <v/>
      </c>
      <c r="Z98">
        <f>IF(AND(ISNUMBER('Apólices'!$L98),'Apólices'!$R98&lt;&gt;"Cancelada"),IF(AND('Apólices'!$L98&gt;=TODAY(),'Apólices'!$L98&lt;=TODAY()+90),'Apólices'!$L98+ROW()/100000,""),"")</f>
        <v/>
      </c>
    </row>
    <row r="99">
      <c r="A99">
        <f>IF($Y99="","",INDEX('Apólices'!$A$2:$A$5001,$Y99)&amp;"")</f>
        <v/>
      </c>
      <c r="B99">
        <f>IF($Y99="","",INDEX('Apólices'!$B$2:$B$5001,$Y99)&amp;"")</f>
        <v/>
      </c>
      <c r="C99">
        <f>IF($Y99="","",INDEX('Apólices'!$F$2:$F$5001,$Y99)&amp;"")</f>
        <v/>
      </c>
      <c r="D99">
        <f>IF($Y99="","",INDEX('Apólices'!$G$2:$G$5001,$Y99)&amp;"")</f>
        <v/>
      </c>
      <c r="E99">
        <f>IF($Y99="","",INDEX('Apólices'!$I$2:$I$5001,$Y99)&amp;"")</f>
        <v/>
      </c>
      <c r="F99" s="8">
        <f>IF($Y99="","",INDEX('Apólices'!$L$2:$L$5001,$Y99))</f>
        <v/>
      </c>
      <c r="G99" s="10">
        <f>IF($F99="","",$F99-TODAY())</f>
        <v/>
      </c>
      <c r="H99">
        <f>IF($G99="","",IF($G99&lt;=30,"Até 30 dias",IF($G99&lt;=60,"31 a 60 dias","61 a 90 dias")))</f>
        <v/>
      </c>
      <c r="I99">
        <f>IF($Y99="","",INDEX('Apólices'!$R$2:$R$5001,$Y99)&amp;"")</f>
        <v/>
      </c>
      <c r="Y99">
        <f>IFERROR(MATCH(SMALL($Z$2:$Z$5001,ROW()-8),$Z$2:$Z$5001,0),"")</f>
        <v/>
      </c>
      <c r="Z99">
        <f>IF(AND(ISNUMBER('Apólices'!$L99),'Apólices'!$R99&lt;&gt;"Cancelada"),IF(AND('Apólices'!$L99&gt;=TODAY(),'Apólices'!$L99&lt;=TODAY()+90),'Apólices'!$L99+ROW()/100000,""),"")</f>
        <v/>
      </c>
    </row>
    <row r="100">
      <c r="A100">
        <f>IF($Y100="","",INDEX('Apólices'!$A$2:$A$5001,$Y100)&amp;"")</f>
        <v/>
      </c>
      <c r="B100">
        <f>IF($Y100="","",INDEX('Apólices'!$B$2:$B$5001,$Y100)&amp;"")</f>
        <v/>
      </c>
      <c r="C100">
        <f>IF($Y100="","",INDEX('Apólices'!$F$2:$F$5001,$Y100)&amp;"")</f>
        <v/>
      </c>
      <c r="D100">
        <f>IF($Y100="","",INDEX('Apólices'!$G$2:$G$5001,$Y100)&amp;"")</f>
        <v/>
      </c>
      <c r="E100">
        <f>IF($Y100="","",INDEX('Apólices'!$I$2:$I$5001,$Y100)&amp;"")</f>
        <v/>
      </c>
      <c r="F100" s="8">
        <f>IF($Y100="","",INDEX('Apólices'!$L$2:$L$5001,$Y100))</f>
        <v/>
      </c>
      <c r="G100" s="10">
        <f>IF($F100="","",$F100-TODAY())</f>
        <v/>
      </c>
      <c r="H100">
        <f>IF($G100="","",IF($G100&lt;=30,"Até 30 dias",IF($G100&lt;=60,"31 a 60 dias","61 a 90 dias")))</f>
        <v/>
      </c>
      <c r="I100">
        <f>IF($Y100="","",INDEX('Apólices'!$R$2:$R$5001,$Y100)&amp;"")</f>
        <v/>
      </c>
      <c r="Y100">
        <f>IFERROR(MATCH(SMALL($Z$2:$Z$5001,ROW()-8),$Z$2:$Z$5001,0),"")</f>
        <v/>
      </c>
      <c r="Z100">
        <f>IF(AND(ISNUMBER('Apólices'!$L100),'Apólices'!$R100&lt;&gt;"Cancelada"),IF(AND('Apólices'!$L100&gt;=TODAY(),'Apólices'!$L100&lt;=TODAY()+90),'Apólices'!$L100+ROW()/100000,""),"")</f>
        <v/>
      </c>
    </row>
    <row r="101">
      <c r="A101">
        <f>IF($Y101="","",INDEX('Apólices'!$A$2:$A$5001,$Y101)&amp;"")</f>
        <v/>
      </c>
      <c r="B101">
        <f>IF($Y101="","",INDEX('Apólices'!$B$2:$B$5001,$Y101)&amp;"")</f>
        <v/>
      </c>
      <c r="C101">
        <f>IF($Y101="","",INDEX('Apólices'!$F$2:$F$5001,$Y101)&amp;"")</f>
        <v/>
      </c>
      <c r="D101">
        <f>IF($Y101="","",INDEX('Apólices'!$G$2:$G$5001,$Y101)&amp;"")</f>
        <v/>
      </c>
      <c r="E101">
        <f>IF($Y101="","",INDEX('Apólices'!$I$2:$I$5001,$Y101)&amp;"")</f>
        <v/>
      </c>
      <c r="F101" s="8">
        <f>IF($Y101="","",INDEX('Apólices'!$L$2:$L$5001,$Y101))</f>
        <v/>
      </c>
      <c r="G101" s="10">
        <f>IF($F101="","",$F101-TODAY())</f>
        <v/>
      </c>
      <c r="H101">
        <f>IF($G101="","",IF($G101&lt;=30,"Até 30 dias",IF($G101&lt;=60,"31 a 60 dias","61 a 90 dias")))</f>
        <v/>
      </c>
      <c r="I101">
        <f>IF($Y101="","",INDEX('Apólices'!$R$2:$R$5001,$Y101)&amp;"")</f>
        <v/>
      </c>
      <c r="Y101">
        <f>IFERROR(MATCH(SMALL($Z$2:$Z$5001,ROW()-8),$Z$2:$Z$5001,0),"")</f>
        <v/>
      </c>
      <c r="Z101">
        <f>IF(AND(ISNUMBER('Apólices'!$L101),'Apólices'!$R101&lt;&gt;"Cancelada"),IF(AND('Apólices'!$L101&gt;=TODAY(),'Apólices'!$L101&lt;=TODAY()+90),'Apólices'!$L101+ROW()/100000,""),"")</f>
        <v/>
      </c>
    </row>
    <row r="102">
      <c r="A102">
        <f>IF($Y102="","",INDEX('Apólices'!$A$2:$A$5001,$Y102)&amp;"")</f>
        <v/>
      </c>
      <c r="B102">
        <f>IF($Y102="","",INDEX('Apólices'!$B$2:$B$5001,$Y102)&amp;"")</f>
        <v/>
      </c>
      <c r="C102">
        <f>IF($Y102="","",INDEX('Apólices'!$F$2:$F$5001,$Y102)&amp;"")</f>
        <v/>
      </c>
      <c r="D102">
        <f>IF($Y102="","",INDEX('Apólices'!$G$2:$G$5001,$Y102)&amp;"")</f>
        <v/>
      </c>
      <c r="E102">
        <f>IF($Y102="","",INDEX('Apólices'!$I$2:$I$5001,$Y102)&amp;"")</f>
        <v/>
      </c>
      <c r="F102" s="8">
        <f>IF($Y102="","",INDEX('Apólices'!$L$2:$L$5001,$Y102))</f>
        <v/>
      </c>
      <c r="G102" s="10">
        <f>IF($F102="","",$F102-TODAY())</f>
        <v/>
      </c>
      <c r="H102">
        <f>IF($G102="","",IF($G102&lt;=30,"Até 30 dias",IF($G102&lt;=60,"31 a 60 dias","61 a 90 dias")))</f>
        <v/>
      </c>
      <c r="I102">
        <f>IF($Y102="","",INDEX('Apólices'!$R$2:$R$5001,$Y102)&amp;"")</f>
        <v/>
      </c>
      <c r="Y102">
        <f>IFERROR(MATCH(SMALL($Z$2:$Z$5001,ROW()-8),$Z$2:$Z$5001,0),"")</f>
        <v/>
      </c>
      <c r="Z102">
        <f>IF(AND(ISNUMBER('Apólices'!$L102),'Apólices'!$R102&lt;&gt;"Cancelada"),IF(AND('Apólices'!$L102&gt;=TODAY(),'Apólices'!$L102&lt;=TODAY()+90),'Apólices'!$L102+ROW()/100000,""),"")</f>
        <v/>
      </c>
    </row>
    <row r="103">
      <c r="A103">
        <f>IF($Y103="","",INDEX('Apólices'!$A$2:$A$5001,$Y103)&amp;"")</f>
        <v/>
      </c>
      <c r="B103">
        <f>IF($Y103="","",INDEX('Apólices'!$B$2:$B$5001,$Y103)&amp;"")</f>
        <v/>
      </c>
      <c r="C103">
        <f>IF($Y103="","",INDEX('Apólices'!$F$2:$F$5001,$Y103)&amp;"")</f>
        <v/>
      </c>
      <c r="D103">
        <f>IF($Y103="","",INDEX('Apólices'!$G$2:$G$5001,$Y103)&amp;"")</f>
        <v/>
      </c>
      <c r="E103">
        <f>IF($Y103="","",INDEX('Apólices'!$I$2:$I$5001,$Y103)&amp;"")</f>
        <v/>
      </c>
      <c r="F103" s="8">
        <f>IF($Y103="","",INDEX('Apólices'!$L$2:$L$5001,$Y103))</f>
        <v/>
      </c>
      <c r="G103" s="10">
        <f>IF($F103="","",$F103-TODAY())</f>
        <v/>
      </c>
      <c r="H103">
        <f>IF($G103="","",IF($G103&lt;=30,"Até 30 dias",IF($G103&lt;=60,"31 a 60 dias","61 a 90 dias")))</f>
        <v/>
      </c>
      <c r="I103">
        <f>IF($Y103="","",INDEX('Apólices'!$R$2:$R$5001,$Y103)&amp;"")</f>
        <v/>
      </c>
      <c r="Y103">
        <f>IFERROR(MATCH(SMALL($Z$2:$Z$5001,ROW()-8),$Z$2:$Z$5001,0),"")</f>
        <v/>
      </c>
      <c r="Z103">
        <f>IF(AND(ISNUMBER('Apólices'!$L103),'Apólices'!$R103&lt;&gt;"Cancelada"),IF(AND('Apólices'!$L103&gt;=TODAY(),'Apólices'!$L103&lt;=TODAY()+90),'Apólices'!$L103+ROW()/100000,""),"")</f>
        <v/>
      </c>
    </row>
    <row r="104">
      <c r="A104">
        <f>IF($Y104="","",INDEX('Apólices'!$A$2:$A$5001,$Y104)&amp;"")</f>
        <v/>
      </c>
      <c r="B104">
        <f>IF($Y104="","",INDEX('Apólices'!$B$2:$B$5001,$Y104)&amp;"")</f>
        <v/>
      </c>
      <c r="C104">
        <f>IF($Y104="","",INDEX('Apólices'!$F$2:$F$5001,$Y104)&amp;"")</f>
        <v/>
      </c>
      <c r="D104">
        <f>IF($Y104="","",INDEX('Apólices'!$G$2:$G$5001,$Y104)&amp;"")</f>
        <v/>
      </c>
      <c r="E104">
        <f>IF($Y104="","",INDEX('Apólices'!$I$2:$I$5001,$Y104)&amp;"")</f>
        <v/>
      </c>
      <c r="F104" s="8">
        <f>IF($Y104="","",INDEX('Apólices'!$L$2:$L$5001,$Y104))</f>
        <v/>
      </c>
      <c r="G104" s="10">
        <f>IF($F104="","",$F104-TODAY())</f>
        <v/>
      </c>
      <c r="H104">
        <f>IF($G104="","",IF($G104&lt;=30,"Até 30 dias",IF($G104&lt;=60,"31 a 60 dias","61 a 90 dias")))</f>
        <v/>
      </c>
      <c r="I104">
        <f>IF($Y104="","",INDEX('Apólices'!$R$2:$R$5001,$Y104)&amp;"")</f>
        <v/>
      </c>
      <c r="Y104">
        <f>IFERROR(MATCH(SMALL($Z$2:$Z$5001,ROW()-8),$Z$2:$Z$5001,0),"")</f>
        <v/>
      </c>
      <c r="Z104">
        <f>IF(AND(ISNUMBER('Apólices'!$L104),'Apólices'!$R104&lt;&gt;"Cancelada"),IF(AND('Apólices'!$L104&gt;=TODAY(),'Apólices'!$L104&lt;=TODAY()+90),'Apólices'!$L104+ROW()/100000,""),"")</f>
        <v/>
      </c>
    </row>
    <row r="105">
      <c r="A105">
        <f>IF($Y105="","",INDEX('Apólices'!$A$2:$A$5001,$Y105)&amp;"")</f>
        <v/>
      </c>
      <c r="B105">
        <f>IF($Y105="","",INDEX('Apólices'!$B$2:$B$5001,$Y105)&amp;"")</f>
        <v/>
      </c>
      <c r="C105">
        <f>IF($Y105="","",INDEX('Apólices'!$F$2:$F$5001,$Y105)&amp;"")</f>
        <v/>
      </c>
      <c r="D105">
        <f>IF($Y105="","",INDEX('Apólices'!$G$2:$G$5001,$Y105)&amp;"")</f>
        <v/>
      </c>
      <c r="E105">
        <f>IF($Y105="","",INDEX('Apólices'!$I$2:$I$5001,$Y105)&amp;"")</f>
        <v/>
      </c>
      <c r="F105" s="8">
        <f>IF($Y105="","",INDEX('Apólices'!$L$2:$L$5001,$Y105))</f>
        <v/>
      </c>
      <c r="G105" s="10">
        <f>IF($F105="","",$F105-TODAY())</f>
        <v/>
      </c>
      <c r="H105">
        <f>IF($G105="","",IF($G105&lt;=30,"Até 30 dias",IF($G105&lt;=60,"31 a 60 dias","61 a 90 dias")))</f>
        <v/>
      </c>
      <c r="I105">
        <f>IF($Y105="","",INDEX('Apólices'!$R$2:$R$5001,$Y105)&amp;"")</f>
        <v/>
      </c>
      <c r="Y105">
        <f>IFERROR(MATCH(SMALL($Z$2:$Z$5001,ROW()-8),$Z$2:$Z$5001,0),"")</f>
        <v/>
      </c>
      <c r="Z105">
        <f>IF(AND(ISNUMBER('Apólices'!$L105),'Apólices'!$R105&lt;&gt;"Cancelada"),IF(AND('Apólices'!$L105&gt;=TODAY(),'Apólices'!$L105&lt;=TODAY()+90),'Apólices'!$L105+ROW()/100000,""),"")</f>
        <v/>
      </c>
    </row>
    <row r="106">
      <c r="A106">
        <f>IF($Y106="","",INDEX('Apólices'!$A$2:$A$5001,$Y106)&amp;"")</f>
        <v/>
      </c>
      <c r="B106">
        <f>IF($Y106="","",INDEX('Apólices'!$B$2:$B$5001,$Y106)&amp;"")</f>
        <v/>
      </c>
      <c r="C106">
        <f>IF($Y106="","",INDEX('Apólices'!$F$2:$F$5001,$Y106)&amp;"")</f>
        <v/>
      </c>
      <c r="D106">
        <f>IF($Y106="","",INDEX('Apólices'!$G$2:$G$5001,$Y106)&amp;"")</f>
        <v/>
      </c>
      <c r="E106">
        <f>IF($Y106="","",INDEX('Apólices'!$I$2:$I$5001,$Y106)&amp;"")</f>
        <v/>
      </c>
      <c r="F106" s="8">
        <f>IF($Y106="","",INDEX('Apólices'!$L$2:$L$5001,$Y106))</f>
        <v/>
      </c>
      <c r="G106" s="10">
        <f>IF($F106="","",$F106-TODAY())</f>
        <v/>
      </c>
      <c r="H106">
        <f>IF($G106="","",IF($G106&lt;=30,"Até 30 dias",IF($G106&lt;=60,"31 a 60 dias","61 a 90 dias")))</f>
        <v/>
      </c>
      <c r="I106">
        <f>IF($Y106="","",INDEX('Apólices'!$R$2:$R$5001,$Y106)&amp;"")</f>
        <v/>
      </c>
      <c r="Y106">
        <f>IFERROR(MATCH(SMALL($Z$2:$Z$5001,ROW()-8),$Z$2:$Z$5001,0),"")</f>
        <v/>
      </c>
      <c r="Z106">
        <f>IF(AND(ISNUMBER('Apólices'!$L106),'Apólices'!$R106&lt;&gt;"Cancelada"),IF(AND('Apólices'!$L106&gt;=TODAY(),'Apólices'!$L106&lt;=TODAY()+90),'Apólices'!$L106+ROW()/100000,""),"")</f>
        <v/>
      </c>
    </row>
    <row r="107">
      <c r="A107">
        <f>IF($Y107="","",INDEX('Apólices'!$A$2:$A$5001,$Y107)&amp;"")</f>
        <v/>
      </c>
      <c r="B107">
        <f>IF($Y107="","",INDEX('Apólices'!$B$2:$B$5001,$Y107)&amp;"")</f>
        <v/>
      </c>
      <c r="C107">
        <f>IF($Y107="","",INDEX('Apólices'!$F$2:$F$5001,$Y107)&amp;"")</f>
        <v/>
      </c>
      <c r="D107">
        <f>IF($Y107="","",INDEX('Apólices'!$G$2:$G$5001,$Y107)&amp;"")</f>
        <v/>
      </c>
      <c r="E107">
        <f>IF($Y107="","",INDEX('Apólices'!$I$2:$I$5001,$Y107)&amp;"")</f>
        <v/>
      </c>
      <c r="F107" s="8">
        <f>IF($Y107="","",INDEX('Apólices'!$L$2:$L$5001,$Y107))</f>
        <v/>
      </c>
      <c r="G107" s="10">
        <f>IF($F107="","",$F107-TODAY())</f>
        <v/>
      </c>
      <c r="H107">
        <f>IF($G107="","",IF($G107&lt;=30,"Até 30 dias",IF($G107&lt;=60,"31 a 60 dias","61 a 90 dias")))</f>
        <v/>
      </c>
      <c r="I107">
        <f>IF($Y107="","",INDEX('Apólices'!$R$2:$R$5001,$Y107)&amp;"")</f>
        <v/>
      </c>
      <c r="Y107">
        <f>IFERROR(MATCH(SMALL($Z$2:$Z$5001,ROW()-8),$Z$2:$Z$5001,0),"")</f>
        <v/>
      </c>
      <c r="Z107">
        <f>IF(AND(ISNUMBER('Apólices'!$L107),'Apólices'!$R107&lt;&gt;"Cancelada"),IF(AND('Apólices'!$L107&gt;=TODAY(),'Apólices'!$L107&lt;=TODAY()+90),'Apólices'!$L107+ROW()/100000,""),"")</f>
        <v/>
      </c>
    </row>
    <row r="108">
      <c r="A108">
        <f>IF($Y108="","",INDEX('Apólices'!$A$2:$A$5001,$Y108)&amp;"")</f>
        <v/>
      </c>
      <c r="B108">
        <f>IF($Y108="","",INDEX('Apólices'!$B$2:$B$5001,$Y108)&amp;"")</f>
        <v/>
      </c>
      <c r="C108">
        <f>IF($Y108="","",INDEX('Apólices'!$F$2:$F$5001,$Y108)&amp;"")</f>
        <v/>
      </c>
      <c r="D108">
        <f>IF($Y108="","",INDEX('Apólices'!$G$2:$G$5001,$Y108)&amp;"")</f>
        <v/>
      </c>
      <c r="E108">
        <f>IF($Y108="","",INDEX('Apólices'!$I$2:$I$5001,$Y108)&amp;"")</f>
        <v/>
      </c>
      <c r="F108" s="8">
        <f>IF($Y108="","",INDEX('Apólices'!$L$2:$L$5001,$Y108))</f>
        <v/>
      </c>
      <c r="G108" s="10">
        <f>IF($F108="","",$F108-TODAY())</f>
        <v/>
      </c>
      <c r="H108">
        <f>IF($G108="","",IF($G108&lt;=30,"Até 30 dias",IF($G108&lt;=60,"31 a 60 dias","61 a 90 dias")))</f>
        <v/>
      </c>
      <c r="I108">
        <f>IF($Y108="","",INDEX('Apólices'!$R$2:$R$5001,$Y108)&amp;"")</f>
        <v/>
      </c>
      <c r="Y108">
        <f>IFERROR(MATCH(SMALL($Z$2:$Z$5001,ROW()-8),$Z$2:$Z$5001,0),"")</f>
        <v/>
      </c>
      <c r="Z108">
        <f>IF(AND(ISNUMBER('Apólices'!$L108),'Apólices'!$R108&lt;&gt;"Cancelada"),IF(AND('Apólices'!$L108&gt;=TODAY(),'Apólices'!$L108&lt;=TODAY()+90),'Apólices'!$L108+ROW()/100000,""),"")</f>
        <v/>
      </c>
    </row>
    <row r="109">
      <c r="A109">
        <f>IF($Y109="","",INDEX('Apólices'!$A$2:$A$5001,$Y109)&amp;"")</f>
        <v/>
      </c>
      <c r="B109">
        <f>IF($Y109="","",INDEX('Apólices'!$B$2:$B$5001,$Y109)&amp;"")</f>
        <v/>
      </c>
      <c r="C109">
        <f>IF($Y109="","",INDEX('Apólices'!$F$2:$F$5001,$Y109)&amp;"")</f>
        <v/>
      </c>
      <c r="D109">
        <f>IF($Y109="","",INDEX('Apólices'!$G$2:$G$5001,$Y109)&amp;"")</f>
        <v/>
      </c>
      <c r="E109">
        <f>IF($Y109="","",INDEX('Apólices'!$I$2:$I$5001,$Y109)&amp;"")</f>
        <v/>
      </c>
      <c r="F109" s="8">
        <f>IF($Y109="","",INDEX('Apólices'!$L$2:$L$5001,$Y109))</f>
        <v/>
      </c>
      <c r="G109" s="10">
        <f>IF($F109="","",$F109-TODAY())</f>
        <v/>
      </c>
      <c r="H109">
        <f>IF($G109="","",IF($G109&lt;=30,"Até 30 dias",IF($G109&lt;=60,"31 a 60 dias","61 a 90 dias")))</f>
        <v/>
      </c>
      <c r="I109">
        <f>IF($Y109="","",INDEX('Apólices'!$R$2:$R$5001,$Y109)&amp;"")</f>
        <v/>
      </c>
      <c r="Y109">
        <f>IFERROR(MATCH(SMALL($Z$2:$Z$5001,ROW()-8),$Z$2:$Z$5001,0),"")</f>
        <v/>
      </c>
      <c r="Z109">
        <f>IF(AND(ISNUMBER('Apólices'!$L109),'Apólices'!$R109&lt;&gt;"Cancelada"),IF(AND('Apólices'!$L109&gt;=TODAY(),'Apólices'!$L109&lt;=TODAY()+90),'Apólices'!$L109+ROW()/100000,""),"")</f>
        <v/>
      </c>
    </row>
    <row r="110">
      <c r="A110">
        <f>IF($Y110="","",INDEX('Apólices'!$A$2:$A$5001,$Y110)&amp;"")</f>
        <v/>
      </c>
      <c r="B110">
        <f>IF($Y110="","",INDEX('Apólices'!$B$2:$B$5001,$Y110)&amp;"")</f>
        <v/>
      </c>
      <c r="C110">
        <f>IF($Y110="","",INDEX('Apólices'!$F$2:$F$5001,$Y110)&amp;"")</f>
        <v/>
      </c>
      <c r="D110">
        <f>IF($Y110="","",INDEX('Apólices'!$G$2:$G$5001,$Y110)&amp;"")</f>
        <v/>
      </c>
      <c r="E110">
        <f>IF($Y110="","",INDEX('Apólices'!$I$2:$I$5001,$Y110)&amp;"")</f>
        <v/>
      </c>
      <c r="F110" s="8">
        <f>IF($Y110="","",INDEX('Apólices'!$L$2:$L$5001,$Y110))</f>
        <v/>
      </c>
      <c r="G110" s="10">
        <f>IF($F110="","",$F110-TODAY())</f>
        <v/>
      </c>
      <c r="H110">
        <f>IF($G110="","",IF($G110&lt;=30,"Até 30 dias",IF($G110&lt;=60,"31 a 60 dias","61 a 90 dias")))</f>
        <v/>
      </c>
      <c r="I110">
        <f>IF($Y110="","",INDEX('Apólices'!$R$2:$R$5001,$Y110)&amp;"")</f>
        <v/>
      </c>
      <c r="Y110">
        <f>IFERROR(MATCH(SMALL($Z$2:$Z$5001,ROW()-8),$Z$2:$Z$5001,0),"")</f>
        <v/>
      </c>
      <c r="Z110">
        <f>IF(AND(ISNUMBER('Apólices'!$L110),'Apólices'!$R110&lt;&gt;"Cancelada"),IF(AND('Apólices'!$L110&gt;=TODAY(),'Apólices'!$L110&lt;=TODAY()+90),'Apólices'!$L110+ROW()/100000,""),"")</f>
        <v/>
      </c>
    </row>
    <row r="111">
      <c r="A111">
        <f>IF($Y111="","",INDEX('Apólices'!$A$2:$A$5001,$Y111)&amp;"")</f>
        <v/>
      </c>
      <c r="B111">
        <f>IF($Y111="","",INDEX('Apólices'!$B$2:$B$5001,$Y111)&amp;"")</f>
        <v/>
      </c>
      <c r="C111">
        <f>IF($Y111="","",INDEX('Apólices'!$F$2:$F$5001,$Y111)&amp;"")</f>
        <v/>
      </c>
      <c r="D111">
        <f>IF($Y111="","",INDEX('Apólices'!$G$2:$G$5001,$Y111)&amp;"")</f>
        <v/>
      </c>
      <c r="E111">
        <f>IF($Y111="","",INDEX('Apólices'!$I$2:$I$5001,$Y111)&amp;"")</f>
        <v/>
      </c>
      <c r="F111" s="8">
        <f>IF($Y111="","",INDEX('Apólices'!$L$2:$L$5001,$Y111))</f>
        <v/>
      </c>
      <c r="G111" s="10">
        <f>IF($F111="","",$F111-TODAY())</f>
        <v/>
      </c>
      <c r="H111">
        <f>IF($G111="","",IF($G111&lt;=30,"Até 30 dias",IF($G111&lt;=60,"31 a 60 dias","61 a 90 dias")))</f>
        <v/>
      </c>
      <c r="I111">
        <f>IF($Y111="","",INDEX('Apólices'!$R$2:$R$5001,$Y111)&amp;"")</f>
        <v/>
      </c>
      <c r="Y111">
        <f>IFERROR(MATCH(SMALL($Z$2:$Z$5001,ROW()-8),$Z$2:$Z$5001,0),"")</f>
        <v/>
      </c>
      <c r="Z111">
        <f>IF(AND(ISNUMBER('Apólices'!$L111),'Apólices'!$R111&lt;&gt;"Cancelada"),IF(AND('Apólices'!$L111&gt;=TODAY(),'Apólices'!$L111&lt;=TODAY()+90),'Apólices'!$L111+ROW()/100000,""),"")</f>
        <v/>
      </c>
    </row>
    <row r="112">
      <c r="A112">
        <f>IF($Y112="","",INDEX('Apólices'!$A$2:$A$5001,$Y112)&amp;"")</f>
        <v/>
      </c>
      <c r="B112">
        <f>IF($Y112="","",INDEX('Apólices'!$B$2:$B$5001,$Y112)&amp;"")</f>
        <v/>
      </c>
      <c r="C112">
        <f>IF($Y112="","",INDEX('Apólices'!$F$2:$F$5001,$Y112)&amp;"")</f>
        <v/>
      </c>
      <c r="D112">
        <f>IF($Y112="","",INDEX('Apólices'!$G$2:$G$5001,$Y112)&amp;"")</f>
        <v/>
      </c>
      <c r="E112">
        <f>IF($Y112="","",INDEX('Apólices'!$I$2:$I$5001,$Y112)&amp;"")</f>
        <v/>
      </c>
      <c r="F112" s="8">
        <f>IF($Y112="","",INDEX('Apólices'!$L$2:$L$5001,$Y112))</f>
        <v/>
      </c>
      <c r="G112" s="10">
        <f>IF($F112="","",$F112-TODAY())</f>
        <v/>
      </c>
      <c r="H112">
        <f>IF($G112="","",IF($G112&lt;=30,"Até 30 dias",IF($G112&lt;=60,"31 a 60 dias","61 a 90 dias")))</f>
        <v/>
      </c>
      <c r="I112">
        <f>IF($Y112="","",INDEX('Apólices'!$R$2:$R$5001,$Y112)&amp;"")</f>
        <v/>
      </c>
      <c r="Y112">
        <f>IFERROR(MATCH(SMALL($Z$2:$Z$5001,ROW()-8),$Z$2:$Z$5001,0),"")</f>
        <v/>
      </c>
      <c r="Z112">
        <f>IF(AND(ISNUMBER('Apólices'!$L112),'Apólices'!$R112&lt;&gt;"Cancelada"),IF(AND('Apólices'!$L112&gt;=TODAY(),'Apólices'!$L112&lt;=TODAY()+90),'Apólices'!$L112+ROW()/100000,""),"")</f>
        <v/>
      </c>
    </row>
    <row r="113">
      <c r="A113">
        <f>IF($Y113="","",INDEX('Apólices'!$A$2:$A$5001,$Y113)&amp;"")</f>
        <v/>
      </c>
      <c r="B113">
        <f>IF($Y113="","",INDEX('Apólices'!$B$2:$B$5001,$Y113)&amp;"")</f>
        <v/>
      </c>
      <c r="C113">
        <f>IF($Y113="","",INDEX('Apólices'!$F$2:$F$5001,$Y113)&amp;"")</f>
        <v/>
      </c>
      <c r="D113">
        <f>IF($Y113="","",INDEX('Apólices'!$G$2:$G$5001,$Y113)&amp;"")</f>
        <v/>
      </c>
      <c r="E113">
        <f>IF($Y113="","",INDEX('Apólices'!$I$2:$I$5001,$Y113)&amp;"")</f>
        <v/>
      </c>
      <c r="F113" s="8">
        <f>IF($Y113="","",INDEX('Apólices'!$L$2:$L$5001,$Y113))</f>
        <v/>
      </c>
      <c r="G113" s="10">
        <f>IF($F113="","",$F113-TODAY())</f>
        <v/>
      </c>
      <c r="H113">
        <f>IF($G113="","",IF($G113&lt;=30,"Até 30 dias",IF($G113&lt;=60,"31 a 60 dias","61 a 90 dias")))</f>
        <v/>
      </c>
      <c r="I113">
        <f>IF($Y113="","",INDEX('Apólices'!$R$2:$R$5001,$Y113)&amp;"")</f>
        <v/>
      </c>
      <c r="Y113">
        <f>IFERROR(MATCH(SMALL($Z$2:$Z$5001,ROW()-8),$Z$2:$Z$5001,0),"")</f>
        <v/>
      </c>
      <c r="Z113">
        <f>IF(AND(ISNUMBER('Apólices'!$L113),'Apólices'!$R113&lt;&gt;"Cancelada"),IF(AND('Apólices'!$L113&gt;=TODAY(),'Apólices'!$L113&lt;=TODAY()+90),'Apólices'!$L113+ROW()/100000,""),"")</f>
        <v/>
      </c>
    </row>
    <row r="114">
      <c r="A114">
        <f>IF($Y114="","",INDEX('Apólices'!$A$2:$A$5001,$Y114)&amp;"")</f>
        <v/>
      </c>
      <c r="B114">
        <f>IF($Y114="","",INDEX('Apólices'!$B$2:$B$5001,$Y114)&amp;"")</f>
        <v/>
      </c>
      <c r="C114">
        <f>IF($Y114="","",INDEX('Apólices'!$F$2:$F$5001,$Y114)&amp;"")</f>
        <v/>
      </c>
      <c r="D114">
        <f>IF($Y114="","",INDEX('Apólices'!$G$2:$G$5001,$Y114)&amp;"")</f>
        <v/>
      </c>
      <c r="E114">
        <f>IF($Y114="","",INDEX('Apólices'!$I$2:$I$5001,$Y114)&amp;"")</f>
        <v/>
      </c>
      <c r="F114" s="8">
        <f>IF($Y114="","",INDEX('Apólices'!$L$2:$L$5001,$Y114))</f>
        <v/>
      </c>
      <c r="G114" s="10">
        <f>IF($F114="","",$F114-TODAY())</f>
        <v/>
      </c>
      <c r="H114">
        <f>IF($G114="","",IF($G114&lt;=30,"Até 30 dias",IF($G114&lt;=60,"31 a 60 dias","61 a 90 dias")))</f>
        <v/>
      </c>
      <c r="I114">
        <f>IF($Y114="","",INDEX('Apólices'!$R$2:$R$5001,$Y114)&amp;"")</f>
        <v/>
      </c>
      <c r="Y114">
        <f>IFERROR(MATCH(SMALL($Z$2:$Z$5001,ROW()-8),$Z$2:$Z$5001,0),"")</f>
        <v/>
      </c>
      <c r="Z114">
        <f>IF(AND(ISNUMBER('Apólices'!$L114),'Apólices'!$R114&lt;&gt;"Cancelada"),IF(AND('Apólices'!$L114&gt;=TODAY(),'Apólices'!$L114&lt;=TODAY()+90),'Apólices'!$L114+ROW()/100000,""),"")</f>
        <v/>
      </c>
    </row>
    <row r="115">
      <c r="A115">
        <f>IF($Y115="","",INDEX('Apólices'!$A$2:$A$5001,$Y115)&amp;"")</f>
        <v/>
      </c>
      <c r="B115">
        <f>IF($Y115="","",INDEX('Apólices'!$B$2:$B$5001,$Y115)&amp;"")</f>
        <v/>
      </c>
      <c r="C115">
        <f>IF($Y115="","",INDEX('Apólices'!$F$2:$F$5001,$Y115)&amp;"")</f>
        <v/>
      </c>
      <c r="D115">
        <f>IF($Y115="","",INDEX('Apólices'!$G$2:$G$5001,$Y115)&amp;"")</f>
        <v/>
      </c>
      <c r="E115">
        <f>IF($Y115="","",INDEX('Apólices'!$I$2:$I$5001,$Y115)&amp;"")</f>
        <v/>
      </c>
      <c r="F115" s="8">
        <f>IF($Y115="","",INDEX('Apólices'!$L$2:$L$5001,$Y115))</f>
        <v/>
      </c>
      <c r="G115" s="10">
        <f>IF($F115="","",$F115-TODAY())</f>
        <v/>
      </c>
      <c r="H115">
        <f>IF($G115="","",IF($G115&lt;=30,"Até 30 dias",IF($G115&lt;=60,"31 a 60 dias","61 a 90 dias")))</f>
        <v/>
      </c>
      <c r="I115">
        <f>IF($Y115="","",INDEX('Apólices'!$R$2:$R$5001,$Y115)&amp;"")</f>
        <v/>
      </c>
      <c r="Y115">
        <f>IFERROR(MATCH(SMALL($Z$2:$Z$5001,ROW()-8),$Z$2:$Z$5001,0),"")</f>
        <v/>
      </c>
      <c r="Z115">
        <f>IF(AND(ISNUMBER('Apólices'!$L115),'Apólices'!$R115&lt;&gt;"Cancelada"),IF(AND('Apólices'!$L115&gt;=TODAY(),'Apólices'!$L115&lt;=TODAY()+90),'Apólices'!$L115+ROW()/100000,""),"")</f>
        <v/>
      </c>
    </row>
    <row r="116">
      <c r="A116">
        <f>IF($Y116="","",INDEX('Apólices'!$A$2:$A$5001,$Y116)&amp;"")</f>
        <v/>
      </c>
      <c r="B116">
        <f>IF($Y116="","",INDEX('Apólices'!$B$2:$B$5001,$Y116)&amp;"")</f>
        <v/>
      </c>
      <c r="C116">
        <f>IF($Y116="","",INDEX('Apólices'!$F$2:$F$5001,$Y116)&amp;"")</f>
        <v/>
      </c>
      <c r="D116">
        <f>IF($Y116="","",INDEX('Apólices'!$G$2:$G$5001,$Y116)&amp;"")</f>
        <v/>
      </c>
      <c r="E116">
        <f>IF($Y116="","",INDEX('Apólices'!$I$2:$I$5001,$Y116)&amp;"")</f>
        <v/>
      </c>
      <c r="F116" s="8">
        <f>IF($Y116="","",INDEX('Apólices'!$L$2:$L$5001,$Y116))</f>
        <v/>
      </c>
      <c r="G116" s="10">
        <f>IF($F116="","",$F116-TODAY())</f>
        <v/>
      </c>
      <c r="H116">
        <f>IF($G116="","",IF($G116&lt;=30,"Até 30 dias",IF($G116&lt;=60,"31 a 60 dias","61 a 90 dias")))</f>
        <v/>
      </c>
      <c r="I116">
        <f>IF($Y116="","",INDEX('Apólices'!$R$2:$R$5001,$Y116)&amp;"")</f>
        <v/>
      </c>
      <c r="Y116">
        <f>IFERROR(MATCH(SMALL($Z$2:$Z$5001,ROW()-8),$Z$2:$Z$5001,0),"")</f>
        <v/>
      </c>
      <c r="Z116">
        <f>IF(AND(ISNUMBER('Apólices'!$L116),'Apólices'!$R116&lt;&gt;"Cancelada"),IF(AND('Apólices'!$L116&gt;=TODAY(),'Apólices'!$L116&lt;=TODAY()+90),'Apólices'!$L116+ROW()/100000,""),"")</f>
        <v/>
      </c>
    </row>
    <row r="117">
      <c r="A117">
        <f>IF($Y117="","",INDEX('Apólices'!$A$2:$A$5001,$Y117)&amp;"")</f>
        <v/>
      </c>
      <c r="B117">
        <f>IF($Y117="","",INDEX('Apólices'!$B$2:$B$5001,$Y117)&amp;"")</f>
        <v/>
      </c>
      <c r="C117">
        <f>IF($Y117="","",INDEX('Apólices'!$F$2:$F$5001,$Y117)&amp;"")</f>
        <v/>
      </c>
      <c r="D117">
        <f>IF($Y117="","",INDEX('Apólices'!$G$2:$G$5001,$Y117)&amp;"")</f>
        <v/>
      </c>
      <c r="E117">
        <f>IF($Y117="","",INDEX('Apólices'!$I$2:$I$5001,$Y117)&amp;"")</f>
        <v/>
      </c>
      <c r="F117" s="8">
        <f>IF($Y117="","",INDEX('Apólices'!$L$2:$L$5001,$Y117))</f>
        <v/>
      </c>
      <c r="G117" s="10">
        <f>IF($F117="","",$F117-TODAY())</f>
        <v/>
      </c>
      <c r="H117">
        <f>IF($G117="","",IF($G117&lt;=30,"Até 30 dias",IF($G117&lt;=60,"31 a 60 dias","61 a 90 dias")))</f>
        <v/>
      </c>
      <c r="I117">
        <f>IF($Y117="","",INDEX('Apólices'!$R$2:$R$5001,$Y117)&amp;"")</f>
        <v/>
      </c>
      <c r="Y117">
        <f>IFERROR(MATCH(SMALL($Z$2:$Z$5001,ROW()-8),$Z$2:$Z$5001,0),"")</f>
        <v/>
      </c>
      <c r="Z117">
        <f>IF(AND(ISNUMBER('Apólices'!$L117),'Apólices'!$R117&lt;&gt;"Cancelada"),IF(AND('Apólices'!$L117&gt;=TODAY(),'Apólices'!$L117&lt;=TODAY()+90),'Apólices'!$L117+ROW()/100000,""),"")</f>
        <v/>
      </c>
    </row>
    <row r="118">
      <c r="A118">
        <f>IF($Y118="","",INDEX('Apólices'!$A$2:$A$5001,$Y118)&amp;"")</f>
        <v/>
      </c>
      <c r="B118">
        <f>IF($Y118="","",INDEX('Apólices'!$B$2:$B$5001,$Y118)&amp;"")</f>
        <v/>
      </c>
      <c r="C118">
        <f>IF($Y118="","",INDEX('Apólices'!$F$2:$F$5001,$Y118)&amp;"")</f>
        <v/>
      </c>
      <c r="D118">
        <f>IF($Y118="","",INDEX('Apólices'!$G$2:$G$5001,$Y118)&amp;"")</f>
        <v/>
      </c>
      <c r="E118">
        <f>IF($Y118="","",INDEX('Apólices'!$I$2:$I$5001,$Y118)&amp;"")</f>
        <v/>
      </c>
      <c r="F118" s="8">
        <f>IF($Y118="","",INDEX('Apólices'!$L$2:$L$5001,$Y118))</f>
        <v/>
      </c>
      <c r="G118" s="10">
        <f>IF($F118="","",$F118-TODAY())</f>
        <v/>
      </c>
      <c r="H118">
        <f>IF($G118="","",IF($G118&lt;=30,"Até 30 dias",IF($G118&lt;=60,"31 a 60 dias","61 a 90 dias")))</f>
        <v/>
      </c>
      <c r="I118">
        <f>IF($Y118="","",INDEX('Apólices'!$R$2:$R$5001,$Y118)&amp;"")</f>
        <v/>
      </c>
      <c r="Y118">
        <f>IFERROR(MATCH(SMALL($Z$2:$Z$5001,ROW()-8),$Z$2:$Z$5001,0),"")</f>
        <v/>
      </c>
      <c r="Z118">
        <f>IF(AND(ISNUMBER('Apólices'!$L118),'Apólices'!$R118&lt;&gt;"Cancelada"),IF(AND('Apólices'!$L118&gt;=TODAY(),'Apólices'!$L118&lt;=TODAY()+90),'Apólices'!$L118+ROW()/100000,""),"")</f>
        <v/>
      </c>
    </row>
    <row r="119">
      <c r="A119">
        <f>IF($Y119="","",INDEX('Apólices'!$A$2:$A$5001,$Y119)&amp;"")</f>
        <v/>
      </c>
      <c r="B119">
        <f>IF($Y119="","",INDEX('Apólices'!$B$2:$B$5001,$Y119)&amp;"")</f>
        <v/>
      </c>
      <c r="C119">
        <f>IF($Y119="","",INDEX('Apólices'!$F$2:$F$5001,$Y119)&amp;"")</f>
        <v/>
      </c>
      <c r="D119">
        <f>IF($Y119="","",INDEX('Apólices'!$G$2:$G$5001,$Y119)&amp;"")</f>
        <v/>
      </c>
      <c r="E119">
        <f>IF($Y119="","",INDEX('Apólices'!$I$2:$I$5001,$Y119)&amp;"")</f>
        <v/>
      </c>
      <c r="F119" s="8">
        <f>IF($Y119="","",INDEX('Apólices'!$L$2:$L$5001,$Y119))</f>
        <v/>
      </c>
      <c r="G119" s="10">
        <f>IF($F119="","",$F119-TODAY())</f>
        <v/>
      </c>
      <c r="H119">
        <f>IF($G119="","",IF($G119&lt;=30,"Até 30 dias",IF($G119&lt;=60,"31 a 60 dias","61 a 90 dias")))</f>
        <v/>
      </c>
      <c r="I119">
        <f>IF($Y119="","",INDEX('Apólices'!$R$2:$R$5001,$Y119)&amp;"")</f>
        <v/>
      </c>
      <c r="Y119">
        <f>IFERROR(MATCH(SMALL($Z$2:$Z$5001,ROW()-8),$Z$2:$Z$5001,0),"")</f>
        <v/>
      </c>
      <c r="Z119">
        <f>IF(AND(ISNUMBER('Apólices'!$L119),'Apólices'!$R119&lt;&gt;"Cancelada"),IF(AND('Apólices'!$L119&gt;=TODAY(),'Apólices'!$L119&lt;=TODAY()+90),'Apólices'!$L119+ROW()/100000,""),"")</f>
        <v/>
      </c>
    </row>
    <row r="120">
      <c r="A120">
        <f>IF($Y120="","",INDEX('Apólices'!$A$2:$A$5001,$Y120)&amp;"")</f>
        <v/>
      </c>
      <c r="B120">
        <f>IF($Y120="","",INDEX('Apólices'!$B$2:$B$5001,$Y120)&amp;"")</f>
        <v/>
      </c>
      <c r="C120">
        <f>IF($Y120="","",INDEX('Apólices'!$F$2:$F$5001,$Y120)&amp;"")</f>
        <v/>
      </c>
      <c r="D120">
        <f>IF($Y120="","",INDEX('Apólices'!$G$2:$G$5001,$Y120)&amp;"")</f>
        <v/>
      </c>
      <c r="E120">
        <f>IF($Y120="","",INDEX('Apólices'!$I$2:$I$5001,$Y120)&amp;"")</f>
        <v/>
      </c>
      <c r="F120" s="8">
        <f>IF($Y120="","",INDEX('Apólices'!$L$2:$L$5001,$Y120))</f>
        <v/>
      </c>
      <c r="G120" s="10">
        <f>IF($F120="","",$F120-TODAY())</f>
        <v/>
      </c>
      <c r="H120">
        <f>IF($G120="","",IF($G120&lt;=30,"Até 30 dias",IF($G120&lt;=60,"31 a 60 dias","61 a 90 dias")))</f>
        <v/>
      </c>
      <c r="I120">
        <f>IF($Y120="","",INDEX('Apólices'!$R$2:$R$5001,$Y120)&amp;"")</f>
        <v/>
      </c>
      <c r="Y120">
        <f>IFERROR(MATCH(SMALL($Z$2:$Z$5001,ROW()-8),$Z$2:$Z$5001,0),"")</f>
        <v/>
      </c>
      <c r="Z120">
        <f>IF(AND(ISNUMBER('Apólices'!$L120),'Apólices'!$R120&lt;&gt;"Cancelada"),IF(AND('Apólices'!$L120&gt;=TODAY(),'Apólices'!$L120&lt;=TODAY()+90),'Apólices'!$L120+ROW()/100000,""),"")</f>
        <v/>
      </c>
    </row>
    <row r="121">
      <c r="A121">
        <f>IF($Y121="","",INDEX('Apólices'!$A$2:$A$5001,$Y121)&amp;"")</f>
        <v/>
      </c>
      <c r="B121">
        <f>IF($Y121="","",INDEX('Apólices'!$B$2:$B$5001,$Y121)&amp;"")</f>
        <v/>
      </c>
      <c r="C121">
        <f>IF($Y121="","",INDEX('Apólices'!$F$2:$F$5001,$Y121)&amp;"")</f>
        <v/>
      </c>
      <c r="D121">
        <f>IF($Y121="","",INDEX('Apólices'!$G$2:$G$5001,$Y121)&amp;"")</f>
        <v/>
      </c>
      <c r="E121">
        <f>IF($Y121="","",INDEX('Apólices'!$I$2:$I$5001,$Y121)&amp;"")</f>
        <v/>
      </c>
      <c r="F121" s="8">
        <f>IF($Y121="","",INDEX('Apólices'!$L$2:$L$5001,$Y121))</f>
        <v/>
      </c>
      <c r="G121" s="10">
        <f>IF($F121="","",$F121-TODAY())</f>
        <v/>
      </c>
      <c r="H121">
        <f>IF($G121="","",IF($G121&lt;=30,"Até 30 dias",IF($G121&lt;=60,"31 a 60 dias","61 a 90 dias")))</f>
        <v/>
      </c>
      <c r="I121">
        <f>IF($Y121="","",INDEX('Apólices'!$R$2:$R$5001,$Y121)&amp;"")</f>
        <v/>
      </c>
      <c r="Y121">
        <f>IFERROR(MATCH(SMALL($Z$2:$Z$5001,ROW()-8),$Z$2:$Z$5001,0),"")</f>
        <v/>
      </c>
      <c r="Z121">
        <f>IF(AND(ISNUMBER('Apólices'!$L121),'Apólices'!$R121&lt;&gt;"Cancelada"),IF(AND('Apólices'!$L121&gt;=TODAY(),'Apólices'!$L121&lt;=TODAY()+90),'Apólices'!$L121+ROW()/100000,""),"")</f>
        <v/>
      </c>
    </row>
    <row r="122">
      <c r="A122">
        <f>IF($Y122="","",INDEX('Apólices'!$A$2:$A$5001,$Y122)&amp;"")</f>
        <v/>
      </c>
      <c r="B122">
        <f>IF($Y122="","",INDEX('Apólices'!$B$2:$B$5001,$Y122)&amp;"")</f>
        <v/>
      </c>
      <c r="C122">
        <f>IF($Y122="","",INDEX('Apólices'!$F$2:$F$5001,$Y122)&amp;"")</f>
        <v/>
      </c>
      <c r="D122">
        <f>IF($Y122="","",INDEX('Apólices'!$G$2:$G$5001,$Y122)&amp;"")</f>
        <v/>
      </c>
      <c r="E122">
        <f>IF($Y122="","",INDEX('Apólices'!$I$2:$I$5001,$Y122)&amp;"")</f>
        <v/>
      </c>
      <c r="F122" s="8">
        <f>IF($Y122="","",INDEX('Apólices'!$L$2:$L$5001,$Y122))</f>
        <v/>
      </c>
      <c r="G122" s="10">
        <f>IF($F122="","",$F122-TODAY())</f>
        <v/>
      </c>
      <c r="H122">
        <f>IF($G122="","",IF($G122&lt;=30,"Até 30 dias",IF($G122&lt;=60,"31 a 60 dias","61 a 90 dias")))</f>
        <v/>
      </c>
      <c r="I122">
        <f>IF($Y122="","",INDEX('Apólices'!$R$2:$R$5001,$Y122)&amp;"")</f>
        <v/>
      </c>
      <c r="Y122">
        <f>IFERROR(MATCH(SMALL($Z$2:$Z$5001,ROW()-8),$Z$2:$Z$5001,0),"")</f>
        <v/>
      </c>
      <c r="Z122">
        <f>IF(AND(ISNUMBER('Apólices'!$L122),'Apólices'!$R122&lt;&gt;"Cancelada"),IF(AND('Apólices'!$L122&gt;=TODAY(),'Apólices'!$L122&lt;=TODAY()+90),'Apólices'!$L122+ROW()/100000,""),"")</f>
        <v/>
      </c>
    </row>
    <row r="123">
      <c r="A123">
        <f>IF($Y123="","",INDEX('Apólices'!$A$2:$A$5001,$Y123)&amp;"")</f>
        <v/>
      </c>
      <c r="B123">
        <f>IF($Y123="","",INDEX('Apólices'!$B$2:$B$5001,$Y123)&amp;"")</f>
        <v/>
      </c>
      <c r="C123">
        <f>IF($Y123="","",INDEX('Apólices'!$F$2:$F$5001,$Y123)&amp;"")</f>
        <v/>
      </c>
      <c r="D123">
        <f>IF($Y123="","",INDEX('Apólices'!$G$2:$G$5001,$Y123)&amp;"")</f>
        <v/>
      </c>
      <c r="E123">
        <f>IF($Y123="","",INDEX('Apólices'!$I$2:$I$5001,$Y123)&amp;"")</f>
        <v/>
      </c>
      <c r="F123" s="8">
        <f>IF($Y123="","",INDEX('Apólices'!$L$2:$L$5001,$Y123))</f>
        <v/>
      </c>
      <c r="G123" s="10">
        <f>IF($F123="","",$F123-TODAY())</f>
        <v/>
      </c>
      <c r="H123">
        <f>IF($G123="","",IF($G123&lt;=30,"Até 30 dias",IF($G123&lt;=60,"31 a 60 dias","61 a 90 dias")))</f>
        <v/>
      </c>
      <c r="I123">
        <f>IF($Y123="","",INDEX('Apólices'!$R$2:$R$5001,$Y123)&amp;"")</f>
        <v/>
      </c>
      <c r="Y123">
        <f>IFERROR(MATCH(SMALL($Z$2:$Z$5001,ROW()-8),$Z$2:$Z$5001,0),"")</f>
        <v/>
      </c>
      <c r="Z123">
        <f>IF(AND(ISNUMBER('Apólices'!$L123),'Apólices'!$R123&lt;&gt;"Cancelada"),IF(AND('Apólices'!$L123&gt;=TODAY(),'Apólices'!$L123&lt;=TODAY()+90),'Apólices'!$L123+ROW()/100000,""),"")</f>
        <v/>
      </c>
    </row>
    <row r="124">
      <c r="A124">
        <f>IF($Y124="","",INDEX('Apólices'!$A$2:$A$5001,$Y124)&amp;"")</f>
        <v/>
      </c>
      <c r="B124">
        <f>IF($Y124="","",INDEX('Apólices'!$B$2:$B$5001,$Y124)&amp;"")</f>
        <v/>
      </c>
      <c r="C124">
        <f>IF($Y124="","",INDEX('Apólices'!$F$2:$F$5001,$Y124)&amp;"")</f>
        <v/>
      </c>
      <c r="D124">
        <f>IF($Y124="","",INDEX('Apólices'!$G$2:$G$5001,$Y124)&amp;"")</f>
        <v/>
      </c>
      <c r="E124">
        <f>IF($Y124="","",INDEX('Apólices'!$I$2:$I$5001,$Y124)&amp;"")</f>
        <v/>
      </c>
      <c r="F124" s="8">
        <f>IF($Y124="","",INDEX('Apólices'!$L$2:$L$5001,$Y124))</f>
        <v/>
      </c>
      <c r="G124" s="10">
        <f>IF($F124="","",$F124-TODAY())</f>
        <v/>
      </c>
      <c r="H124">
        <f>IF($G124="","",IF($G124&lt;=30,"Até 30 dias",IF($G124&lt;=60,"31 a 60 dias","61 a 90 dias")))</f>
        <v/>
      </c>
      <c r="I124">
        <f>IF($Y124="","",INDEX('Apólices'!$R$2:$R$5001,$Y124)&amp;"")</f>
        <v/>
      </c>
      <c r="Y124">
        <f>IFERROR(MATCH(SMALL($Z$2:$Z$5001,ROW()-8),$Z$2:$Z$5001,0),"")</f>
        <v/>
      </c>
      <c r="Z124">
        <f>IF(AND(ISNUMBER('Apólices'!$L124),'Apólices'!$R124&lt;&gt;"Cancelada"),IF(AND('Apólices'!$L124&gt;=TODAY(),'Apólices'!$L124&lt;=TODAY()+90),'Apólices'!$L124+ROW()/100000,""),"")</f>
        <v/>
      </c>
    </row>
    <row r="125">
      <c r="A125">
        <f>IF($Y125="","",INDEX('Apólices'!$A$2:$A$5001,$Y125)&amp;"")</f>
        <v/>
      </c>
      <c r="B125">
        <f>IF($Y125="","",INDEX('Apólices'!$B$2:$B$5001,$Y125)&amp;"")</f>
        <v/>
      </c>
      <c r="C125">
        <f>IF($Y125="","",INDEX('Apólices'!$F$2:$F$5001,$Y125)&amp;"")</f>
        <v/>
      </c>
      <c r="D125">
        <f>IF($Y125="","",INDEX('Apólices'!$G$2:$G$5001,$Y125)&amp;"")</f>
        <v/>
      </c>
      <c r="E125">
        <f>IF($Y125="","",INDEX('Apólices'!$I$2:$I$5001,$Y125)&amp;"")</f>
        <v/>
      </c>
      <c r="F125" s="8">
        <f>IF($Y125="","",INDEX('Apólices'!$L$2:$L$5001,$Y125))</f>
        <v/>
      </c>
      <c r="G125" s="10">
        <f>IF($F125="","",$F125-TODAY())</f>
        <v/>
      </c>
      <c r="H125">
        <f>IF($G125="","",IF($G125&lt;=30,"Até 30 dias",IF($G125&lt;=60,"31 a 60 dias","61 a 90 dias")))</f>
        <v/>
      </c>
      <c r="I125">
        <f>IF($Y125="","",INDEX('Apólices'!$R$2:$R$5001,$Y125)&amp;"")</f>
        <v/>
      </c>
      <c r="Y125">
        <f>IFERROR(MATCH(SMALL($Z$2:$Z$5001,ROW()-8),$Z$2:$Z$5001,0),"")</f>
        <v/>
      </c>
      <c r="Z125">
        <f>IF(AND(ISNUMBER('Apólices'!$L125),'Apólices'!$R125&lt;&gt;"Cancelada"),IF(AND('Apólices'!$L125&gt;=TODAY(),'Apólices'!$L125&lt;=TODAY()+90),'Apólices'!$L125+ROW()/100000,""),"")</f>
        <v/>
      </c>
    </row>
    <row r="126">
      <c r="A126">
        <f>IF($Y126="","",INDEX('Apólices'!$A$2:$A$5001,$Y126)&amp;"")</f>
        <v/>
      </c>
      <c r="B126">
        <f>IF($Y126="","",INDEX('Apólices'!$B$2:$B$5001,$Y126)&amp;"")</f>
        <v/>
      </c>
      <c r="C126">
        <f>IF($Y126="","",INDEX('Apólices'!$F$2:$F$5001,$Y126)&amp;"")</f>
        <v/>
      </c>
      <c r="D126">
        <f>IF($Y126="","",INDEX('Apólices'!$G$2:$G$5001,$Y126)&amp;"")</f>
        <v/>
      </c>
      <c r="E126">
        <f>IF($Y126="","",INDEX('Apólices'!$I$2:$I$5001,$Y126)&amp;"")</f>
        <v/>
      </c>
      <c r="F126" s="8">
        <f>IF($Y126="","",INDEX('Apólices'!$L$2:$L$5001,$Y126))</f>
        <v/>
      </c>
      <c r="G126" s="10">
        <f>IF($F126="","",$F126-TODAY())</f>
        <v/>
      </c>
      <c r="H126">
        <f>IF($G126="","",IF($G126&lt;=30,"Até 30 dias",IF($G126&lt;=60,"31 a 60 dias","61 a 90 dias")))</f>
        <v/>
      </c>
      <c r="I126">
        <f>IF($Y126="","",INDEX('Apólices'!$R$2:$R$5001,$Y126)&amp;"")</f>
        <v/>
      </c>
      <c r="Y126">
        <f>IFERROR(MATCH(SMALL($Z$2:$Z$5001,ROW()-8),$Z$2:$Z$5001,0),"")</f>
        <v/>
      </c>
      <c r="Z126">
        <f>IF(AND(ISNUMBER('Apólices'!$L126),'Apólices'!$R126&lt;&gt;"Cancelada"),IF(AND('Apólices'!$L126&gt;=TODAY(),'Apólices'!$L126&lt;=TODAY()+90),'Apólices'!$L126+ROW()/100000,""),"")</f>
        <v/>
      </c>
    </row>
    <row r="127">
      <c r="A127">
        <f>IF($Y127="","",INDEX('Apólices'!$A$2:$A$5001,$Y127)&amp;"")</f>
        <v/>
      </c>
      <c r="B127">
        <f>IF($Y127="","",INDEX('Apólices'!$B$2:$B$5001,$Y127)&amp;"")</f>
        <v/>
      </c>
      <c r="C127">
        <f>IF($Y127="","",INDEX('Apólices'!$F$2:$F$5001,$Y127)&amp;"")</f>
        <v/>
      </c>
      <c r="D127">
        <f>IF($Y127="","",INDEX('Apólices'!$G$2:$G$5001,$Y127)&amp;"")</f>
        <v/>
      </c>
      <c r="E127">
        <f>IF($Y127="","",INDEX('Apólices'!$I$2:$I$5001,$Y127)&amp;"")</f>
        <v/>
      </c>
      <c r="F127" s="8">
        <f>IF($Y127="","",INDEX('Apólices'!$L$2:$L$5001,$Y127))</f>
        <v/>
      </c>
      <c r="G127" s="10">
        <f>IF($F127="","",$F127-TODAY())</f>
        <v/>
      </c>
      <c r="H127">
        <f>IF($G127="","",IF($G127&lt;=30,"Até 30 dias",IF($G127&lt;=60,"31 a 60 dias","61 a 90 dias")))</f>
        <v/>
      </c>
      <c r="I127">
        <f>IF($Y127="","",INDEX('Apólices'!$R$2:$R$5001,$Y127)&amp;"")</f>
        <v/>
      </c>
      <c r="Y127">
        <f>IFERROR(MATCH(SMALL($Z$2:$Z$5001,ROW()-8),$Z$2:$Z$5001,0),"")</f>
        <v/>
      </c>
      <c r="Z127">
        <f>IF(AND(ISNUMBER('Apólices'!$L127),'Apólices'!$R127&lt;&gt;"Cancelada"),IF(AND('Apólices'!$L127&gt;=TODAY(),'Apólices'!$L127&lt;=TODAY()+90),'Apólices'!$L127+ROW()/100000,""),"")</f>
        <v/>
      </c>
    </row>
    <row r="128">
      <c r="A128">
        <f>IF($Y128="","",INDEX('Apólices'!$A$2:$A$5001,$Y128)&amp;"")</f>
        <v/>
      </c>
      <c r="B128">
        <f>IF($Y128="","",INDEX('Apólices'!$B$2:$B$5001,$Y128)&amp;"")</f>
        <v/>
      </c>
      <c r="C128">
        <f>IF($Y128="","",INDEX('Apólices'!$F$2:$F$5001,$Y128)&amp;"")</f>
        <v/>
      </c>
      <c r="D128">
        <f>IF($Y128="","",INDEX('Apólices'!$G$2:$G$5001,$Y128)&amp;"")</f>
        <v/>
      </c>
      <c r="E128">
        <f>IF($Y128="","",INDEX('Apólices'!$I$2:$I$5001,$Y128)&amp;"")</f>
        <v/>
      </c>
      <c r="F128" s="8">
        <f>IF($Y128="","",INDEX('Apólices'!$L$2:$L$5001,$Y128))</f>
        <v/>
      </c>
      <c r="G128" s="10">
        <f>IF($F128="","",$F128-TODAY())</f>
        <v/>
      </c>
      <c r="H128">
        <f>IF($G128="","",IF($G128&lt;=30,"Até 30 dias",IF($G128&lt;=60,"31 a 60 dias","61 a 90 dias")))</f>
        <v/>
      </c>
      <c r="I128">
        <f>IF($Y128="","",INDEX('Apólices'!$R$2:$R$5001,$Y128)&amp;"")</f>
        <v/>
      </c>
      <c r="Y128">
        <f>IFERROR(MATCH(SMALL($Z$2:$Z$5001,ROW()-8),$Z$2:$Z$5001,0),"")</f>
        <v/>
      </c>
      <c r="Z128">
        <f>IF(AND(ISNUMBER('Apólices'!$L128),'Apólices'!$R128&lt;&gt;"Cancelada"),IF(AND('Apólices'!$L128&gt;=TODAY(),'Apólices'!$L128&lt;=TODAY()+90),'Apólices'!$L128+ROW()/100000,""),"")</f>
        <v/>
      </c>
    </row>
    <row r="129">
      <c r="A129">
        <f>IF($Y129="","",INDEX('Apólices'!$A$2:$A$5001,$Y129)&amp;"")</f>
        <v/>
      </c>
      <c r="B129">
        <f>IF($Y129="","",INDEX('Apólices'!$B$2:$B$5001,$Y129)&amp;"")</f>
        <v/>
      </c>
      <c r="C129">
        <f>IF($Y129="","",INDEX('Apólices'!$F$2:$F$5001,$Y129)&amp;"")</f>
        <v/>
      </c>
      <c r="D129">
        <f>IF($Y129="","",INDEX('Apólices'!$G$2:$G$5001,$Y129)&amp;"")</f>
        <v/>
      </c>
      <c r="E129">
        <f>IF($Y129="","",INDEX('Apólices'!$I$2:$I$5001,$Y129)&amp;"")</f>
        <v/>
      </c>
      <c r="F129" s="8">
        <f>IF($Y129="","",INDEX('Apólices'!$L$2:$L$5001,$Y129))</f>
        <v/>
      </c>
      <c r="G129" s="10">
        <f>IF($F129="","",$F129-TODAY())</f>
        <v/>
      </c>
      <c r="H129">
        <f>IF($G129="","",IF($G129&lt;=30,"Até 30 dias",IF($G129&lt;=60,"31 a 60 dias","61 a 90 dias")))</f>
        <v/>
      </c>
      <c r="I129">
        <f>IF($Y129="","",INDEX('Apólices'!$R$2:$R$5001,$Y129)&amp;"")</f>
        <v/>
      </c>
      <c r="Y129">
        <f>IFERROR(MATCH(SMALL($Z$2:$Z$5001,ROW()-8),$Z$2:$Z$5001,0),"")</f>
        <v/>
      </c>
      <c r="Z129">
        <f>IF(AND(ISNUMBER('Apólices'!$L129),'Apólices'!$R129&lt;&gt;"Cancelada"),IF(AND('Apólices'!$L129&gt;=TODAY(),'Apólices'!$L129&lt;=TODAY()+90),'Apólices'!$L129+ROW()/100000,""),"")</f>
        <v/>
      </c>
    </row>
    <row r="130">
      <c r="A130">
        <f>IF($Y130="","",INDEX('Apólices'!$A$2:$A$5001,$Y130)&amp;"")</f>
        <v/>
      </c>
      <c r="B130">
        <f>IF($Y130="","",INDEX('Apólices'!$B$2:$B$5001,$Y130)&amp;"")</f>
        <v/>
      </c>
      <c r="C130">
        <f>IF($Y130="","",INDEX('Apólices'!$F$2:$F$5001,$Y130)&amp;"")</f>
        <v/>
      </c>
      <c r="D130">
        <f>IF($Y130="","",INDEX('Apólices'!$G$2:$G$5001,$Y130)&amp;"")</f>
        <v/>
      </c>
      <c r="E130">
        <f>IF($Y130="","",INDEX('Apólices'!$I$2:$I$5001,$Y130)&amp;"")</f>
        <v/>
      </c>
      <c r="F130" s="8">
        <f>IF($Y130="","",INDEX('Apólices'!$L$2:$L$5001,$Y130))</f>
        <v/>
      </c>
      <c r="G130" s="10">
        <f>IF($F130="","",$F130-TODAY())</f>
        <v/>
      </c>
      <c r="H130">
        <f>IF($G130="","",IF($G130&lt;=30,"Até 30 dias",IF($G130&lt;=60,"31 a 60 dias","61 a 90 dias")))</f>
        <v/>
      </c>
      <c r="I130">
        <f>IF($Y130="","",INDEX('Apólices'!$R$2:$R$5001,$Y130)&amp;"")</f>
        <v/>
      </c>
      <c r="Y130">
        <f>IFERROR(MATCH(SMALL($Z$2:$Z$5001,ROW()-8),$Z$2:$Z$5001,0),"")</f>
        <v/>
      </c>
      <c r="Z130">
        <f>IF(AND(ISNUMBER('Apólices'!$L130),'Apólices'!$R130&lt;&gt;"Cancelada"),IF(AND('Apólices'!$L130&gt;=TODAY(),'Apólices'!$L130&lt;=TODAY()+90),'Apólices'!$L130+ROW()/100000,""),"")</f>
        <v/>
      </c>
    </row>
    <row r="131">
      <c r="A131">
        <f>IF($Y131="","",INDEX('Apólices'!$A$2:$A$5001,$Y131)&amp;"")</f>
        <v/>
      </c>
      <c r="B131">
        <f>IF($Y131="","",INDEX('Apólices'!$B$2:$B$5001,$Y131)&amp;"")</f>
        <v/>
      </c>
      <c r="C131">
        <f>IF($Y131="","",INDEX('Apólices'!$F$2:$F$5001,$Y131)&amp;"")</f>
        <v/>
      </c>
      <c r="D131">
        <f>IF($Y131="","",INDEX('Apólices'!$G$2:$G$5001,$Y131)&amp;"")</f>
        <v/>
      </c>
      <c r="E131">
        <f>IF($Y131="","",INDEX('Apólices'!$I$2:$I$5001,$Y131)&amp;"")</f>
        <v/>
      </c>
      <c r="F131" s="8">
        <f>IF($Y131="","",INDEX('Apólices'!$L$2:$L$5001,$Y131))</f>
        <v/>
      </c>
      <c r="G131" s="10">
        <f>IF($F131="","",$F131-TODAY())</f>
        <v/>
      </c>
      <c r="H131">
        <f>IF($G131="","",IF($G131&lt;=30,"Até 30 dias",IF($G131&lt;=60,"31 a 60 dias","61 a 90 dias")))</f>
        <v/>
      </c>
      <c r="I131">
        <f>IF($Y131="","",INDEX('Apólices'!$R$2:$R$5001,$Y131)&amp;"")</f>
        <v/>
      </c>
      <c r="Y131">
        <f>IFERROR(MATCH(SMALL($Z$2:$Z$5001,ROW()-8),$Z$2:$Z$5001,0),"")</f>
        <v/>
      </c>
      <c r="Z131">
        <f>IF(AND(ISNUMBER('Apólices'!$L131),'Apólices'!$R131&lt;&gt;"Cancelada"),IF(AND('Apólices'!$L131&gt;=TODAY(),'Apólices'!$L131&lt;=TODAY()+90),'Apólices'!$L131+ROW()/100000,""),"")</f>
        <v/>
      </c>
    </row>
    <row r="132">
      <c r="A132">
        <f>IF($Y132="","",INDEX('Apólices'!$A$2:$A$5001,$Y132)&amp;"")</f>
        <v/>
      </c>
      <c r="B132">
        <f>IF($Y132="","",INDEX('Apólices'!$B$2:$B$5001,$Y132)&amp;"")</f>
        <v/>
      </c>
      <c r="C132">
        <f>IF($Y132="","",INDEX('Apólices'!$F$2:$F$5001,$Y132)&amp;"")</f>
        <v/>
      </c>
      <c r="D132">
        <f>IF($Y132="","",INDEX('Apólices'!$G$2:$G$5001,$Y132)&amp;"")</f>
        <v/>
      </c>
      <c r="E132">
        <f>IF($Y132="","",INDEX('Apólices'!$I$2:$I$5001,$Y132)&amp;"")</f>
        <v/>
      </c>
      <c r="F132" s="8">
        <f>IF($Y132="","",INDEX('Apólices'!$L$2:$L$5001,$Y132))</f>
        <v/>
      </c>
      <c r="G132" s="10">
        <f>IF($F132="","",$F132-TODAY())</f>
        <v/>
      </c>
      <c r="H132">
        <f>IF($G132="","",IF($G132&lt;=30,"Até 30 dias",IF($G132&lt;=60,"31 a 60 dias","61 a 90 dias")))</f>
        <v/>
      </c>
      <c r="I132">
        <f>IF($Y132="","",INDEX('Apólices'!$R$2:$R$5001,$Y132)&amp;"")</f>
        <v/>
      </c>
      <c r="Y132">
        <f>IFERROR(MATCH(SMALL($Z$2:$Z$5001,ROW()-8),$Z$2:$Z$5001,0),"")</f>
        <v/>
      </c>
      <c r="Z132">
        <f>IF(AND(ISNUMBER('Apólices'!$L132),'Apólices'!$R132&lt;&gt;"Cancelada"),IF(AND('Apólices'!$L132&gt;=TODAY(),'Apólices'!$L132&lt;=TODAY()+90),'Apólices'!$L132+ROW()/100000,""),"")</f>
        <v/>
      </c>
    </row>
    <row r="133">
      <c r="A133">
        <f>IF($Y133="","",INDEX('Apólices'!$A$2:$A$5001,$Y133)&amp;"")</f>
        <v/>
      </c>
      <c r="B133">
        <f>IF($Y133="","",INDEX('Apólices'!$B$2:$B$5001,$Y133)&amp;"")</f>
        <v/>
      </c>
      <c r="C133">
        <f>IF($Y133="","",INDEX('Apólices'!$F$2:$F$5001,$Y133)&amp;"")</f>
        <v/>
      </c>
      <c r="D133">
        <f>IF($Y133="","",INDEX('Apólices'!$G$2:$G$5001,$Y133)&amp;"")</f>
        <v/>
      </c>
      <c r="E133">
        <f>IF($Y133="","",INDEX('Apólices'!$I$2:$I$5001,$Y133)&amp;"")</f>
        <v/>
      </c>
      <c r="F133" s="8">
        <f>IF($Y133="","",INDEX('Apólices'!$L$2:$L$5001,$Y133))</f>
        <v/>
      </c>
      <c r="G133" s="10">
        <f>IF($F133="","",$F133-TODAY())</f>
        <v/>
      </c>
      <c r="H133">
        <f>IF($G133="","",IF($G133&lt;=30,"Até 30 dias",IF($G133&lt;=60,"31 a 60 dias","61 a 90 dias")))</f>
        <v/>
      </c>
      <c r="I133">
        <f>IF($Y133="","",INDEX('Apólices'!$R$2:$R$5001,$Y133)&amp;"")</f>
        <v/>
      </c>
      <c r="Y133">
        <f>IFERROR(MATCH(SMALL($Z$2:$Z$5001,ROW()-8),$Z$2:$Z$5001,0),"")</f>
        <v/>
      </c>
      <c r="Z133">
        <f>IF(AND(ISNUMBER('Apólices'!$L133),'Apólices'!$R133&lt;&gt;"Cancelada"),IF(AND('Apólices'!$L133&gt;=TODAY(),'Apólices'!$L133&lt;=TODAY()+90),'Apólices'!$L133+ROW()/100000,""),"")</f>
        <v/>
      </c>
    </row>
    <row r="134">
      <c r="A134">
        <f>IF($Y134="","",INDEX('Apólices'!$A$2:$A$5001,$Y134)&amp;"")</f>
        <v/>
      </c>
      <c r="B134">
        <f>IF($Y134="","",INDEX('Apólices'!$B$2:$B$5001,$Y134)&amp;"")</f>
        <v/>
      </c>
      <c r="C134">
        <f>IF($Y134="","",INDEX('Apólices'!$F$2:$F$5001,$Y134)&amp;"")</f>
        <v/>
      </c>
      <c r="D134">
        <f>IF($Y134="","",INDEX('Apólices'!$G$2:$G$5001,$Y134)&amp;"")</f>
        <v/>
      </c>
      <c r="E134">
        <f>IF($Y134="","",INDEX('Apólices'!$I$2:$I$5001,$Y134)&amp;"")</f>
        <v/>
      </c>
      <c r="F134" s="8">
        <f>IF($Y134="","",INDEX('Apólices'!$L$2:$L$5001,$Y134))</f>
        <v/>
      </c>
      <c r="G134" s="10">
        <f>IF($F134="","",$F134-TODAY())</f>
        <v/>
      </c>
      <c r="H134">
        <f>IF($G134="","",IF($G134&lt;=30,"Até 30 dias",IF($G134&lt;=60,"31 a 60 dias","61 a 90 dias")))</f>
        <v/>
      </c>
      <c r="I134">
        <f>IF($Y134="","",INDEX('Apólices'!$R$2:$R$5001,$Y134)&amp;"")</f>
        <v/>
      </c>
      <c r="Y134">
        <f>IFERROR(MATCH(SMALL($Z$2:$Z$5001,ROW()-8),$Z$2:$Z$5001,0),"")</f>
        <v/>
      </c>
      <c r="Z134">
        <f>IF(AND(ISNUMBER('Apólices'!$L134),'Apólices'!$R134&lt;&gt;"Cancelada"),IF(AND('Apólices'!$L134&gt;=TODAY(),'Apólices'!$L134&lt;=TODAY()+90),'Apólices'!$L134+ROW()/100000,""),"")</f>
        <v/>
      </c>
    </row>
    <row r="135">
      <c r="A135">
        <f>IF($Y135="","",INDEX('Apólices'!$A$2:$A$5001,$Y135)&amp;"")</f>
        <v/>
      </c>
      <c r="B135">
        <f>IF($Y135="","",INDEX('Apólices'!$B$2:$B$5001,$Y135)&amp;"")</f>
        <v/>
      </c>
      <c r="C135">
        <f>IF($Y135="","",INDEX('Apólices'!$F$2:$F$5001,$Y135)&amp;"")</f>
        <v/>
      </c>
      <c r="D135">
        <f>IF($Y135="","",INDEX('Apólices'!$G$2:$G$5001,$Y135)&amp;"")</f>
        <v/>
      </c>
      <c r="E135">
        <f>IF($Y135="","",INDEX('Apólices'!$I$2:$I$5001,$Y135)&amp;"")</f>
        <v/>
      </c>
      <c r="F135" s="8">
        <f>IF($Y135="","",INDEX('Apólices'!$L$2:$L$5001,$Y135))</f>
        <v/>
      </c>
      <c r="G135" s="10">
        <f>IF($F135="","",$F135-TODAY())</f>
        <v/>
      </c>
      <c r="H135">
        <f>IF($G135="","",IF($G135&lt;=30,"Até 30 dias",IF($G135&lt;=60,"31 a 60 dias","61 a 90 dias")))</f>
        <v/>
      </c>
      <c r="I135">
        <f>IF($Y135="","",INDEX('Apólices'!$R$2:$R$5001,$Y135)&amp;"")</f>
        <v/>
      </c>
      <c r="Y135">
        <f>IFERROR(MATCH(SMALL($Z$2:$Z$5001,ROW()-8),$Z$2:$Z$5001,0),"")</f>
        <v/>
      </c>
      <c r="Z135">
        <f>IF(AND(ISNUMBER('Apólices'!$L135),'Apólices'!$R135&lt;&gt;"Cancelada"),IF(AND('Apólices'!$L135&gt;=TODAY(),'Apólices'!$L135&lt;=TODAY()+90),'Apólices'!$L135+ROW()/100000,""),"")</f>
        <v/>
      </c>
    </row>
    <row r="136">
      <c r="A136">
        <f>IF($Y136="","",INDEX('Apólices'!$A$2:$A$5001,$Y136)&amp;"")</f>
        <v/>
      </c>
      <c r="B136">
        <f>IF($Y136="","",INDEX('Apólices'!$B$2:$B$5001,$Y136)&amp;"")</f>
        <v/>
      </c>
      <c r="C136">
        <f>IF($Y136="","",INDEX('Apólices'!$F$2:$F$5001,$Y136)&amp;"")</f>
        <v/>
      </c>
      <c r="D136">
        <f>IF($Y136="","",INDEX('Apólices'!$G$2:$G$5001,$Y136)&amp;"")</f>
        <v/>
      </c>
      <c r="E136">
        <f>IF($Y136="","",INDEX('Apólices'!$I$2:$I$5001,$Y136)&amp;"")</f>
        <v/>
      </c>
      <c r="F136" s="8">
        <f>IF($Y136="","",INDEX('Apólices'!$L$2:$L$5001,$Y136))</f>
        <v/>
      </c>
      <c r="G136" s="10">
        <f>IF($F136="","",$F136-TODAY())</f>
        <v/>
      </c>
      <c r="H136">
        <f>IF($G136="","",IF($G136&lt;=30,"Até 30 dias",IF($G136&lt;=60,"31 a 60 dias","61 a 90 dias")))</f>
        <v/>
      </c>
      <c r="I136">
        <f>IF($Y136="","",INDEX('Apólices'!$R$2:$R$5001,$Y136)&amp;"")</f>
        <v/>
      </c>
      <c r="Y136">
        <f>IFERROR(MATCH(SMALL($Z$2:$Z$5001,ROW()-8),$Z$2:$Z$5001,0),"")</f>
        <v/>
      </c>
      <c r="Z136">
        <f>IF(AND(ISNUMBER('Apólices'!$L136),'Apólices'!$R136&lt;&gt;"Cancelada"),IF(AND('Apólices'!$L136&gt;=TODAY(),'Apólices'!$L136&lt;=TODAY()+90),'Apólices'!$L136+ROW()/100000,""),"")</f>
        <v/>
      </c>
    </row>
    <row r="137">
      <c r="A137">
        <f>IF($Y137="","",INDEX('Apólices'!$A$2:$A$5001,$Y137)&amp;"")</f>
        <v/>
      </c>
      <c r="B137">
        <f>IF($Y137="","",INDEX('Apólices'!$B$2:$B$5001,$Y137)&amp;"")</f>
        <v/>
      </c>
      <c r="C137">
        <f>IF($Y137="","",INDEX('Apólices'!$F$2:$F$5001,$Y137)&amp;"")</f>
        <v/>
      </c>
      <c r="D137">
        <f>IF($Y137="","",INDEX('Apólices'!$G$2:$G$5001,$Y137)&amp;"")</f>
        <v/>
      </c>
      <c r="E137">
        <f>IF($Y137="","",INDEX('Apólices'!$I$2:$I$5001,$Y137)&amp;"")</f>
        <v/>
      </c>
      <c r="F137" s="8">
        <f>IF($Y137="","",INDEX('Apólices'!$L$2:$L$5001,$Y137))</f>
        <v/>
      </c>
      <c r="G137" s="10">
        <f>IF($F137="","",$F137-TODAY())</f>
        <v/>
      </c>
      <c r="H137">
        <f>IF($G137="","",IF($G137&lt;=30,"Até 30 dias",IF($G137&lt;=60,"31 a 60 dias","61 a 90 dias")))</f>
        <v/>
      </c>
      <c r="I137">
        <f>IF($Y137="","",INDEX('Apólices'!$R$2:$R$5001,$Y137)&amp;"")</f>
        <v/>
      </c>
      <c r="Y137">
        <f>IFERROR(MATCH(SMALL($Z$2:$Z$5001,ROW()-8),$Z$2:$Z$5001,0),"")</f>
        <v/>
      </c>
      <c r="Z137">
        <f>IF(AND(ISNUMBER('Apólices'!$L137),'Apólices'!$R137&lt;&gt;"Cancelada"),IF(AND('Apólices'!$L137&gt;=TODAY(),'Apólices'!$L137&lt;=TODAY()+90),'Apólices'!$L137+ROW()/100000,""),"")</f>
        <v/>
      </c>
    </row>
    <row r="138">
      <c r="A138">
        <f>IF($Y138="","",INDEX('Apólices'!$A$2:$A$5001,$Y138)&amp;"")</f>
        <v/>
      </c>
      <c r="B138">
        <f>IF($Y138="","",INDEX('Apólices'!$B$2:$B$5001,$Y138)&amp;"")</f>
        <v/>
      </c>
      <c r="C138">
        <f>IF($Y138="","",INDEX('Apólices'!$F$2:$F$5001,$Y138)&amp;"")</f>
        <v/>
      </c>
      <c r="D138">
        <f>IF($Y138="","",INDEX('Apólices'!$G$2:$G$5001,$Y138)&amp;"")</f>
        <v/>
      </c>
      <c r="E138">
        <f>IF($Y138="","",INDEX('Apólices'!$I$2:$I$5001,$Y138)&amp;"")</f>
        <v/>
      </c>
      <c r="F138" s="8">
        <f>IF($Y138="","",INDEX('Apólices'!$L$2:$L$5001,$Y138))</f>
        <v/>
      </c>
      <c r="G138" s="10">
        <f>IF($F138="","",$F138-TODAY())</f>
        <v/>
      </c>
      <c r="H138">
        <f>IF($G138="","",IF($G138&lt;=30,"Até 30 dias",IF($G138&lt;=60,"31 a 60 dias","61 a 90 dias")))</f>
        <v/>
      </c>
      <c r="I138">
        <f>IF($Y138="","",INDEX('Apólices'!$R$2:$R$5001,$Y138)&amp;"")</f>
        <v/>
      </c>
      <c r="Y138">
        <f>IFERROR(MATCH(SMALL($Z$2:$Z$5001,ROW()-8),$Z$2:$Z$5001,0),"")</f>
        <v/>
      </c>
      <c r="Z138">
        <f>IF(AND(ISNUMBER('Apólices'!$L138),'Apólices'!$R138&lt;&gt;"Cancelada"),IF(AND('Apólices'!$L138&gt;=TODAY(),'Apólices'!$L138&lt;=TODAY()+90),'Apólices'!$L138+ROW()/100000,""),"")</f>
        <v/>
      </c>
    </row>
    <row r="139">
      <c r="A139">
        <f>IF($Y139="","",INDEX('Apólices'!$A$2:$A$5001,$Y139)&amp;"")</f>
        <v/>
      </c>
      <c r="B139">
        <f>IF($Y139="","",INDEX('Apólices'!$B$2:$B$5001,$Y139)&amp;"")</f>
        <v/>
      </c>
      <c r="C139">
        <f>IF($Y139="","",INDEX('Apólices'!$F$2:$F$5001,$Y139)&amp;"")</f>
        <v/>
      </c>
      <c r="D139">
        <f>IF($Y139="","",INDEX('Apólices'!$G$2:$G$5001,$Y139)&amp;"")</f>
        <v/>
      </c>
      <c r="E139">
        <f>IF($Y139="","",INDEX('Apólices'!$I$2:$I$5001,$Y139)&amp;"")</f>
        <v/>
      </c>
      <c r="F139" s="8">
        <f>IF($Y139="","",INDEX('Apólices'!$L$2:$L$5001,$Y139))</f>
        <v/>
      </c>
      <c r="G139" s="10">
        <f>IF($F139="","",$F139-TODAY())</f>
        <v/>
      </c>
      <c r="H139">
        <f>IF($G139="","",IF($G139&lt;=30,"Até 30 dias",IF($G139&lt;=60,"31 a 60 dias","61 a 90 dias")))</f>
        <v/>
      </c>
      <c r="I139">
        <f>IF($Y139="","",INDEX('Apólices'!$R$2:$R$5001,$Y139)&amp;"")</f>
        <v/>
      </c>
      <c r="Y139">
        <f>IFERROR(MATCH(SMALL($Z$2:$Z$5001,ROW()-8),$Z$2:$Z$5001,0),"")</f>
        <v/>
      </c>
      <c r="Z139">
        <f>IF(AND(ISNUMBER('Apólices'!$L139),'Apólices'!$R139&lt;&gt;"Cancelada"),IF(AND('Apólices'!$L139&gt;=TODAY(),'Apólices'!$L139&lt;=TODAY()+90),'Apólices'!$L139+ROW()/100000,""),"")</f>
        <v/>
      </c>
    </row>
    <row r="140">
      <c r="A140">
        <f>IF($Y140="","",INDEX('Apólices'!$A$2:$A$5001,$Y140)&amp;"")</f>
        <v/>
      </c>
      <c r="B140">
        <f>IF($Y140="","",INDEX('Apólices'!$B$2:$B$5001,$Y140)&amp;"")</f>
        <v/>
      </c>
      <c r="C140">
        <f>IF($Y140="","",INDEX('Apólices'!$F$2:$F$5001,$Y140)&amp;"")</f>
        <v/>
      </c>
      <c r="D140">
        <f>IF($Y140="","",INDEX('Apólices'!$G$2:$G$5001,$Y140)&amp;"")</f>
        <v/>
      </c>
      <c r="E140">
        <f>IF($Y140="","",INDEX('Apólices'!$I$2:$I$5001,$Y140)&amp;"")</f>
        <v/>
      </c>
      <c r="F140" s="8">
        <f>IF($Y140="","",INDEX('Apólices'!$L$2:$L$5001,$Y140))</f>
        <v/>
      </c>
      <c r="G140" s="10">
        <f>IF($F140="","",$F140-TODAY())</f>
        <v/>
      </c>
      <c r="H140">
        <f>IF($G140="","",IF($G140&lt;=30,"Até 30 dias",IF($G140&lt;=60,"31 a 60 dias","61 a 90 dias")))</f>
        <v/>
      </c>
      <c r="I140">
        <f>IF($Y140="","",INDEX('Apólices'!$R$2:$R$5001,$Y140)&amp;"")</f>
        <v/>
      </c>
      <c r="Y140">
        <f>IFERROR(MATCH(SMALL($Z$2:$Z$5001,ROW()-8),$Z$2:$Z$5001,0),"")</f>
        <v/>
      </c>
      <c r="Z140">
        <f>IF(AND(ISNUMBER('Apólices'!$L140),'Apólices'!$R140&lt;&gt;"Cancelada"),IF(AND('Apólices'!$L140&gt;=TODAY(),'Apólices'!$L140&lt;=TODAY()+90),'Apólices'!$L140+ROW()/100000,""),"")</f>
        <v/>
      </c>
    </row>
    <row r="141">
      <c r="A141">
        <f>IF($Y141="","",INDEX('Apólices'!$A$2:$A$5001,$Y141)&amp;"")</f>
        <v/>
      </c>
      <c r="B141">
        <f>IF($Y141="","",INDEX('Apólices'!$B$2:$B$5001,$Y141)&amp;"")</f>
        <v/>
      </c>
      <c r="C141">
        <f>IF($Y141="","",INDEX('Apólices'!$F$2:$F$5001,$Y141)&amp;"")</f>
        <v/>
      </c>
      <c r="D141">
        <f>IF($Y141="","",INDEX('Apólices'!$G$2:$G$5001,$Y141)&amp;"")</f>
        <v/>
      </c>
      <c r="E141">
        <f>IF($Y141="","",INDEX('Apólices'!$I$2:$I$5001,$Y141)&amp;"")</f>
        <v/>
      </c>
      <c r="F141" s="8">
        <f>IF($Y141="","",INDEX('Apólices'!$L$2:$L$5001,$Y141))</f>
        <v/>
      </c>
      <c r="G141" s="10">
        <f>IF($F141="","",$F141-TODAY())</f>
        <v/>
      </c>
      <c r="H141">
        <f>IF($G141="","",IF($G141&lt;=30,"Até 30 dias",IF($G141&lt;=60,"31 a 60 dias","61 a 90 dias")))</f>
        <v/>
      </c>
      <c r="I141">
        <f>IF($Y141="","",INDEX('Apólices'!$R$2:$R$5001,$Y141)&amp;"")</f>
        <v/>
      </c>
      <c r="Y141">
        <f>IFERROR(MATCH(SMALL($Z$2:$Z$5001,ROW()-8),$Z$2:$Z$5001,0),"")</f>
        <v/>
      </c>
      <c r="Z141">
        <f>IF(AND(ISNUMBER('Apólices'!$L141),'Apólices'!$R141&lt;&gt;"Cancelada"),IF(AND('Apólices'!$L141&gt;=TODAY(),'Apólices'!$L141&lt;=TODAY()+90),'Apólices'!$L141+ROW()/100000,""),"")</f>
        <v/>
      </c>
    </row>
    <row r="142">
      <c r="A142">
        <f>IF($Y142="","",INDEX('Apólices'!$A$2:$A$5001,$Y142)&amp;"")</f>
        <v/>
      </c>
      <c r="B142">
        <f>IF($Y142="","",INDEX('Apólices'!$B$2:$B$5001,$Y142)&amp;"")</f>
        <v/>
      </c>
      <c r="C142">
        <f>IF($Y142="","",INDEX('Apólices'!$F$2:$F$5001,$Y142)&amp;"")</f>
        <v/>
      </c>
      <c r="D142">
        <f>IF($Y142="","",INDEX('Apólices'!$G$2:$G$5001,$Y142)&amp;"")</f>
        <v/>
      </c>
      <c r="E142">
        <f>IF($Y142="","",INDEX('Apólices'!$I$2:$I$5001,$Y142)&amp;"")</f>
        <v/>
      </c>
      <c r="F142" s="8">
        <f>IF($Y142="","",INDEX('Apólices'!$L$2:$L$5001,$Y142))</f>
        <v/>
      </c>
      <c r="G142" s="10">
        <f>IF($F142="","",$F142-TODAY())</f>
        <v/>
      </c>
      <c r="H142">
        <f>IF($G142="","",IF($G142&lt;=30,"Até 30 dias",IF($G142&lt;=60,"31 a 60 dias","61 a 90 dias")))</f>
        <v/>
      </c>
      <c r="I142">
        <f>IF($Y142="","",INDEX('Apólices'!$R$2:$R$5001,$Y142)&amp;"")</f>
        <v/>
      </c>
      <c r="Y142">
        <f>IFERROR(MATCH(SMALL($Z$2:$Z$5001,ROW()-8),$Z$2:$Z$5001,0),"")</f>
        <v/>
      </c>
      <c r="Z142">
        <f>IF(AND(ISNUMBER('Apólices'!$L142),'Apólices'!$R142&lt;&gt;"Cancelada"),IF(AND('Apólices'!$L142&gt;=TODAY(),'Apólices'!$L142&lt;=TODAY()+90),'Apólices'!$L142+ROW()/100000,""),"")</f>
        <v/>
      </c>
    </row>
    <row r="143">
      <c r="A143">
        <f>IF($Y143="","",INDEX('Apólices'!$A$2:$A$5001,$Y143)&amp;"")</f>
        <v/>
      </c>
      <c r="B143">
        <f>IF($Y143="","",INDEX('Apólices'!$B$2:$B$5001,$Y143)&amp;"")</f>
        <v/>
      </c>
      <c r="C143">
        <f>IF($Y143="","",INDEX('Apólices'!$F$2:$F$5001,$Y143)&amp;"")</f>
        <v/>
      </c>
      <c r="D143">
        <f>IF($Y143="","",INDEX('Apólices'!$G$2:$G$5001,$Y143)&amp;"")</f>
        <v/>
      </c>
      <c r="E143">
        <f>IF($Y143="","",INDEX('Apólices'!$I$2:$I$5001,$Y143)&amp;"")</f>
        <v/>
      </c>
      <c r="F143" s="8">
        <f>IF($Y143="","",INDEX('Apólices'!$L$2:$L$5001,$Y143))</f>
        <v/>
      </c>
      <c r="G143" s="10">
        <f>IF($F143="","",$F143-TODAY())</f>
        <v/>
      </c>
      <c r="H143">
        <f>IF($G143="","",IF($G143&lt;=30,"Até 30 dias",IF($G143&lt;=60,"31 a 60 dias","61 a 90 dias")))</f>
        <v/>
      </c>
      <c r="I143">
        <f>IF($Y143="","",INDEX('Apólices'!$R$2:$R$5001,$Y143)&amp;"")</f>
        <v/>
      </c>
      <c r="Y143">
        <f>IFERROR(MATCH(SMALL($Z$2:$Z$5001,ROW()-8),$Z$2:$Z$5001,0),"")</f>
        <v/>
      </c>
      <c r="Z143">
        <f>IF(AND(ISNUMBER('Apólices'!$L143),'Apólices'!$R143&lt;&gt;"Cancelada"),IF(AND('Apólices'!$L143&gt;=TODAY(),'Apólices'!$L143&lt;=TODAY()+90),'Apólices'!$L143+ROW()/100000,""),"")</f>
        <v/>
      </c>
    </row>
    <row r="144">
      <c r="A144">
        <f>IF($Y144="","",INDEX('Apólices'!$A$2:$A$5001,$Y144)&amp;"")</f>
        <v/>
      </c>
      <c r="B144">
        <f>IF($Y144="","",INDEX('Apólices'!$B$2:$B$5001,$Y144)&amp;"")</f>
        <v/>
      </c>
      <c r="C144">
        <f>IF($Y144="","",INDEX('Apólices'!$F$2:$F$5001,$Y144)&amp;"")</f>
        <v/>
      </c>
      <c r="D144">
        <f>IF($Y144="","",INDEX('Apólices'!$G$2:$G$5001,$Y144)&amp;"")</f>
        <v/>
      </c>
      <c r="E144">
        <f>IF($Y144="","",INDEX('Apólices'!$I$2:$I$5001,$Y144)&amp;"")</f>
        <v/>
      </c>
      <c r="F144" s="8">
        <f>IF($Y144="","",INDEX('Apólices'!$L$2:$L$5001,$Y144))</f>
        <v/>
      </c>
      <c r="G144" s="10">
        <f>IF($F144="","",$F144-TODAY())</f>
        <v/>
      </c>
      <c r="H144">
        <f>IF($G144="","",IF($G144&lt;=30,"Até 30 dias",IF($G144&lt;=60,"31 a 60 dias","61 a 90 dias")))</f>
        <v/>
      </c>
      <c r="I144">
        <f>IF($Y144="","",INDEX('Apólices'!$R$2:$R$5001,$Y144)&amp;"")</f>
        <v/>
      </c>
      <c r="Y144">
        <f>IFERROR(MATCH(SMALL($Z$2:$Z$5001,ROW()-8),$Z$2:$Z$5001,0),"")</f>
        <v/>
      </c>
      <c r="Z144">
        <f>IF(AND(ISNUMBER('Apólices'!$L144),'Apólices'!$R144&lt;&gt;"Cancelada"),IF(AND('Apólices'!$L144&gt;=TODAY(),'Apólices'!$L144&lt;=TODAY()+90),'Apólices'!$L144+ROW()/100000,""),"")</f>
        <v/>
      </c>
    </row>
    <row r="145">
      <c r="A145">
        <f>IF($Y145="","",INDEX('Apólices'!$A$2:$A$5001,$Y145)&amp;"")</f>
        <v/>
      </c>
      <c r="B145">
        <f>IF($Y145="","",INDEX('Apólices'!$B$2:$B$5001,$Y145)&amp;"")</f>
        <v/>
      </c>
      <c r="C145">
        <f>IF($Y145="","",INDEX('Apólices'!$F$2:$F$5001,$Y145)&amp;"")</f>
        <v/>
      </c>
      <c r="D145">
        <f>IF($Y145="","",INDEX('Apólices'!$G$2:$G$5001,$Y145)&amp;"")</f>
        <v/>
      </c>
      <c r="E145">
        <f>IF($Y145="","",INDEX('Apólices'!$I$2:$I$5001,$Y145)&amp;"")</f>
        <v/>
      </c>
      <c r="F145" s="8">
        <f>IF($Y145="","",INDEX('Apólices'!$L$2:$L$5001,$Y145))</f>
        <v/>
      </c>
      <c r="G145" s="10">
        <f>IF($F145="","",$F145-TODAY())</f>
        <v/>
      </c>
      <c r="H145">
        <f>IF($G145="","",IF($G145&lt;=30,"Até 30 dias",IF($G145&lt;=60,"31 a 60 dias","61 a 90 dias")))</f>
        <v/>
      </c>
      <c r="I145">
        <f>IF($Y145="","",INDEX('Apólices'!$R$2:$R$5001,$Y145)&amp;"")</f>
        <v/>
      </c>
      <c r="Y145">
        <f>IFERROR(MATCH(SMALL($Z$2:$Z$5001,ROW()-8),$Z$2:$Z$5001,0),"")</f>
        <v/>
      </c>
      <c r="Z145">
        <f>IF(AND(ISNUMBER('Apólices'!$L145),'Apólices'!$R145&lt;&gt;"Cancelada"),IF(AND('Apólices'!$L145&gt;=TODAY(),'Apólices'!$L145&lt;=TODAY()+90),'Apólices'!$L145+ROW()/100000,""),"")</f>
        <v/>
      </c>
    </row>
    <row r="146">
      <c r="A146">
        <f>IF($Y146="","",INDEX('Apólices'!$A$2:$A$5001,$Y146)&amp;"")</f>
        <v/>
      </c>
      <c r="B146">
        <f>IF($Y146="","",INDEX('Apólices'!$B$2:$B$5001,$Y146)&amp;"")</f>
        <v/>
      </c>
      <c r="C146">
        <f>IF($Y146="","",INDEX('Apólices'!$F$2:$F$5001,$Y146)&amp;"")</f>
        <v/>
      </c>
      <c r="D146">
        <f>IF($Y146="","",INDEX('Apólices'!$G$2:$G$5001,$Y146)&amp;"")</f>
        <v/>
      </c>
      <c r="E146">
        <f>IF($Y146="","",INDEX('Apólices'!$I$2:$I$5001,$Y146)&amp;"")</f>
        <v/>
      </c>
      <c r="F146" s="8">
        <f>IF($Y146="","",INDEX('Apólices'!$L$2:$L$5001,$Y146))</f>
        <v/>
      </c>
      <c r="G146" s="10">
        <f>IF($F146="","",$F146-TODAY())</f>
        <v/>
      </c>
      <c r="H146">
        <f>IF($G146="","",IF($G146&lt;=30,"Até 30 dias",IF($G146&lt;=60,"31 a 60 dias","61 a 90 dias")))</f>
        <v/>
      </c>
      <c r="I146">
        <f>IF($Y146="","",INDEX('Apólices'!$R$2:$R$5001,$Y146)&amp;"")</f>
        <v/>
      </c>
      <c r="Y146">
        <f>IFERROR(MATCH(SMALL($Z$2:$Z$5001,ROW()-8),$Z$2:$Z$5001,0),"")</f>
        <v/>
      </c>
      <c r="Z146">
        <f>IF(AND(ISNUMBER('Apólices'!$L146),'Apólices'!$R146&lt;&gt;"Cancelada"),IF(AND('Apólices'!$L146&gt;=TODAY(),'Apólices'!$L146&lt;=TODAY()+90),'Apólices'!$L146+ROW()/100000,""),"")</f>
        <v/>
      </c>
    </row>
    <row r="147">
      <c r="A147">
        <f>IF($Y147="","",INDEX('Apólices'!$A$2:$A$5001,$Y147)&amp;"")</f>
        <v/>
      </c>
      <c r="B147">
        <f>IF($Y147="","",INDEX('Apólices'!$B$2:$B$5001,$Y147)&amp;"")</f>
        <v/>
      </c>
      <c r="C147">
        <f>IF($Y147="","",INDEX('Apólices'!$F$2:$F$5001,$Y147)&amp;"")</f>
        <v/>
      </c>
      <c r="D147">
        <f>IF($Y147="","",INDEX('Apólices'!$G$2:$G$5001,$Y147)&amp;"")</f>
        <v/>
      </c>
      <c r="E147">
        <f>IF($Y147="","",INDEX('Apólices'!$I$2:$I$5001,$Y147)&amp;"")</f>
        <v/>
      </c>
      <c r="F147" s="8">
        <f>IF($Y147="","",INDEX('Apólices'!$L$2:$L$5001,$Y147))</f>
        <v/>
      </c>
      <c r="G147" s="10">
        <f>IF($F147="","",$F147-TODAY())</f>
        <v/>
      </c>
      <c r="H147">
        <f>IF($G147="","",IF($G147&lt;=30,"Até 30 dias",IF($G147&lt;=60,"31 a 60 dias","61 a 90 dias")))</f>
        <v/>
      </c>
      <c r="I147">
        <f>IF($Y147="","",INDEX('Apólices'!$R$2:$R$5001,$Y147)&amp;"")</f>
        <v/>
      </c>
      <c r="Y147">
        <f>IFERROR(MATCH(SMALL($Z$2:$Z$5001,ROW()-8),$Z$2:$Z$5001,0),"")</f>
        <v/>
      </c>
      <c r="Z147">
        <f>IF(AND(ISNUMBER('Apólices'!$L147),'Apólices'!$R147&lt;&gt;"Cancelada"),IF(AND('Apólices'!$L147&gt;=TODAY(),'Apólices'!$L147&lt;=TODAY()+90),'Apólices'!$L147+ROW()/100000,""),"")</f>
        <v/>
      </c>
    </row>
    <row r="148">
      <c r="A148">
        <f>IF($Y148="","",INDEX('Apólices'!$A$2:$A$5001,$Y148)&amp;"")</f>
        <v/>
      </c>
      <c r="B148">
        <f>IF($Y148="","",INDEX('Apólices'!$B$2:$B$5001,$Y148)&amp;"")</f>
        <v/>
      </c>
      <c r="C148">
        <f>IF($Y148="","",INDEX('Apólices'!$F$2:$F$5001,$Y148)&amp;"")</f>
        <v/>
      </c>
      <c r="D148">
        <f>IF($Y148="","",INDEX('Apólices'!$G$2:$G$5001,$Y148)&amp;"")</f>
        <v/>
      </c>
      <c r="E148">
        <f>IF($Y148="","",INDEX('Apólices'!$I$2:$I$5001,$Y148)&amp;"")</f>
        <v/>
      </c>
      <c r="F148" s="8">
        <f>IF($Y148="","",INDEX('Apólices'!$L$2:$L$5001,$Y148))</f>
        <v/>
      </c>
      <c r="G148" s="10">
        <f>IF($F148="","",$F148-TODAY())</f>
        <v/>
      </c>
      <c r="H148">
        <f>IF($G148="","",IF($G148&lt;=30,"Até 30 dias",IF($G148&lt;=60,"31 a 60 dias","61 a 90 dias")))</f>
        <v/>
      </c>
      <c r="I148">
        <f>IF($Y148="","",INDEX('Apólices'!$R$2:$R$5001,$Y148)&amp;"")</f>
        <v/>
      </c>
      <c r="Y148">
        <f>IFERROR(MATCH(SMALL($Z$2:$Z$5001,ROW()-8),$Z$2:$Z$5001,0),"")</f>
        <v/>
      </c>
      <c r="Z148">
        <f>IF(AND(ISNUMBER('Apólices'!$L148),'Apólices'!$R148&lt;&gt;"Cancelada"),IF(AND('Apólices'!$L148&gt;=TODAY(),'Apólices'!$L148&lt;=TODAY()+90),'Apólices'!$L148+ROW()/100000,""),"")</f>
        <v/>
      </c>
    </row>
    <row r="149">
      <c r="A149">
        <f>IF($Y149="","",INDEX('Apólices'!$A$2:$A$5001,$Y149)&amp;"")</f>
        <v/>
      </c>
      <c r="B149">
        <f>IF($Y149="","",INDEX('Apólices'!$B$2:$B$5001,$Y149)&amp;"")</f>
        <v/>
      </c>
      <c r="C149">
        <f>IF($Y149="","",INDEX('Apólices'!$F$2:$F$5001,$Y149)&amp;"")</f>
        <v/>
      </c>
      <c r="D149">
        <f>IF($Y149="","",INDEX('Apólices'!$G$2:$G$5001,$Y149)&amp;"")</f>
        <v/>
      </c>
      <c r="E149">
        <f>IF($Y149="","",INDEX('Apólices'!$I$2:$I$5001,$Y149)&amp;"")</f>
        <v/>
      </c>
      <c r="F149" s="8">
        <f>IF($Y149="","",INDEX('Apólices'!$L$2:$L$5001,$Y149))</f>
        <v/>
      </c>
      <c r="G149" s="10">
        <f>IF($F149="","",$F149-TODAY())</f>
        <v/>
      </c>
      <c r="H149">
        <f>IF($G149="","",IF($G149&lt;=30,"Até 30 dias",IF($G149&lt;=60,"31 a 60 dias","61 a 90 dias")))</f>
        <v/>
      </c>
      <c r="I149">
        <f>IF($Y149="","",INDEX('Apólices'!$R$2:$R$5001,$Y149)&amp;"")</f>
        <v/>
      </c>
      <c r="Y149">
        <f>IFERROR(MATCH(SMALL($Z$2:$Z$5001,ROW()-8),$Z$2:$Z$5001,0),"")</f>
        <v/>
      </c>
      <c r="Z149">
        <f>IF(AND(ISNUMBER('Apólices'!$L149),'Apólices'!$R149&lt;&gt;"Cancelada"),IF(AND('Apólices'!$L149&gt;=TODAY(),'Apólices'!$L149&lt;=TODAY()+90),'Apólices'!$L149+ROW()/100000,""),"")</f>
        <v/>
      </c>
    </row>
    <row r="150">
      <c r="A150">
        <f>IF($Y150="","",INDEX('Apólices'!$A$2:$A$5001,$Y150)&amp;"")</f>
        <v/>
      </c>
      <c r="B150">
        <f>IF($Y150="","",INDEX('Apólices'!$B$2:$B$5001,$Y150)&amp;"")</f>
        <v/>
      </c>
      <c r="C150">
        <f>IF($Y150="","",INDEX('Apólices'!$F$2:$F$5001,$Y150)&amp;"")</f>
        <v/>
      </c>
      <c r="D150">
        <f>IF($Y150="","",INDEX('Apólices'!$G$2:$G$5001,$Y150)&amp;"")</f>
        <v/>
      </c>
      <c r="E150">
        <f>IF($Y150="","",INDEX('Apólices'!$I$2:$I$5001,$Y150)&amp;"")</f>
        <v/>
      </c>
      <c r="F150" s="8">
        <f>IF($Y150="","",INDEX('Apólices'!$L$2:$L$5001,$Y150))</f>
        <v/>
      </c>
      <c r="G150" s="10">
        <f>IF($F150="","",$F150-TODAY())</f>
        <v/>
      </c>
      <c r="H150">
        <f>IF($G150="","",IF($G150&lt;=30,"Até 30 dias",IF($G150&lt;=60,"31 a 60 dias","61 a 90 dias")))</f>
        <v/>
      </c>
      <c r="I150">
        <f>IF($Y150="","",INDEX('Apólices'!$R$2:$R$5001,$Y150)&amp;"")</f>
        <v/>
      </c>
      <c r="Y150">
        <f>IFERROR(MATCH(SMALL($Z$2:$Z$5001,ROW()-8),$Z$2:$Z$5001,0),"")</f>
        <v/>
      </c>
      <c r="Z150">
        <f>IF(AND(ISNUMBER('Apólices'!$L150),'Apólices'!$R150&lt;&gt;"Cancelada"),IF(AND('Apólices'!$L150&gt;=TODAY(),'Apólices'!$L150&lt;=TODAY()+90),'Apólices'!$L150+ROW()/100000,""),"")</f>
        <v/>
      </c>
    </row>
    <row r="151">
      <c r="A151">
        <f>IF($Y151="","",INDEX('Apólices'!$A$2:$A$5001,$Y151)&amp;"")</f>
        <v/>
      </c>
      <c r="B151">
        <f>IF($Y151="","",INDEX('Apólices'!$B$2:$B$5001,$Y151)&amp;"")</f>
        <v/>
      </c>
      <c r="C151">
        <f>IF($Y151="","",INDEX('Apólices'!$F$2:$F$5001,$Y151)&amp;"")</f>
        <v/>
      </c>
      <c r="D151">
        <f>IF($Y151="","",INDEX('Apólices'!$G$2:$G$5001,$Y151)&amp;"")</f>
        <v/>
      </c>
      <c r="E151">
        <f>IF($Y151="","",INDEX('Apólices'!$I$2:$I$5001,$Y151)&amp;"")</f>
        <v/>
      </c>
      <c r="F151" s="8">
        <f>IF($Y151="","",INDEX('Apólices'!$L$2:$L$5001,$Y151))</f>
        <v/>
      </c>
      <c r="G151" s="10">
        <f>IF($F151="","",$F151-TODAY())</f>
        <v/>
      </c>
      <c r="H151">
        <f>IF($G151="","",IF($G151&lt;=30,"Até 30 dias",IF($G151&lt;=60,"31 a 60 dias","61 a 90 dias")))</f>
        <v/>
      </c>
      <c r="I151">
        <f>IF($Y151="","",INDEX('Apólices'!$R$2:$R$5001,$Y151)&amp;"")</f>
        <v/>
      </c>
      <c r="Y151">
        <f>IFERROR(MATCH(SMALL($Z$2:$Z$5001,ROW()-8),$Z$2:$Z$5001,0),"")</f>
        <v/>
      </c>
      <c r="Z151">
        <f>IF(AND(ISNUMBER('Apólices'!$L151),'Apólices'!$R151&lt;&gt;"Cancelada"),IF(AND('Apólices'!$L151&gt;=TODAY(),'Apólices'!$L151&lt;=TODAY()+90),'Apólices'!$L151+ROW()/100000,""),"")</f>
        <v/>
      </c>
    </row>
    <row r="152">
      <c r="A152">
        <f>IF($Y152="","",INDEX('Apólices'!$A$2:$A$5001,$Y152)&amp;"")</f>
        <v/>
      </c>
      <c r="B152">
        <f>IF($Y152="","",INDEX('Apólices'!$B$2:$B$5001,$Y152)&amp;"")</f>
        <v/>
      </c>
      <c r="C152">
        <f>IF($Y152="","",INDEX('Apólices'!$F$2:$F$5001,$Y152)&amp;"")</f>
        <v/>
      </c>
      <c r="D152">
        <f>IF($Y152="","",INDEX('Apólices'!$G$2:$G$5001,$Y152)&amp;"")</f>
        <v/>
      </c>
      <c r="E152">
        <f>IF($Y152="","",INDEX('Apólices'!$I$2:$I$5001,$Y152)&amp;"")</f>
        <v/>
      </c>
      <c r="F152" s="8">
        <f>IF($Y152="","",INDEX('Apólices'!$L$2:$L$5001,$Y152))</f>
        <v/>
      </c>
      <c r="G152" s="10">
        <f>IF($F152="","",$F152-TODAY())</f>
        <v/>
      </c>
      <c r="H152">
        <f>IF($G152="","",IF($G152&lt;=30,"Até 30 dias",IF($G152&lt;=60,"31 a 60 dias","61 a 90 dias")))</f>
        <v/>
      </c>
      <c r="I152">
        <f>IF($Y152="","",INDEX('Apólices'!$R$2:$R$5001,$Y152)&amp;"")</f>
        <v/>
      </c>
      <c r="Y152">
        <f>IFERROR(MATCH(SMALL($Z$2:$Z$5001,ROW()-8),$Z$2:$Z$5001,0),"")</f>
        <v/>
      </c>
      <c r="Z152">
        <f>IF(AND(ISNUMBER('Apólices'!$L152),'Apólices'!$R152&lt;&gt;"Cancelada"),IF(AND('Apólices'!$L152&gt;=TODAY(),'Apólices'!$L152&lt;=TODAY()+90),'Apólices'!$L152+ROW()/100000,""),"")</f>
        <v/>
      </c>
    </row>
    <row r="153">
      <c r="A153">
        <f>IF($Y153="","",INDEX('Apólices'!$A$2:$A$5001,$Y153)&amp;"")</f>
        <v/>
      </c>
      <c r="B153">
        <f>IF($Y153="","",INDEX('Apólices'!$B$2:$B$5001,$Y153)&amp;"")</f>
        <v/>
      </c>
      <c r="C153">
        <f>IF($Y153="","",INDEX('Apólices'!$F$2:$F$5001,$Y153)&amp;"")</f>
        <v/>
      </c>
      <c r="D153">
        <f>IF($Y153="","",INDEX('Apólices'!$G$2:$G$5001,$Y153)&amp;"")</f>
        <v/>
      </c>
      <c r="E153">
        <f>IF($Y153="","",INDEX('Apólices'!$I$2:$I$5001,$Y153)&amp;"")</f>
        <v/>
      </c>
      <c r="F153" s="8">
        <f>IF($Y153="","",INDEX('Apólices'!$L$2:$L$5001,$Y153))</f>
        <v/>
      </c>
      <c r="G153" s="10">
        <f>IF($F153="","",$F153-TODAY())</f>
        <v/>
      </c>
      <c r="H153">
        <f>IF($G153="","",IF($G153&lt;=30,"Até 30 dias",IF($G153&lt;=60,"31 a 60 dias","61 a 90 dias")))</f>
        <v/>
      </c>
      <c r="I153">
        <f>IF($Y153="","",INDEX('Apólices'!$R$2:$R$5001,$Y153)&amp;"")</f>
        <v/>
      </c>
      <c r="Y153">
        <f>IFERROR(MATCH(SMALL($Z$2:$Z$5001,ROW()-8),$Z$2:$Z$5001,0),"")</f>
        <v/>
      </c>
      <c r="Z153">
        <f>IF(AND(ISNUMBER('Apólices'!$L153),'Apólices'!$R153&lt;&gt;"Cancelada"),IF(AND('Apólices'!$L153&gt;=TODAY(),'Apólices'!$L153&lt;=TODAY()+90),'Apólices'!$L153+ROW()/100000,""),"")</f>
        <v/>
      </c>
    </row>
    <row r="154">
      <c r="A154">
        <f>IF($Y154="","",INDEX('Apólices'!$A$2:$A$5001,$Y154)&amp;"")</f>
        <v/>
      </c>
      <c r="B154">
        <f>IF($Y154="","",INDEX('Apólices'!$B$2:$B$5001,$Y154)&amp;"")</f>
        <v/>
      </c>
      <c r="C154">
        <f>IF($Y154="","",INDEX('Apólices'!$F$2:$F$5001,$Y154)&amp;"")</f>
        <v/>
      </c>
      <c r="D154">
        <f>IF($Y154="","",INDEX('Apólices'!$G$2:$G$5001,$Y154)&amp;"")</f>
        <v/>
      </c>
      <c r="E154">
        <f>IF($Y154="","",INDEX('Apólices'!$I$2:$I$5001,$Y154)&amp;"")</f>
        <v/>
      </c>
      <c r="F154" s="8">
        <f>IF($Y154="","",INDEX('Apólices'!$L$2:$L$5001,$Y154))</f>
        <v/>
      </c>
      <c r="G154" s="10">
        <f>IF($F154="","",$F154-TODAY())</f>
        <v/>
      </c>
      <c r="H154">
        <f>IF($G154="","",IF($G154&lt;=30,"Até 30 dias",IF($G154&lt;=60,"31 a 60 dias","61 a 90 dias")))</f>
        <v/>
      </c>
      <c r="I154">
        <f>IF($Y154="","",INDEX('Apólices'!$R$2:$R$5001,$Y154)&amp;"")</f>
        <v/>
      </c>
      <c r="Y154">
        <f>IFERROR(MATCH(SMALL($Z$2:$Z$5001,ROW()-8),$Z$2:$Z$5001,0),"")</f>
        <v/>
      </c>
      <c r="Z154">
        <f>IF(AND(ISNUMBER('Apólices'!$L154),'Apólices'!$R154&lt;&gt;"Cancelada"),IF(AND('Apólices'!$L154&gt;=TODAY(),'Apólices'!$L154&lt;=TODAY()+90),'Apólices'!$L154+ROW()/100000,""),"")</f>
        <v/>
      </c>
    </row>
    <row r="155">
      <c r="A155">
        <f>IF($Y155="","",INDEX('Apólices'!$A$2:$A$5001,$Y155)&amp;"")</f>
        <v/>
      </c>
      <c r="B155">
        <f>IF($Y155="","",INDEX('Apólices'!$B$2:$B$5001,$Y155)&amp;"")</f>
        <v/>
      </c>
      <c r="C155">
        <f>IF($Y155="","",INDEX('Apólices'!$F$2:$F$5001,$Y155)&amp;"")</f>
        <v/>
      </c>
      <c r="D155">
        <f>IF($Y155="","",INDEX('Apólices'!$G$2:$G$5001,$Y155)&amp;"")</f>
        <v/>
      </c>
      <c r="E155">
        <f>IF($Y155="","",INDEX('Apólices'!$I$2:$I$5001,$Y155)&amp;"")</f>
        <v/>
      </c>
      <c r="F155" s="8">
        <f>IF($Y155="","",INDEX('Apólices'!$L$2:$L$5001,$Y155))</f>
        <v/>
      </c>
      <c r="G155" s="10">
        <f>IF($F155="","",$F155-TODAY())</f>
        <v/>
      </c>
      <c r="H155">
        <f>IF($G155="","",IF($G155&lt;=30,"Até 30 dias",IF($G155&lt;=60,"31 a 60 dias","61 a 90 dias")))</f>
        <v/>
      </c>
      <c r="I155">
        <f>IF($Y155="","",INDEX('Apólices'!$R$2:$R$5001,$Y155)&amp;"")</f>
        <v/>
      </c>
      <c r="Y155">
        <f>IFERROR(MATCH(SMALL($Z$2:$Z$5001,ROW()-8),$Z$2:$Z$5001,0),"")</f>
        <v/>
      </c>
      <c r="Z155">
        <f>IF(AND(ISNUMBER('Apólices'!$L155),'Apólices'!$R155&lt;&gt;"Cancelada"),IF(AND('Apólices'!$L155&gt;=TODAY(),'Apólices'!$L155&lt;=TODAY()+90),'Apólices'!$L155+ROW()/100000,""),"")</f>
        <v/>
      </c>
    </row>
    <row r="156">
      <c r="A156">
        <f>IF($Y156="","",INDEX('Apólices'!$A$2:$A$5001,$Y156)&amp;"")</f>
        <v/>
      </c>
      <c r="B156">
        <f>IF($Y156="","",INDEX('Apólices'!$B$2:$B$5001,$Y156)&amp;"")</f>
        <v/>
      </c>
      <c r="C156">
        <f>IF($Y156="","",INDEX('Apólices'!$F$2:$F$5001,$Y156)&amp;"")</f>
        <v/>
      </c>
      <c r="D156">
        <f>IF($Y156="","",INDEX('Apólices'!$G$2:$G$5001,$Y156)&amp;"")</f>
        <v/>
      </c>
      <c r="E156">
        <f>IF($Y156="","",INDEX('Apólices'!$I$2:$I$5001,$Y156)&amp;"")</f>
        <v/>
      </c>
      <c r="F156" s="8">
        <f>IF($Y156="","",INDEX('Apólices'!$L$2:$L$5001,$Y156))</f>
        <v/>
      </c>
      <c r="G156" s="10">
        <f>IF($F156="","",$F156-TODAY())</f>
        <v/>
      </c>
      <c r="H156">
        <f>IF($G156="","",IF($G156&lt;=30,"Até 30 dias",IF($G156&lt;=60,"31 a 60 dias","61 a 90 dias")))</f>
        <v/>
      </c>
      <c r="I156">
        <f>IF($Y156="","",INDEX('Apólices'!$R$2:$R$5001,$Y156)&amp;"")</f>
        <v/>
      </c>
      <c r="Y156">
        <f>IFERROR(MATCH(SMALL($Z$2:$Z$5001,ROW()-8),$Z$2:$Z$5001,0),"")</f>
        <v/>
      </c>
      <c r="Z156">
        <f>IF(AND(ISNUMBER('Apólices'!$L156),'Apólices'!$R156&lt;&gt;"Cancelada"),IF(AND('Apólices'!$L156&gt;=TODAY(),'Apólices'!$L156&lt;=TODAY()+90),'Apólices'!$L156+ROW()/100000,""),"")</f>
        <v/>
      </c>
    </row>
    <row r="157">
      <c r="A157">
        <f>IF($Y157="","",INDEX('Apólices'!$A$2:$A$5001,$Y157)&amp;"")</f>
        <v/>
      </c>
      <c r="B157">
        <f>IF($Y157="","",INDEX('Apólices'!$B$2:$B$5001,$Y157)&amp;"")</f>
        <v/>
      </c>
      <c r="C157">
        <f>IF($Y157="","",INDEX('Apólices'!$F$2:$F$5001,$Y157)&amp;"")</f>
        <v/>
      </c>
      <c r="D157">
        <f>IF($Y157="","",INDEX('Apólices'!$G$2:$G$5001,$Y157)&amp;"")</f>
        <v/>
      </c>
      <c r="E157">
        <f>IF($Y157="","",INDEX('Apólices'!$I$2:$I$5001,$Y157)&amp;"")</f>
        <v/>
      </c>
      <c r="F157" s="8">
        <f>IF($Y157="","",INDEX('Apólices'!$L$2:$L$5001,$Y157))</f>
        <v/>
      </c>
      <c r="G157" s="10">
        <f>IF($F157="","",$F157-TODAY())</f>
        <v/>
      </c>
      <c r="H157">
        <f>IF($G157="","",IF($G157&lt;=30,"Até 30 dias",IF($G157&lt;=60,"31 a 60 dias","61 a 90 dias")))</f>
        <v/>
      </c>
      <c r="I157">
        <f>IF($Y157="","",INDEX('Apólices'!$R$2:$R$5001,$Y157)&amp;"")</f>
        <v/>
      </c>
      <c r="Y157">
        <f>IFERROR(MATCH(SMALL($Z$2:$Z$5001,ROW()-8),$Z$2:$Z$5001,0),"")</f>
        <v/>
      </c>
      <c r="Z157">
        <f>IF(AND(ISNUMBER('Apólices'!$L157),'Apólices'!$R157&lt;&gt;"Cancelada"),IF(AND('Apólices'!$L157&gt;=TODAY(),'Apólices'!$L157&lt;=TODAY()+90),'Apólices'!$L157+ROW()/100000,""),"")</f>
        <v/>
      </c>
    </row>
    <row r="158">
      <c r="A158">
        <f>IF($Y158="","",INDEX('Apólices'!$A$2:$A$5001,$Y158)&amp;"")</f>
        <v/>
      </c>
      <c r="B158">
        <f>IF($Y158="","",INDEX('Apólices'!$B$2:$B$5001,$Y158)&amp;"")</f>
        <v/>
      </c>
      <c r="C158">
        <f>IF($Y158="","",INDEX('Apólices'!$F$2:$F$5001,$Y158)&amp;"")</f>
        <v/>
      </c>
      <c r="D158">
        <f>IF($Y158="","",INDEX('Apólices'!$G$2:$G$5001,$Y158)&amp;"")</f>
        <v/>
      </c>
      <c r="E158">
        <f>IF($Y158="","",INDEX('Apólices'!$I$2:$I$5001,$Y158)&amp;"")</f>
        <v/>
      </c>
      <c r="F158" s="8">
        <f>IF($Y158="","",INDEX('Apólices'!$L$2:$L$5001,$Y158))</f>
        <v/>
      </c>
      <c r="G158" s="10">
        <f>IF($F158="","",$F158-TODAY())</f>
        <v/>
      </c>
      <c r="H158">
        <f>IF($G158="","",IF($G158&lt;=30,"Até 30 dias",IF($G158&lt;=60,"31 a 60 dias","61 a 90 dias")))</f>
        <v/>
      </c>
      <c r="I158">
        <f>IF($Y158="","",INDEX('Apólices'!$R$2:$R$5001,$Y158)&amp;"")</f>
        <v/>
      </c>
      <c r="Y158">
        <f>IFERROR(MATCH(SMALL($Z$2:$Z$5001,ROW()-8),$Z$2:$Z$5001,0),"")</f>
        <v/>
      </c>
      <c r="Z158">
        <f>IF(AND(ISNUMBER('Apólices'!$L158),'Apólices'!$R158&lt;&gt;"Cancelada"),IF(AND('Apólices'!$L158&gt;=TODAY(),'Apólices'!$L158&lt;=TODAY()+90),'Apólices'!$L158+ROW()/100000,""),"")</f>
        <v/>
      </c>
    </row>
    <row r="159">
      <c r="A159">
        <f>IF($Y159="","",INDEX('Apólices'!$A$2:$A$5001,$Y159)&amp;"")</f>
        <v/>
      </c>
      <c r="B159">
        <f>IF($Y159="","",INDEX('Apólices'!$B$2:$B$5001,$Y159)&amp;"")</f>
        <v/>
      </c>
      <c r="C159">
        <f>IF($Y159="","",INDEX('Apólices'!$F$2:$F$5001,$Y159)&amp;"")</f>
        <v/>
      </c>
      <c r="D159">
        <f>IF($Y159="","",INDEX('Apólices'!$G$2:$G$5001,$Y159)&amp;"")</f>
        <v/>
      </c>
      <c r="E159">
        <f>IF($Y159="","",INDEX('Apólices'!$I$2:$I$5001,$Y159)&amp;"")</f>
        <v/>
      </c>
      <c r="F159" s="8">
        <f>IF($Y159="","",INDEX('Apólices'!$L$2:$L$5001,$Y159))</f>
        <v/>
      </c>
      <c r="G159" s="10">
        <f>IF($F159="","",$F159-TODAY())</f>
        <v/>
      </c>
      <c r="H159">
        <f>IF($G159="","",IF($G159&lt;=30,"Até 30 dias",IF($G159&lt;=60,"31 a 60 dias","61 a 90 dias")))</f>
        <v/>
      </c>
      <c r="I159">
        <f>IF($Y159="","",INDEX('Apólices'!$R$2:$R$5001,$Y159)&amp;"")</f>
        <v/>
      </c>
      <c r="Y159">
        <f>IFERROR(MATCH(SMALL($Z$2:$Z$5001,ROW()-8),$Z$2:$Z$5001,0),"")</f>
        <v/>
      </c>
      <c r="Z159">
        <f>IF(AND(ISNUMBER('Apólices'!$L159),'Apólices'!$R159&lt;&gt;"Cancelada"),IF(AND('Apólices'!$L159&gt;=TODAY(),'Apólices'!$L159&lt;=TODAY()+90),'Apólices'!$L159+ROW()/100000,""),"")</f>
        <v/>
      </c>
    </row>
    <row r="160">
      <c r="A160">
        <f>IF($Y160="","",INDEX('Apólices'!$A$2:$A$5001,$Y160)&amp;"")</f>
        <v/>
      </c>
      <c r="B160">
        <f>IF($Y160="","",INDEX('Apólices'!$B$2:$B$5001,$Y160)&amp;"")</f>
        <v/>
      </c>
      <c r="C160">
        <f>IF($Y160="","",INDEX('Apólices'!$F$2:$F$5001,$Y160)&amp;"")</f>
        <v/>
      </c>
      <c r="D160">
        <f>IF($Y160="","",INDEX('Apólices'!$G$2:$G$5001,$Y160)&amp;"")</f>
        <v/>
      </c>
      <c r="E160">
        <f>IF($Y160="","",INDEX('Apólices'!$I$2:$I$5001,$Y160)&amp;"")</f>
        <v/>
      </c>
      <c r="F160" s="8">
        <f>IF($Y160="","",INDEX('Apólices'!$L$2:$L$5001,$Y160))</f>
        <v/>
      </c>
      <c r="G160" s="10">
        <f>IF($F160="","",$F160-TODAY())</f>
        <v/>
      </c>
      <c r="H160">
        <f>IF($G160="","",IF($G160&lt;=30,"Até 30 dias",IF($G160&lt;=60,"31 a 60 dias","61 a 90 dias")))</f>
        <v/>
      </c>
      <c r="I160">
        <f>IF($Y160="","",INDEX('Apólices'!$R$2:$R$5001,$Y160)&amp;"")</f>
        <v/>
      </c>
      <c r="Y160">
        <f>IFERROR(MATCH(SMALL($Z$2:$Z$5001,ROW()-8),$Z$2:$Z$5001,0),"")</f>
        <v/>
      </c>
      <c r="Z160">
        <f>IF(AND(ISNUMBER('Apólices'!$L160),'Apólices'!$R160&lt;&gt;"Cancelada"),IF(AND('Apólices'!$L160&gt;=TODAY(),'Apólices'!$L160&lt;=TODAY()+90),'Apólices'!$L160+ROW()/100000,""),"")</f>
        <v/>
      </c>
    </row>
    <row r="161">
      <c r="A161">
        <f>IF($Y161="","",INDEX('Apólices'!$A$2:$A$5001,$Y161)&amp;"")</f>
        <v/>
      </c>
      <c r="B161">
        <f>IF($Y161="","",INDEX('Apólices'!$B$2:$B$5001,$Y161)&amp;"")</f>
        <v/>
      </c>
      <c r="C161">
        <f>IF($Y161="","",INDEX('Apólices'!$F$2:$F$5001,$Y161)&amp;"")</f>
        <v/>
      </c>
      <c r="D161">
        <f>IF($Y161="","",INDEX('Apólices'!$G$2:$G$5001,$Y161)&amp;"")</f>
        <v/>
      </c>
      <c r="E161">
        <f>IF($Y161="","",INDEX('Apólices'!$I$2:$I$5001,$Y161)&amp;"")</f>
        <v/>
      </c>
      <c r="F161" s="8">
        <f>IF($Y161="","",INDEX('Apólices'!$L$2:$L$5001,$Y161))</f>
        <v/>
      </c>
      <c r="G161" s="10">
        <f>IF($F161="","",$F161-TODAY())</f>
        <v/>
      </c>
      <c r="H161">
        <f>IF($G161="","",IF($G161&lt;=30,"Até 30 dias",IF($G161&lt;=60,"31 a 60 dias","61 a 90 dias")))</f>
        <v/>
      </c>
      <c r="I161">
        <f>IF($Y161="","",INDEX('Apólices'!$R$2:$R$5001,$Y161)&amp;"")</f>
        <v/>
      </c>
      <c r="Y161">
        <f>IFERROR(MATCH(SMALL($Z$2:$Z$5001,ROW()-8),$Z$2:$Z$5001,0),"")</f>
        <v/>
      </c>
      <c r="Z161">
        <f>IF(AND(ISNUMBER('Apólices'!$L161),'Apólices'!$R161&lt;&gt;"Cancelada"),IF(AND('Apólices'!$L161&gt;=TODAY(),'Apólices'!$L161&lt;=TODAY()+90),'Apólices'!$L161+ROW()/100000,""),"")</f>
        <v/>
      </c>
    </row>
    <row r="162">
      <c r="A162">
        <f>IF($Y162="","",INDEX('Apólices'!$A$2:$A$5001,$Y162)&amp;"")</f>
        <v/>
      </c>
      <c r="B162">
        <f>IF($Y162="","",INDEX('Apólices'!$B$2:$B$5001,$Y162)&amp;"")</f>
        <v/>
      </c>
      <c r="C162">
        <f>IF($Y162="","",INDEX('Apólices'!$F$2:$F$5001,$Y162)&amp;"")</f>
        <v/>
      </c>
      <c r="D162">
        <f>IF($Y162="","",INDEX('Apólices'!$G$2:$G$5001,$Y162)&amp;"")</f>
        <v/>
      </c>
      <c r="E162">
        <f>IF($Y162="","",INDEX('Apólices'!$I$2:$I$5001,$Y162)&amp;"")</f>
        <v/>
      </c>
      <c r="F162" s="8">
        <f>IF($Y162="","",INDEX('Apólices'!$L$2:$L$5001,$Y162))</f>
        <v/>
      </c>
      <c r="G162" s="10">
        <f>IF($F162="","",$F162-TODAY())</f>
        <v/>
      </c>
      <c r="H162">
        <f>IF($G162="","",IF($G162&lt;=30,"Até 30 dias",IF($G162&lt;=60,"31 a 60 dias","61 a 90 dias")))</f>
        <v/>
      </c>
      <c r="I162">
        <f>IF($Y162="","",INDEX('Apólices'!$R$2:$R$5001,$Y162)&amp;"")</f>
        <v/>
      </c>
      <c r="Y162">
        <f>IFERROR(MATCH(SMALL($Z$2:$Z$5001,ROW()-8),$Z$2:$Z$5001,0),"")</f>
        <v/>
      </c>
      <c r="Z162">
        <f>IF(AND(ISNUMBER('Apólices'!$L162),'Apólices'!$R162&lt;&gt;"Cancelada"),IF(AND('Apólices'!$L162&gt;=TODAY(),'Apólices'!$L162&lt;=TODAY()+90),'Apólices'!$L162+ROW()/100000,""),"")</f>
        <v/>
      </c>
    </row>
    <row r="163">
      <c r="A163">
        <f>IF($Y163="","",INDEX('Apólices'!$A$2:$A$5001,$Y163)&amp;"")</f>
        <v/>
      </c>
      <c r="B163">
        <f>IF($Y163="","",INDEX('Apólices'!$B$2:$B$5001,$Y163)&amp;"")</f>
        <v/>
      </c>
      <c r="C163">
        <f>IF($Y163="","",INDEX('Apólices'!$F$2:$F$5001,$Y163)&amp;"")</f>
        <v/>
      </c>
      <c r="D163">
        <f>IF($Y163="","",INDEX('Apólices'!$G$2:$G$5001,$Y163)&amp;"")</f>
        <v/>
      </c>
      <c r="E163">
        <f>IF($Y163="","",INDEX('Apólices'!$I$2:$I$5001,$Y163)&amp;"")</f>
        <v/>
      </c>
      <c r="F163" s="8">
        <f>IF($Y163="","",INDEX('Apólices'!$L$2:$L$5001,$Y163))</f>
        <v/>
      </c>
      <c r="G163" s="10">
        <f>IF($F163="","",$F163-TODAY())</f>
        <v/>
      </c>
      <c r="H163">
        <f>IF($G163="","",IF($G163&lt;=30,"Até 30 dias",IF($G163&lt;=60,"31 a 60 dias","61 a 90 dias")))</f>
        <v/>
      </c>
      <c r="I163">
        <f>IF($Y163="","",INDEX('Apólices'!$R$2:$R$5001,$Y163)&amp;"")</f>
        <v/>
      </c>
      <c r="Y163">
        <f>IFERROR(MATCH(SMALL($Z$2:$Z$5001,ROW()-8),$Z$2:$Z$5001,0),"")</f>
        <v/>
      </c>
      <c r="Z163">
        <f>IF(AND(ISNUMBER('Apólices'!$L163),'Apólices'!$R163&lt;&gt;"Cancelada"),IF(AND('Apólices'!$L163&gt;=TODAY(),'Apólices'!$L163&lt;=TODAY()+90),'Apólices'!$L163+ROW()/100000,""),"")</f>
        <v/>
      </c>
    </row>
    <row r="164">
      <c r="A164">
        <f>IF($Y164="","",INDEX('Apólices'!$A$2:$A$5001,$Y164)&amp;"")</f>
        <v/>
      </c>
      <c r="B164">
        <f>IF($Y164="","",INDEX('Apólices'!$B$2:$B$5001,$Y164)&amp;"")</f>
        <v/>
      </c>
      <c r="C164">
        <f>IF($Y164="","",INDEX('Apólices'!$F$2:$F$5001,$Y164)&amp;"")</f>
        <v/>
      </c>
      <c r="D164">
        <f>IF($Y164="","",INDEX('Apólices'!$G$2:$G$5001,$Y164)&amp;"")</f>
        <v/>
      </c>
      <c r="E164">
        <f>IF($Y164="","",INDEX('Apólices'!$I$2:$I$5001,$Y164)&amp;"")</f>
        <v/>
      </c>
      <c r="F164" s="8">
        <f>IF($Y164="","",INDEX('Apólices'!$L$2:$L$5001,$Y164))</f>
        <v/>
      </c>
      <c r="G164" s="10">
        <f>IF($F164="","",$F164-TODAY())</f>
        <v/>
      </c>
      <c r="H164">
        <f>IF($G164="","",IF($G164&lt;=30,"Até 30 dias",IF($G164&lt;=60,"31 a 60 dias","61 a 90 dias")))</f>
        <v/>
      </c>
      <c r="I164">
        <f>IF($Y164="","",INDEX('Apólices'!$R$2:$R$5001,$Y164)&amp;"")</f>
        <v/>
      </c>
      <c r="Y164">
        <f>IFERROR(MATCH(SMALL($Z$2:$Z$5001,ROW()-8),$Z$2:$Z$5001,0),"")</f>
        <v/>
      </c>
      <c r="Z164">
        <f>IF(AND(ISNUMBER('Apólices'!$L164),'Apólices'!$R164&lt;&gt;"Cancelada"),IF(AND('Apólices'!$L164&gt;=TODAY(),'Apólices'!$L164&lt;=TODAY()+90),'Apólices'!$L164+ROW()/100000,""),"")</f>
        <v/>
      </c>
    </row>
    <row r="165">
      <c r="A165">
        <f>IF($Y165="","",INDEX('Apólices'!$A$2:$A$5001,$Y165)&amp;"")</f>
        <v/>
      </c>
      <c r="B165">
        <f>IF($Y165="","",INDEX('Apólices'!$B$2:$B$5001,$Y165)&amp;"")</f>
        <v/>
      </c>
      <c r="C165">
        <f>IF($Y165="","",INDEX('Apólices'!$F$2:$F$5001,$Y165)&amp;"")</f>
        <v/>
      </c>
      <c r="D165">
        <f>IF($Y165="","",INDEX('Apólices'!$G$2:$G$5001,$Y165)&amp;"")</f>
        <v/>
      </c>
      <c r="E165">
        <f>IF($Y165="","",INDEX('Apólices'!$I$2:$I$5001,$Y165)&amp;"")</f>
        <v/>
      </c>
      <c r="F165" s="8">
        <f>IF($Y165="","",INDEX('Apólices'!$L$2:$L$5001,$Y165))</f>
        <v/>
      </c>
      <c r="G165" s="10">
        <f>IF($F165="","",$F165-TODAY())</f>
        <v/>
      </c>
      <c r="H165">
        <f>IF($G165="","",IF($G165&lt;=30,"Até 30 dias",IF($G165&lt;=60,"31 a 60 dias","61 a 90 dias")))</f>
        <v/>
      </c>
      <c r="I165">
        <f>IF($Y165="","",INDEX('Apólices'!$R$2:$R$5001,$Y165)&amp;"")</f>
        <v/>
      </c>
      <c r="Y165">
        <f>IFERROR(MATCH(SMALL($Z$2:$Z$5001,ROW()-8),$Z$2:$Z$5001,0),"")</f>
        <v/>
      </c>
      <c r="Z165">
        <f>IF(AND(ISNUMBER('Apólices'!$L165),'Apólices'!$R165&lt;&gt;"Cancelada"),IF(AND('Apólices'!$L165&gt;=TODAY(),'Apólices'!$L165&lt;=TODAY()+90),'Apólices'!$L165+ROW()/100000,""),"")</f>
        <v/>
      </c>
    </row>
    <row r="166">
      <c r="A166">
        <f>IF($Y166="","",INDEX('Apólices'!$A$2:$A$5001,$Y166)&amp;"")</f>
        <v/>
      </c>
      <c r="B166">
        <f>IF($Y166="","",INDEX('Apólices'!$B$2:$B$5001,$Y166)&amp;"")</f>
        <v/>
      </c>
      <c r="C166">
        <f>IF($Y166="","",INDEX('Apólices'!$F$2:$F$5001,$Y166)&amp;"")</f>
        <v/>
      </c>
      <c r="D166">
        <f>IF($Y166="","",INDEX('Apólices'!$G$2:$G$5001,$Y166)&amp;"")</f>
        <v/>
      </c>
      <c r="E166">
        <f>IF($Y166="","",INDEX('Apólices'!$I$2:$I$5001,$Y166)&amp;"")</f>
        <v/>
      </c>
      <c r="F166" s="8">
        <f>IF($Y166="","",INDEX('Apólices'!$L$2:$L$5001,$Y166))</f>
        <v/>
      </c>
      <c r="G166" s="10">
        <f>IF($F166="","",$F166-TODAY())</f>
        <v/>
      </c>
      <c r="H166">
        <f>IF($G166="","",IF($G166&lt;=30,"Até 30 dias",IF($G166&lt;=60,"31 a 60 dias","61 a 90 dias")))</f>
        <v/>
      </c>
      <c r="I166">
        <f>IF($Y166="","",INDEX('Apólices'!$R$2:$R$5001,$Y166)&amp;"")</f>
        <v/>
      </c>
      <c r="Y166">
        <f>IFERROR(MATCH(SMALL($Z$2:$Z$5001,ROW()-8),$Z$2:$Z$5001,0),"")</f>
        <v/>
      </c>
      <c r="Z166">
        <f>IF(AND(ISNUMBER('Apólices'!$L166),'Apólices'!$R166&lt;&gt;"Cancelada"),IF(AND('Apólices'!$L166&gt;=TODAY(),'Apólices'!$L166&lt;=TODAY()+90),'Apólices'!$L166+ROW()/100000,""),"")</f>
        <v/>
      </c>
    </row>
    <row r="167">
      <c r="A167">
        <f>IF($Y167="","",INDEX('Apólices'!$A$2:$A$5001,$Y167)&amp;"")</f>
        <v/>
      </c>
      <c r="B167">
        <f>IF($Y167="","",INDEX('Apólices'!$B$2:$B$5001,$Y167)&amp;"")</f>
        <v/>
      </c>
      <c r="C167">
        <f>IF($Y167="","",INDEX('Apólices'!$F$2:$F$5001,$Y167)&amp;"")</f>
        <v/>
      </c>
      <c r="D167">
        <f>IF($Y167="","",INDEX('Apólices'!$G$2:$G$5001,$Y167)&amp;"")</f>
        <v/>
      </c>
      <c r="E167">
        <f>IF($Y167="","",INDEX('Apólices'!$I$2:$I$5001,$Y167)&amp;"")</f>
        <v/>
      </c>
      <c r="F167" s="8">
        <f>IF($Y167="","",INDEX('Apólices'!$L$2:$L$5001,$Y167))</f>
        <v/>
      </c>
      <c r="G167" s="10">
        <f>IF($F167="","",$F167-TODAY())</f>
        <v/>
      </c>
      <c r="H167">
        <f>IF($G167="","",IF($G167&lt;=30,"Até 30 dias",IF($G167&lt;=60,"31 a 60 dias","61 a 90 dias")))</f>
        <v/>
      </c>
      <c r="I167">
        <f>IF($Y167="","",INDEX('Apólices'!$R$2:$R$5001,$Y167)&amp;"")</f>
        <v/>
      </c>
      <c r="Y167">
        <f>IFERROR(MATCH(SMALL($Z$2:$Z$5001,ROW()-8),$Z$2:$Z$5001,0),"")</f>
        <v/>
      </c>
      <c r="Z167">
        <f>IF(AND(ISNUMBER('Apólices'!$L167),'Apólices'!$R167&lt;&gt;"Cancelada"),IF(AND('Apólices'!$L167&gt;=TODAY(),'Apólices'!$L167&lt;=TODAY()+90),'Apólices'!$L167+ROW()/100000,""),"")</f>
        <v/>
      </c>
    </row>
    <row r="168">
      <c r="A168">
        <f>IF($Y168="","",INDEX('Apólices'!$A$2:$A$5001,$Y168)&amp;"")</f>
        <v/>
      </c>
      <c r="B168">
        <f>IF($Y168="","",INDEX('Apólices'!$B$2:$B$5001,$Y168)&amp;"")</f>
        <v/>
      </c>
      <c r="C168">
        <f>IF($Y168="","",INDEX('Apólices'!$F$2:$F$5001,$Y168)&amp;"")</f>
        <v/>
      </c>
      <c r="D168">
        <f>IF($Y168="","",INDEX('Apólices'!$G$2:$G$5001,$Y168)&amp;"")</f>
        <v/>
      </c>
      <c r="E168">
        <f>IF($Y168="","",INDEX('Apólices'!$I$2:$I$5001,$Y168)&amp;"")</f>
        <v/>
      </c>
      <c r="F168" s="8">
        <f>IF($Y168="","",INDEX('Apólices'!$L$2:$L$5001,$Y168))</f>
        <v/>
      </c>
      <c r="G168" s="10">
        <f>IF($F168="","",$F168-TODAY())</f>
        <v/>
      </c>
      <c r="H168">
        <f>IF($G168="","",IF($G168&lt;=30,"Até 30 dias",IF($G168&lt;=60,"31 a 60 dias","61 a 90 dias")))</f>
        <v/>
      </c>
      <c r="I168">
        <f>IF($Y168="","",INDEX('Apólices'!$R$2:$R$5001,$Y168)&amp;"")</f>
        <v/>
      </c>
      <c r="Y168">
        <f>IFERROR(MATCH(SMALL($Z$2:$Z$5001,ROW()-8),$Z$2:$Z$5001,0),"")</f>
        <v/>
      </c>
      <c r="Z168">
        <f>IF(AND(ISNUMBER('Apólices'!$L168),'Apólices'!$R168&lt;&gt;"Cancelada"),IF(AND('Apólices'!$L168&gt;=TODAY(),'Apólices'!$L168&lt;=TODAY()+90),'Apólices'!$L168+ROW()/100000,""),"")</f>
        <v/>
      </c>
    </row>
    <row r="169">
      <c r="A169">
        <f>IF($Y169="","",INDEX('Apólices'!$A$2:$A$5001,$Y169)&amp;"")</f>
        <v/>
      </c>
      <c r="B169">
        <f>IF($Y169="","",INDEX('Apólices'!$B$2:$B$5001,$Y169)&amp;"")</f>
        <v/>
      </c>
      <c r="C169">
        <f>IF($Y169="","",INDEX('Apólices'!$F$2:$F$5001,$Y169)&amp;"")</f>
        <v/>
      </c>
      <c r="D169">
        <f>IF($Y169="","",INDEX('Apólices'!$G$2:$G$5001,$Y169)&amp;"")</f>
        <v/>
      </c>
      <c r="E169">
        <f>IF($Y169="","",INDEX('Apólices'!$I$2:$I$5001,$Y169)&amp;"")</f>
        <v/>
      </c>
      <c r="F169" s="8">
        <f>IF($Y169="","",INDEX('Apólices'!$L$2:$L$5001,$Y169))</f>
        <v/>
      </c>
      <c r="G169" s="10">
        <f>IF($F169="","",$F169-TODAY())</f>
        <v/>
      </c>
      <c r="H169">
        <f>IF($G169="","",IF($G169&lt;=30,"Até 30 dias",IF($G169&lt;=60,"31 a 60 dias","61 a 90 dias")))</f>
        <v/>
      </c>
      <c r="I169">
        <f>IF($Y169="","",INDEX('Apólices'!$R$2:$R$5001,$Y169)&amp;"")</f>
        <v/>
      </c>
      <c r="Y169">
        <f>IFERROR(MATCH(SMALL($Z$2:$Z$5001,ROW()-8),$Z$2:$Z$5001,0),"")</f>
        <v/>
      </c>
      <c r="Z169">
        <f>IF(AND(ISNUMBER('Apólices'!$L169),'Apólices'!$R169&lt;&gt;"Cancelada"),IF(AND('Apólices'!$L169&gt;=TODAY(),'Apólices'!$L169&lt;=TODAY()+90),'Apólices'!$L169+ROW()/100000,""),"")</f>
        <v/>
      </c>
    </row>
    <row r="170">
      <c r="A170">
        <f>IF($Y170="","",INDEX('Apólices'!$A$2:$A$5001,$Y170)&amp;"")</f>
        <v/>
      </c>
      <c r="B170">
        <f>IF($Y170="","",INDEX('Apólices'!$B$2:$B$5001,$Y170)&amp;"")</f>
        <v/>
      </c>
      <c r="C170">
        <f>IF($Y170="","",INDEX('Apólices'!$F$2:$F$5001,$Y170)&amp;"")</f>
        <v/>
      </c>
      <c r="D170">
        <f>IF($Y170="","",INDEX('Apólices'!$G$2:$G$5001,$Y170)&amp;"")</f>
        <v/>
      </c>
      <c r="E170">
        <f>IF($Y170="","",INDEX('Apólices'!$I$2:$I$5001,$Y170)&amp;"")</f>
        <v/>
      </c>
      <c r="F170" s="8">
        <f>IF($Y170="","",INDEX('Apólices'!$L$2:$L$5001,$Y170))</f>
        <v/>
      </c>
      <c r="G170" s="10">
        <f>IF($F170="","",$F170-TODAY())</f>
        <v/>
      </c>
      <c r="H170">
        <f>IF($G170="","",IF($G170&lt;=30,"Até 30 dias",IF($G170&lt;=60,"31 a 60 dias","61 a 90 dias")))</f>
        <v/>
      </c>
      <c r="I170">
        <f>IF($Y170="","",INDEX('Apólices'!$R$2:$R$5001,$Y170)&amp;"")</f>
        <v/>
      </c>
      <c r="Y170">
        <f>IFERROR(MATCH(SMALL($Z$2:$Z$5001,ROW()-8),$Z$2:$Z$5001,0),"")</f>
        <v/>
      </c>
      <c r="Z170">
        <f>IF(AND(ISNUMBER('Apólices'!$L170),'Apólices'!$R170&lt;&gt;"Cancelada"),IF(AND('Apólices'!$L170&gt;=TODAY(),'Apólices'!$L170&lt;=TODAY()+90),'Apólices'!$L170+ROW()/100000,""),"")</f>
        <v/>
      </c>
    </row>
    <row r="171">
      <c r="A171">
        <f>IF($Y171="","",INDEX('Apólices'!$A$2:$A$5001,$Y171)&amp;"")</f>
        <v/>
      </c>
      <c r="B171">
        <f>IF($Y171="","",INDEX('Apólices'!$B$2:$B$5001,$Y171)&amp;"")</f>
        <v/>
      </c>
      <c r="C171">
        <f>IF($Y171="","",INDEX('Apólices'!$F$2:$F$5001,$Y171)&amp;"")</f>
        <v/>
      </c>
      <c r="D171">
        <f>IF($Y171="","",INDEX('Apólices'!$G$2:$G$5001,$Y171)&amp;"")</f>
        <v/>
      </c>
      <c r="E171">
        <f>IF($Y171="","",INDEX('Apólices'!$I$2:$I$5001,$Y171)&amp;"")</f>
        <v/>
      </c>
      <c r="F171" s="8">
        <f>IF($Y171="","",INDEX('Apólices'!$L$2:$L$5001,$Y171))</f>
        <v/>
      </c>
      <c r="G171" s="10">
        <f>IF($F171="","",$F171-TODAY())</f>
        <v/>
      </c>
      <c r="H171">
        <f>IF($G171="","",IF($G171&lt;=30,"Até 30 dias",IF($G171&lt;=60,"31 a 60 dias","61 a 90 dias")))</f>
        <v/>
      </c>
      <c r="I171">
        <f>IF($Y171="","",INDEX('Apólices'!$R$2:$R$5001,$Y171)&amp;"")</f>
        <v/>
      </c>
      <c r="Y171">
        <f>IFERROR(MATCH(SMALL($Z$2:$Z$5001,ROW()-8),$Z$2:$Z$5001,0),"")</f>
        <v/>
      </c>
      <c r="Z171">
        <f>IF(AND(ISNUMBER('Apólices'!$L171),'Apólices'!$R171&lt;&gt;"Cancelada"),IF(AND('Apólices'!$L171&gt;=TODAY(),'Apólices'!$L171&lt;=TODAY()+90),'Apólices'!$L171+ROW()/100000,""),"")</f>
        <v/>
      </c>
    </row>
    <row r="172">
      <c r="A172">
        <f>IF($Y172="","",INDEX('Apólices'!$A$2:$A$5001,$Y172)&amp;"")</f>
        <v/>
      </c>
      <c r="B172">
        <f>IF($Y172="","",INDEX('Apólices'!$B$2:$B$5001,$Y172)&amp;"")</f>
        <v/>
      </c>
      <c r="C172">
        <f>IF($Y172="","",INDEX('Apólices'!$F$2:$F$5001,$Y172)&amp;"")</f>
        <v/>
      </c>
      <c r="D172">
        <f>IF($Y172="","",INDEX('Apólices'!$G$2:$G$5001,$Y172)&amp;"")</f>
        <v/>
      </c>
      <c r="E172">
        <f>IF($Y172="","",INDEX('Apólices'!$I$2:$I$5001,$Y172)&amp;"")</f>
        <v/>
      </c>
      <c r="F172" s="8">
        <f>IF($Y172="","",INDEX('Apólices'!$L$2:$L$5001,$Y172))</f>
        <v/>
      </c>
      <c r="G172" s="10">
        <f>IF($F172="","",$F172-TODAY())</f>
        <v/>
      </c>
      <c r="H172">
        <f>IF($G172="","",IF($G172&lt;=30,"Até 30 dias",IF($G172&lt;=60,"31 a 60 dias","61 a 90 dias")))</f>
        <v/>
      </c>
      <c r="I172">
        <f>IF($Y172="","",INDEX('Apólices'!$R$2:$R$5001,$Y172)&amp;"")</f>
        <v/>
      </c>
      <c r="Y172">
        <f>IFERROR(MATCH(SMALL($Z$2:$Z$5001,ROW()-8),$Z$2:$Z$5001,0),"")</f>
        <v/>
      </c>
      <c r="Z172">
        <f>IF(AND(ISNUMBER('Apólices'!$L172),'Apólices'!$R172&lt;&gt;"Cancelada"),IF(AND('Apólices'!$L172&gt;=TODAY(),'Apólices'!$L172&lt;=TODAY()+90),'Apólices'!$L172+ROW()/100000,""),"")</f>
        <v/>
      </c>
    </row>
    <row r="173">
      <c r="A173">
        <f>IF($Y173="","",INDEX('Apólices'!$A$2:$A$5001,$Y173)&amp;"")</f>
        <v/>
      </c>
      <c r="B173">
        <f>IF($Y173="","",INDEX('Apólices'!$B$2:$B$5001,$Y173)&amp;"")</f>
        <v/>
      </c>
      <c r="C173">
        <f>IF($Y173="","",INDEX('Apólices'!$F$2:$F$5001,$Y173)&amp;"")</f>
        <v/>
      </c>
      <c r="D173">
        <f>IF($Y173="","",INDEX('Apólices'!$G$2:$G$5001,$Y173)&amp;"")</f>
        <v/>
      </c>
      <c r="E173">
        <f>IF($Y173="","",INDEX('Apólices'!$I$2:$I$5001,$Y173)&amp;"")</f>
        <v/>
      </c>
      <c r="F173" s="8">
        <f>IF($Y173="","",INDEX('Apólices'!$L$2:$L$5001,$Y173))</f>
        <v/>
      </c>
      <c r="G173" s="10">
        <f>IF($F173="","",$F173-TODAY())</f>
        <v/>
      </c>
      <c r="H173">
        <f>IF($G173="","",IF($G173&lt;=30,"Até 30 dias",IF($G173&lt;=60,"31 a 60 dias","61 a 90 dias")))</f>
        <v/>
      </c>
      <c r="I173">
        <f>IF($Y173="","",INDEX('Apólices'!$R$2:$R$5001,$Y173)&amp;"")</f>
        <v/>
      </c>
      <c r="Y173">
        <f>IFERROR(MATCH(SMALL($Z$2:$Z$5001,ROW()-8),$Z$2:$Z$5001,0),"")</f>
        <v/>
      </c>
      <c r="Z173">
        <f>IF(AND(ISNUMBER('Apólices'!$L173),'Apólices'!$R173&lt;&gt;"Cancelada"),IF(AND('Apólices'!$L173&gt;=TODAY(),'Apólices'!$L173&lt;=TODAY()+90),'Apólices'!$L173+ROW()/100000,""),"")</f>
        <v/>
      </c>
    </row>
    <row r="174">
      <c r="A174">
        <f>IF($Y174="","",INDEX('Apólices'!$A$2:$A$5001,$Y174)&amp;"")</f>
        <v/>
      </c>
      <c r="B174">
        <f>IF($Y174="","",INDEX('Apólices'!$B$2:$B$5001,$Y174)&amp;"")</f>
        <v/>
      </c>
      <c r="C174">
        <f>IF($Y174="","",INDEX('Apólices'!$F$2:$F$5001,$Y174)&amp;"")</f>
        <v/>
      </c>
      <c r="D174">
        <f>IF($Y174="","",INDEX('Apólices'!$G$2:$G$5001,$Y174)&amp;"")</f>
        <v/>
      </c>
      <c r="E174">
        <f>IF($Y174="","",INDEX('Apólices'!$I$2:$I$5001,$Y174)&amp;"")</f>
        <v/>
      </c>
      <c r="F174" s="8">
        <f>IF($Y174="","",INDEX('Apólices'!$L$2:$L$5001,$Y174))</f>
        <v/>
      </c>
      <c r="G174" s="10">
        <f>IF($F174="","",$F174-TODAY())</f>
        <v/>
      </c>
      <c r="H174">
        <f>IF($G174="","",IF($G174&lt;=30,"Até 30 dias",IF($G174&lt;=60,"31 a 60 dias","61 a 90 dias")))</f>
        <v/>
      </c>
      <c r="I174">
        <f>IF($Y174="","",INDEX('Apólices'!$R$2:$R$5001,$Y174)&amp;"")</f>
        <v/>
      </c>
      <c r="Y174">
        <f>IFERROR(MATCH(SMALL($Z$2:$Z$5001,ROW()-8),$Z$2:$Z$5001,0),"")</f>
        <v/>
      </c>
      <c r="Z174">
        <f>IF(AND(ISNUMBER('Apólices'!$L174),'Apólices'!$R174&lt;&gt;"Cancelada"),IF(AND('Apólices'!$L174&gt;=TODAY(),'Apólices'!$L174&lt;=TODAY()+90),'Apólices'!$L174+ROW()/100000,""),"")</f>
        <v/>
      </c>
    </row>
    <row r="175">
      <c r="A175">
        <f>IF($Y175="","",INDEX('Apólices'!$A$2:$A$5001,$Y175)&amp;"")</f>
        <v/>
      </c>
      <c r="B175">
        <f>IF($Y175="","",INDEX('Apólices'!$B$2:$B$5001,$Y175)&amp;"")</f>
        <v/>
      </c>
      <c r="C175">
        <f>IF($Y175="","",INDEX('Apólices'!$F$2:$F$5001,$Y175)&amp;"")</f>
        <v/>
      </c>
      <c r="D175">
        <f>IF($Y175="","",INDEX('Apólices'!$G$2:$G$5001,$Y175)&amp;"")</f>
        <v/>
      </c>
      <c r="E175">
        <f>IF($Y175="","",INDEX('Apólices'!$I$2:$I$5001,$Y175)&amp;"")</f>
        <v/>
      </c>
      <c r="F175" s="8">
        <f>IF($Y175="","",INDEX('Apólices'!$L$2:$L$5001,$Y175))</f>
        <v/>
      </c>
      <c r="G175" s="10">
        <f>IF($F175="","",$F175-TODAY())</f>
        <v/>
      </c>
      <c r="H175">
        <f>IF($G175="","",IF($G175&lt;=30,"Até 30 dias",IF($G175&lt;=60,"31 a 60 dias","61 a 90 dias")))</f>
        <v/>
      </c>
      <c r="I175">
        <f>IF($Y175="","",INDEX('Apólices'!$R$2:$R$5001,$Y175)&amp;"")</f>
        <v/>
      </c>
      <c r="Y175">
        <f>IFERROR(MATCH(SMALL($Z$2:$Z$5001,ROW()-8),$Z$2:$Z$5001,0),"")</f>
        <v/>
      </c>
      <c r="Z175">
        <f>IF(AND(ISNUMBER('Apólices'!$L175),'Apólices'!$R175&lt;&gt;"Cancelada"),IF(AND('Apólices'!$L175&gt;=TODAY(),'Apólices'!$L175&lt;=TODAY()+90),'Apólices'!$L175+ROW()/100000,""),"")</f>
        <v/>
      </c>
    </row>
    <row r="176">
      <c r="A176">
        <f>IF($Y176="","",INDEX('Apólices'!$A$2:$A$5001,$Y176)&amp;"")</f>
        <v/>
      </c>
      <c r="B176">
        <f>IF($Y176="","",INDEX('Apólices'!$B$2:$B$5001,$Y176)&amp;"")</f>
        <v/>
      </c>
      <c r="C176">
        <f>IF($Y176="","",INDEX('Apólices'!$F$2:$F$5001,$Y176)&amp;"")</f>
        <v/>
      </c>
      <c r="D176">
        <f>IF($Y176="","",INDEX('Apólices'!$G$2:$G$5001,$Y176)&amp;"")</f>
        <v/>
      </c>
      <c r="E176">
        <f>IF($Y176="","",INDEX('Apólices'!$I$2:$I$5001,$Y176)&amp;"")</f>
        <v/>
      </c>
      <c r="F176" s="8">
        <f>IF($Y176="","",INDEX('Apólices'!$L$2:$L$5001,$Y176))</f>
        <v/>
      </c>
      <c r="G176" s="10">
        <f>IF($F176="","",$F176-TODAY())</f>
        <v/>
      </c>
      <c r="H176">
        <f>IF($G176="","",IF($G176&lt;=30,"Até 30 dias",IF($G176&lt;=60,"31 a 60 dias","61 a 90 dias")))</f>
        <v/>
      </c>
      <c r="I176">
        <f>IF($Y176="","",INDEX('Apólices'!$R$2:$R$5001,$Y176)&amp;"")</f>
        <v/>
      </c>
      <c r="Y176">
        <f>IFERROR(MATCH(SMALL($Z$2:$Z$5001,ROW()-8),$Z$2:$Z$5001,0),"")</f>
        <v/>
      </c>
      <c r="Z176">
        <f>IF(AND(ISNUMBER('Apólices'!$L176),'Apólices'!$R176&lt;&gt;"Cancelada"),IF(AND('Apólices'!$L176&gt;=TODAY(),'Apólices'!$L176&lt;=TODAY()+90),'Apólices'!$L176+ROW()/100000,""),"")</f>
        <v/>
      </c>
    </row>
    <row r="177">
      <c r="A177">
        <f>IF($Y177="","",INDEX('Apólices'!$A$2:$A$5001,$Y177)&amp;"")</f>
        <v/>
      </c>
      <c r="B177">
        <f>IF($Y177="","",INDEX('Apólices'!$B$2:$B$5001,$Y177)&amp;"")</f>
        <v/>
      </c>
      <c r="C177">
        <f>IF($Y177="","",INDEX('Apólices'!$F$2:$F$5001,$Y177)&amp;"")</f>
        <v/>
      </c>
      <c r="D177">
        <f>IF($Y177="","",INDEX('Apólices'!$G$2:$G$5001,$Y177)&amp;"")</f>
        <v/>
      </c>
      <c r="E177">
        <f>IF($Y177="","",INDEX('Apólices'!$I$2:$I$5001,$Y177)&amp;"")</f>
        <v/>
      </c>
      <c r="F177" s="8">
        <f>IF($Y177="","",INDEX('Apólices'!$L$2:$L$5001,$Y177))</f>
        <v/>
      </c>
      <c r="G177" s="10">
        <f>IF($F177="","",$F177-TODAY())</f>
        <v/>
      </c>
      <c r="H177">
        <f>IF($G177="","",IF($G177&lt;=30,"Até 30 dias",IF($G177&lt;=60,"31 a 60 dias","61 a 90 dias")))</f>
        <v/>
      </c>
      <c r="I177">
        <f>IF($Y177="","",INDEX('Apólices'!$R$2:$R$5001,$Y177)&amp;"")</f>
        <v/>
      </c>
      <c r="Y177">
        <f>IFERROR(MATCH(SMALL($Z$2:$Z$5001,ROW()-8),$Z$2:$Z$5001,0),"")</f>
        <v/>
      </c>
      <c r="Z177">
        <f>IF(AND(ISNUMBER('Apólices'!$L177),'Apólices'!$R177&lt;&gt;"Cancelada"),IF(AND('Apólices'!$L177&gt;=TODAY(),'Apólices'!$L177&lt;=TODAY()+90),'Apólices'!$L177+ROW()/100000,""),"")</f>
        <v/>
      </c>
    </row>
    <row r="178">
      <c r="A178">
        <f>IF($Y178="","",INDEX('Apólices'!$A$2:$A$5001,$Y178)&amp;"")</f>
        <v/>
      </c>
      <c r="B178">
        <f>IF($Y178="","",INDEX('Apólices'!$B$2:$B$5001,$Y178)&amp;"")</f>
        <v/>
      </c>
      <c r="C178">
        <f>IF($Y178="","",INDEX('Apólices'!$F$2:$F$5001,$Y178)&amp;"")</f>
        <v/>
      </c>
      <c r="D178">
        <f>IF($Y178="","",INDEX('Apólices'!$G$2:$G$5001,$Y178)&amp;"")</f>
        <v/>
      </c>
      <c r="E178">
        <f>IF($Y178="","",INDEX('Apólices'!$I$2:$I$5001,$Y178)&amp;"")</f>
        <v/>
      </c>
      <c r="F178" s="8">
        <f>IF($Y178="","",INDEX('Apólices'!$L$2:$L$5001,$Y178))</f>
        <v/>
      </c>
      <c r="G178" s="10">
        <f>IF($F178="","",$F178-TODAY())</f>
        <v/>
      </c>
      <c r="H178">
        <f>IF($G178="","",IF($G178&lt;=30,"Até 30 dias",IF($G178&lt;=60,"31 a 60 dias","61 a 90 dias")))</f>
        <v/>
      </c>
      <c r="I178">
        <f>IF($Y178="","",INDEX('Apólices'!$R$2:$R$5001,$Y178)&amp;"")</f>
        <v/>
      </c>
      <c r="Y178">
        <f>IFERROR(MATCH(SMALL($Z$2:$Z$5001,ROW()-8),$Z$2:$Z$5001,0),"")</f>
        <v/>
      </c>
      <c r="Z178">
        <f>IF(AND(ISNUMBER('Apólices'!$L178),'Apólices'!$R178&lt;&gt;"Cancelada"),IF(AND('Apólices'!$L178&gt;=TODAY(),'Apólices'!$L178&lt;=TODAY()+90),'Apólices'!$L178+ROW()/100000,""),"")</f>
        <v/>
      </c>
    </row>
    <row r="179">
      <c r="A179">
        <f>IF($Y179="","",INDEX('Apólices'!$A$2:$A$5001,$Y179)&amp;"")</f>
        <v/>
      </c>
      <c r="B179">
        <f>IF($Y179="","",INDEX('Apólices'!$B$2:$B$5001,$Y179)&amp;"")</f>
        <v/>
      </c>
      <c r="C179">
        <f>IF($Y179="","",INDEX('Apólices'!$F$2:$F$5001,$Y179)&amp;"")</f>
        <v/>
      </c>
      <c r="D179">
        <f>IF($Y179="","",INDEX('Apólices'!$G$2:$G$5001,$Y179)&amp;"")</f>
        <v/>
      </c>
      <c r="E179">
        <f>IF($Y179="","",INDEX('Apólices'!$I$2:$I$5001,$Y179)&amp;"")</f>
        <v/>
      </c>
      <c r="F179" s="8">
        <f>IF($Y179="","",INDEX('Apólices'!$L$2:$L$5001,$Y179))</f>
        <v/>
      </c>
      <c r="G179" s="10">
        <f>IF($F179="","",$F179-TODAY())</f>
        <v/>
      </c>
      <c r="H179">
        <f>IF($G179="","",IF($G179&lt;=30,"Até 30 dias",IF($G179&lt;=60,"31 a 60 dias","61 a 90 dias")))</f>
        <v/>
      </c>
      <c r="I179">
        <f>IF($Y179="","",INDEX('Apólices'!$R$2:$R$5001,$Y179)&amp;"")</f>
        <v/>
      </c>
      <c r="Y179">
        <f>IFERROR(MATCH(SMALL($Z$2:$Z$5001,ROW()-8),$Z$2:$Z$5001,0),"")</f>
        <v/>
      </c>
      <c r="Z179">
        <f>IF(AND(ISNUMBER('Apólices'!$L179),'Apólices'!$R179&lt;&gt;"Cancelada"),IF(AND('Apólices'!$L179&gt;=TODAY(),'Apólices'!$L179&lt;=TODAY()+90),'Apólices'!$L179+ROW()/100000,""),"")</f>
        <v/>
      </c>
    </row>
    <row r="180">
      <c r="A180">
        <f>IF($Y180="","",INDEX('Apólices'!$A$2:$A$5001,$Y180)&amp;"")</f>
        <v/>
      </c>
      <c r="B180">
        <f>IF($Y180="","",INDEX('Apólices'!$B$2:$B$5001,$Y180)&amp;"")</f>
        <v/>
      </c>
      <c r="C180">
        <f>IF($Y180="","",INDEX('Apólices'!$F$2:$F$5001,$Y180)&amp;"")</f>
        <v/>
      </c>
      <c r="D180">
        <f>IF($Y180="","",INDEX('Apólices'!$G$2:$G$5001,$Y180)&amp;"")</f>
        <v/>
      </c>
      <c r="E180">
        <f>IF($Y180="","",INDEX('Apólices'!$I$2:$I$5001,$Y180)&amp;"")</f>
        <v/>
      </c>
      <c r="F180" s="8">
        <f>IF($Y180="","",INDEX('Apólices'!$L$2:$L$5001,$Y180))</f>
        <v/>
      </c>
      <c r="G180" s="10">
        <f>IF($F180="","",$F180-TODAY())</f>
        <v/>
      </c>
      <c r="H180">
        <f>IF($G180="","",IF($G180&lt;=30,"Até 30 dias",IF($G180&lt;=60,"31 a 60 dias","61 a 90 dias")))</f>
        <v/>
      </c>
      <c r="I180">
        <f>IF($Y180="","",INDEX('Apólices'!$R$2:$R$5001,$Y180)&amp;"")</f>
        <v/>
      </c>
      <c r="Y180">
        <f>IFERROR(MATCH(SMALL($Z$2:$Z$5001,ROW()-8),$Z$2:$Z$5001,0),"")</f>
        <v/>
      </c>
      <c r="Z180">
        <f>IF(AND(ISNUMBER('Apólices'!$L180),'Apólices'!$R180&lt;&gt;"Cancelada"),IF(AND('Apólices'!$L180&gt;=TODAY(),'Apólices'!$L180&lt;=TODAY()+90),'Apólices'!$L180+ROW()/100000,""),"")</f>
        <v/>
      </c>
    </row>
    <row r="181">
      <c r="A181">
        <f>IF($Y181="","",INDEX('Apólices'!$A$2:$A$5001,$Y181)&amp;"")</f>
        <v/>
      </c>
      <c r="B181">
        <f>IF($Y181="","",INDEX('Apólices'!$B$2:$B$5001,$Y181)&amp;"")</f>
        <v/>
      </c>
      <c r="C181">
        <f>IF($Y181="","",INDEX('Apólices'!$F$2:$F$5001,$Y181)&amp;"")</f>
        <v/>
      </c>
      <c r="D181">
        <f>IF($Y181="","",INDEX('Apólices'!$G$2:$G$5001,$Y181)&amp;"")</f>
        <v/>
      </c>
      <c r="E181">
        <f>IF($Y181="","",INDEX('Apólices'!$I$2:$I$5001,$Y181)&amp;"")</f>
        <v/>
      </c>
      <c r="F181" s="8">
        <f>IF($Y181="","",INDEX('Apólices'!$L$2:$L$5001,$Y181))</f>
        <v/>
      </c>
      <c r="G181" s="10">
        <f>IF($F181="","",$F181-TODAY())</f>
        <v/>
      </c>
      <c r="H181">
        <f>IF($G181="","",IF($G181&lt;=30,"Até 30 dias",IF($G181&lt;=60,"31 a 60 dias","61 a 90 dias")))</f>
        <v/>
      </c>
      <c r="I181">
        <f>IF($Y181="","",INDEX('Apólices'!$R$2:$R$5001,$Y181)&amp;"")</f>
        <v/>
      </c>
      <c r="Y181">
        <f>IFERROR(MATCH(SMALL($Z$2:$Z$5001,ROW()-8),$Z$2:$Z$5001,0),"")</f>
        <v/>
      </c>
      <c r="Z181">
        <f>IF(AND(ISNUMBER('Apólices'!$L181),'Apólices'!$R181&lt;&gt;"Cancelada"),IF(AND('Apólices'!$L181&gt;=TODAY(),'Apólices'!$L181&lt;=TODAY()+90),'Apólices'!$L181+ROW()/100000,""),"")</f>
        <v/>
      </c>
    </row>
    <row r="182">
      <c r="A182">
        <f>IF($Y182="","",INDEX('Apólices'!$A$2:$A$5001,$Y182)&amp;"")</f>
        <v/>
      </c>
      <c r="B182">
        <f>IF($Y182="","",INDEX('Apólices'!$B$2:$B$5001,$Y182)&amp;"")</f>
        <v/>
      </c>
      <c r="C182">
        <f>IF($Y182="","",INDEX('Apólices'!$F$2:$F$5001,$Y182)&amp;"")</f>
        <v/>
      </c>
      <c r="D182">
        <f>IF($Y182="","",INDEX('Apólices'!$G$2:$G$5001,$Y182)&amp;"")</f>
        <v/>
      </c>
      <c r="E182">
        <f>IF($Y182="","",INDEX('Apólices'!$I$2:$I$5001,$Y182)&amp;"")</f>
        <v/>
      </c>
      <c r="F182" s="8">
        <f>IF($Y182="","",INDEX('Apólices'!$L$2:$L$5001,$Y182))</f>
        <v/>
      </c>
      <c r="G182" s="10">
        <f>IF($F182="","",$F182-TODAY())</f>
        <v/>
      </c>
      <c r="H182">
        <f>IF($G182="","",IF($G182&lt;=30,"Até 30 dias",IF($G182&lt;=60,"31 a 60 dias","61 a 90 dias")))</f>
        <v/>
      </c>
      <c r="I182">
        <f>IF($Y182="","",INDEX('Apólices'!$R$2:$R$5001,$Y182)&amp;"")</f>
        <v/>
      </c>
      <c r="Y182">
        <f>IFERROR(MATCH(SMALL($Z$2:$Z$5001,ROW()-8),$Z$2:$Z$5001,0),"")</f>
        <v/>
      </c>
      <c r="Z182">
        <f>IF(AND(ISNUMBER('Apólices'!$L182),'Apólices'!$R182&lt;&gt;"Cancelada"),IF(AND('Apólices'!$L182&gt;=TODAY(),'Apólices'!$L182&lt;=TODAY()+90),'Apólices'!$L182+ROW()/100000,""),"")</f>
        <v/>
      </c>
    </row>
    <row r="183">
      <c r="A183">
        <f>IF($Y183="","",INDEX('Apólices'!$A$2:$A$5001,$Y183)&amp;"")</f>
        <v/>
      </c>
      <c r="B183">
        <f>IF($Y183="","",INDEX('Apólices'!$B$2:$B$5001,$Y183)&amp;"")</f>
        <v/>
      </c>
      <c r="C183">
        <f>IF($Y183="","",INDEX('Apólices'!$F$2:$F$5001,$Y183)&amp;"")</f>
        <v/>
      </c>
      <c r="D183">
        <f>IF($Y183="","",INDEX('Apólices'!$G$2:$G$5001,$Y183)&amp;"")</f>
        <v/>
      </c>
      <c r="E183">
        <f>IF($Y183="","",INDEX('Apólices'!$I$2:$I$5001,$Y183)&amp;"")</f>
        <v/>
      </c>
      <c r="F183" s="8">
        <f>IF($Y183="","",INDEX('Apólices'!$L$2:$L$5001,$Y183))</f>
        <v/>
      </c>
      <c r="G183" s="10">
        <f>IF($F183="","",$F183-TODAY())</f>
        <v/>
      </c>
      <c r="H183">
        <f>IF($G183="","",IF($G183&lt;=30,"Até 30 dias",IF($G183&lt;=60,"31 a 60 dias","61 a 90 dias")))</f>
        <v/>
      </c>
      <c r="I183">
        <f>IF($Y183="","",INDEX('Apólices'!$R$2:$R$5001,$Y183)&amp;"")</f>
        <v/>
      </c>
      <c r="Y183">
        <f>IFERROR(MATCH(SMALL($Z$2:$Z$5001,ROW()-8),$Z$2:$Z$5001,0),"")</f>
        <v/>
      </c>
      <c r="Z183">
        <f>IF(AND(ISNUMBER('Apólices'!$L183),'Apólices'!$R183&lt;&gt;"Cancelada"),IF(AND('Apólices'!$L183&gt;=TODAY(),'Apólices'!$L183&lt;=TODAY()+90),'Apólices'!$L183+ROW()/100000,""),"")</f>
        <v/>
      </c>
    </row>
    <row r="184">
      <c r="A184">
        <f>IF($Y184="","",INDEX('Apólices'!$A$2:$A$5001,$Y184)&amp;"")</f>
        <v/>
      </c>
      <c r="B184">
        <f>IF($Y184="","",INDEX('Apólices'!$B$2:$B$5001,$Y184)&amp;"")</f>
        <v/>
      </c>
      <c r="C184">
        <f>IF($Y184="","",INDEX('Apólices'!$F$2:$F$5001,$Y184)&amp;"")</f>
        <v/>
      </c>
      <c r="D184">
        <f>IF($Y184="","",INDEX('Apólices'!$G$2:$G$5001,$Y184)&amp;"")</f>
        <v/>
      </c>
      <c r="E184">
        <f>IF($Y184="","",INDEX('Apólices'!$I$2:$I$5001,$Y184)&amp;"")</f>
        <v/>
      </c>
      <c r="F184" s="8">
        <f>IF($Y184="","",INDEX('Apólices'!$L$2:$L$5001,$Y184))</f>
        <v/>
      </c>
      <c r="G184" s="10">
        <f>IF($F184="","",$F184-TODAY())</f>
        <v/>
      </c>
      <c r="H184">
        <f>IF($G184="","",IF($G184&lt;=30,"Até 30 dias",IF($G184&lt;=60,"31 a 60 dias","61 a 90 dias")))</f>
        <v/>
      </c>
      <c r="I184">
        <f>IF($Y184="","",INDEX('Apólices'!$R$2:$R$5001,$Y184)&amp;"")</f>
        <v/>
      </c>
      <c r="Y184">
        <f>IFERROR(MATCH(SMALL($Z$2:$Z$5001,ROW()-8),$Z$2:$Z$5001,0),"")</f>
        <v/>
      </c>
      <c r="Z184">
        <f>IF(AND(ISNUMBER('Apólices'!$L184),'Apólices'!$R184&lt;&gt;"Cancelada"),IF(AND('Apólices'!$L184&gt;=TODAY(),'Apólices'!$L184&lt;=TODAY()+90),'Apólices'!$L184+ROW()/100000,""),"")</f>
        <v/>
      </c>
    </row>
    <row r="185">
      <c r="A185">
        <f>IF($Y185="","",INDEX('Apólices'!$A$2:$A$5001,$Y185)&amp;"")</f>
        <v/>
      </c>
      <c r="B185">
        <f>IF($Y185="","",INDEX('Apólices'!$B$2:$B$5001,$Y185)&amp;"")</f>
        <v/>
      </c>
      <c r="C185">
        <f>IF($Y185="","",INDEX('Apólices'!$F$2:$F$5001,$Y185)&amp;"")</f>
        <v/>
      </c>
      <c r="D185">
        <f>IF($Y185="","",INDEX('Apólices'!$G$2:$G$5001,$Y185)&amp;"")</f>
        <v/>
      </c>
      <c r="E185">
        <f>IF($Y185="","",INDEX('Apólices'!$I$2:$I$5001,$Y185)&amp;"")</f>
        <v/>
      </c>
      <c r="F185" s="8">
        <f>IF($Y185="","",INDEX('Apólices'!$L$2:$L$5001,$Y185))</f>
        <v/>
      </c>
      <c r="G185" s="10">
        <f>IF($F185="","",$F185-TODAY())</f>
        <v/>
      </c>
      <c r="H185">
        <f>IF($G185="","",IF($G185&lt;=30,"Até 30 dias",IF($G185&lt;=60,"31 a 60 dias","61 a 90 dias")))</f>
        <v/>
      </c>
      <c r="I185">
        <f>IF($Y185="","",INDEX('Apólices'!$R$2:$R$5001,$Y185)&amp;"")</f>
        <v/>
      </c>
      <c r="Y185">
        <f>IFERROR(MATCH(SMALL($Z$2:$Z$5001,ROW()-8),$Z$2:$Z$5001,0),"")</f>
        <v/>
      </c>
      <c r="Z185">
        <f>IF(AND(ISNUMBER('Apólices'!$L185),'Apólices'!$R185&lt;&gt;"Cancelada"),IF(AND('Apólices'!$L185&gt;=TODAY(),'Apólices'!$L185&lt;=TODAY()+90),'Apólices'!$L185+ROW()/100000,""),"")</f>
        <v/>
      </c>
    </row>
    <row r="186">
      <c r="A186">
        <f>IF($Y186="","",INDEX('Apólices'!$A$2:$A$5001,$Y186)&amp;"")</f>
        <v/>
      </c>
      <c r="B186">
        <f>IF($Y186="","",INDEX('Apólices'!$B$2:$B$5001,$Y186)&amp;"")</f>
        <v/>
      </c>
      <c r="C186">
        <f>IF($Y186="","",INDEX('Apólices'!$F$2:$F$5001,$Y186)&amp;"")</f>
        <v/>
      </c>
      <c r="D186">
        <f>IF($Y186="","",INDEX('Apólices'!$G$2:$G$5001,$Y186)&amp;"")</f>
        <v/>
      </c>
      <c r="E186">
        <f>IF($Y186="","",INDEX('Apólices'!$I$2:$I$5001,$Y186)&amp;"")</f>
        <v/>
      </c>
      <c r="F186" s="8">
        <f>IF($Y186="","",INDEX('Apólices'!$L$2:$L$5001,$Y186))</f>
        <v/>
      </c>
      <c r="G186" s="10">
        <f>IF($F186="","",$F186-TODAY())</f>
        <v/>
      </c>
      <c r="H186">
        <f>IF($G186="","",IF($G186&lt;=30,"Até 30 dias",IF($G186&lt;=60,"31 a 60 dias","61 a 90 dias")))</f>
        <v/>
      </c>
      <c r="I186">
        <f>IF($Y186="","",INDEX('Apólices'!$R$2:$R$5001,$Y186)&amp;"")</f>
        <v/>
      </c>
      <c r="Y186">
        <f>IFERROR(MATCH(SMALL($Z$2:$Z$5001,ROW()-8),$Z$2:$Z$5001,0),"")</f>
        <v/>
      </c>
      <c r="Z186">
        <f>IF(AND(ISNUMBER('Apólices'!$L186),'Apólices'!$R186&lt;&gt;"Cancelada"),IF(AND('Apólices'!$L186&gt;=TODAY(),'Apólices'!$L186&lt;=TODAY()+90),'Apólices'!$L186+ROW()/100000,""),"")</f>
        <v/>
      </c>
    </row>
    <row r="187">
      <c r="A187">
        <f>IF($Y187="","",INDEX('Apólices'!$A$2:$A$5001,$Y187)&amp;"")</f>
        <v/>
      </c>
      <c r="B187">
        <f>IF($Y187="","",INDEX('Apólices'!$B$2:$B$5001,$Y187)&amp;"")</f>
        <v/>
      </c>
      <c r="C187">
        <f>IF($Y187="","",INDEX('Apólices'!$F$2:$F$5001,$Y187)&amp;"")</f>
        <v/>
      </c>
      <c r="D187">
        <f>IF($Y187="","",INDEX('Apólices'!$G$2:$G$5001,$Y187)&amp;"")</f>
        <v/>
      </c>
      <c r="E187">
        <f>IF($Y187="","",INDEX('Apólices'!$I$2:$I$5001,$Y187)&amp;"")</f>
        <v/>
      </c>
      <c r="F187" s="8">
        <f>IF($Y187="","",INDEX('Apólices'!$L$2:$L$5001,$Y187))</f>
        <v/>
      </c>
      <c r="G187" s="10">
        <f>IF($F187="","",$F187-TODAY())</f>
        <v/>
      </c>
      <c r="H187">
        <f>IF($G187="","",IF($G187&lt;=30,"Até 30 dias",IF($G187&lt;=60,"31 a 60 dias","61 a 90 dias")))</f>
        <v/>
      </c>
      <c r="I187">
        <f>IF($Y187="","",INDEX('Apólices'!$R$2:$R$5001,$Y187)&amp;"")</f>
        <v/>
      </c>
      <c r="Y187">
        <f>IFERROR(MATCH(SMALL($Z$2:$Z$5001,ROW()-8),$Z$2:$Z$5001,0),"")</f>
        <v/>
      </c>
      <c r="Z187">
        <f>IF(AND(ISNUMBER('Apólices'!$L187),'Apólices'!$R187&lt;&gt;"Cancelada"),IF(AND('Apólices'!$L187&gt;=TODAY(),'Apólices'!$L187&lt;=TODAY()+90),'Apólices'!$L187+ROW()/100000,""),"")</f>
        <v/>
      </c>
    </row>
    <row r="188">
      <c r="A188">
        <f>IF($Y188="","",INDEX('Apólices'!$A$2:$A$5001,$Y188)&amp;"")</f>
        <v/>
      </c>
      <c r="B188">
        <f>IF($Y188="","",INDEX('Apólices'!$B$2:$B$5001,$Y188)&amp;"")</f>
        <v/>
      </c>
      <c r="C188">
        <f>IF($Y188="","",INDEX('Apólices'!$F$2:$F$5001,$Y188)&amp;"")</f>
        <v/>
      </c>
      <c r="D188">
        <f>IF($Y188="","",INDEX('Apólices'!$G$2:$G$5001,$Y188)&amp;"")</f>
        <v/>
      </c>
      <c r="E188">
        <f>IF($Y188="","",INDEX('Apólices'!$I$2:$I$5001,$Y188)&amp;"")</f>
        <v/>
      </c>
      <c r="F188" s="8">
        <f>IF($Y188="","",INDEX('Apólices'!$L$2:$L$5001,$Y188))</f>
        <v/>
      </c>
      <c r="G188" s="10">
        <f>IF($F188="","",$F188-TODAY())</f>
        <v/>
      </c>
      <c r="H188">
        <f>IF($G188="","",IF($G188&lt;=30,"Até 30 dias",IF($G188&lt;=60,"31 a 60 dias","61 a 90 dias")))</f>
        <v/>
      </c>
      <c r="I188">
        <f>IF($Y188="","",INDEX('Apólices'!$R$2:$R$5001,$Y188)&amp;"")</f>
        <v/>
      </c>
      <c r="Y188">
        <f>IFERROR(MATCH(SMALL($Z$2:$Z$5001,ROW()-8),$Z$2:$Z$5001,0),"")</f>
        <v/>
      </c>
      <c r="Z188">
        <f>IF(AND(ISNUMBER('Apólices'!$L188),'Apólices'!$R188&lt;&gt;"Cancelada"),IF(AND('Apólices'!$L188&gt;=TODAY(),'Apólices'!$L188&lt;=TODAY()+90),'Apólices'!$L188+ROW()/100000,""),"")</f>
        <v/>
      </c>
    </row>
    <row r="189">
      <c r="A189">
        <f>IF($Y189="","",INDEX('Apólices'!$A$2:$A$5001,$Y189)&amp;"")</f>
        <v/>
      </c>
      <c r="B189">
        <f>IF($Y189="","",INDEX('Apólices'!$B$2:$B$5001,$Y189)&amp;"")</f>
        <v/>
      </c>
      <c r="C189">
        <f>IF($Y189="","",INDEX('Apólices'!$F$2:$F$5001,$Y189)&amp;"")</f>
        <v/>
      </c>
      <c r="D189">
        <f>IF($Y189="","",INDEX('Apólices'!$G$2:$G$5001,$Y189)&amp;"")</f>
        <v/>
      </c>
      <c r="E189">
        <f>IF($Y189="","",INDEX('Apólices'!$I$2:$I$5001,$Y189)&amp;"")</f>
        <v/>
      </c>
      <c r="F189" s="8">
        <f>IF($Y189="","",INDEX('Apólices'!$L$2:$L$5001,$Y189))</f>
        <v/>
      </c>
      <c r="G189" s="10">
        <f>IF($F189="","",$F189-TODAY())</f>
        <v/>
      </c>
      <c r="H189">
        <f>IF($G189="","",IF($G189&lt;=30,"Até 30 dias",IF($G189&lt;=60,"31 a 60 dias","61 a 90 dias")))</f>
        <v/>
      </c>
      <c r="I189">
        <f>IF($Y189="","",INDEX('Apólices'!$R$2:$R$5001,$Y189)&amp;"")</f>
        <v/>
      </c>
      <c r="Y189">
        <f>IFERROR(MATCH(SMALL($Z$2:$Z$5001,ROW()-8),$Z$2:$Z$5001,0),"")</f>
        <v/>
      </c>
      <c r="Z189">
        <f>IF(AND(ISNUMBER('Apólices'!$L189),'Apólices'!$R189&lt;&gt;"Cancelada"),IF(AND('Apólices'!$L189&gt;=TODAY(),'Apólices'!$L189&lt;=TODAY()+90),'Apólices'!$L189+ROW()/100000,""),"")</f>
        <v/>
      </c>
    </row>
    <row r="190">
      <c r="A190">
        <f>IF($Y190="","",INDEX('Apólices'!$A$2:$A$5001,$Y190)&amp;"")</f>
        <v/>
      </c>
      <c r="B190">
        <f>IF($Y190="","",INDEX('Apólices'!$B$2:$B$5001,$Y190)&amp;"")</f>
        <v/>
      </c>
      <c r="C190">
        <f>IF($Y190="","",INDEX('Apólices'!$F$2:$F$5001,$Y190)&amp;"")</f>
        <v/>
      </c>
      <c r="D190">
        <f>IF($Y190="","",INDEX('Apólices'!$G$2:$G$5001,$Y190)&amp;"")</f>
        <v/>
      </c>
      <c r="E190">
        <f>IF($Y190="","",INDEX('Apólices'!$I$2:$I$5001,$Y190)&amp;"")</f>
        <v/>
      </c>
      <c r="F190" s="8">
        <f>IF($Y190="","",INDEX('Apólices'!$L$2:$L$5001,$Y190))</f>
        <v/>
      </c>
      <c r="G190" s="10">
        <f>IF($F190="","",$F190-TODAY())</f>
        <v/>
      </c>
      <c r="H190">
        <f>IF($G190="","",IF($G190&lt;=30,"Até 30 dias",IF($G190&lt;=60,"31 a 60 dias","61 a 90 dias")))</f>
        <v/>
      </c>
      <c r="I190">
        <f>IF($Y190="","",INDEX('Apólices'!$R$2:$R$5001,$Y190)&amp;"")</f>
        <v/>
      </c>
      <c r="Y190">
        <f>IFERROR(MATCH(SMALL($Z$2:$Z$5001,ROW()-8),$Z$2:$Z$5001,0),"")</f>
        <v/>
      </c>
      <c r="Z190">
        <f>IF(AND(ISNUMBER('Apólices'!$L190),'Apólices'!$R190&lt;&gt;"Cancelada"),IF(AND('Apólices'!$L190&gt;=TODAY(),'Apólices'!$L190&lt;=TODAY()+90),'Apólices'!$L190+ROW()/100000,""),"")</f>
        <v/>
      </c>
    </row>
    <row r="191">
      <c r="A191">
        <f>IF($Y191="","",INDEX('Apólices'!$A$2:$A$5001,$Y191)&amp;"")</f>
        <v/>
      </c>
      <c r="B191">
        <f>IF($Y191="","",INDEX('Apólices'!$B$2:$B$5001,$Y191)&amp;"")</f>
        <v/>
      </c>
      <c r="C191">
        <f>IF($Y191="","",INDEX('Apólices'!$F$2:$F$5001,$Y191)&amp;"")</f>
        <v/>
      </c>
      <c r="D191">
        <f>IF($Y191="","",INDEX('Apólices'!$G$2:$G$5001,$Y191)&amp;"")</f>
        <v/>
      </c>
      <c r="E191">
        <f>IF($Y191="","",INDEX('Apólices'!$I$2:$I$5001,$Y191)&amp;"")</f>
        <v/>
      </c>
      <c r="F191" s="8">
        <f>IF($Y191="","",INDEX('Apólices'!$L$2:$L$5001,$Y191))</f>
        <v/>
      </c>
      <c r="G191" s="10">
        <f>IF($F191="","",$F191-TODAY())</f>
        <v/>
      </c>
      <c r="H191">
        <f>IF($G191="","",IF($G191&lt;=30,"Até 30 dias",IF($G191&lt;=60,"31 a 60 dias","61 a 90 dias")))</f>
        <v/>
      </c>
      <c r="I191">
        <f>IF($Y191="","",INDEX('Apólices'!$R$2:$R$5001,$Y191)&amp;"")</f>
        <v/>
      </c>
      <c r="Y191">
        <f>IFERROR(MATCH(SMALL($Z$2:$Z$5001,ROW()-8),$Z$2:$Z$5001,0),"")</f>
        <v/>
      </c>
      <c r="Z191">
        <f>IF(AND(ISNUMBER('Apólices'!$L191),'Apólices'!$R191&lt;&gt;"Cancelada"),IF(AND('Apólices'!$L191&gt;=TODAY(),'Apólices'!$L191&lt;=TODAY()+90),'Apólices'!$L191+ROW()/100000,""),"")</f>
        <v/>
      </c>
    </row>
    <row r="192">
      <c r="A192">
        <f>IF($Y192="","",INDEX('Apólices'!$A$2:$A$5001,$Y192)&amp;"")</f>
        <v/>
      </c>
      <c r="B192">
        <f>IF($Y192="","",INDEX('Apólices'!$B$2:$B$5001,$Y192)&amp;"")</f>
        <v/>
      </c>
      <c r="C192">
        <f>IF($Y192="","",INDEX('Apólices'!$F$2:$F$5001,$Y192)&amp;"")</f>
        <v/>
      </c>
      <c r="D192">
        <f>IF($Y192="","",INDEX('Apólices'!$G$2:$G$5001,$Y192)&amp;"")</f>
        <v/>
      </c>
      <c r="E192">
        <f>IF($Y192="","",INDEX('Apólices'!$I$2:$I$5001,$Y192)&amp;"")</f>
        <v/>
      </c>
      <c r="F192" s="8">
        <f>IF($Y192="","",INDEX('Apólices'!$L$2:$L$5001,$Y192))</f>
        <v/>
      </c>
      <c r="G192" s="10">
        <f>IF($F192="","",$F192-TODAY())</f>
        <v/>
      </c>
      <c r="H192">
        <f>IF($G192="","",IF($G192&lt;=30,"Até 30 dias",IF($G192&lt;=60,"31 a 60 dias","61 a 90 dias")))</f>
        <v/>
      </c>
      <c r="I192">
        <f>IF($Y192="","",INDEX('Apólices'!$R$2:$R$5001,$Y192)&amp;"")</f>
        <v/>
      </c>
      <c r="Y192">
        <f>IFERROR(MATCH(SMALL($Z$2:$Z$5001,ROW()-8),$Z$2:$Z$5001,0),"")</f>
        <v/>
      </c>
      <c r="Z192">
        <f>IF(AND(ISNUMBER('Apólices'!$L192),'Apólices'!$R192&lt;&gt;"Cancelada"),IF(AND('Apólices'!$L192&gt;=TODAY(),'Apólices'!$L192&lt;=TODAY()+90),'Apólices'!$L192+ROW()/100000,""),"")</f>
        <v/>
      </c>
    </row>
    <row r="193">
      <c r="A193">
        <f>IF($Y193="","",INDEX('Apólices'!$A$2:$A$5001,$Y193)&amp;"")</f>
        <v/>
      </c>
      <c r="B193">
        <f>IF($Y193="","",INDEX('Apólices'!$B$2:$B$5001,$Y193)&amp;"")</f>
        <v/>
      </c>
      <c r="C193">
        <f>IF($Y193="","",INDEX('Apólices'!$F$2:$F$5001,$Y193)&amp;"")</f>
        <v/>
      </c>
      <c r="D193">
        <f>IF($Y193="","",INDEX('Apólices'!$G$2:$G$5001,$Y193)&amp;"")</f>
        <v/>
      </c>
      <c r="E193">
        <f>IF($Y193="","",INDEX('Apólices'!$I$2:$I$5001,$Y193)&amp;"")</f>
        <v/>
      </c>
      <c r="F193" s="8">
        <f>IF($Y193="","",INDEX('Apólices'!$L$2:$L$5001,$Y193))</f>
        <v/>
      </c>
      <c r="G193" s="10">
        <f>IF($F193="","",$F193-TODAY())</f>
        <v/>
      </c>
      <c r="H193">
        <f>IF($G193="","",IF($G193&lt;=30,"Até 30 dias",IF($G193&lt;=60,"31 a 60 dias","61 a 90 dias")))</f>
        <v/>
      </c>
      <c r="I193">
        <f>IF($Y193="","",INDEX('Apólices'!$R$2:$R$5001,$Y193)&amp;"")</f>
        <v/>
      </c>
      <c r="Y193">
        <f>IFERROR(MATCH(SMALL($Z$2:$Z$5001,ROW()-8),$Z$2:$Z$5001,0),"")</f>
        <v/>
      </c>
      <c r="Z193">
        <f>IF(AND(ISNUMBER('Apólices'!$L193),'Apólices'!$R193&lt;&gt;"Cancelada"),IF(AND('Apólices'!$L193&gt;=TODAY(),'Apólices'!$L193&lt;=TODAY()+90),'Apólices'!$L193+ROW()/100000,""),"")</f>
        <v/>
      </c>
    </row>
    <row r="194">
      <c r="A194">
        <f>IF($Y194="","",INDEX('Apólices'!$A$2:$A$5001,$Y194)&amp;"")</f>
        <v/>
      </c>
      <c r="B194">
        <f>IF($Y194="","",INDEX('Apólices'!$B$2:$B$5001,$Y194)&amp;"")</f>
        <v/>
      </c>
      <c r="C194">
        <f>IF($Y194="","",INDEX('Apólices'!$F$2:$F$5001,$Y194)&amp;"")</f>
        <v/>
      </c>
      <c r="D194">
        <f>IF($Y194="","",INDEX('Apólices'!$G$2:$G$5001,$Y194)&amp;"")</f>
        <v/>
      </c>
      <c r="E194">
        <f>IF($Y194="","",INDEX('Apólices'!$I$2:$I$5001,$Y194)&amp;"")</f>
        <v/>
      </c>
      <c r="F194" s="8">
        <f>IF($Y194="","",INDEX('Apólices'!$L$2:$L$5001,$Y194))</f>
        <v/>
      </c>
      <c r="G194" s="10">
        <f>IF($F194="","",$F194-TODAY())</f>
        <v/>
      </c>
      <c r="H194">
        <f>IF($G194="","",IF($G194&lt;=30,"Até 30 dias",IF($G194&lt;=60,"31 a 60 dias","61 a 90 dias")))</f>
        <v/>
      </c>
      <c r="I194">
        <f>IF($Y194="","",INDEX('Apólices'!$R$2:$R$5001,$Y194)&amp;"")</f>
        <v/>
      </c>
      <c r="Y194">
        <f>IFERROR(MATCH(SMALL($Z$2:$Z$5001,ROW()-8),$Z$2:$Z$5001,0),"")</f>
        <v/>
      </c>
      <c r="Z194">
        <f>IF(AND(ISNUMBER('Apólices'!$L194),'Apólices'!$R194&lt;&gt;"Cancelada"),IF(AND('Apólices'!$L194&gt;=TODAY(),'Apólices'!$L194&lt;=TODAY()+90),'Apólices'!$L194+ROW()/100000,""),"")</f>
        <v/>
      </c>
    </row>
    <row r="195">
      <c r="A195">
        <f>IF($Y195="","",INDEX('Apólices'!$A$2:$A$5001,$Y195)&amp;"")</f>
        <v/>
      </c>
      <c r="B195">
        <f>IF($Y195="","",INDEX('Apólices'!$B$2:$B$5001,$Y195)&amp;"")</f>
        <v/>
      </c>
      <c r="C195">
        <f>IF($Y195="","",INDEX('Apólices'!$F$2:$F$5001,$Y195)&amp;"")</f>
        <v/>
      </c>
      <c r="D195">
        <f>IF($Y195="","",INDEX('Apólices'!$G$2:$G$5001,$Y195)&amp;"")</f>
        <v/>
      </c>
      <c r="E195">
        <f>IF($Y195="","",INDEX('Apólices'!$I$2:$I$5001,$Y195)&amp;"")</f>
        <v/>
      </c>
      <c r="F195" s="8">
        <f>IF($Y195="","",INDEX('Apólices'!$L$2:$L$5001,$Y195))</f>
        <v/>
      </c>
      <c r="G195" s="10">
        <f>IF($F195="","",$F195-TODAY())</f>
        <v/>
      </c>
      <c r="H195">
        <f>IF($G195="","",IF($G195&lt;=30,"Até 30 dias",IF($G195&lt;=60,"31 a 60 dias","61 a 90 dias")))</f>
        <v/>
      </c>
      <c r="I195">
        <f>IF($Y195="","",INDEX('Apólices'!$R$2:$R$5001,$Y195)&amp;"")</f>
        <v/>
      </c>
      <c r="Y195">
        <f>IFERROR(MATCH(SMALL($Z$2:$Z$5001,ROW()-8),$Z$2:$Z$5001,0),"")</f>
        <v/>
      </c>
      <c r="Z195">
        <f>IF(AND(ISNUMBER('Apólices'!$L195),'Apólices'!$R195&lt;&gt;"Cancelada"),IF(AND('Apólices'!$L195&gt;=TODAY(),'Apólices'!$L195&lt;=TODAY()+90),'Apólices'!$L195+ROW()/100000,""),"")</f>
        <v/>
      </c>
    </row>
    <row r="196">
      <c r="A196">
        <f>IF($Y196="","",INDEX('Apólices'!$A$2:$A$5001,$Y196)&amp;"")</f>
        <v/>
      </c>
      <c r="B196">
        <f>IF($Y196="","",INDEX('Apólices'!$B$2:$B$5001,$Y196)&amp;"")</f>
        <v/>
      </c>
      <c r="C196">
        <f>IF($Y196="","",INDEX('Apólices'!$F$2:$F$5001,$Y196)&amp;"")</f>
        <v/>
      </c>
      <c r="D196">
        <f>IF($Y196="","",INDEX('Apólices'!$G$2:$G$5001,$Y196)&amp;"")</f>
        <v/>
      </c>
      <c r="E196">
        <f>IF($Y196="","",INDEX('Apólices'!$I$2:$I$5001,$Y196)&amp;"")</f>
        <v/>
      </c>
      <c r="F196" s="8">
        <f>IF($Y196="","",INDEX('Apólices'!$L$2:$L$5001,$Y196))</f>
        <v/>
      </c>
      <c r="G196" s="10">
        <f>IF($F196="","",$F196-TODAY())</f>
        <v/>
      </c>
      <c r="H196">
        <f>IF($G196="","",IF($G196&lt;=30,"Até 30 dias",IF($G196&lt;=60,"31 a 60 dias","61 a 90 dias")))</f>
        <v/>
      </c>
      <c r="I196">
        <f>IF($Y196="","",INDEX('Apólices'!$R$2:$R$5001,$Y196)&amp;"")</f>
        <v/>
      </c>
      <c r="Y196">
        <f>IFERROR(MATCH(SMALL($Z$2:$Z$5001,ROW()-8),$Z$2:$Z$5001,0),"")</f>
        <v/>
      </c>
      <c r="Z196">
        <f>IF(AND(ISNUMBER('Apólices'!$L196),'Apólices'!$R196&lt;&gt;"Cancelada"),IF(AND('Apólices'!$L196&gt;=TODAY(),'Apólices'!$L196&lt;=TODAY()+90),'Apólices'!$L196+ROW()/100000,""),"")</f>
        <v/>
      </c>
    </row>
    <row r="197">
      <c r="A197">
        <f>IF($Y197="","",INDEX('Apólices'!$A$2:$A$5001,$Y197)&amp;"")</f>
        <v/>
      </c>
      <c r="B197">
        <f>IF($Y197="","",INDEX('Apólices'!$B$2:$B$5001,$Y197)&amp;"")</f>
        <v/>
      </c>
      <c r="C197">
        <f>IF($Y197="","",INDEX('Apólices'!$F$2:$F$5001,$Y197)&amp;"")</f>
        <v/>
      </c>
      <c r="D197">
        <f>IF($Y197="","",INDEX('Apólices'!$G$2:$G$5001,$Y197)&amp;"")</f>
        <v/>
      </c>
      <c r="E197">
        <f>IF($Y197="","",INDEX('Apólices'!$I$2:$I$5001,$Y197)&amp;"")</f>
        <v/>
      </c>
      <c r="F197" s="8">
        <f>IF($Y197="","",INDEX('Apólices'!$L$2:$L$5001,$Y197))</f>
        <v/>
      </c>
      <c r="G197" s="10">
        <f>IF($F197="","",$F197-TODAY())</f>
        <v/>
      </c>
      <c r="H197">
        <f>IF($G197="","",IF($G197&lt;=30,"Até 30 dias",IF($G197&lt;=60,"31 a 60 dias","61 a 90 dias")))</f>
        <v/>
      </c>
      <c r="I197">
        <f>IF($Y197="","",INDEX('Apólices'!$R$2:$R$5001,$Y197)&amp;"")</f>
        <v/>
      </c>
      <c r="Y197">
        <f>IFERROR(MATCH(SMALL($Z$2:$Z$5001,ROW()-8),$Z$2:$Z$5001,0),"")</f>
        <v/>
      </c>
      <c r="Z197">
        <f>IF(AND(ISNUMBER('Apólices'!$L197),'Apólices'!$R197&lt;&gt;"Cancelada"),IF(AND('Apólices'!$L197&gt;=TODAY(),'Apólices'!$L197&lt;=TODAY()+90),'Apólices'!$L197+ROW()/100000,""),"")</f>
        <v/>
      </c>
    </row>
    <row r="198">
      <c r="A198">
        <f>IF($Y198="","",INDEX('Apólices'!$A$2:$A$5001,$Y198)&amp;"")</f>
        <v/>
      </c>
      <c r="B198">
        <f>IF($Y198="","",INDEX('Apólices'!$B$2:$B$5001,$Y198)&amp;"")</f>
        <v/>
      </c>
      <c r="C198">
        <f>IF($Y198="","",INDEX('Apólices'!$F$2:$F$5001,$Y198)&amp;"")</f>
        <v/>
      </c>
      <c r="D198">
        <f>IF($Y198="","",INDEX('Apólices'!$G$2:$G$5001,$Y198)&amp;"")</f>
        <v/>
      </c>
      <c r="E198">
        <f>IF($Y198="","",INDEX('Apólices'!$I$2:$I$5001,$Y198)&amp;"")</f>
        <v/>
      </c>
      <c r="F198" s="8">
        <f>IF($Y198="","",INDEX('Apólices'!$L$2:$L$5001,$Y198))</f>
        <v/>
      </c>
      <c r="G198" s="10">
        <f>IF($F198="","",$F198-TODAY())</f>
        <v/>
      </c>
      <c r="H198">
        <f>IF($G198="","",IF($G198&lt;=30,"Até 30 dias",IF($G198&lt;=60,"31 a 60 dias","61 a 90 dias")))</f>
        <v/>
      </c>
      <c r="I198">
        <f>IF($Y198="","",INDEX('Apólices'!$R$2:$R$5001,$Y198)&amp;"")</f>
        <v/>
      </c>
      <c r="Y198">
        <f>IFERROR(MATCH(SMALL($Z$2:$Z$5001,ROW()-8),$Z$2:$Z$5001,0),"")</f>
        <v/>
      </c>
      <c r="Z198">
        <f>IF(AND(ISNUMBER('Apólices'!$L198),'Apólices'!$R198&lt;&gt;"Cancelada"),IF(AND('Apólices'!$L198&gt;=TODAY(),'Apólices'!$L198&lt;=TODAY()+90),'Apólices'!$L198+ROW()/100000,""),"")</f>
        <v/>
      </c>
    </row>
    <row r="199">
      <c r="A199">
        <f>IF($Y199="","",INDEX('Apólices'!$A$2:$A$5001,$Y199)&amp;"")</f>
        <v/>
      </c>
      <c r="B199">
        <f>IF($Y199="","",INDEX('Apólices'!$B$2:$B$5001,$Y199)&amp;"")</f>
        <v/>
      </c>
      <c r="C199">
        <f>IF($Y199="","",INDEX('Apólices'!$F$2:$F$5001,$Y199)&amp;"")</f>
        <v/>
      </c>
      <c r="D199">
        <f>IF($Y199="","",INDEX('Apólices'!$G$2:$G$5001,$Y199)&amp;"")</f>
        <v/>
      </c>
      <c r="E199">
        <f>IF($Y199="","",INDEX('Apólices'!$I$2:$I$5001,$Y199)&amp;"")</f>
        <v/>
      </c>
      <c r="F199" s="8">
        <f>IF($Y199="","",INDEX('Apólices'!$L$2:$L$5001,$Y199))</f>
        <v/>
      </c>
      <c r="G199" s="10">
        <f>IF($F199="","",$F199-TODAY())</f>
        <v/>
      </c>
      <c r="H199">
        <f>IF($G199="","",IF($G199&lt;=30,"Até 30 dias",IF($G199&lt;=60,"31 a 60 dias","61 a 90 dias")))</f>
        <v/>
      </c>
      <c r="I199">
        <f>IF($Y199="","",INDEX('Apólices'!$R$2:$R$5001,$Y199)&amp;"")</f>
        <v/>
      </c>
      <c r="Y199">
        <f>IFERROR(MATCH(SMALL($Z$2:$Z$5001,ROW()-8),$Z$2:$Z$5001,0),"")</f>
        <v/>
      </c>
      <c r="Z199">
        <f>IF(AND(ISNUMBER('Apólices'!$L199),'Apólices'!$R199&lt;&gt;"Cancelada"),IF(AND('Apólices'!$L199&gt;=TODAY(),'Apólices'!$L199&lt;=TODAY()+90),'Apólices'!$L199+ROW()/100000,""),"")</f>
        <v/>
      </c>
    </row>
    <row r="200">
      <c r="A200">
        <f>IF($Y200="","",INDEX('Apólices'!$A$2:$A$5001,$Y200)&amp;"")</f>
        <v/>
      </c>
      <c r="B200">
        <f>IF($Y200="","",INDEX('Apólices'!$B$2:$B$5001,$Y200)&amp;"")</f>
        <v/>
      </c>
      <c r="C200">
        <f>IF($Y200="","",INDEX('Apólices'!$F$2:$F$5001,$Y200)&amp;"")</f>
        <v/>
      </c>
      <c r="D200">
        <f>IF($Y200="","",INDEX('Apólices'!$G$2:$G$5001,$Y200)&amp;"")</f>
        <v/>
      </c>
      <c r="E200">
        <f>IF($Y200="","",INDEX('Apólices'!$I$2:$I$5001,$Y200)&amp;"")</f>
        <v/>
      </c>
      <c r="F200" s="8">
        <f>IF($Y200="","",INDEX('Apólices'!$L$2:$L$5001,$Y200))</f>
        <v/>
      </c>
      <c r="G200" s="10">
        <f>IF($F200="","",$F200-TODAY())</f>
        <v/>
      </c>
      <c r="H200">
        <f>IF($G200="","",IF($G200&lt;=30,"Até 30 dias",IF($G200&lt;=60,"31 a 60 dias","61 a 90 dias")))</f>
        <v/>
      </c>
      <c r="I200">
        <f>IF($Y200="","",INDEX('Apólices'!$R$2:$R$5001,$Y200)&amp;"")</f>
        <v/>
      </c>
      <c r="Y200">
        <f>IFERROR(MATCH(SMALL($Z$2:$Z$5001,ROW()-8),$Z$2:$Z$5001,0),"")</f>
        <v/>
      </c>
      <c r="Z200">
        <f>IF(AND(ISNUMBER('Apólices'!$L200),'Apólices'!$R200&lt;&gt;"Cancelada"),IF(AND('Apólices'!$L200&gt;=TODAY(),'Apólices'!$L200&lt;=TODAY()+90),'Apólices'!$L200+ROW()/100000,""),"")</f>
        <v/>
      </c>
    </row>
    <row r="201">
      <c r="A201">
        <f>IF($Y201="","",INDEX('Apólices'!$A$2:$A$5001,$Y201)&amp;"")</f>
        <v/>
      </c>
      <c r="B201">
        <f>IF($Y201="","",INDEX('Apólices'!$B$2:$B$5001,$Y201)&amp;"")</f>
        <v/>
      </c>
      <c r="C201">
        <f>IF($Y201="","",INDEX('Apólices'!$F$2:$F$5001,$Y201)&amp;"")</f>
        <v/>
      </c>
      <c r="D201">
        <f>IF($Y201="","",INDEX('Apólices'!$G$2:$G$5001,$Y201)&amp;"")</f>
        <v/>
      </c>
      <c r="E201">
        <f>IF($Y201="","",INDEX('Apólices'!$I$2:$I$5001,$Y201)&amp;"")</f>
        <v/>
      </c>
      <c r="F201" s="8">
        <f>IF($Y201="","",INDEX('Apólices'!$L$2:$L$5001,$Y201))</f>
        <v/>
      </c>
      <c r="G201" s="10">
        <f>IF($F201="","",$F201-TODAY())</f>
        <v/>
      </c>
      <c r="H201">
        <f>IF($G201="","",IF($G201&lt;=30,"Até 30 dias",IF($G201&lt;=60,"31 a 60 dias","61 a 90 dias")))</f>
        <v/>
      </c>
      <c r="I201">
        <f>IF($Y201="","",INDEX('Apólices'!$R$2:$R$5001,$Y201)&amp;"")</f>
        <v/>
      </c>
      <c r="Y201">
        <f>IFERROR(MATCH(SMALL($Z$2:$Z$5001,ROW()-8),$Z$2:$Z$5001,0),"")</f>
        <v/>
      </c>
      <c r="Z201">
        <f>IF(AND(ISNUMBER('Apólices'!$L201),'Apólices'!$R201&lt;&gt;"Cancelada"),IF(AND('Apólices'!$L201&gt;=TODAY(),'Apólices'!$L201&lt;=TODAY()+90),'Apólices'!$L201+ROW()/100000,""),"")</f>
        <v/>
      </c>
    </row>
    <row r="202">
      <c r="A202">
        <f>IF($Y202="","",INDEX('Apólices'!$A$2:$A$5001,$Y202)&amp;"")</f>
        <v/>
      </c>
      <c r="B202">
        <f>IF($Y202="","",INDEX('Apólices'!$B$2:$B$5001,$Y202)&amp;"")</f>
        <v/>
      </c>
      <c r="C202">
        <f>IF($Y202="","",INDEX('Apólices'!$F$2:$F$5001,$Y202)&amp;"")</f>
        <v/>
      </c>
      <c r="D202">
        <f>IF($Y202="","",INDEX('Apólices'!$G$2:$G$5001,$Y202)&amp;"")</f>
        <v/>
      </c>
      <c r="E202">
        <f>IF($Y202="","",INDEX('Apólices'!$I$2:$I$5001,$Y202)&amp;"")</f>
        <v/>
      </c>
      <c r="F202" s="8">
        <f>IF($Y202="","",INDEX('Apólices'!$L$2:$L$5001,$Y202))</f>
        <v/>
      </c>
      <c r="G202" s="10">
        <f>IF($F202="","",$F202-TODAY())</f>
        <v/>
      </c>
      <c r="H202">
        <f>IF($G202="","",IF($G202&lt;=30,"Até 30 dias",IF($G202&lt;=60,"31 a 60 dias","61 a 90 dias")))</f>
        <v/>
      </c>
      <c r="I202">
        <f>IF($Y202="","",INDEX('Apólices'!$R$2:$R$5001,$Y202)&amp;"")</f>
        <v/>
      </c>
      <c r="Y202">
        <f>IFERROR(MATCH(SMALL($Z$2:$Z$5001,ROW()-8),$Z$2:$Z$5001,0),"")</f>
        <v/>
      </c>
      <c r="Z202">
        <f>IF(AND(ISNUMBER('Apólices'!$L202),'Apólices'!$R202&lt;&gt;"Cancelada"),IF(AND('Apólices'!$L202&gt;=TODAY(),'Apólices'!$L202&lt;=TODAY()+90),'Apólices'!$L202+ROW()/100000,""),"")</f>
        <v/>
      </c>
    </row>
    <row r="203">
      <c r="A203">
        <f>IF($Y203="","",INDEX('Apólices'!$A$2:$A$5001,$Y203)&amp;"")</f>
        <v/>
      </c>
      <c r="B203">
        <f>IF($Y203="","",INDEX('Apólices'!$B$2:$B$5001,$Y203)&amp;"")</f>
        <v/>
      </c>
      <c r="C203">
        <f>IF($Y203="","",INDEX('Apólices'!$F$2:$F$5001,$Y203)&amp;"")</f>
        <v/>
      </c>
      <c r="D203">
        <f>IF($Y203="","",INDEX('Apólices'!$G$2:$G$5001,$Y203)&amp;"")</f>
        <v/>
      </c>
      <c r="E203">
        <f>IF($Y203="","",INDEX('Apólices'!$I$2:$I$5001,$Y203)&amp;"")</f>
        <v/>
      </c>
      <c r="F203" s="8">
        <f>IF($Y203="","",INDEX('Apólices'!$L$2:$L$5001,$Y203))</f>
        <v/>
      </c>
      <c r="G203" s="10">
        <f>IF($F203="","",$F203-TODAY())</f>
        <v/>
      </c>
      <c r="H203">
        <f>IF($G203="","",IF($G203&lt;=30,"Até 30 dias",IF($G203&lt;=60,"31 a 60 dias","61 a 90 dias")))</f>
        <v/>
      </c>
      <c r="I203">
        <f>IF($Y203="","",INDEX('Apólices'!$R$2:$R$5001,$Y203)&amp;"")</f>
        <v/>
      </c>
      <c r="Y203">
        <f>IFERROR(MATCH(SMALL($Z$2:$Z$5001,ROW()-8),$Z$2:$Z$5001,0),"")</f>
        <v/>
      </c>
      <c r="Z203">
        <f>IF(AND(ISNUMBER('Apólices'!$L203),'Apólices'!$R203&lt;&gt;"Cancelada"),IF(AND('Apólices'!$L203&gt;=TODAY(),'Apólices'!$L203&lt;=TODAY()+90),'Apólices'!$L203+ROW()/100000,""),"")</f>
        <v/>
      </c>
    </row>
    <row r="204">
      <c r="A204">
        <f>IF($Y204="","",INDEX('Apólices'!$A$2:$A$5001,$Y204)&amp;"")</f>
        <v/>
      </c>
      <c r="B204">
        <f>IF($Y204="","",INDEX('Apólices'!$B$2:$B$5001,$Y204)&amp;"")</f>
        <v/>
      </c>
      <c r="C204">
        <f>IF($Y204="","",INDEX('Apólices'!$F$2:$F$5001,$Y204)&amp;"")</f>
        <v/>
      </c>
      <c r="D204">
        <f>IF($Y204="","",INDEX('Apólices'!$G$2:$G$5001,$Y204)&amp;"")</f>
        <v/>
      </c>
      <c r="E204">
        <f>IF($Y204="","",INDEX('Apólices'!$I$2:$I$5001,$Y204)&amp;"")</f>
        <v/>
      </c>
      <c r="F204" s="8">
        <f>IF($Y204="","",INDEX('Apólices'!$L$2:$L$5001,$Y204))</f>
        <v/>
      </c>
      <c r="G204" s="10">
        <f>IF($F204="","",$F204-TODAY())</f>
        <v/>
      </c>
      <c r="H204">
        <f>IF($G204="","",IF($G204&lt;=30,"Até 30 dias",IF($G204&lt;=60,"31 a 60 dias","61 a 90 dias")))</f>
        <v/>
      </c>
      <c r="I204">
        <f>IF($Y204="","",INDEX('Apólices'!$R$2:$R$5001,$Y204)&amp;"")</f>
        <v/>
      </c>
      <c r="Y204">
        <f>IFERROR(MATCH(SMALL($Z$2:$Z$5001,ROW()-8),$Z$2:$Z$5001,0),"")</f>
        <v/>
      </c>
      <c r="Z204">
        <f>IF(AND(ISNUMBER('Apólices'!$L204),'Apólices'!$R204&lt;&gt;"Cancelada"),IF(AND('Apólices'!$L204&gt;=TODAY(),'Apólices'!$L204&lt;=TODAY()+90),'Apólices'!$L204+ROW()/100000,""),"")</f>
        <v/>
      </c>
    </row>
    <row r="205">
      <c r="A205">
        <f>IF($Y205="","",INDEX('Apólices'!$A$2:$A$5001,$Y205)&amp;"")</f>
        <v/>
      </c>
      <c r="B205">
        <f>IF($Y205="","",INDEX('Apólices'!$B$2:$B$5001,$Y205)&amp;"")</f>
        <v/>
      </c>
      <c r="C205">
        <f>IF($Y205="","",INDEX('Apólices'!$F$2:$F$5001,$Y205)&amp;"")</f>
        <v/>
      </c>
      <c r="D205">
        <f>IF($Y205="","",INDEX('Apólices'!$G$2:$G$5001,$Y205)&amp;"")</f>
        <v/>
      </c>
      <c r="E205">
        <f>IF($Y205="","",INDEX('Apólices'!$I$2:$I$5001,$Y205)&amp;"")</f>
        <v/>
      </c>
      <c r="F205" s="8">
        <f>IF($Y205="","",INDEX('Apólices'!$L$2:$L$5001,$Y205))</f>
        <v/>
      </c>
      <c r="G205" s="10">
        <f>IF($F205="","",$F205-TODAY())</f>
        <v/>
      </c>
      <c r="H205">
        <f>IF($G205="","",IF($G205&lt;=30,"Até 30 dias",IF($G205&lt;=60,"31 a 60 dias","61 a 90 dias")))</f>
        <v/>
      </c>
      <c r="I205">
        <f>IF($Y205="","",INDEX('Apólices'!$R$2:$R$5001,$Y205)&amp;"")</f>
        <v/>
      </c>
      <c r="Y205">
        <f>IFERROR(MATCH(SMALL($Z$2:$Z$5001,ROW()-8),$Z$2:$Z$5001,0),"")</f>
        <v/>
      </c>
      <c r="Z205">
        <f>IF(AND(ISNUMBER('Apólices'!$L205),'Apólices'!$R205&lt;&gt;"Cancelada"),IF(AND('Apólices'!$L205&gt;=TODAY(),'Apólices'!$L205&lt;=TODAY()+90),'Apólices'!$L205+ROW()/100000,""),"")</f>
        <v/>
      </c>
    </row>
    <row r="206">
      <c r="A206">
        <f>IF($Y206="","",INDEX('Apólices'!$A$2:$A$5001,$Y206)&amp;"")</f>
        <v/>
      </c>
      <c r="B206">
        <f>IF($Y206="","",INDEX('Apólices'!$B$2:$B$5001,$Y206)&amp;"")</f>
        <v/>
      </c>
      <c r="C206">
        <f>IF($Y206="","",INDEX('Apólices'!$F$2:$F$5001,$Y206)&amp;"")</f>
        <v/>
      </c>
      <c r="D206">
        <f>IF($Y206="","",INDEX('Apólices'!$G$2:$G$5001,$Y206)&amp;"")</f>
        <v/>
      </c>
      <c r="E206">
        <f>IF($Y206="","",INDEX('Apólices'!$I$2:$I$5001,$Y206)&amp;"")</f>
        <v/>
      </c>
      <c r="F206" s="8">
        <f>IF($Y206="","",INDEX('Apólices'!$L$2:$L$5001,$Y206))</f>
        <v/>
      </c>
      <c r="G206" s="10">
        <f>IF($F206="","",$F206-TODAY())</f>
        <v/>
      </c>
      <c r="H206">
        <f>IF($G206="","",IF($G206&lt;=30,"Até 30 dias",IF($G206&lt;=60,"31 a 60 dias","61 a 90 dias")))</f>
        <v/>
      </c>
      <c r="I206">
        <f>IF($Y206="","",INDEX('Apólices'!$R$2:$R$5001,$Y206)&amp;"")</f>
        <v/>
      </c>
      <c r="Y206">
        <f>IFERROR(MATCH(SMALL($Z$2:$Z$5001,ROW()-8),$Z$2:$Z$5001,0),"")</f>
        <v/>
      </c>
      <c r="Z206">
        <f>IF(AND(ISNUMBER('Apólices'!$L206),'Apólices'!$R206&lt;&gt;"Cancelada"),IF(AND('Apólices'!$L206&gt;=TODAY(),'Apólices'!$L206&lt;=TODAY()+90),'Apólices'!$L206+ROW()/100000,""),"")</f>
        <v/>
      </c>
    </row>
    <row r="207">
      <c r="A207">
        <f>IF($Y207="","",INDEX('Apólices'!$A$2:$A$5001,$Y207)&amp;"")</f>
        <v/>
      </c>
      <c r="B207">
        <f>IF($Y207="","",INDEX('Apólices'!$B$2:$B$5001,$Y207)&amp;"")</f>
        <v/>
      </c>
      <c r="C207">
        <f>IF($Y207="","",INDEX('Apólices'!$F$2:$F$5001,$Y207)&amp;"")</f>
        <v/>
      </c>
      <c r="D207">
        <f>IF($Y207="","",INDEX('Apólices'!$G$2:$G$5001,$Y207)&amp;"")</f>
        <v/>
      </c>
      <c r="E207">
        <f>IF($Y207="","",INDEX('Apólices'!$I$2:$I$5001,$Y207)&amp;"")</f>
        <v/>
      </c>
      <c r="F207" s="8">
        <f>IF($Y207="","",INDEX('Apólices'!$L$2:$L$5001,$Y207))</f>
        <v/>
      </c>
      <c r="G207" s="10">
        <f>IF($F207="","",$F207-TODAY())</f>
        <v/>
      </c>
      <c r="H207">
        <f>IF($G207="","",IF($G207&lt;=30,"Até 30 dias",IF($G207&lt;=60,"31 a 60 dias","61 a 90 dias")))</f>
        <v/>
      </c>
      <c r="I207">
        <f>IF($Y207="","",INDEX('Apólices'!$R$2:$R$5001,$Y207)&amp;"")</f>
        <v/>
      </c>
      <c r="Y207">
        <f>IFERROR(MATCH(SMALL($Z$2:$Z$5001,ROW()-8),$Z$2:$Z$5001,0),"")</f>
        <v/>
      </c>
      <c r="Z207">
        <f>IF(AND(ISNUMBER('Apólices'!$L207),'Apólices'!$R207&lt;&gt;"Cancelada"),IF(AND('Apólices'!$L207&gt;=TODAY(),'Apólices'!$L207&lt;=TODAY()+90),'Apólices'!$L207+ROW()/100000,""),"")</f>
        <v/>
      </c>
    </row>
    <row r="208">
      <c r="A208">
        <f>IF($Y208="","",INDEX('Apólices'!$A$2:$A$5001,$Y208)&amp;"")</f>
        <v/>
      </c>
      <c r="B208">
        <f>IF($Y208="","",INDEX('Apólices'!$B$2:$B$5001,$Y208)&amp;"")</f>
        <v/>
      </c>
      <c r="C208">
        <f>IF($Y208="","",INDEX('Apólices'!$F$2:$F$5001,$Y208)&amp;"")</f>
        <v/>
      </c>
      <c r="D208">
        <f>IF($Y208="","",INDEX('Apólices'!$G$2:$G$5001,$Y208)&amp;"")</f>
        <v/>
      </c>
      <c r="E208">
        <f>IF($Y208="","",INDEX('Apólices'!$I$2:$I$5001,$Y208)&amp;"")</f>
        <v/>
      </c>
      <c r="F208" s="8">
        <f>IF($Y208="","",INDEX('Apólices'!$L$2:$L$5001,$Y208))</f>
        <v/>
      </c>
      <c r="G208" s="10">
        <f>IF($F208="","",$F208-TODAY())</f>
        <v/>
      </c>
      <c r="H208">
        <f>IF($G208="","",IF($G208&lt;=30,"Até 30 dias",IF($G208&lt;=60,"31 a 60 dias","61 a 90 dias")))</f>
        <v/>
      </c>
      <c r="I208">
        <f>IF($Y208="","",INDEX('Apólices'!$R$2:$R$5001,$Y208)&amp;"")</f>
        <v/>
      </c>
      <c r="Y208">
        <f>IFERROR(MATCH(SMALL($Z$2:$Z$5001,ROW()-8),$Z$2:$Z$5001,0),"")</f>
        <v/>
      </c>
      <c r="Z208">
        <f>IF(AND(ISNUMBER('Apólices'!$L208),'Apólices'!$R208&lt;&gt;"Cancelada"),IF(AND('Apólices'!$L208&gt;=TODAY(),'Apólices'!$L208&lt;=TODAY()+90),'Apólices'!$L208+ROW()/100000,""),"")</f>
        <v/>
      </c>
    </row>
    <row r="209">
      <c r="A209">
        <f>IF($Y209="","",INDEX('Apólices'!$A$2:$A$5001,$Y209)&amp;"")</f>
        <v/>
      </c>
      <c r="B209">
        <f>IF($Y209="","",INDEX('Apólices'!$B$2:$B$5001,$Y209)&amp;"")</f>
        <v/>
      </c>
      <c r="C209">
        <f>IF($Y209="","",INDEX('Apólices'!$F$2:$F$5001,$Y209)&amp;"")</f>
        <v/>
      </c>
      <c r="D209">
        <f>IF($Y209="","",INDEX('Apólices'!$G$2:$G$5001,$Y209)&amp;"")</f>
        <v/>
      </c>
      <c r="E209">
        <f>IF($Y209="","",INDEX('Apólices'!$I$2:$I$5001,$Y209)&amp;"")</f>
        <v/>
      </c>
      <c r="F209" s="8">
        <f>IF($Y209="","",INDEX('Apólices'!$L$2:$L$5001,$Y209))</f>
        <v/>
      </c>
      <c r="G209" s="10">
        <f>IF($F209="","",$F209-TODAY())</f>
        <v/>
      </c>
      <c r="H209">
        <f>IF($G209="","",IF($G209&lt;=30,"Até 30 dias",IF($G209&lt;=60,"31 a 60 dias","61 a 90 dias")))</f>
        <v/>
      </c>
      <c r="I209">
        <f>IF($Y209="","",INDEX('Apólices'!$R$2:$R$5001,$Y209)&amp;"")</f>
        <v/>
      </c>
      <c r="Y209">
        <f>IFERROR(MATCH(SMALL($Z$2:$Z$5001,ROW()-8),$Z$2:$Z$5001,0),"")</f>
        <v/>
      </c>
      <c r="Z209">
        <f>IF(AND(ISNUMBER('Apólices'!$L209),'Apólices'!$R209&lt;&gt;"Cancelada"),IF(AND('Apólices'!$L209&gt;=TODAY(),'Apólices'!$L209&lt;=TODAY()+90),'Apólices'!$L209+ROW()/100000,""),"")</f>
        <v/>
      </c>
    </row>
    <row r="210">
      <c r="A210">
        <f>IF($Y210="","",INDEX('Apólices'!$A$2:$A$5001,$Y210)&amp;"")</f>
        <v/>
      </c>
      <c r="B210">
        <f>IF($Y210="","",INDEX('Apólices'!$B$2:$B$5001,$Y210)&amp;"")</f>
        <v/>
      </c>
      <c r="C210">
        <f>IF($Y210="","",INDEX('Apólices'!$F$2:$F$5001,$Y210)&amp;"")</f>
        <v/>
      </c>
      <c r="D210">
        <f>IF($Y210="","",INDEX('Apólices'!$G$2:$G$5001,$Y210)&amp;"")</f>
        <v/>
      </c>
      <c r="E210">
        <f>IF($Y210="","",INDEX('Apólices'!$I$2:$I$5001,$Y210)&amp;"")</f>
        <v/>
      </c>
      <c r="F210" s="8">
        <f>IF($Y210="","",INDEX('Apólices'!$L$2:$L$5001,$Y210))</f>
        <v/>
      </c>
      <c r="G210" s="10">
        <f>IF($F210="","",$F210-TODAY())</f>
        <v/>
      </c>
      <c r="H210">
        <f>IF($G210="","",IF($G210&lt;=30,"Até 30 dias",IF($G210&lt;=60,"31 a 60 dias","61 a 90 dias")))</f>
        <v/>
      </c>
      <c r="I210">
        <f>IF($Y210="","",INDEX('Apólices'!$R$2:$R$5001,$Y210)&amp;"")</f>
        <v/>
      </c>
      <c r="Y210">
        <f>IFERROR(MATCH(SMALL($Z$2:$Z$5001,ROW()-8),$Z$2:$Z$5001,0),"")</f>
        <v/>
      </c>
      <c r="Z210">
        <f>IF(AND(ISNUMBER('Apólices'!$L210),'Apólices'!$R210&lt;&gt;"Cancelada"),IF(AND('Apólices'!$L210&gt;=TODAY(),'Apólices'!$L210&lt;=TODAY()+90),'Apólices'!$L210+ROW()/100000,""),"")</f>
        <v/>
      </c>
    </row>
    <row r="211">
      <c r="A211">
        <f>IF($Y211="","",INDEX('Apólices'!$A$2:$A$5001,$Y211)&amp;"")</f>
        <v/>
      </c>
      <c r="B211">
        <f>IF($Y211="","",INDEX('Apólices'!$B$2:$B$5001,$Y211)&amp;"")</f>
        <v/>
      </c>
      <c r="C211">
        <f>IF($Y211="","",INDEX('Apólices'!$F$2:$F$5001,$Y211)&amp;"")</f>
        <v/>
      </c>
      <c r="D211">
        <f>IF($Y211="","",INDEX('Apólices'!$G$2:$G$5001,$Y211)&amp;"")</f>
        <v/>
      </c>
      <c r="E211">
        <f>IF($Y211="","",INDEX('Apólices'!$I$2:$I$5001,$Y211)&amp;"")</f>
        <v/>
      </c>
      <c r="F211" s="8">
        <f>IF($Y211="","",INDEX('Apólices'!$L$2:$L$5001,$Y211))</f>
        <v/>
      </c>
      <c r="G211" s="10">
        <f>IF($F211="","",$F211-TODAY())</f>
        <v/>
      </c>
      <c r="H211">
        <f>IF($G211="","",IF($G211&lt;=30,"Até 30 dias",IF($G211&lt;=60,"31 a 60 dias","61 a 90 dias")))</f>
        <v/>
      </c>
      <c r="I211">
        <f>IF($Y211="","",INDEX('Apólices'!$R$2:$R$5001,$Y211)&amp;"")</f>
        <v/>
      </c>
      <c r="Y211">
        <f>IFERROR(MATCH(SMALL($Z$2:$Z$5001,ROW()-8),$Z$2:$Z$5001,0),"")</f>
        <v/>
      </c>
      <c r="Z211">
        <f>IF(AND(ISNUMBER('Apólices'!$L211),'Apólices'!$R211&lt;&gt;"Cancelada"),IF(AND('Apólices'!$L211&gt;=TODAY(),'Apólices'!$L211&lt;=TODAY()+90),'Apólices'!$L211+ROW()/100000,""),"")</f>
        <v/>
      </c>
    </row>
    <row r="212">
      <c r="A212">
        <f>IF($Y212="","",INDEX('Apólices'!$A$2:$A$5001,$Y212)&amp;"")</f>
        <v/>
      </c>
      <c r="B212">
        <f>IF($Y212="","",INDEX('Apólices'!$B$2:$B$5001,$Y212)&amp;"")</f>
        <v/>
      </c>
      <c r="C212">
        <f>IF($Y212="","",INDEX('Apólices'!$F$2:$F$5001,$Y212)&amp;"")</f>
        <v/>
      </c>
      <c r="D212">
        <f>IF($Y212="","",INDEX('Apólices'!$G$2:$G$5001,$Y212)&amp;"")</f>
        <v/>
      </c>
      <c r="E212">
        <f>IF($Y212="","",INDEX('Apólices'!$I$2:$I$5001,$Y212)&amp;"")</f>
        <v/>
      </c>
      <c r="F212" s="8">
        <f>IF($Y212="","",INDEX('Apólices'!$L$2:$L$5001,$Y212))</f>
        <v/>
      </c>
      <c r="G212" s="10">
        <f>IF($F212="","",$F212-TODAY())</f>
        <v/>
      </c>
      <c r="H212">
        <f>IF($G212="","",IF($G212&lt;=30,"Até 30 dias",IF($G212&lt;=60,"31 a 60 dias","61 a 90 dias")))</f>
        <v/>
      </c>
      <c r="I212">
        <f>IF($Y212="","",INDEX('Apólices'!$R$2:$R$5001,$Y212)&amp;"")</f>
        <v/>
      </c>
      <c r="Y212">
        <f>IFERROR(MATCH(SMALL($Z$2:$Z$5001,ROW()-8),$Z$2:$Z$5001,0),"")</f>
        <v/>
      </c>
      <c r="Z212">
        <f>IF(AND(ISNUMBER('Apólices'!$L212),'Apólices'!$R212&lt;&gt;"Cancelada"),IF(AND('Apólices'!$L212&gt;=TODAY(),'Apólices'!$L212&lt;=TODAY()+90),'Apólices'!$L212+ROW()/100000,""),"")</f>
        <v/>
      </c>
    </row>
    <row r="213">
      <c r="A213">
        <f>IF($Y213="","",INDEX('Apólices'!$A$2:$A$5001,$Y213)&amp;"")</f>
        <v/>
      </c>
      <c r="B213">
        <f>IF($Y213="","",INDEX('Apólices'!$B$2:$B$5001,$Y213)&amp;"")</f>
        <v/>
      </c>
      <c r="C213">
        <f>IF($Y213="","",INDEX('Apólices'!$F$2:$F$5001,$Y213)&amp;"")</f>
        <v/>
      </c>
      <c r="D213">
        <f>IF($Y213="","",INDEX('Apólices'!$G$2:$G$5001,$Y213)&amp;"")</f>
        <v/>
      </c>
      <c r="E213">
        <f>IF($Y213="","",INDEX('Apólices'!$I$2:$I$5001,$Y213)&amp;"")</f>
        <v/>
      </c>
      <c r="F213" s="8">
        <f>IF($Y213="","",INDEX('Apólices'!$L$2:$L$5001,$Y213))</f>
        <v/>
      </c>
      <c r="G213" s="10">
        <f>IF($F213="","",$F213-TODAY())</f>
        <v/>
      </c>
      <c r="H213">
        <f>IF($G213="","",IF($G213&lt;=30,"Até 30 dias",IF($G213&lt;=60,"31 a 60 dias","61 a 90 dias")))</f>
        <v/>
      </c>
      <c r="I213">
        <f>IF($Y213="","",INDEX('Apólices'!$R$2:$R$5001,$Y213)&amp;"")</f>
        <v/>
      </c>
      <c r="Y213">
        <f>IFERROR(MATCH(SMALL($Z$2:$Z$5001,ROW()-8),$Z$2:$Z$5001,0),"")</f>
        <v/>
      </c>
      <c r="Z213">
        <f>IF(AND(ISNUMBER('Apólices'!$L213),'Apólices'!$R213&lt;&gt;"Cancelada"),IF(AND('Apólices'!$L213&gt;=TODAY(),'Apólices'!$L213&lt;=TODAY()+90),'Apólices'!$L213+ROW()/100000,""),"")</f>
        <v/>
      </c>
    </row>
    <row r="214">
      <c r="A214">
        <f>IF($Y214="","",INDEX('Apólices'!$A$2:$A$5001,$Y214)&amp;"")</f>
        <v/>
      </c>
      <c r="B214">
        <f>IF($Y214="","",INDEX('Apólices'!$B$2:$B$5001,$Y214)&amp;"")</f>
        <v/>
      </c>
      <c r="C214">
        <f>IF($Y214="","",INDEX('Apólices'!$F$2:$F$5001,$Y214)&amp;"")</f>
        <v/>
      </c>
      <c r="D214">
        <f>IF($Y214="","",INDEX('Apólices'!$G$2:$G$5001,$Y214)&amp;"")</f>
        <v/>
      </c>
      <c r="E214">
        <f>IF($Y214="","",INDEX('Apólices'!$I$2:$I$5001,$Y214)&amp;"")</f>
        <v/>
      </c>
      <c r="F214" s="8">
        <f>IF($Y214="","",INDEX('Apólices'!$L$2:$L$5001,$Y214))</f>
        <v/>
      </c>
      <c r="G214" s="10">
        <f>IF($F214="","",$F214-TODAY())</f>
        <v/>
      </c>
      <c r="H214">
        <f>IF($G214="","",IF($G214&lt;=30,"Até 30 dias",IF($G214&lt;=60,"31 a 60 dias","61 a 90 dias")))</f>
        <v/>
      </c>
      <c r="I214">
        <f>IF($Y214="","",INDEX('Apólices'!$R$2:$R$5001,$Y214)&amp;"")</f>
        <v/>
      </c>
      <c r="Y214">
        <f>IFERROR(MATCH(SMALL($Z$2:$Z$5001,ROW()-8),$Z$2:$Z$5001,0),"")</f>
        <v/>
      </c>
      <c r="Z214">
        <f>IF(AND(ISNUMBER('Apólices'!$L214),'Apólices'!$R214&lt;&gt;"Cancelada"),IF(AND('Apólices'!$L214&gt;=TODAY(),'Apólices'!$L214&lt;=TODAY()+90),'Apólices'!$L214+ROW()/100000,""),"")</f>
        <v/>
      </c>
    </row>
    <row r="215">
      <c r="A215">
        <f>IF($Y215="","",INDEX('Apólices'!$A$2:$A$5001,$Y215)&amp;"")</f>
        <v/>
      </c>
      <c r="B215">
        <f>IF($Y215="","",INDEX('Apólices'!$B$2:$B$5001,$Y215)&amp;"")</f>
        <v/>
      </c>
      <c r="C215">
        <f>IF($Y215="","",INDEX('Apólices'!$F$2:$F$5001,$Y215)&amp;"")</f>
        <v/>
      </c>
      <c r="D215">
        <f>IF($Y215="","",INDEX('Apólices'!$G$2:$G$5001,$Y215)&amp;"")</f>
        <v/>
      </c>
      <c r="E215">
        <f>IF($Y215="","",INDEX('Apólices'!$I$2:$I$5001,$Y215)&amp;"")</f>
        <v/>
      </c>
      <c r="F215" s="8">
        <f>IF($Y215="","",INDEX('Apólices'!$L$2:$L$5001,$Y215))</f>
        <v/>
      </c>
      <c r="G215" s="10">
        <f>IF($F215="","",$F215-TODAY())</f>
        <v/>
      </c>
      <c r="H215">
        <f>IF($G215="","",IF($G215&lt;=30,"Até 30 dias",IF($G215&lt;=60,"31 a 60 dias","61 a 90 dias")))</f>
        <v/>
      </c>
      <c r="I215">
        <f>IF($Y215="","",INDEX('Apólices'!$R$2:$R$5001,$Y215)&amp;"")</f>
        <v/>
      </c>
      <c r="Y215">
        <f>IFERROR(MATCH(SMALL($Z$2:$Z$5001,ROW()-8),$Z$2:$Z$5001,0),"")</f>
        <v/>
      </c>
      <c r="Z215">
        <f>IF(AND(ISNUMBER('Apólices'!$L215),'Apólices'!$R215&lt;&gt;"Cancelada"),IF(AND('Apólices'!$L215&gt;=TODAY(),'Apólices'!$L215&lt;=TODAY()+90),'Apólices'!$L215+ROW()/100000,""),"")</f>
        <v/>
      </c>
    </row>
    <row r="216">
      <c r="A216">
        <f>IF($Y216="","",INDEX('Apólices'!$A$2:$A$5001,$Y216)&amp;"")</f>
        <v/>
      </c>
      <c r="B216">
        <f>IF($Y216="","",INDEX('Apólices'!$B$2:$B$5001,$Y216)&amp;"")</f>
        <v/>
      </c>
      <c r="C216">
        <f>IF($Y216="","",INDEX('Apólices'!$F$2:$F$5001,$Y216)&amp;"")</f>
        <v/>
      </c>
      <c r="D216">
        <f>IF($Y216="","",INDEX('Apólices'!$G$2:$G$5001,$Y216)&amp;"")</f>
        <v/>
      </c>
      <c r="E216">
        <f>IF($Y216="","",INDEX('Apólices'!$I$2:$I$5001,$Y216)&amp;"")</f>
        <v/>
      </c>
      <c r="F216" s="8">
        <f>IF($Y216="","",INDEX('Apólices'!$L$2:$L$5001,$Y216))</f>
        <v/>
      </c>
      <c r="G216" s="10">
        <f>IF($F216="","",$F216-TODAY())</f>
        <v/>
      </c>
      <c r="H216">
        <f>IF($G216="","",IF($G216&lt;=30,"Até 30 dias",IF($G216&lt;=60,"31 a 60 dias","61 a 90 dias")))</f>
        <v/>
      </c>
      <c r="I216">
        <f>IF($Y216="","",INDEX('Apólices'!$R$2:$R$5001,$Y216)&amp;"")</f>
        <v/>
      </c>
      <c r="Y216">
        <f>IFERROR(MATCH(SMALL($Z$2:$Z$5001,ROW()-8),$Z$2:$Z$5001,0),"")</f>
        <v/>
      </c>
      <c r="Z216">
        <f>IF(AND(ISNUMBER('Apólices'!$L216),'Apólices'!$R216&lt;&gt;"Cancelada"),IF(AND('Apólices'!$L216&gt;=TODAY(),'Apólices'!$L216&lt;=TODAY()+90),'Apólices'!$L216+ROW()/100000,""),"")</f>
        <v/>
      </c>
    </row>
    <row r="217">
      <c r="A217">
        <f>IF($Y217="","",INDEX('Apólices'!$A$2:$A$5001,$Y217)&amp;"")</f>
        <v/>
      </c>
      <c r="B217">
        <f>IF($Y217="","",INDEX('Apólices'!$B$2:$B$5001,$Y217)&amp;"")</f>
        <v/>
      </c>
      <c r="C217">
        <f>IF($Y217="","",INDEX('Apólices'!$F$2:$F$5001,$Y217)&amp;"")</f>
        <v/>
      </c>
      <c r="D217">
        <f>IF($Y217="","",INDEX('Apólices'!$G$2:$G$5001,$Y217)&amp;"")</f>
        <v/>
      </c>
      <c r="E217">
        <f>IF($Y217="","",INDEX('Apólices'!$I$2:$I$5001,$Y217)&amp;"")</f>
        <v/>
      </c>
      <c r="F217" s="8">
        <f>IF($Y217="","",INDEX('Apólices'!$L$2:$L$5001,$Y217))</f>
        <v/>
      </c>
      <c r="G217" s="10">
        <f>IF($F217="","",$F217-TODAY())</f>
        <v/>
      </c>
      <c r="H217">
        <f>IF($G217="","",IF($G217&lt;=30,"Até 30 dias",IF($G217&lt;=60,"31 a 60 dias","61 a 90 dias")))</f>
        <v/>
      </c>
      <c r="I217">
        <f>IF($Y217="","",INDEX('Apólices'!$R$2:$R$5001,$Y217)&amp;"")</f>
        <v/>
      </c>
      <c r="Y217">
        <f>IFERROR(MATCH(SMALL($Z$2:$Z$5001,ROW()-8),$Z$2:$Z$5001,0),"")</f>
        <v/>
      </c>
      <c r="Z217">
        <f>IF(AND(ISNUMBER('Apólices'!$L217),'Apólices'!$R217&lt;&gt;"Cancelada"),IF(AND('Apólices'!$L217&gt;=TODAY(),'Apólices'!$L217&lt;=TODAY()+90),'Apólices'!$L217+ROW()/100000,""),"")</f>
        <v/>
      </c>
    </row>
    <row r="218">
      <c r="A218">
        <f>IF($Y218="","",INDEX('Apólices'!$A$2:$A$5001,$Y218)&amp;"")</f>
        <v/>
      </c>
      <c r="B218">
        <f>IF($Y218="","",INDEX('Apólices'!$B$2:$B$5001,$Y218)&amp;"")</f>
        <v/>
      </c>
      <c r="C218">
        <f>IF($Y218="","",INDEX('Apólices'!$F$2:$F$5001,$Y218)&amp;"")</f>
        <v/>
      </c>
      <c r="D218">
        <f>IF($Y218="","",INDEX('Apólices'!$G$2:$G$5001,$Y218)&amp;"")</f>
        <v/>
      </c>
      <c r="E218">
        <f>IF($Y218="","",INDEX('Apólices'!$I$2:$I$5001,$Y218)&amp;"")</f>
        <v/>
      </c>
      <c r="F218" s="8">
        <f>IF($Y218="","",INDEX('Apólices'!$L$2:$L$5001,$Y218))</f>
        <v/>
      </c>
      <c r="G218" s="10">
        <f>IF($F218="","",$F218-TODAY())</f>
        <v/>
      </c>
      <c r="H218">
        <f>IF($G218="","",IF($G218&lt;=30,"Até 30 dias",IF($G218&lt;=60,"31 a 60 dias","61 a 90 dias")))</f>
        <v/>
      </c>
      <c r="I218">
        <f>IF($Y218="","",INDEX('Apólices'!$R$2:$R$5001,$Y218)&amp;"")</f>
        <v/>
      </c>
      <c r="Y218">
        <f>IFERROR(MATCH(SMALL($Z$2:$Z$5001,ROW()-8),$Z$2:$Z$5001,0),"")</f>
        <v/>
      </c>
      <c r="Z218">
        <f>IF(AND(ISNUMBER('Apólices'!$L218),'Apólices'!$R218&lt;&gt;"Cancelada"),IF(AND('Apólices'!$L218&gt;=TODAY(),'Apólices'!$L218&lt;=TODAY()+90),'Apólices'!$L218+ROW()/100000,""),"")</f>
        <v/>
      </c>
    </row>
    <row r="219">
      <c r="A219">
        <f>IF($Y219="","",INDEX('Apólices'!$A$2:$A$5001,$Y219)&amp;"")</f>
        <v/>
      </c>
      <c r="B219">
        <f>IF($Y219="","",INDEX('Apólices'!$B$2:$B$5001,$Y219)&amp;"")</f>
        <v/>
      </c>
      <c r="C219">
        <f>IF($Y219="","",INDEX('Apólices'!$F$2:$F$5001,$Y219)&amp;"")</f>
        <v/>
      </c>
      <c r="D219">
        <f>IF($Y219="","",INDEX('Apólices'!$G$2:$G$5001,$Y219)&amp;"")</f>
        <v/>
      </c>
      <c r="E219">
        <f>IF($Y219="","",INDEX('Apólices'!$I$2:$I$5001,$Y219)&amp;"")</f>
        <v/>
      </c>
      <c r="F219" s="8">
        <f>IF($Y219="","",INDEX('Apólices'!$L$2:$L$5001,$Y219))</f>
        <v/>
      </c>
      <c r="G219" s="10">
        <f>IF($F219="","",$F219-TODAY())</f>
        <v/>
      </c>
      <c r="H219">
        <f>IF($G219="","",IF($G219&lt;=30,"Até 30 dias",IF($G219&lt;=60,"31 a 60 dias","61 a 90 dias")))</f>
        <v/>
      </c>
      <c r="I219">
        <f>IF($Y219="","",INDEX('Apólices'!$R$2:$R$5001,$Y219)&amp;"")</f>
        <v/>
      </c>
      <c r="Y219">
        <f>IFERROR(MATCH(SMALL($Z$2:$Z$5001,ROW()-8),$Z$2:$Z$5001,0),"")</f>
        <v/>
      </c>
      <c r="Z219">
        <f>IF(AND(ISNUMBER('Apólices'!$L219),'Apólices'!$R219&lt;&gt;"Cancelada"),IF(AND('Apólices'!$L219&gt;=TODAY(),'Apólices'!$L219&lt;=TODAY()+90),'Apólices'!$L219+ROW()/100000,""),"")</f>
        <v/>
      </c>
    </row>
    <row r="220">
      <c r="A220">
        <f>IF($Y220="","",INDEX('Apólices'!$A$2:$A$5001,$Y220)&amp;"")</f>
        <v/>
      </c>
      <c r="B220">
        <f>IF($Y220="","",INDEX('Apólices'!$B$2:$B$5001,$Y220)&amp;"")</f>
        <v/>
      </c>
      <c r="C220">
        <f>IF($Y220="","",INDEX('Apólices'!$F$2:$F$5001,$Y220)&amp;"")</f>
        <v/>
      </c>
      <c r="D220">
        <f>IF($Y220="","",INDEX('Apólices'!$G$2:$G$5001,$Y220)&amp;"")</f>
        <v/>
      </c>
      <c r="E220">
        <f>IF($Y220="","",INDEX('Apólices'!$I$2:$I$5001,$Y220)&amp;"")</f>
        <v/>
      </c>
      <c r="F220" s="8">
        <f>IF($Y220="","",INDEX('Apólices'!$L$2:$L$5001,$Y220))</f>
        <v/>
      </c>
      <c r="G220" s="10">
        <f>IF($F220="","",$F220-TODAY())</f>
        <v/>
      </c>
      <c r="H220">
        <f>IF($G220="","",IF($G220&lt;=30,"Até 30 dias",IF($G220&lt;=60,"31 a 60 dias","61 a 90 dias")))</f>
        <v/>
      </c>
      <c r="I220">
        <f>IF($Y220="","",INDEX('Apólices'!$R$2:$R$5001,$Y220)&amp;"")</f>
        <v/>
      </c>
      <c r="Y220">
        <f>IFERROR(MATCH(SMALL($Z$2:$Z$5001,ROW()-8),$Z$2:$Z$5001,0),"")</f>
        <v/>
      </c>
      <c r="Z220">
        <f>IF(AND(ISNUMBER('Apólices'!$L220),'Apólices'!$R220&lt;&gt;"Cancelada"),IF(AND('Apólices'!$L220&gt;=TODAY(),'Apólices'!$L220&lt;=TODAY()+90),'Apólices'!$L220+ROW()/100000,""),"")</f>
        <v/>
      </c>
    </row>
    <row r="221">
      <c r="A221">
        <f>IF($Y221="","",INDEX('Apólices'!$A$2:$A$5001,$Y221)&amp;"")</f>
        <v/>
      </c>
      <c r="B221">
        <f>IF($Y221="","",INDEX('Apólices'!$B$2:$B$5001,$Y221)&amp;"")</f>
        <v/>
      </c>
      <c r="C221">
        <f>IF($Y221="","",INDEX('Apólices'!$F$2:$F$5001,$Y221)&amp;"")</f>
        <v/>
      </c>
      <c r="D221">
        <f>IF($Y221="","",INDEX('Apólices'!$G$2:$G$5001,$Y221)&amp;"")</f>
        <v/>
      </c>
      <c r="E221">
        <f>IF($Y221="","",INDEX('Apólices'!$I$2:$I$5001,$Y221)&amp;"")</f>
        <v/>
      </c>
      <c r="F221" s="8">
        <f>IF($Y221="","",INDEX('Apólices'!$L$2:$L$5001,$Y221))</f>
        <v/>
      </c>
      <c r="G221" s="10">
        <f>IF($F221="","",$F221-TODAY())</f>
        <v/>
      </c>
      <c r="H221">
        <f>IF($G221="","",IF($G221&lt;=30,"Até 30 dias",IF($G221&lt;=60,"31 a 60 dias","61 a 90 dias")))</f>
        <v/>
      </c>
      <c r="I221">
        <f>IF($Y221="","",INDEX('Apólices'!$R$2:$R$5001,$Y221)&amp;"")</f>
        <v/>
      </c>
      <c r="Y221">
        <f>IFERROR(MATCH(SMALL($Z$2:$Z$5001,ROW()-8),$Z$2:$Z$5001,0),"")</f>
        <v/>
      </c>
      <c r="Z221">
        <f>IF(AND(ISNUMBER('Apólices'!$L221),'Apólices'!$R221&lt;&gt;"Cancelada"),IF(AND('Apólices'!$L221&gt;=TODAY(),'Apólices'!$L221&lt;=TODAY()+90),'Apólices'!$L221+ROW()/100000,""),"")</f>
        <v/>
      </c>
    </row>
    <row r="222">
      <c r="A222">
        <f>IF($Y222="","",INDEX('Apólices'!$A$2:$A$5001,$Y222)&amp;"")</f>
        <v/>
      </c>
      <c r="B222">
        <f>IF($Y222="","",INDEX('Apólices'!$B$2:$B$5001,$Y222)&amp;"")</f>
        <v/>
      </c>
      <c r="C222">
        <f>IF($Y222="","",INDEX('Apólices'!$F$2:$F$5001,$Y222)&amp;"")</f>
        <v/>
      </c>
      <c r="D222">
        <f>IF($Y222="","",INDEX('Apólices'!$G$2:$G$5001,$Y222)&amp;"")</f>
        <v/>
      </c>
      <c r="E222">
        <f>IF($Y222="","",INDEX('Apólices'!$I$2:$I$5001,$Y222)&amp;"")</f>
        <v/>
      </c>
      <c r="F222" s="8">
        <f>IF($Y222="","",INDEX('Apólices'!$L$2:$L$5001,$Y222))</f>
        <v/>
      </c>
      <c r="G222" s="10">
        <f>IF($F222="","",$F222-TODAY())</f>
        <v/>
      </c>
      <c r="H222">
        <f>IF($G222="","",IF($G222&lt;=30,"Até 30 dias",IF($G222&lt;=60,"31 a 60 dias","61 a 90 dias")))</f>
        <v/>
      </c>
      <c r="I222">
        <f>IF($Y222="","",INDEX('Apólices'!$R$2:$R$5001,$Y222)&amp;"")</f>
        <v/>
      </c>
      <c r="Y222">
        <f>IFERROR(MATCH(SMALL($Z$2:$Z$5001,ROW()-8),$Z$2:$Z$5001,0),"")</f>
        <v/>
      </c>
      <c r="Z222">
        <f>IF(AND(ISNUMBER('Apólices'!$L222),'Apólices'!$R222&lt;&gt;"Cancelada"),IF(AND('Apólices'!$L222&gt;=TODAY(),'Apólices'!$L222&lt;=TODAY()+90),'Apólices'!$L222+ROW()/100000,""),"")</f>
        <v/>
      </c>
    </row>
    <row r="223">
      <c r="A223">
        <f>IF($Y223="","",INDEX('Apólices'!$A$2:$A$5001,$Y223)&amp;"")</f>
        <v/>
      </c>
      <c r="B223">
        <f>IF($Y223="","",INDEX('Apólices'!$B$2:$B$5001,$Y223)&amp;"")</f>
        <v/>
      </c>
      <c r="C223">
        <f>IF($Y223="","",INDEX('Apólices'!$F$2:$F$5001,$Y223)&amp;"")</f>
        <v/>
      </c>
      <c r="D223">
        <f>IF($Y223="","",INDEX('Apólices'!$G$2:$G$5001,$Y223)&amp;"")</f>
        <v/>
      </c>
      <c r="E223">
        <f>IF($Y223="","",INDEX('Apólices'!$I$2:$I$5001,$Y223)&amp;"")</f>
        <v/>
      </c>
      <c r="F223" s="8">
        <f>IF($Y223="","",INDEX('Apólices'!$L$2:$L$5001,$Y223))</f>
        <v/>
      </c>
      <c r="G223" s="10">
        <f>IF($F223="","",$F223-TODAY())</f>
        <v/>
      </c>
      <c r="H223">
        <f>IF($G223="","",IF($G223&lt;=30,"Até 30 dias",IF($G223&lt;=60,"31 a 60 dias","61 a 90 dias")))</f>
        <v/>
      </c>
      <c r="I223">
        <f>IF($Y223="","",INDEX('Apólices'!$R$2:$R$5001,$Y223)&amp;"")</f>
        <v/>
      </c>
      <c r="Y223">
        <f>IFERROR(MATCH(SMALL($Z$2:$Z$5001,ROW()-8),$Z$2:$Z$5001,0),"")</f>
        <v/>
      </c>
      <c r="Z223">
        <f>IF(AND(ISNUMBER('Apólices'!$L223),'Apólices'!$R223&lt;&gt;"Cancelada"),IF(AND('Apólices'!$L223&gt;=TODAY(),'Apólices'!$L223&lt;=TODAY()+90),'Apólices'!$L223+ROW()/100000,""),"")</f>
        <v/>
      </c>
    </row>
    <row r="224">
      <c r="A224">
        <f>IF($Y224="","",INDEX('Apólices'!$A$2:$A$5001,$Y224)&amp;"")</f>
        <v/>
      </c>
      <c r="B224">
        <f>IF($Y224="","",INDEX('Apólices'!$B$2:$B$5001,$Y224)&amp;"")</f>
        <v/>
      </c>
      <c r="C224">
        <f>IF($Y224="","",INDEX('Apólices'!$F$2:$F$5001,$Y224)&amp;"")</f>
        <v/>
      </c>
      <c r="D224">
        <f>IF($Y224="","",INDEX('Apólices'!$G$2:$G$5001,$Y224)&amp;"")</f>
        <v/>
      </c>
      <c r="E224">
        <f>IF($Y224="","",INDEX('Apólices'!$I$2:$I$5001,$Y224)&amp;"")</f>
        <v/>
      </c>
      <c r="F224" s="8">
        <f>IF($Y224="","",INDEX('Apólices'!$L$2:$L$5001,$Y224))</f>
        <v/>
      </c>
      <c r="G224" s="10">
        <f>IF($F224="","",$F224-TODAY())</f>
        <v/>
      </c>
      <c r="H224">
        <f>IF($G224="","",IF($G224&lt;=30,"Até 30 dias",IF($G224&lt;=60,"31 a 60 dias","61 a 90 dias")))</f>
        <v/>
      </c>
      <c r="I224">
        <f>IF($Y224="","",INDEX('Apólices'!$R$2:$R$5001,$Y224)&amp;"")</f>
        <v/>
      </c>
      <c r="Y224">
        <f>IFERROR(MATCH(SMALL($Z$2:$Z$5001,ROW()-8),$Z$2:$Z$5001,0),"")</f>
        <v/>
      </c>
      <c r="Z224">
        <f>IF(AND(ISNUMBER('Apólices'!$L224),'Apólices'!$R224&lt;&gt;"Cancelada"),IF(AND('Apólices'!$L224&gt;=TODAY(),'Apólices'!$L224&lt;=TODAY()+90),'Apólices'!$L224+ROW()/100000,""),"")</f>
        <v/>
      </c>
    </row>
    <row r="225">
      <c r="A225">
        <f>IF($Y225="","",INDEX('Apólices'!$A$2:$A$5001,$Y225)&amp;"")</f>
        <v/>
      </c>
      <c r="B225">
        <f>IF($Y225="","",INDEX('Apólices'!$B$2:$B$5001,$Y225)&amp;"")</f>
        <v/>
      </c>
      <c r="C225">
        <f>IF($Y225="","",INDEX('Apólices'!$F$2:$F$5001,$Y225)&amp;"")</f>
        <v/>
      </c>
      <c r="D225">
        <f>IF($Y225="","",INDEX('Apólices'!$G$2:$G$5001,$Y225)&amp;"")</f>
        <v/>
      </c>
      <c r="E225">
        <f>IF($Y225="","",INDEX('Apólices'!$I$2:$I$5001,$Y225)&amp;"")</f>
        <v/>
      </c>
      <c r="F225" s="8">
        <f>IF($Y225="","",INDEX('Apólices'!$L$2:$L$5001,$Y225))</f>
        <v/>
      </c>
      <c r="G225" s="10">
        <f>IF($F225="","",$F225-TODAY())</f>
        <v/>
      </c>
      <c r="H225">
        <f>IF($G225="","",IF($G225&lt;=30,"Até 30 dias",IF($G225&lt;=60,"31 a 60 dias","61 a 90 dias")))</f>
        <v/>
      </c>
      <c r="I225">
        <f>IF($Y225="","",INDEX('Apólices'!$R$2:$R$5001,$Y225)&amp;"")</f>
        <v/>
      </c>
      <c r="Y225">
        <f>IFERROR(MATCH(SMALL($Z$2:$Z$5001,ROW()-8),$Z$2:$Z$5001,0),"")</f>
        <v/>
      </c>
      <c r="Z225">
        <f>IF(AND(ISNUMBER('Apólices'!$L225),'Apólices'!$R225&lt;&gt;"Cancelada"),IF(AND('Apólices'!$L225&gt;=TODAY(),'Apólices'!$L225&lt;=TODAY()+90),'Apólices'!$L225+ROW()/100000,""),"")</f>
        <v/>
      </c>
    </row>
    <row r="226">
      <c r="A226">
        <f>IF($Y226="","",INDEX('Apólices'!$A$2:$A$5001,$Y226)&amp;"")</f>
        <v/>
      </c>
      <c r="B226">
        <f>IF($Y226="","",INDEX('Apólices'!$B$2:$B$5001,$Y226)&amp;"")</f>
        <v/>
      </c>
      <c r="C226">
        <f>IF($Y226="","",INDEX('Apólices'!$F$2:$F$5001,$Y226)&amp;"")</f>
        <v/>
      </c>
      <c r="D226">
        <f>IF($Y226="","",INDEX('Apólices'!$G$2:$G$5001,$Y226)&amp;"")</f>
        <v/>
      </c>
      <c r="E226">
        <f>IF($Y226="","",INDEX('Apólices'!$I$2:$I$5001,$Y226)&amp;"")</f>
        <v/>
      </c>
      <c r="F226" s="8">
        <f>IF($Y226="","",INDEX('Apólices'!$L$2:$L$5001,$Y226))</f>
        <v/>
      </c>
      <c r="G226" s="10">
        <f>IF($F226="","",$F226-TODAY())</f>
        <v/>
      </c>
      <c r="H226">
        <f>IF($G226="","",IF($G226&lt;=30,"Até 30 dias",IF($G226&lt;=60,"31 a 60 dias","61 a 90 dias")))</f>
        <v/>
      </c>
      <c r="I226">
        <f>IF($Y226="","",INDEX('Apólices'!$R$2:$R$5001,$Y226)&amp;"")</f>
        <v/>
      </c>
      <c r="Y226">
        <f>IFERROR(MATCH(SMALL($Z$2:$Z$5001,ROW()-8),$Z$2:$Z$5001,0),"")</f>
        <v/>
      </c>
      <c r="Z226">
        <f>IF(AND(ISNUMBER('Apólices'!$L226),'Apólices'!$R226&lt;&gt;"Cancelada"),IF(AND('Apólices'!$L226&gt;=TODAY(),'Apólices'!$L226&lt;=TODAY()+90),'Apólices'!$L226+ROW()/100000,""),"")</f>
        <v/>
      </c>
    </row>
    <row r="227">
      <c r="A227">
        <f>IF($Y227="","",INDEX('Apólices'!$A$2:$A$5001,$Y227)&amp;"")</f>
        <v/>
      </c>
      <c r="B227">
        <f>IF($Y227="","",INDEX('Apólices'!$B$2:$B$5001,$Y227)&amp;"")</f>
        <v/>
      </c>
      <c r="C227">
        <f>IF($Y227="","",INDEX('Apólices'!$F$2:$F$5001,$Y227)&amp;"")</f>
        <v/>
      </c>
      <c r="D227">
        <f>IF($Y227="","",INDEX('Apólices'!$G$2:$G$5001,$Y227)&amp;"")</f>
        <v/>
      </c>
      <c r="E227">
        <f>IF($Y227="","",INDEX('Apólices'!$I$2:$I$5001,$Y227)&amp;"")</f>
        <v/>
      </c>
      <c r="F227" s="8">
        <f>IF($Y227="","",INDEX('Apólices'!$L$2:$L$5001,$Y227))</f>
        <v/>
      </c>
      <c r="G227" s="10">
        <f>IF($F227="","",$F227-TODAY())</f>
        <v/>
      </c>
      <c r="H227">
        <f>IF($G227="","",IF($G227&lt;=30,"Até 30 dias",IF($G227&lt;=60,"31 a 60 dias","61 a 90 dias")))</f>
        <v/>
      </c>
      <c r="I227">
        <f>IF($Y227="","",INDEX('Apólices'!$R$2:$R$5001,$Y227)&amp;"")</f>
        <v/>
      </c>
      <c r="Y227">
        <f>IFERROR(MATCH(SMALL($Z$2:$Z$5001,ROW()-8),$Z$2:$Z$5001,0),"")</f>
        <v/>
      </c>
      <c r="Z227">
        <f>IF(AND(ISNUMBER('Apólices'!$L227),'Apólices'!$R227&lt;&gt;"Cancelada"),IF(AND('Apólices'!$L227&gt;=TODAY(),'Apólices'!$L227&lt;=TODAY()+90),'Apólices'!$L227+ROW()/100000,""),"")</f>
        <v/>
      </c>
    </row>
    <row r="228">
      <c r="A228">
        <f>IF($Y228="","",INDEX('Apólices'!$A$2:$A$5001,$Y228)&amp;"")</f>
        <v/>
      </c>
      <c r="B228">
        <f>IF($Y228="","",INDEX('Apólices'!$B$2:$B$5001,$Y228)&amp;"")</f>
        <v/>
      </c>
      <c r="C228">
        <f>IF($Y228="","",INDEX('Apólices'!$F$2:$F$5001,$Y228)&amp;"")</f>
        <v/>
      </c>
      <c r="D228">
        <f>IF($Y228="","",INDEX('Apólices'!$G$2:$G$5001,$Y228)&amp;"")</f>
        <v/>
      </c>
      <c r="E228">
        <f>IF($Y228="","",INDEX('Apólices'!$I$2:$I$5001,$Y228)&amp;"")</f>
        <v/>
      </c>
      <c r="F228" s="8">
        <f>IF($Y228="","",INDEX('Apólices'!$L$2:$L$5001,$Y228))</f>
        <v/>
      </c>
      <c r="G228" s="10">
        <f>IF($F228="","",$F228-TODAY())</f>
        <v/>
      </c>
      <c r="H228">
        <f>IF($G228="","",IF($G228&lt;=30,"Até 30 dias",IF($G228&lt;=60,"31 a 60 dias","61 a 90 dias")))</f>
        <v/>
      </c>
      <c r="I228">
        <f>IF($Y228="","",INDEX('Apólices'!$R$2:$R$5001,$Y228)&amp;"")</f>
        <v/>
      </c>
      <c r="Y228">
        <f>IFERROR(MATCH(SMALL($Z$2:$Z$5001,ROW()-8),$Z$2:$Z$5001,0),"")</f>
        <v/>
      </c>
      <c r="Z228">
        <f>IF(AND(ISNUMBER('Apólices'!$L228),'Apólices'!$R228&lt;&gt;"Cancelada"),IF(AND('Apólices'!$L228&gt;=TODAY(),'Apólices'!$L228&lt;=TODAY()+90),'Apólices'!$L228+ROW()/100000,""),"")</f>
        <v/>
      </c>
    </row>
    <row r="229">
      <c r="A229">
        <f>IF($Y229="","",INDEX('Apólices'!$A$2:$A$5001,$Y229)&amp;"")</f>
        <v/>
      </c>
      <c r="B229">
        <f>IF($Y229="","",INDEX('Apólices'!$B$2:$B$5001,$Y229)&amp;"")</f>
        <v/>
      </c>
      <c r="C229">
        <f>IF($Y229="","",INDEX('Apólices'!$F$2:$F$5001,$Y229)&amp;"")</f>
        <v/>
      </c>
      <c r="D229">
        <f>IF($Y229="","",INDEX('Apólices'!$G$2:$G$5001,$Y229)&amp;"")</f>
        <v/>
      </c>
      <c r="E229">
        <f>IF($Y229="","",INDEX('Apólices'!$I$2:$I$5001,$Y229)&amp;"")</f>
        <v/>
      </c>
      <c r="F229" s="8">
        <f>IF($Y229="","",INDEX('Apólices'!$L$2:$L$5001,$Y229))</f>
        <v/>
      </c>
      <c r="G229" s="10">
        <f>IF($F229="","",$F229-TODAY())</f>
        <v/>
      </c>
      <c r="H229">
        <f>IF($G229="","",IF($G229&lt;=30,"Até 30 dias",IF($G229&lt;=60,"31 a 60 dias","61 a 90 dias")))</f>
        <v/>
      </c>
      <c r="I229">
        <f>IF($Y229="","",INDEX('Apólices'!$R$2:$R$5001,$Y229)&amp;"")</f>
        <v/>
      </c>
      <c r="Y229">
        <f>IFERROR(MATCH(SMALL($Z$2:$Z$5001,ROW()-8),$Z$2:$Z$5001,0),"")</f>
        <v/>
      </c>
      <c r="Z229">
        <f>IF(AND(ISNUMBER('Apólices'!$L229),'Apólices'!$R229&lt;&gt;"Cancelada"),IF(AND('Apólices'!$L229&gt;=TODAY(),'Apólices'!$L229&lt;=TODAY()+90),'Apólices'!$L229+ROW()/100000,""),"")</f>
        <v/>
      </c>
    </row>
    <row r="230">
      <c r="A230">
        <f>IF($Y230="","",INDEX('Apólices'!$A$2:$A$5001,$Y230)&amp;"")</f>
        <v/>
      </c>
      <c r="B230">
        <f>IF($Y230="","",INDEX('Apólices'!$B$2:$B$5001,$Y230)&amp;"")</f>
        <v/>
      </c>
      <c r="C230">
        <f>IF($Y230="","",INDEX('Apólices'!$F$2:$F$5001,$Y230)&amp;"")</f>
        <v/>
      </c>
      <c r="D230">
        <f>IF($Y230="","",INDEX('Apólices'!$G$2:$G$5001,$Y230)&amp;"")</f>
        <v/>
      </c>
      <c r="E230">
        <f>IF($Y230="","",INDEX('Apólices'!$I$2:$I$5001,$Y230)&amp;"")</f>
        <v/>
      </c>
      <c r="F230" s="8">
        <f>IF($Y230="","",INDEX('Apólices'!$L$2:$L$5001,$Y230))</f>
        <v/>
      </c>
      <c r="G230" s="10">
        <f>IF($F230="","",$F230-TODAY())</f>
        <v/>
      </c>
      <c r="H230">
        <f>IF($G230="","",IF($G230&lt;=30,"Até 30 dias",IF($G230&lt;=60,"31 a 60 dias","61 a 90 dias")))</f>
        <v/>
      </c>
      <c r="I230">
        <f>IF($Y230="","",INDEX('Apólices'!$R$2:$R$5001,$Y230)&amp;"")</f>
        <v/>
      </c>
      <c r="Y230">
        <f>IFERROR(MATCH(SMALL($Z$2:$Z$5001,ROW()-8),$Z$2:$Z$5001,0),"")</f>
        <v/>
      </c>
      <c r="Z230">
        <f>IF(AND(ISNUMBER('Apólices'!$L230),'Apólices'!$R230&lt;&gt;"Cancelada"),IF(AND('Apólices'!$L230&gt;=TODAY(),'Apólices'!$L230&lt;=TODAY()+90),'Apólices'!$L230+ROW()/100000,""),"")</f>
        <v/>
      </c>
    </row>
    <row r="231">
      <c r="A231">
        <f>IF($Y231="","",INDEX('Apólices'!$A$2:$A$5001,$Y231)&amp;"")</f>
        <v/>
      </c>
      <c r="B231">
        <f>IF($Y231="","",INDEX('Apólices'!$B$2:$B$5001,$Y231)&amp;"")</f>
        <v/>
      </c>
      <c r="C231">
        <f>IF($Y231="","",INDEX('Apólices'!$F$2:$F$5001,$Y231)&amp;"")</f>
        <v/>
      </c>
      <c r="D231">
        <f>IF($Y231="","",INDEX('Apólices'!$G$2:$G$5001,$Y231)&amp;"")</f>
        <v/>
      </c>
      <c r="E231">
        <f>IF($Y231="","",INDEX('Apólices'!$I$2:$I$5001,$Y231)&amp;"")</f>
        <v/>
      </c>
      <c r="F231" s="8">
        <f>IF($Y231="","",INDEX('Apólices'!$L$2:$L$5001,$Y231))</f>
        <v/>
      </c>
      <c r="G231" s="10">
        <f>IF($F231="","",$F231-TODAY())</f>
        <v/>
      </c>
      <c r="H231">
        <f>IF($G231="","",IF($G231&lt;=30,"Até 30 dias",IF($G231&lt;=60,"31 a 60 dias","61 a 90 dias")))</f>
        <v/>
      </c>
      <c r="I231">
        <f>IF($Y231="","",INDEX('Apólices'!$R$2:$R$5001,$Y231)&amp;"")</f>
        <v/>
      </c>
      <c r="Y231">
        <f>IFERROR(MATCH(SMALL($Z$2:$Z$5001,ROW()-8),$Z$2:$Z$5001,0),"")</f>
        <v/>
      </c>
      <c r="Z231">
        <f>IF(AND(ISNUMBER('Apólices'!$L231),'Apólices'!$R231&lt;&gt;"Cancelada"),IF(AND('Apólices'!$L231&gt;=TODAY(),'Apólices'!$L231&lt;=TODAY()+90),'Apólices'!$L231+ROW()/100000,""),"")</f>
        <v/>
      </c>
    </row>
    <row r="232">
      <c r="A232">
        <f>IF($Y232="","",INDEX('Apólices'!$A$2:$A$5001,$Y232)&amp;"")</f>
        <v/>
      </c>
      <c r="B232">
        <f>IF($Y232="","",INDEX('Apólices'!$B$2:$B$5001,$Y232)&amp;"")</f>
        <v/>
      </c>
      <c r="C232">
        <f>IF($Y232="","",INDEX('Apólices'!$F$2:$F$5001,$Y232)&amp;"")</f>
        <v/>
      </c>
      <c r="D232">
        <f>IF($Y232="","",INDEX('Apólices'!$G$2:$G$5001,$Y232)&amp;"")</f>
        <v/>
      </c>
      <c r="E232">
        <f>IF($Y232="","",INDEX('Apólices'!$I$2:$I$5001,$Y232)&amp;"")</f>
        <v/>
      </c>
      <c r="F232" s="8">
        <f>IF($Y232="","",INDEX('Apólices'!$L$2:$L$5001,$Y232))</f>
        <v/>
      </c>
      <c r="G232" s="10">
        <f>IF($F232="","",$F232-TODAY())</f>
        <v/>
      </c>
      <c r="H232">
        <f>IF($G232="","",IF($G232&lt;=30,"Até 30 dias",IF($G232&lt;=60,"31 a 60 dias","61 a 90 dias")))</f>
        <v/>
      </c>
      <c r="I232">
        <f>IF($Y232="","",INDEX('Apólices'!$R$2:$R$5001,$Y232)&amp;"")</f>
        <v/>
      </c>
      <c r="Y232">
        <f>IFERROR(MATCH(SMALL($Z$2:$Z$5001,ROW()-8),$Z$2:$Z$5001,0),"")</f>
        <v/>
      </c>
      <c r="Z232">
        <f>IF(AND(ISNUMBER('Apólices'!$L232),'Apólices'!$R232&lt;&gt;"Cancelada"),IF(AND('Apólices'!$L232&gt;=TODAY(),'Apólices'!$L232&lt;=TODAY()+90),'Apólices'!$L232+ROW()/100000,""),"")</f>
        <v/>
      </c>
    </row>
    <row r="233">
      <c r="A233">
        <f>IF($Y233="","",INDEX('Apólices'!$A$2:$A$5001,$Y233)&amp;"")</f>
        <v/>
      </c>
      <c r="B233">
        <f>IF($Y233="","",INDEX('Apólices'!$B$2:$B$5001,$Y233)&amp;"")</f>
        <v/>
      </c>
      <c r="C233">
        <f>IF($Y233="","",INDEX('Apólices'!$F$2:$F$5001,$Y233)&amp;"")</f>
        <v/>
      </c>
      <c r="D233">
        <f>IF($Y233="","",INDEX('Apólices'!$G$2:$G$5001,$Y233)&amp;"")</f>
        <v/>
      </c>
      <c r="E233">
        <f>IF($Y233="","",INDEX('Apólices'!$I$2:$I$5001,$Y233)&amp;"")</f>
        <v/>
      </c>
      <c r="F233" s="8">
        <f>IF($Y233="","",INDEX('Apólices'!$L$2:$L$5001,$Y233))</f>
        <v/>
      </c>
      <c r="G233" s="10">
        <f>IF($F233="","",$F233-TODAY())</f>
        <v/>
      </c>
      <c r="H233">
        <f>IF($G233="","",IF($G233&lt;=30,"Até 30 dias",IF($G233&lt;=60,"31 a 60 dias","61 a 90 dias")))</f>
        <v/>
      </c>
      <c r="I233">
        <f>IF($Y233="","",INDEX('Apólices'!$R$2:$R$5001,$Y233)&amp;"")</f>
        <v/>
      </c>
      <c r="Y233">
        <f>IFERROR(MATCH(SMALL($Z$2:$Z$5001,ROW()-8),$Z$2:$Z$5001,0),"")</f>
        <v/>
      </c>
      <c r="Z233">
        <f>IF(AND(ISNUMBER('Apólices'!$L233),'Apólices'!$R233&lt;&gt;"Cancelada"),IF(AND('Apólices'!$L233&gt;=TODAY(),'Apólices'!$L233&lt;=TODAY()+90),'Apólices'!$L233+ROW()/100000,""),"")</f>
        <v/>
      </c>
    </row>
    <row r="234">
      <c r="A234">
        <f>IF($Y234="","",INDEX('Apólices'!$A$2:$A$5001,$Y234)&amp;"")</f>
        <v/>
      </c>
      <c r="B234">
        <f>IF($Y234="","",INDEX('Apólices'!$B$2:$B$5001,$Y234)&amp;"")</f>
        <v/>
      </c>
      <c r="C234">
        <f>IF($Y234="","",INDEX('Apólices'!$F$2:$F$5001,$Y234)&amp;"")</f>
        <v/>
      </c>
      <c r="D234">
        <f>IF($Y234="","",INDEX('Apólices'!$G$2:$G$5001,$Y234)&amp;"")</f>
        <v/>
      </c>
      <c r="E234">
        <f>IF($Y234="","",INDEX('Apólices'!$I$2:$I$5001,$Y234)&amp;"")</f>
        <v/>
      </c>
      <c r="F234" s="8">
        <f>IF($Y234="","",INDEX('Apólices'!$L$2:$L$5001,$Y234))</f>
        <v/>
      </c>
      <c r="G234" s="10">
        <f>IF($F234="","",$F234-TODAY())</f>
        <v/>
      </c>
      <c r="H234">
        <f>IF($G234="","",IF($G234&lt;=30,"Até 30 dias",IF($G234&lt;=60,"31 a 60 dias","61 a 90 dias")))</f>
        <v/>
      </c>
      <c r="I234">
        <f>IF($Y234="","",INDEX('Apólices'!$R$2:$R$5001,$Y234)&amp;"")</f>
        <v/>
      </c>
      <c r="Y234">
        <f>IFERROR(MATCH(SMALL($Z$2:$Z$5001,ROW()-8),$Z$2:$Z$5001,0),"")</f>
        <v/>
      </c>
      <c r="Z234">
        <f>IF(AND(ISNUMBER('Apólices'!$L234),'Apólices'!$R234&lt;&gt;"Cancelada"),IF(AND('Apólices'!$L234&gt;=TODAY(),'Apólices'!$L234&lt;=TODAY()+90),'Apólices'!$L234+ROW()/100000,""),"")</f>
        <v/>
      </c>
    </row>
    <row r="235">
      <c r="A235">
        <f>IF($Y235="","",INDEX('Apólices'!$A$2:$A$5001,$Y235)&amp;"")</f>
        <v/>
      </c>
      <c r="B235">
        <f>IF($Y235="","",INDEX('Apólices'!$B$2:$B$5001,$Y235)&amp;"")</f>
        <v/>
      </c>
      <c r="C235">
        <f>IF($Y235="","",INDEX('Apólices'!$F$2:$F$5001,$Y235)&amp;"")</f>
        <v/>
      </c>
      <c r="D235">
        <f>IF($Y235="","",INDEX('Apólices'!$G$2:$G$5001,$Y235)&amp;"")</f>
        <v/>
      </c>
      <c r="E235">
        <f>IF($Y235="","",INDEX('Apólices'!$I$2:$I$5001,$Y235)&amp;"")</f>
        <v/>
      </c>
      <c r="F235" s="8">
        <f>IF($Y235="","",INDEX('Apólices'!$L$2:$L$5001,$Y235))</f>
        <v/>
      </c>
      <c r="G235" s="10">
        <f>IF($F235="","",$F235-TODAY())</f>
        <v/>
      </c>
      <c r="H235">
        <f>IF($G235="","",IF($G235&lt;=30,"Até 30 dias",IF($G235&lt;=60,"31 a 60 dias","61 a 90 dias")))</f>
        <v/>
      </c>
      <c r="I235">
        <f>IF($Y235="","",INDEX('Apólices'!$R$2:$R$5001,$Y235)&amp;"")</f>
        <v/>
      </c>
      <c r="Y235">
        <f>IFERROR(MATCH(SMALL($Z$2:$Z$5001,ROW()-8),$Z$2:$Z$5001,0),"")</f>
        <v/>
      </c>
      <c r="Z235">
        <f>IF(AND(ISNUMBER('Apólices'!$L235),'Apólices'!$R235&lt;&gt;"Cancelada"),IF(AND('Apólices'!$L235&gt;=TODAY(),'Apólices'!$L235&lt;=TODAY()+90),'Apólices'!$L235+ROW()/100000,""),"")</f>
        <v/>
      </c>
    </row>
    <row r="236">
      <c r="A236">
        <f>IF($Y236="","",INDEX('Apólices'!$A$2:$A$5001,$Y236)&amp;"")</f>
        <v/>
      </c>
      <c r="B236">
        <f>IF($Y236="","",INDEX('Apólices'!$B$2:$B$5001,$Y236)&amp;"")</f>
        <v/>
      </c>
      <c r="C236">
        <f>IF($Y236="","",INDEX('Apólices'!$F$2:$F$5001,$Y236)&amp;"")</f>
        <v/>
      </c>
      <c r="D236">
        <f>IF($Y236="","",INDEX('Apólices'!$G$2:$G$5001,$Y236)&amp;"")</f>
        <v/>
      </c>
      <c r="E236">
        <f>IF($Y236="","",INDEX('Apólices'!$I$2:$I$5001,$Y236)&amp;"")</f>
        <v/>
      </c>
      <c r="F236" s="8">
        <f>IF($Y236="","",INDEX('Apólices'!$L$2:$L$5001,$Y236))</f>
        <v/>
      </c>
      <c r="G236" s="10">
        <f>IF($F236="","",$F236-TODAY())</f>
        <v/>
      </c>
      <c r="H236">
        <f>IF($G236="","",IF($G236&lt;=30,"Até 30 dias",IF($G236&lt;=60,"31 a 60 dias","61 a 90 dias")))</f>
        <v/>
      </c>
      <c r="I236">
        <f>IF($Y236="","",INDEX('Apólices'!$R$2:$R$5001,$Y236)&amp;"")</f>
        <v/>
      </c>
      <c r="Y236">
        <f>IFERROR(MATCH(SMALL($Z$2:$Z$5001,ROW()-8),$Z$2:$Z$5001,0),"")</f>
        <v/>
      </c>
      <c r="Z236">
        <f>IF(AND(ISNUMBER('Apólices'!$L236),'Apólices'!$R236&lt;&gt;"Cancelada"),IF(AND('Apólices'!$L236&gt;=TODAY(),'Apólices'!$L236&lt;=TODAY()+90),'Apólices'!$L236+ROW()/100000,""),"")</f>
        <v/>
      </c>
    </row>
    <row r="237">
      <c r="A237">
        <f>IF($Y237="","",INDEX('Apólices'!$A$2:$A$5001,$Y237)&amp;"")</f>
        <v/>
      </c>
      <c r="B237">
        <f>IF($Y237="","",INDEX('Apólices'!$B$2:$B$5001,$Y237)&amp;"")</f>
        <v/>
      </c>
      <c r="C237">
        <f>IF($Y237="","",INDEX('Apólices'!$F$2:$F$5001,$Y237)&amp;"")</f>
        <v/>
      </c>
      <c r="D237">
        <f>IF($Y237="","",INDEX('Apólices'!$G$2:$G$5001,$Y237)&amp;"")</f>
        <v/>
      </c>
      <c r="E237">
        <f>IF($Y237="","",INDEX('Apólices'!$I$2:$I$5001,$Y237)&amp;"")</f>
        <v/>
      </c>
      <c r="F237" s="8">
        <f>IF($Y237="","",INDEX('Apólices'!$L$2:$L$5001,$Y237))</f>
        <v/>
      </c>
      <c r="G237" s="10">
        <f>IF($F237="","",$F237-TODAY())</f>
        <v/>
      </c>
      <c r="H237">
        <f>IF($G237="","",IF($G237&lt;=30,"Até 30 dias",IF($G237&lt;=60,"31 a 60 dias","61 a 90 dias")))</f>
        <v/>
      </c>
      <c r="I237">
        <f>IF($Y237="","",INDEX('Apólices'!$R$2:$R$5001,$Y237)&amp;"")</f>
        <v/>
      </c>
      <c r="Y237">
        <f>IFERROR(MATCH(SMALL($Z$2:$Z$5001,ROW()-8),$Z$2:$Z$5001,0),"")</f>
        <v/>
      </c>
      <c r="Z237">
        <f>IF(AND(ISNUMBER('Apólices'!$L237),'Apólices'!$R237&lt;&gt;"Cancelada"),IF(AND('Apólices'!$L237&gt;=TODAY(),'Apólices'!$L237&lt;=TODAY()+90),'Apólices'!$L237+ROW()/100000,""),"")</f>
        <v/>
      </c>
    </row>
    <row r="238">
      <c r="A238">
        <f>IF($Y238="","",INDEX('Apólices'!$A$2:$A$5001,$Y238)&amp;"")</f>
        <v/>
      </c>
      <c r="B238">
        <f>IF($Y238="","",INDEX('Apólices'!$B$2:$B$5001,$Y238)&amp;"")</f>
        <v/>
      </c>
      <c r="C238">
        <f>IF($Y238="","",INDEX('Apólices'!$F$2:$F$5001,$Y238)&amp;"")</f>
        <v/>
      </c>
      <c r="D238">
        <f>IF($Y238="","",INDEX('Apólices'!$G$2:$G$5001,$Y238)&amp;"")</f>
        <v/>
      </c>
      <c r="E238">
        <f>IF($Y238="","",INDEX('Apólices'!$I$2:$I$5001,$Y238)&amp;"")</f>
        <v/>
      </c>
      <c r="F238" s="8">
        <f>IF($Y238="","",INDEX('Apólices'!$L$2:$L$5001,$Y238))</f>
        <v/>
      </c>
      <c r="G238" s="10">
        <f>IF($F238="","",$F238-TODAY())</f>
        <v/>
      </c>
      <c r="H238">
        <f>IF($G238="","",IF($G238&lt;=30,"Até 30 dias",IF($G238&lt;=60,"31 a 60 dias","61 a 90 dias")))</f>
        <v/>
      </c>
      <c r="I238">
        <f>IF($Y238="","",INDEX('Apólices'!$R$2:$R$5001,$Y238)&amp;"")</f>
        <v/>
      </c>
      <c r="Y238">
        <f>IFERROR(MATCH(SMALL($Z$2:$Z$5001,ROW()-8),$Z$2:$Z$5001,0),"")</f>
        <v/>
      </c>
      <c r="Z238">
        <f>IF(AND(ISNUMBER('Apólices'!$L238),'Apólices'!$R238&lt;&gt;"Cancelada"),IF(AND('Apólices'!$L238&gt;=TODAY(),'Apólices'!$L238&lt;=TODAY()+90),'Apólices'!$L238+ROW()/100000,""),"")</f>
        <v/>
      </c>
    </row>
    <row r="239">
      <c r="A239">
        <f>IF($Y239="","",INDEX('Apólices'!$A$2:$A$5001,$Y239)&amp;"")</f>
        <v/>
      </c>
      <c r="B239">
        <f>IF($Y239="","",INDEX('Apólices'!$B$2:$B$5001,$Y239)&amp;"")</f>
        <v/>
      </c>
      <c r="C239">
        <f>IF($Y239="","",INDEX('Apólices'!$F$2:$F$5001,$Y239)&amp;"")</f>
        <v/>
      </c>
      <c r="D239">
        <f>IF($Y239="","",INDEX('Apólices'!$G$2:$G$5001,$Y239)&amp;"")</f>
        <v/>
      </c>
      <c r="E239">
        <f>IF($Y239="","",INDEX('Apólices'!$I$2:$I$5001,$Y239)&amp;"")</f>
        <v/>
      </c>
      <c r="F239" s="8">
        <f>IF($Y239="","",INDEX('Apólices'!$L$2:$L$5001,$Y239))</f>
        <v/>
      </c>
      <c r="G239" s="10">
        <f>IF($F239="","",$F239-TODAY())</f>
        <v/>
      </c>
      <c r="H239">
        <f>IF($G239="","",IF($G239&lt;=30,"Até 30 dias",IF($G239&lt;=60,"31 a 60 dias","61 a 90 dias")))</f>
        <v/>
      </c>
      <c r="I239">
        <f>IF($Y239="","",INDEX('Apólices'!$R$2:$R$5001,$Y239)&amp;"")</f>
        <v/>
      </c>
      <c r="Y239">
        <f>IFERROR(MATCH(SMALL($Z$2:$Z$5001,ROW()-8),$Z$2:$Z$5001,0),"")</f>
        <v/>
      </c>
      <c r="Z239">
        <f>IF(AND(ISNUMBER('Apólices'!$L239),'Apólices'!$R239&lt;&gt;"Cancelada"),IF(AND('Apólices'!$L239&gt;=TODAY(),'Apólices'!$L239&lt;=TODAY()+90),'Apólices'!$L239+ROW()/100000,""),"")</f>
        <v/>
      </c>
    </row>
    <row r="240">
      <c r="A240">
        <f>IF($Y240="","",INDEX('Apólices'!$A$2:$A$5001,$Y240)&amp;"")</f>
        <v/>
      </c>
      <c r="B240">
        <f>IF($Y240="","",INDEX('Apólices'!$B$2:$B$5001,$Y240)&amp;"")</f>
        <v/>
      </c>
      <c r="C240">
        <f>IF($Y240="","",INDEX('Apólices'!$F$2:$F$5001,$Y240)&amp;"")</f>
        <v/>
      </c>
      <c r="D240">
        <f>IF($Y240="","",INDEX('Apólices'!$G$2:$G$5001,$Y240)&amp;"")</f>
        <v/>
      </c>
      <c r="E240">
        <f>IF($Y240="","",INDEX('Apólices'!$I$2:$I$5001,$Y240)&amp;"")</f>
        <v/>
      </c>
      <c r="F240" s="8">
        <f>IF($Y240="","",INDEX('Apólices'!$L$2:$L$5001,$Y240))</f>
        <v/>
      </c>
      <c r="G240" s="10">
        <f>IF($F240="","",$F240-TODAY())</f>
        <v/>
      </c>
      <c r="H240">
        <f>IF($G240="","",IF($G240&lt;=30,"Até 30 dias",IF($G240&lt;=60,"31 a 60 dias","61 a 90 dias")))</f>
        <v/>
      </c>
      <c r="I240">
        <f>IF($Y240="","",INDEX('Apólices'!$R$2:$R$5001,$Y240)&amp;"")</f>
        <v/>
      </c>
      <c r="Y240">
        <f>IFERROR(MATCH(SMALL($Z$2:$Z$5001,ROW()-8),$Z$2:$Z$5001,0),"")</f>
        <v/>
      </c>
      <c r="Z240">
        <f>IF(AND(ISNUMBER('Apólices'!$L240),'Apólices'!$R240&lt;&gt;"Cancelada"),IF(AND('Apólices'!$L240&gt;=TODAY(),'Apólices'!$L240&lt;=TODAY()+90),'Apólices'!$L240+ROW()/100000,""),"")</f>
        <v/>
      </c>
    </row>
    <row r="241">
      <c r="A241">
        <f>IF($Y241="","",INDEX('Apólices'!$A$2:$A$5001,$Y241)&amp;"")</f>
        <v/>
      </c>
      <c r="B241">
        <f>IF($Y241="","",INDEX('Apólices'!$B$2:$B$5001,$Y241)&amp;"")</f>
        <v/>
      </c>
      <c r="C241">
        <f>IF($Y241="","",INDEX('Apólices'!$F$2:$F$5001,$Y241)&amp;"")</f>
        <v/>
      </c>
      <c r="D241">
        <f>IF($Y241="","",INDEX('Apólices'!$G$2:$G$5001,$Y241)&amp;"")</f>
        <v/>
      </c>
      <c r="E241">
        <f>IF($Y241="","",INDEX('Apólices'!$I$2:$I$5001,$Y241)&amp;"")</f>
        <v/>
      </c>
      <c r="F241" s="8">
        <f>IF($Y241="","",INDEX('Apólices'!$L$2:$L$5001,$Y241))</f>
        <v/>
      </c>
      <c r="G241" s="10">
        <f>IF($F241="","",$F241-TODAY())</f>
        <v/>
      </c>
      <c r="H241">
        <f>IF($G241="","",IF($G241&lt;=30,"Até 30 dias",IF($G241&lt;=60,"31 a 60 dias","61 a 90 dias")))</f>
        <v/>
      </c>
      <c r="I241">
        <f>IF($Y241="","",INDEX('Apólices'!$R$2:$R$5001,$Y241)&amp;"")</f>
        <v/>
      </c>
      <c r="Y241">
        <f>IFERROR(MATCH(SMALL($Z$2:$Z$5001,ROW()-8),$Z$2:$Z$5001,0),"")</f>
        <v/>
      </c>
      <c r="Z241">
        <f>IF(AND(ISNUMBER('Apólices'!$L241),'Apólices'!$R241&lt;&gt;"Cancelada"),IF(AND('Apólices'!$L241&gt;=TODAY(),'Apólices'!$L241&lt;=TODAY()+90),'Apólices'!$L241+ROW()/100000,""),"")</f>
        <v/>
      </c>
    </row>
    <row r="242">
      <c r="A242">
        <f>IF($Y242="","",INDEX('Apólices'!$A$2:$A$5001,$Y242)&amp;"")</f>
        <v/>
      </c>
      <c r="B242">
        <f>IF($Y242="","",INDEX('Apólices'!$B$2:$B$5001,$Y242)&amp;"")</f>
        <v/>
      </c>
      <c r="C242">
        <f>IF($Y242="","",INDEX('Apólices'!$F$2:$F$5001,$Y242)&amp;"")</f>
        <v/>
      </c>
      <c r="D242">
        <f>IF($Y242="","",INDEX('Apólices'!$G$2:$G$5001,$Y242)&amp;"")</f>
        <v/>
      </c>
      <c r="E242">
        <f>IF($Y242="","",INDEX('Apólices'!$I$2:$I$5001,$Y242)&amp;"")</f>
        <v/>
      </c>
      <c r="F242" s="8">
        <f>IF($Y242="","",INDEX('Apólices'!$L$2:$L$5001,$Y242))</f>
        <v/>
      </c>
      <c r="G242" s="10">
        <f>IF($F242="","",$F242-TODAY())</f>
        <v/>
      </c>
      <c r="H242">
        <f>IF($G242="","",IF($G242&lt;=30,"Até 30 dias",IF($G242&lt;=60,"31 a 60 dias","61 a 90 dias")))</f>
        <v/>
      </c>
      <c r="I242">
        <f>IF($Y242="","",INDEX('Apólices'!$R$2:$R$5001,$Y242)&amp;"")</f>
        <v/>
      </c>
      <c r="Y242">
        <f>IFERROR(MATCH(SMALL($Z$2:$Z$5001,ROW()-8),$Z$2:$Z$5001,0),"")</f>
        <v/>
      </c>
      <c r="Z242">
        <f>IF(AND(ISNUMBER('Apólices'!$L242),'Apólices'!$R242&lt;&gt;"Cancelada"),IF(AND('Apólices'!$L242&gt;=TODAY(),'Apólices'!$L242&lt;=TODAY()+90),'Apólices'!$L242+ROW()/100000,""),"")</f>
        <v/>
      </c>
    </row>
    <row r="243">
      <c r="A243">
        <f>IF($Y243="","",INDEX('Apólices'!$A$2:$A$5001,$Y243)&amp;"")</f>
        <v/>
      </c>
      <c r="B243">
        <f>IF($Y243="","",INDEX('Apólices'!$B$2:$B$5001,$Y243)&amp;"")</f>
        <v/>
      </c>
      <c r="C243">
        <f>IF($Y243="","",INDEX('Apólices'!$F$2:$F$5001,$Y243)&amp;"")</f>
        <v/>
      </c>
      <c r="D243">
        <f>IF($Y243="","",INDEX('Apólices'!$G$2:$G$5001,$Y243)&amp;"")</f>
        <v/>
      </c>
      <c r="E243">
        <f>IF($Y243="","",INDEX('Apólices'!$I$2:$I$5001,$Y243)&amp;"")</f>
        <v/>
      </c>
      <c r="F243" s="8">
        <f>IF($Y243="","",INDEX('Apólices'!$L$2:$L$5001,$Y243))</f>
        <v/>
      </c>
      <c r="G243" s="10">
        <f>IF($F243="","",$F243-TODAY())</f>
        <v/>
      </c>
      <c r="H243">
        <f>IF($G243="","",IF($G243&lt;=30,"Até 30 dias",IF($G243&lt;=60,"31 a 60 dias","61 a 90 dias")))</f>
        <v/>
      </c>
      <c r="I243">
        <f>IF($Y243="","",INDEX('Apólices'!$R$2:$R$5001,$Y243)&amp;"")</f>
        <v/>
      </c>
      <c r="Y243">
        <f>IFERROR(MATCH(SMALL($Z$2:$Z$5001,ROW()-8),$Z$2:$Z$5001,0),"")</f>
        <v/>
      </c>
      <c r="Z243">
        <f>IF(AND(ISNUMBER('Apólices'!$L243),'Apólices'!$R243&lt;&gt;"Cancelada"),IF(AND('Apólices'!$L243&gt;=TODAY(),'Apólices'!$L243&lt;=TODAY()+90),'Apólices'!$L243+ROW()/100000,""),"")</f>
        <v/>
      </c>
    </row>
    <row r="244">
      <c r="A244">
        <f>IF($Y244="","",INDEX('Apólices'!$A$2:$A$5001,$Y244)&amp;"")</f>
        <v/>
      </c>
      <c r="B244">
        <f>IF($Y244="","",INDEX('Apólices'!$B$2:$B$5001,$Y244)&amp;"")</f>
        <v/>
      </c>
      <c r="C244">
        <f>IF($Y244="","",INDEX('Apólices'!$F$2:$F$5001,$Y244)&amp;"")</f>
        <v/>
      </c>
      <c r="D244">
        <f>IF($Y244="","",INDEX('Apólices'!$G$2:$G$5001,$Y244)&amp;"")</f>
        <v/>
      </c>
      <c r="E244">
        <f>IF($Y244="","",INDEX('Apólices'!$I$2:$I$5001,$Y244)&amp;"")</f>
        <v/>
      </c>
      <c r="F244" s="8">
        <f>IF($Y244="","",INDEX('Apólices'!$L$2:$L$5001,$Y244))</f>
        <v/>
      </c>
      <c r="G244" s="10">
        <f>IF($F244="","",$F244-TODAY())</f>
        <v/>
      </c>
      <c r="H244">
        <f>IF($G244="","",IF($G244&lt;=30,"Até 30 dias",IF($G244&lt;=60,"31 a 60 dias","61 a 90 dias")))</f>
        <v/>
      </c>
      <c r="I244">
        <f>IF($Y244="","",INDEX('Apólices'!$R$2:$R$5001,$Y244)&amp;"")</f>
        <v/>
      </c>
      <c r="Y244">
        <f>IFERROR(MATCH(SMALL($Z$2:$Z$5001,ROW()-8),$Z$2:$Z$5001,0),"")</f>
        <v/>
      </c>
      <c r="Z244">
        <f>IF(AND(ISNUMBER('Apólices'!$L244),'Apólices'!$R244&lt;&gt;"Cancelada"),IF(AND('Apólices'!$L244&gt;=TODAY(),'Apólices'!$L244&lt;=TODAY()+90),'Apólices'!$L244+ROW()/100000,""),"")</f>
        <v/>
      </c>
    </row>
    <row r="245">
      <c r="A245">
        <f>IF($Y245="","",INDEX('Apólices'!$A$2:$A$5001,$Y245)&amp;"")</f>
        <v/>
      </c>
      <c r="B245">
        <f>IF($Y245="","",INDEX('Apólices'!$B$2:$B$5001,$Y245)&amp;"")</f>
        <v/>
      </c>
      <c r="C245">
        <f>IF($Y245="","",INDEX('Apólices'!$F$2:$F$5001,$Y245)&amp;"")</f>
        <v/>
      </c>
      <c r="D245">
        <f>IF($Y245="","",INDEX('Apólices'!$G$2:$G$5001,$Y245)&amp;"")</f>
        <v/>
      </c>
      <c r="E245">
        <f>IF($Y245="","",INDEX('Apólices'!$I$2:$I$5001,$Y245)&amp;"")</f>
        <v/>
      </c>
      <c r="F245" s="8">
        <f>IF($Y245="","",INDEX('Apólices'!$L$2:$L$5001,$Y245))</f>
        <v/>
      </c>
      <c r="G245" s="10">
        <f>IF($F245="","",$F245-TODAY())</f>
        <v/>
      </c>
      <c r="H245">
        <f>IF($G245="","",IF($G245&lt;=30,"Até 30 dias",IF($G245&lt;=60,"31 a 60 dias","61 a 90 dias")))</f>
        <v/>
      </c>
      <c r="I245">
        <f>IF($Y245="","",INDEX('Apólices'!$R$2:$R$5001,$Y245)&amp;"")</f>
        <v/>
      </c>
      <c r="Y245">
        <f>IFERROR(MATCH(SMALL($Z$2:$Z$5001,ROW()-8),$Z$2:$Z$5001,0),"")</f>
        <v/>
      </c>
      <c r="Z245">
        <f>IF(AND(ISNUMBER('Apólices'!$L245),'Apólices'!$R245&lt;&gt;"Cancelada"),IF(AND('Apólices'!$L245&gt;=TODAY(),'Apólices'!$L245&lt;=TODAY()+90),'Apólices'!$L245+ROW()/100000,""),"")</f>
        <v/>
      </c>
    </row>
    <row r="246">
      <c r="A246">
        <f>IF($Y246="","",INDEX('Apólices'!$A$2:$A$5001,$Y246)&amp;"")</f>
        <v/>
      </c>
      <c r="B246">
        <f>IF($Y246="","",INDEX('Apólices'!$B$2:$B$5001,$Y246)&amp;"")</f>
        <v/>
      </c>
      <c r="C246">
        <f>IF($Y246="","",INDEX('Apólices'!$F$2:$F$5001,$Y246)&amp;"")</f>
        <v/>
      </c>
      <c r="D246">
        <f>IF($Y246="","",INDEX('Apólices'!$G$2:$G$5001,$Y246)&amp;"")</f>
        <v/>
      </c>
      <c r="E246">
        <f>IF($Y246="","",INDEX('Apólices'!$I$2:$I$5001,$Y246)&amp;"")</f>
        <v/>
      </c>
      <c r="F246" s="8">
        <f>IF($Y246="","",INDEX('Apólices'!$L$2:$L$5001,$Y246))</f>
        <v/>
      </c>
      <c r="G246" s="10">
        <f>IF($F246="","",$F246-TODAY())</f>
        <v/>
      </c>
      <c r="H246">
        <f>IF($G246="","",IF($G246&lt;=30,"Até 30 dias",IF($G246&lt;=60,"31 a 60 dias","61 a 90 dias")))</f>
        <v/>
      </c>
      <c r="I246">
        <f>IF($Y246="","",INDEX('Apólices'!$R$2:$R$5001,$Y246)&amp;"")</f>
        <v/>
      </c>
      <c r="Y246">
        <f>IFERROR(MATCH(SMALL($Z$2:$Z$5001,ROW()-8),$Z$2:$Z$5001,0),"")</f>
        <v/>
      </c>
      <c r="Z246">
        <f>IF(AND(ISNUMBER('Apólices'!$L246),'Apólices'!$R246&lt;&gt;"Cancelada"),IF(AND('Apólices'!$L246&gt;=TODAY(),'Apólices'!$L246&lt;=TODAY()+90),'Apólices'!$L246+ROW()/100000,""),"")</f>
        <v/>
      </c>
    </row>
    <row r="247">
      <c r="A247">
        <f>IF($Y247="","",INDEX('Apólices'!$A$2:$A$5001,$Y247)&amp;"")</f>
        <v/>
      </c>
      <c r="B247">
        <f>IF($Y247="","",INDEX('Apólices'!$B$2:$B$5001,$Y247)&amp;"")</f>
        <v/>
      </c>
      <c r="C247">
        <f>IF($Y247="","",INDEX('Apólices'!$F$2:$F$5001,$Y247)&amp;"")</f>
        <v/>
      </c>
      <c r="D247">
        <f>IF($Y247="","",INDEX('Apólices'!$G$2:$G$5001,$Y247)&amp;"")</f>
        <v/>
      </c>
      <c r="E247">
        <f>IF($Y247="","",INDEX('Apólices'!$I$2:$I$5001,$Y247)&amp;"")</f>
        <v/>
      </c>
      <c r="F247" s="8">
        <f>IF($Y247="","",INDEX('Apólices'!$L$2:$L$5001,$Y247))</f>
        <v/>
      </c>
      <c r="G247" s="10">
        <f>IF($F247="","",$F247-TODAY())</f>
        <v/>
      </c>
      <c r="H247">
        <f>IF($G247="","",IF($G247&lt;=30,"Até 30 dias",IF($G247&lt;=60,"31 a 60 dias","61 a 90 dias")))</f>
        <v/>
      </c>
      <c r="I247">
        <f>IF($Y247="","",INDEX('Apólices'!$R$2:$R$5001,$Y247)&amp;"")</f>
        <v/>
      </c>
      <c r="Y247">
        <f>IFERROR(MATCH(SMALL($Z$2:$Z$5001,ROW()-8),$Z$2:$Z$5001,0),"")</f>
        <v/>
      </c>
      <c r="Z247">
        <f>IF(AND(ISNUMBER('Apólices'!$L247),'Apólices'!$R247&lt;&gt;"Cancelada"),IF(AND('Apólices'!$L247&gt;=TODAY(),'Apólices'!$L247&lt;=TODAY()+90),'Apólices'!$L247+ROW()/100000,""),"")</f>
        <v/>
      </c>
    </row>
    <row r="248">
      <c r="A248">
        <f>IF($Y248="","",INDEX('Apólices'!$A$2:$A$5001,$Y248)&amp;"")</f>
        <v/>
      </c>
      <c r="B248">
        <f>IF($Y248="","",INDEX('Apólices'!$B$2:$B$5001,$Y248)&amp;"")</f>
        <v/>
      </c>
      <c r="C248">
        <f>IF($Y248="","",INDEX('Apólices'!$F$2:$F$5001,$Y248)&amp;"")</f>
        <v/>
      </c>
      <c r="D248">
        <f>IF($Y248="","",INDEX('Apólices'!$G$2:$G$5001,$Y248)&amp;"")</f>
        <v/>
      </c>
      <c r="E248">
        <f>IF($Y248="","",INDEX('Apólices'!$I$2:$I$5001,$Y248)&amp;"")</f>
        <v/>
      </c>
      <c r="F248" s="8">
        <f>IF($Y248="","",INDEX('Apólices'!$L$2:$L$5001,$Y248))</f>
        <v/>
      </c>
      <c r="G248" s="10">
        <f>IF($F248="","",$F248-TODAY())</f>
        <v/>
      </c>
      <c r="H248">
        <f>IF($G248="","",IF($G248&lt;=30,"Até 30 dias",IF($G248&lt;=60,"31 a 60 dias","61 a 90 dias")))</f>
        <v/>
      </c>
      <c r="I248">
        <f>IF($Y248="","",INDEX('Apólices'!$R$2:$R$5001,$Y248)&amp;"")</f>
        <v/>
      </c>
      <c r="Y248">
        <f>IFERROR(MATCH(SMALL($Z$2:$Z$5001,ROW()-8),$Z$2:$Z$5001,0),"")</f>
        <v/>
      </c>
      <c r="Z248">
        <f>IF(AND(ISNUMBER('Apólices'!$L248),'Apólices'!$R248&lt;&gt;"Cancelada"),IF(AND('Apólices'!$L248&gt;=TODAY(),'Apólices'!$L248&lt;=TODAY()+90),'Apólices'!$L248+ROW()/100000,""),"")</f>
        <v/>
      </c>
    </row>
    <row r="249">
      <c r="A249">
        <f>IF($Y249="","",INDEX('Apólices'!$A$2:$A$5001,$Y249)&amp;"")</f>
        <v/>
      </c>
      <c r="B249">
        <f>IF($Y249="","",INDEX('Apólices'!$B$2:$B$5001,$Y249)&amp;"")</f>
        <v/>
      </c>
      <c r="C249">
        <f>IF($Y249="","",INDEX('Apólices'!$F$2:$F$5001,$Y249)&amp;"")</f>
        <v/>
      </c>
      <c r="D249">
        <f>IF($Y249="","",INDEX('Apólices'!$G$2:$G$5001,$Y249)&amp;"")</f>
        <v/>
      </c>
      <c r="E249">
        <f>IF($Y249="","",INDEX('Apólices'!$I$2:$I$5001,$Y249)&amp;"")</f>
        <v/>
      </c>
      <c r="F249" s="8">
        <f>IF($Y249="","",INDEX('Apólices'!$L$2:$L$5001,$Y249))</f>
        <v/>
      </c>
      <c r="G249" s="10">
        <f>IF($F249="","",$F249-TODAY())</f>
        <v/>
      </c>
      <c r="H249">
        <f>IF($G249="","",IF($G249&lt;=30,"Até 30 dias",IF($G249&lt;=60,"31 a 60 dias","61 a 90 dias")))</f>
        <v/>
      </c>
      <c r="I249">
        <f>IF($Y249="","",INDEX('Apólices'!$R$2:$R$5001,$Y249)&amp;"")</f>
        <v/>
      </c>
      <c r="Y249">
        <f>IFERROR(MATCH(SMALL($Z$2:$Z$5001,ROW()-8),$Z$2:$Z$5001,0),"")</f>
        <v/>
      </c>
      <c r="Z249">
        <f>IF(AND(ISNUMBER('Apólices'!$L249),'Apólices'!$R249&lt;&gt;"Cancelada"),IF(AND('Apólices'!$L249&gt;=TODAY(),'Apólices'!$L249&lt;=TODAY()+90),'Apólices'!$L249+ROW()/100000,""),"")</f>
        <v/>
      </c>
    </row>
    <row r="250">
      <c r="A250">
        <f>IF($Y250="","",INDEX('Apólices'!$A$2:$A$5001,$Y250)&amp;"")</f>
        <v/>
      </c>
      <c r="B250">
        <f>IF($Y250="","",INDEX('Apólices'!$B$2:$B$5001,$Y250)&amp;"")</f>
        <v/>
      </c>
      <c r="C250">
        <f>IF($Y250="","",INDEX('Apólices'!$F$2:$F$5001,$Y250)&amp;"")</f>
        <v/>
      </c>
      <c r="D250">
        <f>IF($Y250="","",INDEX('Apólices'!$G$2:$G$5001,$Y250)&amp;"")</f>
        <v/>
      </c>
      <c r="E250">
        <f>IF($Y250="","",INDEX('Apólices'!$I$2:$I$5001,$Y250)&amp;"")</f>
        <v/>
      </c>
      <c r="F250" s="8">
        <f>IF($Y250="","",INDEX('Apólices'!$L$2:$L$5001,$Y250))</f>
        <v/>
      </c>
      <c r="G250" s="10">
        <f>IF($F250="","",$F250-TODAY())</f>
        <v/>
      </c>
      <c r="H250">
        <f>IF($G250="","",IF($G250&lt;=30,"Até 30 dias",IF($G250&lt;=60,"31 a 60 dias","61 a 90 dias")))</f>
        <v/>
      </c>
      <c r="I250">
        <f>IF($Y250="","",INDEX('Apólices'!$R$2:$R$5001,$Y250)&amp;"")</f>
        <v/>
      </c>
      <c r="Y250">
        <f>IFERROR(MATCH(SMALL($Z$2:$Z$5001,ROW()-8),$Z$2:$Z$5001,0),"")</f>
        <v/>
      </c>
      <c r="Z250">
        <f>IF(AND(ISNUMBER('Apólices'!$L250),'Apólices'!$R250&lt;&gt;"Cancelada"),IF(AND('Apólices'!$L250&gt;=TODAY(),'Apólices'!$L250&lt;=TODAY()+90),'Apólices'!$L250+ROW()/100000,""),"")</f>
        <v/>
      </c>
    </row>
    <row r="251">
      <c r="A251">
        <f>IF($Y251="","",INDEX('Apólices'!$A$2:$A$5001,$Y251)&amp;"")</f>
        <v/>
      </c>
      <c r="B251">
        <f>IF($Y251="","",INDEX('Apólices'!$B$2:$B$5001,$Y251)&amp;"")</f>
        <v/>
      </c>
      <c r="C251">
        <f>IF($Y251="","",INDEX('Apólices'!$F$2:$F$5001,$Y251)&amp;"")</f>
        <v/>
      </c>
      <c r="D251">
        <f>IF($Y251="","",INDEX('Apólices'!$G$2:$G$5001,$Y251)&amp;"")</f>
        <v/>
      </c>
      <c r="E251">
        <f>IF($Y251="","",INDEX('Apólices'!$I$2:$I$5001,$Y251)&amp;"")</f>
        <v/>
      </c>
      <c r="F251" s="8">
        <f>IF($Y251="","",INDEX('Apólices'!$L$2:$L$5001,$Y251))</f>
        <v/>
      </c>
      <c r="G251" s="10">
        <f>IF($F251="","",$F251-TODAY())</f>
        <v/>
      </c>
      <c r="H251">
        <f>IF($G251="","",IF($G251&lt;=30,"Até 30 dias",IF($G251&lt;=60,"31 a 60 dias","61 a 90 dias")))</f>
        <v/>
      </c>
      <c r="I251">
        <f>IF($Y251="","",INDEX('Apólices'!$R$2:$R$5001,$Y251)&amp;"")</f>
        <v/>
      </c>
      <c r="Y251">
        <f>IFERROR(MATCH(SMALL($Z$2:$Z$5001,ROW()-8),$Z$2:$Z$5001,0),"")</f>
        <v/>
      </c>
      <c r="Z251">
        <f>IF(AND(ISNUMBER('Apólices'!$L251),'Apólices'!$R251&lt;&gt;"Cancelada"),IF(AND('Apólices'!$L251&gt;=TODAY(),'Apólices'!$L251&lt;=TODAY()+90),'Apólices'!$L251+ROW()/100000,""),"")</f>
        <v/>
      </c>
    </row>
    <row r="252">
      <c r="A252">
        <f>IF($Y252="","",INDEX('Apólices'!$A$2:$A$5001,$Y252)&amp;"")</f>
        <v/>
      </c>
      <c r="B252">
        <f>IF($Y252="","",INDEX('Apólices'!$B$2:$B$5001,$Y252)&amp;"")</f>
        <v/>
      </c>
      <c r="C252">
        <f>IF($Y252="","",INDEX('Apólices'!$F$2:$F$5001,$Y252)&amp;"")</f>
        <v/>
      </c>
      <c r="D252">
        <f>IF($Y252="","",INDEX('Apólices'!$G$2:$G$5001,$Y252)&amp;"")</f>
        <v/>
      </c>
      <c r="E252">
        <f>IF($Y252="","",INDEX('Apólices'!$I$2:$I$5001,$Y252)&amp;"")</f>
        <v/>
      </c>
      <c r="F252" s="8">
        <f>IF($Y252="","",INDEX('Apólices'!$L$2:$L$5001,$Y252))</f>
        <v/>
      </c>
      <c r="G252" s="10">
        <f>IF($F252="","",$F252-TODAY())</f>
        <v/>
      </c>
      <c r="H252">
        <f>IF($G252="","",IF($G252&lt;=30,"Até 30 dias",IF($G252&lt;=60,"31 a 60 dias","61 a 90 dias")))</f>
        <v/>
      </c>
      <c r="I252">
        <f>IF($Y252="","",INDEX('Apólices'!$R$2:$R$5001,$Y252)&amp;"")</f>
        <v/>
      </c>
      <c r="Y252">
        <f>IFERROR(MATCH(SMALL($Z$2:$Z$5001,ROW()-8),$Z$2:$Z$5001,0),"")</f>
        <v/>
      </c>
      <c r="Z252">
        <f>IF(AND(ISNUMBER('Apólices'!$L252),'Apólices'!$R252&lt;&gt;"Cancelada"),IF(AND('Apólices'!$L252&gt;=TODAY(),'Apólices'!$L252&lt;=TODAY()+90),'Apólices'!$L252+ROW()/100000,""),"")</f>
        <v/>
      </c>
    </row>
    <row r="253">
      <c r="A253">
        <f>IF($Y253="","",INDEX('Apólices'!$A$2:$A$5001,$Y253)&amp;"")</f>
        <v/>
      </c>
      <c r="B253">
        <f>IF($Y253="","",INDEX('Apólices'!$B$2:$B$5001,$Y253)&amp;"")</f>
        <v/>
      </c>
      <c r="C253">
        <f>IF($Y253="","",INDEX('Apólices'!$F$2:$F$5001,$Y253)&amp;"")</f>
        <v/>
      </c>
      <c r="D253">
        <f>IF($Y253="","",INDEX('Apólices'!$G$2:$G$5001,$Y253)&amp;"")</f>
        <v/>
      </c>
      <c r="E253">
        <f>IF($Y253="","",INDEX('Apólices'!$I$2:$I$5001,$Y253)&amp;"")</f>
        <v/>
      </c>
      <c r="F253" s="8">
        <f>IF($Y253="","",INDEX('Apólices'!$L$2:$L$5001,$Y253))</f>
        <v/>
      </c>
      <c r="G253" s="10">
        <f>IF($F253="","",$F253-TODAY())</f>
        <v/>
      </c>
      <c r="H253">
        <f>IF($G253="","",IF($G253&lt;=30,"Até 30 dias",IF($G253&lt;=60,"31 a 60 dias","61 a 90 dias")))</f>
        <v/>
      </c>
      <c r="I253">
        <f>IF($Y253="","",INDEX('Apólices'!$R$2:$R$5001,$Y253)&amp;"")</f>
        <v/>
      </c>
      <c r="Y253">
        <f>IFERROR(MATCH(SMALL($Z$2:$Z$5001,ROW()-8),$Z$2:$Z$5001,0),"")</f>
        <v/>
      </c>
      <c r="Z253">
        <f>IF(AND(ISNUMBER('Apólices'!$L253),'Apólices'!$R253&lt;&gt;"Cancelada"),IF(AND('Apólices'!$L253&gt;=TODAY(),'Apólices'!$L253&lt;=TODAY()+90),'Apólices'!$L253+ROW()/100000,""),"")</f>
        <v/>
      </c>
    </row>
    <row r="254">
      <c r="A254">
        <f>IF($Y254="","",INDEX('Apólices'!$A$2:$A$5001,$Y254)&amp;"")</f>
        <v/>
      </c>
      <c r="B254">
        <f>IF($Y254="","",INDEX('Apólices'!$B$2:$B$5001,$Y254)&amp;"")</f>
        <v/>
      </c>
      <c r="C254">
        <f>IF($Y254="","",INDEX('Apólices'!$F$2:$F$5001,$Y254)&amp;"")</f>
        <v/>
      </c>
      <c r="D254">
        <f>IF($Y254="","",INDEX('Apólices'!$G$2:$G$5001,$Y254)&amp;"")</f>
        <v/>
      </c>
      <c r="E254">
        <f>IF($Y254="","",INDEX('Apólices'!$I$2:$I$5001,$Y254)&amp;"")</f>
        <v/>
      </c>
      <c r="F254" s="8">
        <f>IF($Y254="","",INDEX('Apólices'!$L$2:$L$5001,$Y254))</f>
        <v/>
      </c>
      <c r="G254" s="10">
        <f>IF($F254="","",$F254-TODAY())</f>
        <v/>
      </c>
      <c r="H254">
        <f>IF($G254="","",IF($G254&lt;=30,"Até 30 dias",IF($G254&lt;=60,"31 a 60 dias","61 a 90 dias")))</f>
        <v/>
      </c>
      <c r="I254">
        <f>IF($Y254="","",INDEX('Apólices'!$R$2:$R$5001,$Y254)&amp;"")</f>
        <v/>
      </c>
      <c r="Y254">
        <f>IFERROR(MATCH(SMALL($Z$2:$Z$5001,ROW()-8),$Z$2:$Z$5001,0),"")</f>
        <v/>
      </c>
      <c r="Z254">
        <f>IF(AND(ISNUMBER('Apólices'!$L254),'Apólices'!$R254&lt;&gt;"Cancelada"),IF(AND('Apólices'!$L254&gt;=TODAY(),'Apólices'!$L254&lt;=TODAY()+90),'Apólices'!$L254+ROW()/100000,""),"")</f>
        <v/>
      </c>
    </row>
    <row r="255">
      <c r="A255">
        <f>IF($Y255="","",INDEX('Apólices'!$A$2:$A$5001,$Y255)&amp;"")</f>
        <v/>
      </c>
      <c r="B255">
        <f>IF($Y255="","",INDEX('Apólices'!$B$2:$B$5001,$Y255)&amp;"")</f>
        <v/>
      </c>
      <c r="C255">
        <f>IF($Y255="","",INDEX('Apólices'!$F$2:$F$5001,$Y255)&amp;"")</f>
        <v/>
      </c>
      <c r="D255">
        <f>IF($Y255="","",INDEX('Apólices'!$G$2:$G$5001,$Y255)&amp;"")</f>
        <v/>
      </c>
      <c r="E255">
        <f>IF($Y255="","",INDEX('Apólices'!$I$2:$I$5001,$Y255)&amp;"")</f>
        <v/>
      </c>
      <c r="F255" s="8">
        <f>IF($Y255="","",INDEX('Apólices'!$L$2:$L$5001,$Y255))</f>
        <v/>
      </c>
      <c r="G255" s="10">
        <f>IF($F255="","",$F255-TODAY())</f>
        <v/>
      </c>
      <c r="H255">
        <f>IF($G255="","",IF($G255&lt;=30,"Até 30 dias",IF($G255&lt;=60,"31 a 60 dias","61 a 90 dias")))</f>
        <v/>
      </c>
      <c r="I255">
        <f>IF($Y255="","",INDEX('Apólices'!$R$2:$R$5001,$Y255)&amp;"")</f>
        <v/>
      </c>
      <c r="Y255">
        <f>IFERROR(MATCH(SMALL($Z$2:$Z$5001,ROW()-8),$Z$2:$Z$5001,0),"")</f>
        <v/>
      </c>
      <c r="Z255">
        <f>IF(AND(ISNUMBER('Apólices'!$L255),'Apólices'!$R255&lt;&gt;"Cancelada"),IF(AND('Apólices'!$L255&gt;=TODAY(),'Apólices'!$L255&lt;=TODAY()+90),'Apólices'!$L255+ROW()/100000,""),"")</f>
        <v/>
      </c>
    </row>
    <row r="256">
      <c r="A256">
        <f>IF($Y256="","",INDEX('Apólices'!$A$2:$A$5001,$Y256)&amp;"")</f>
        <v/>
      </c>
      <c r="B256">
        <f>IF($Y256="","",INDEX('Apólices'!$B$2:$B$5001,$Y256)&amp;"")</f>
        <v/>
      </c>
      <c r="C256">
        <f>IF($Y256="","",INDEX('Apólices'!$F$2:$F$5001,$Y256)&amp;"")</f>
        <v/>
      </c>
      <c r="D256">
        <f>IF($Y256="","",INDEX('Apólices'!$G$2:$G$5001,$Y256)&amp;"")</f>
        <v/>
      </c>
      <c r="E256">
        <f>IF($Y256="","",INDEX('Apólices'!$I$2:$I$5001,$Y256)&amp;"")</f>
        <v/>
      </c>
      <c r="F256" s="8">
        <f>IF($Y256="","",INDEX('Apólices'!$L$2:$L$5001,$Y256))</f>
        <v/>
      </c>
      <c r="G256" s="10">
        <f>IF($F256="","",$F256-TODAY())</f>
        <v/>
      </c>
      <c r="H256">
        <f>IF($G256="","",IF($G256&lt;=30,"Até 30 dias",IF($G256&lt;=60,"31 a 60 dias","61 a 90 dias")))</f>
        <v/>
      </c>
      <c r="I256">
        <f>IF($Y256="","",INDEX('Apólices'!$R$2:$R$5001,$Y256)&amp;"")</f>
        <v/>
      </c>
      <c r="Y256">
        <f>IFERROR(MATCH(SMALL($Z$2:$Z$5001,ROW()-8),$Z$2:$Z$5001,0),"")</f>
        <v/>
      </c>
      <c r="Z256">
        <f>IF(AND(ISNUMBER('Apólices'!$L256),'Apólices'!$R256&lt;&gt;"Cancelada"),IF(AND('Apólices'!$L256&gt;=TODAY(),'Apólices'!$L256&lt;=TODAY()+90),'Apólices'!$L256+ROW()/100000,""),"")</f>
        <v/>
      </c>
    </row>
    <row r="257">
      <c r="A257">
        <f>IF($Y257="","",INDEX('Apólices'!$A$2:$A$5001,$Y257)&amp;"")</f>
        <v/>
      </c>
      <c r="B257">
        <f>IF($Y257="","",INDEX('Apólices'!$B$2:$B$5001,$Y257)&amp;"")</f>
        <v/>
      </c>
      <c r="C257">
        <f>IF($Y257="","",INDEX('Apólices'!$F$2:$F$5001,$Y257)&amp;"")</f>
        <v/>
      </c>
      <c r="D257">
        <f>IF($Y257="","",INDEX('Apólices'!$G$2:$G$5001,$Y257)&amp;"")</f>
        <v/>
      </c>
      <c r="E257">
        <f>IF($Y257="","",INDEX('Apólices'!$I$2:$I$5001,$Y257)&amp;"")</f>
        <v/>
      </c>
      <c r="F257" s="8">
        <f>IF($Y257="","",INDEX('Apólices'!$L$2:$L$5001,$Y257))</f>
        <v/>
      </c>
      <c r="G257" s="10">
        <f>IF($F257="","",$F257-TODAY())</f>
        <v/>
      </c>
      <c r="H257">
        <f>IF($G257="","",IF($G257&lt;=30,"Até 30 dias",IF($G257&lt;=60,"31 a 60 dias","61 a 90 dias")))</f>
        <v/>
      </c>
      <c r="I257">
        <f>IF($Y257="","",INDEX('Apólices'!$R$2:$R$5001,$Y257)&amp;"")</f>
        <v/>
      </c>
      <c r="Y257">
        <f>IFERROR(MATCH(SMALL($Z$2:$Z$5001,ROW()-8),$Z$2:$Z$5001,0),"")</f>
        <v/>
      </c>
      <c r="Z257">
        <f>IF(AND(ISNUMBER('Apólices'!$L257),'Apólices'!$R257&lt;&gt;"Cancelada"),IF(AND('Apólices'!$L257&gt;=TODAY(),'Apólices'!$L257&lt;=TODAY()+90),'Apólices'!$L257+ROW()/100000,""),"")</f>
        <v/>
      </c>
    </row>
    <row r="258">
      <c r="A258">
        <f>IF($Y258="","",INDEX('Apólices'!$A$2:$A$5001,$Y258)&amp;"")</f>
        <v/>
      </c>
      <c r="B258">
        <f>IF($Y258="","",INDEX('Apólices'!$B$2:$B$5001,$Y258)&amp;"")</f>
        <v/>
      </c>
      <c r="C258">
        <f>IF($Y258="","",INDEX('Apólices'!$F$2:$F$5001,$Y258)&amp;"")</f>
        <v/>
      </c>
      <c r="D258">
        <f>IF($Y258="","",INDEX('Apólices'!$G$2:$G$5001,$Y258)&amp;"")</f>
        <v/>
      </c>
      <c r="E258">
        <f>IF($Y258="","",INDEX('Apólices'!$I$2:$I$5001,$Y258)&amp;"")</f>
        <v/>
      </c>
      <c r="F258" s="8">
        <f>IF($Y258="","",INDEX('Apólices'!$L$2:$L$5001,$Y258))</f>
        <v/>
      </c>
      <c r="G258" s="10">
        <f>IF($F258="","",$F258-TODAY())</f>
        <v/>
      </c>
      <c r="H258">
        <f>IF($G258="","",IF($G258&lt;=30,"Até 30 dias",IF($G258&lt;=60,"31 a 60 dias","61 a 90 dias")))</f>
        <v/>
      </c>
      <c r="I258">
        <f>IF($Y258="","",INDEX('Apólices'!$R$2:$R$5001,$Y258)&amp;"")</f>
        <v/>
      </c>
      <c r="Y258">
        <f>IFERROR(MATCH(SMALL($Z$2:$Z$5001,ROW()-8),$Z$2:$Z$5001,0),"")</f>
        <v/>
      </c>
      <c r="Z258">
        <f>IF(AND(ISNUMBER('Apólices'!$L258),'Apólices'!$R258&lt;&gt;"Cancelada"),IF(AND('Apólices'!$L258&gt;=TODAY(),'Apólices'!$L258&lt;=TODAY()+90),'Apólices'!$L258+ROW()/100000,""),"")</f>
        <v/>
      </c>
    </row>
    <row r="259">
      <c r="A259">
        <f>IF($Y259="","",INDEX('Apólices'!$A$2:$A$5001,$Y259)&amp;"")</f>
        <v/>
      </c>
      <c r="B259">
        <f>IF($Y259="","",INDEX('Apólices'!$B$2:$B$5001,$Y259)&amp;"")</f>
        <v/>
      </c>
      <c r="C259">
        <f>IF($Y259="","",INDEX('Apólices'!$F$2:$F$5001,$Y259)&amp;"")</f>
        <v/>
      </c>
      <c r="D259">
        <f>IF($Y259="","",INDEX('Apólices'!$G$2:$G$5001,$Y259)&amp;"")</f>
        <v/>
      </c>
      <c r="E259">
        <f>IF($Y259="","",INDEX('Apólices'!$I$2:$I$5001,$Y259)&amp;"")</f>
        <v/>
      </c>
      <c r="F259" s="8">
        <f>IF($Y259="","",INDEX('Apólices'!$L$2:$L$5001,$Y259))</f>
        <v/>
      </c>
      <c r="G259" s="10">
        <f>IF($F259="","",$F259-TODAY())</f>
        <v/>
      </c>
      <c r="H259">
        <f>IF($G259="","",IF($G259&lt;=30,"Até 30 dias",IF($G259&lt;=60,"31 a 60 dias","61 a 90 dias")))</f>
        <v/>
      </c>
      <c r="I259">
        <f>IF($Y259="","",INDEX('Apólices'!$R$2:$R$5001,$Y259)&amp;"")</f>
        <v/>
      </c>
      <c r="Y259">
        <f>IFERROR(MATCH(SMALL($Z$2:$Z$5001,ROW()-8),$Z$2:$Z$5001,0),"")</f>
        <v/>
      </c>
      <c r="Z259">
        <f>IF(AND(ISNUMBER('Apólices'!$L259),'Apólices'!$R259&lt;&gt;"Cancelada"),IF(AND('Apólices'!$L259&gt;=TODAY(),'Apólices'!$L259&lt;=TODAY()+90),'Apólices'!$L259+ROW()/100000,""),"")</f>
        <v/>
      </c>
    </row>
    <row r="260">
      <c r="A260">
        <f>IF($Y260="","",INDEX('Apólices'!$A$2:$A$5001,$Y260)&amp;"")</f>
        <v/>
      </c>
      <c r="B260">
        <f>IF($Y260="","",INDEX('Apólices'!$B$2:$B$5001,$Y260)&amp;"")</f>
        <v/>
      </c>
      <c r="C260">
        <f>IF($Y260="","",INDEX('Apólices'!$F$2:$F$5001,$Y260)&amp;"")</f>
        <v/>
      </c>
      <c r="D260">
        <f>IF($Y260="","",INDEX('Apólices'!$G$2:$G$5001,$Y260)&amp;"")</f>
        <v/>
      </c>
      <c r="E260">
        <f>IF($Y260="","",INDEX('Apólices'!$I$2:$I$5001,$Y260)&amp;"")</f>
        <v/>
      </c>
      <c r="F260" s="8">
        <f>IF($Y260="","",INDEX('Apólices'!$L$2:$L$5001,$Y260))</f>
        <v/>
      </c>
      <c r="G260" s="10">
        <f>IF($F260="","",$F260-TODAY())</f>
        <v/>
      </c>
      <c r="H260">
        <f>IF($G260="","",IF($G260&lt;=30,"Até 30 dias",IF($G260&lt;=60,"31 a 60 dias","61 a 90 dias")))</f>
        <v/>
      </c>
      <c r="I260">
        <f>IF($Y260="","",INDEX('Apólices'!$R$2:$R$5001,$Y260)&amp;"")</f>
        <v/>
      </c>
      <c r="Y260">
        <f>IFERROR(MATCH(SMALL($Z$2:$Z$5001,ROW()-8),$Z$2:$Z$5001,0),"")</f>
        <v/>
      </c>
      <c r="Z260">
        <f>IF(AND(ISNUMBER('Apólices'!$L260),'Apólices'!$R260&lt;&gt;"Cancelada"),IF(AND('Apólices'!$L260&gt;=TODAY(),'Apólices'!$L260&lt;=TODAY()+90),'Apólices'!$L260+ROW()/100000,""),"")</f>
        <v/>
      </c>
    </row>
    <row r="261">
      <c r="A261">
        <f>IF($Y261="","",INDEX('Apólices'!$A$2:$A$5001,$Y261)&amp;"")</f>
        <v/>
      </c>
      <c r="B261">
        <f>IF($Y261="","",INDEX('Apólices'!$B$2:$B$5001,$Y261)&amp;"")</f>
        <v/>
      </c>
      <c r="C261">
        <f>IF($Y261="","",INDEX('Apólices'!$F$2:$F$5001,$Y261)&amp;"")</f>
        <v/>
      </c>
      <c r="D261">
        <f>IF($Y261="","",INDEX('Apólices'!$G$2:$G$5001,$Y261)&amp;"")</f>
        <v/>
      </c>
      <c r="E261">
        <f>IF($Y261="","",INDEX('Apólices'!$I$2:$I$5001,$Y261)&amp;"")</f>
        <v/>
      </c>
      <c r="F261" s="8">
        <f>IF($Y261="","",INDEX('Apólices'!$L$2:$L$5001,$Y261))</f>
        <v/>
      </c>
      <c r="G261" s="10">
        <f>IF($F261="","",$F261-TODAY())</f>
        <v/>
      </c>
      <c r="H261">
        <f>IF($G261="","",IF($G261&lt;=30,"Até 30 dias",IF($G261&lt;=60,"31 a 60 dias","61 a 90 dias")))</f>
        <v/>
      </c>
      <c r="I261">
        <f>IF($Y261="","",INDEX('Apólices'!$R$2:$R$5001,$Y261)&amp;"")</f>
        <v/>
      </c>
      <c r="Y261">
        <f>IFERROR(MATCH(SMALL($Z$2:$Z$5001,ROW()-8),$Z$2:$Z$5001,0),"")</f>
        <v/>
      </c>
      <c r="Z261">
        <f>IF(AND(ISNUMBER('Apólices'!$L261),'Apólices'!$R261&lt;&gt;"Cancelada"),IF(AND('Apólices'!$L261&gt;=TODAY(),'Apólices'!$L261&lt;=TODAY()+90),'Apólices'!$L261+ROW()/100000,""),"")</f>
        <v/>
      </c>
    </row>
    <row r="262">
      <c r="A262">
        <f>IF($Y262="","",INDEX('Apólices'!$A$2:$A$5001,$Y262)&amp;"")</f>
        <v/>
      </c>
      <c r="B262">
        <f>IF($Y262="","",INDEX('Apólices'!$B$2:$B$5001,$Y262)&amp;"")</f>
        <v/>
      </c>
      <c r="C262">
        <f>IF($Y262="","",INDEX('Apólices'!$F$2:$F$5001,$Y262)&amp;"")</f>
        <v/>
      </c>
      <c r="D262">
        <f>IF($Y262="","",INDEX('Apólices'!$G$2:$G$5001,$Y262)&amp;"")</f>
        <v/>
      </c>
      <c r="E262">
        <f>IF($Y262="","",INDEX('Apólices'!$I$2:$I$5001,$Y262)&amp;"")</f>
        <v/>
      </c>
      <c r="F262" s="8">
        <f>IF($Y262="","",INDEX('Apólices'!$L$2:$L$5001,$Y262))</f>
        <v/>
      </c>
      <c r="G262" s="10">
        <f>IF($F262="","",$F262-TODAY())</f>
        <v/>
      </c>
      <c r="H262">
        <f>IF($G262="","",IF($G262&lt;=30,"Até 30 dias",IF($G262&lt;=60,"31 a 60 dias","61 a 90 dias")))</f>
        <v/>
      </c>
      <c r="I262">
        <f>IF($Y262="","",INDEX('Apólices'!$R$2:$R$5001,$Y262)&amp;"")</f>
        <v/>
      </c>
      <c r="Y262">
        <f>IFERROR(MATCH(SMALL($Z$2:$Z$5001,ROW()-8),$Z$2:$Z$5001,0),"")</f>
        <v/>
      </c>
      <c r="Z262">
        <f>IF(AND(ISNUMBER('Apólices'!$L262),'Apólices'!$R262&lt;&gt;"Cancelada"),IF(AND('Apólices'!$L262&gt;=TODAY(),'Apólices'!$L262&lt;=TODAY()+90),'Apólices'!$L262+ROW()/100000,""),"")</f>
        <v/>
      </c>
    </row>
    <row r="263">
      <c r="A263">
        <f>IF($Y263="","",INDEX('Apólices'!$A$2:$A$5001,$Y263)&amp;"")</f>
        <v/>
      </c>
      <c r="B263">
        <f>IF($Y263="","",INDEX('Apólices'!$B$2:$B$5001,$Y263)&amp;"")</f>
        <v/>
      </c>
      <c r="C263">
        <f>IF($Y263="","",INDEX('Apólices'!$F$2:$F$5001,$Y263)&amp;"")</f>
        <v/>
      </c>
      <c r="D263">
        <f>IF($Y263="","",INDEX('Apólices'!$G$2:$G$5001,$Y263)&amp;"")</f>
        <v/>
      </c>
      <c r="E263">
        <f>IF($Y263="","",INDEX('Apólices'!$I$2:$I$5001,$Y263)&amp;"")</f>
        <v/>
      </c>
      <c r="F263" s="8">
        <f>IF($Y263="","",INDEX('Apólices'!$L$2:$L$5001,$Y263))</f>
        <v/>
      </c>
      <c r="G263" s="10">
        <f>IF($F263="","",$F263-TODAY())</f>
        <v/>
      </c>
      <c r="H263">
        <f>IF($G263="","",IF($G263&lt;=30,"Até 30 dias",IF($G263&lt;=60,"31 a 60 dias","61 a 90 dias")))</f>
        <v/>
      </c>
      <c r="I263">
        <f>IF($Y263="","",INDEX('Apólices'!$R$2:$R$5001,$Y263)&amp;"")</f>
        <v/>
      </c>
      <c r="Y263">
        <f>IFERROR(MATCH(SMALL($Z$2:$Z$5001,ROW()-8),$Z$2:$Z$5001,0),"")</f>
        <v/>
      </c>
      <c r="Z263">
        <f>IF(AND(ISNUMBER('Apólices'!$L263),'Apólices'!$R263&lt;&gt;"Cancelada"),IF(AND('Apólices'!$L263&gt;=TODAY(),'Apólices'!$L263&lt;=TODAY()+90),'Apólices'!$L263+ROW()/100000,""),"")</f>
        <v/>
      </c>
    </row>
    <row r="264">
      <c r="A264">
        <f>IF($Y264="","",INDEX('Apólices'!$A$2:$A$5001,$Y264)&amp;"")</f>
        <v/>
      </c>
      <c r="B264">
        <f>IF($Y264="","",INDEX('Apólices'!$B$2:$B$5001,$Y264)&amp;"")</f>
        <v/>
      </c>
      <c r="C264">
        <f>IF($Y264="","",INDEX('Apólices'!$F$2:$F$5001,$Y264)&amp;"")</f>
        <v/>
      </c>
      <c r="D264">
        <f>IF($Y264="","",INDEX('Apólices'!$G$2:$G$5001,$Y264)&amp;"")</f>
        <v/>
      </c>
      <c r="E264">
        <f>IF($Y264="","",INDEX('Apólices'!$I$2:$I$5001,$Y264)&amp;"")</f>
        <v/>
      </c>
      <c r="F264" s="8">
        <f>IF($Y264="","",INDEX('Apólices'!$L$2:$L$5001,$Y264))</f>
        <v/>
      </c>
      <c r="G264" s="10">
        <f>IF($F264="","",$F264-TODAY())</f>
        <v/>
      </c>
      <c r="H264">
        <f>IF($G264="","",IF($G264&lt;=30,"Até 30 dias",IF($G264&lt;=60,"31 a 60 dias","61 a 90 dias")))</f>
        <v/>
      </c>
      <c r="I264">
        <f>IF($Y264="","",INDEX('Apólices'!$R$2:$R$5001,$Y264)&amp;"")</f>
        <v/>
      </c>
      <c r="Y264">
        <f>IFERROR(MATCH(SMALL($Z$2:$Z$5001,ROW()-8),$Z$2:$Z$5001,0),"")</f>
        <v/>
      </c>
      <c r="Z264">
        <f>IF(AND(ISNUMBER('Apólices'!$L264),'Apólices'!$R264&lt;&gt;"Cancelada"),IF(AND('Apólices'!$L264&gt;=TODAY(),'Apólices'!$L264&lt;=TODAY()+90),'Apólices'!$L264+ROW()/100000,""),"")</f>
        <v/>
      </c>
    </row>
    <row r="265">
      <c r="A265">
        <f>IF($Y265="","",INDEX('Apólices'!$A$2:$A$5001,$Y265)&amp;"")</f>
        <v/>
      </c>
      <c r="B265">
        <f>IF($Y265="","",INDEX('Apólices'!$B$2:$B$5001,$Y265)&amp;"")</f>
        <v/>
      </c>
      <c r="C265">
        <f>IF($Y265="","",INDEX('Apólices'!$F$2:$F$5001,$Y265)&amp;"")</f>
        <v/>
      </c>
      <c r="D265">
        <f>IF($Y265="","",INDEX('Apólices'!$G$2:$G$5001,$Y265)&amp;"")</f>
        <v/>
      </c>
      <c r="E265">
        <f>IF($Y265="","",INDEX('Apólices'!$I$2:$I$5001,$Y265)&amp;"")</f>
        <v/>
      </c>
      <c r="F265" s="8">
        <f>IF($Y265="","",INDEX('Apólices'!$L$2:$L$5001,$Y265))</f>
        <v/>
      </c>
      <c r="G265" s="10">
        <f>IF($F265="","",$F265-TODAY())</f>
        <v/>
      </c>
      <c r="H265">
        <f>IF($G265="","",IF($G265&lt;=30,"Até 30 dias",IF($G265&lt;=60,"31 a 60 dias","61 a 90 dias")))</f>
        <v/>
      </c>
      <c r="I265">
        <f>IF($Y265="","",INDEX('Apólices'!$R$2:$R$5001,$Y265)&amp;"")</f>
        <v/>
      </c>
      <c r="Y265">
        <f>IFERROR(MATCH(SMALL($Z$2:$Z$5001,ROW()-8),$Z$2:$Z$5001,0),"")</f>
        <v/>
      </c>
      <c r="Z265">
        <f>IF(AND(ISNUMBER('Apólices'!$L265),'Apólices'!$R265&lt;&gt;"Cancelada"),IF(AND('Apólices'!$L265&gt;=TODAY(),'Apólices'!$L265&lt;=TODAY()+90),'Apólices'!$L265+ROW()/100000,""),"")</f>
        <v/>
      </c>
    </row>
    <row r="266">
      <c r="A266">
        <f>IF($Y266="","",INDEX('Apólices'!$A$2:$A$5001,$Y266)&amp;"")</f>
        <v/>
      </c>
      <c r="B266">
        <f>IF($Y266="","",INDEX('Apólices'!$B$2:$B$5001,$Y266)&amp;"")</f>
        <v/>
      </c>
      <c r="C266">
        <f>IF($Y266="","",INDEX('Apólices'!$F$2:$F$5001,$Y266)&amp;"")</f>
        <v/>
      </c>
      <c r="D266">
        <f>IF($Y266="","",INDEX('Apólices'!$G$2:$G$5001,$Y266)&amp;"")</f>
        <v/>
      </c>
      <c r="E266">
        <f>IF($Y266="","",INDEX('Apólices'!$I$2:$I$5001,$Y266)&amp;"")</f>
        <v/>
      </c>
      <c r="F266" s="8">
        <f>IF($Y266="","",INDEX('Apólices'!$L$2:$L$5001,$Y266))</f>
        <v/>
      </c>
      <c r="G266" s="10">
        <f>IF($F266="","",$F266-TODAY())</f>
        <v/>
      </c>
      <c r="H266">
        <f>IF($G266="","",IF($G266&lt;=30,"Até 30 dias",IF($G266&lt;=60,"31 a 60 dias","61 a 90 dias")))</f>
        <v/>
      </c>
      <c r="I266">
        <f>IF($Y266="","",INDEX('Apólices'!$R$2:$R$5001,$Y266)&amp;"")</f>
        <v/>
      </c>
      <c r="Y266">
        <f>IFERROR(MATCH(SMALL($Z$2:$Z$5001,ROW()-8),$Z$2:$Z$5001,0),"")</f>
        <v/>
      </c>
      <c r="Z266">
        <f>IF(AND(ISNUMBER('Apólices'!$L266),'Apólices'!$R266&lt;&gt;"Cancelada"),IF(AND('Apólices'!$L266&gt;=TODAY(),'Apólices'!$L266&lt;=TODAY()+90),'Apólices'!$L266+ROW()/100000,""),"")</f>
        <v/>
      </c>
    </row>
    <row r="267">
      <c r="A267">
        <f>IF($Y267="","",INDEX('Apólices'!$A$2:$A$5001,$Y267)&amp;"")</f>
        <v/>
      </c>
      <c r="B267">
        <f>IF($Y267="","",INDEX('Apólices'!$B$2:$B$5001,$Y267)&amp;"")</f>
        <v/>
      </c>
      <c r="C267">
        <f>IF($Y267="","",INDEX('Apólices'!$F$2:$F$5001,$Y267)&amp;"")</f>
        <v/>
      </c>
      <c r="D267">
        <f>IF($Y267="","",INDEX('Apólices'!$G$2:$G$5001,$Y267)&amp;"")</f>
        <v/>
      </c>
      <c r="E267">
        <f>IF($Y267="","",INDEX('Apólices'!$I$2:$I$5001,$Y267)&amp;"")</f>
        <v/>
      </c>
      <c r="F267" s="8">
        <f>IF($Y267="","",INDEX('Apólices'!$L$2:$L$5001,$Y267))</f>
        <v/>
      </c>
      <c r="G267" s="10">
        <f>IF($F267="","",$F267-TODAY())</f>
        <v/>
      </c>
      <c r="H267">
        <f>IF($G267="","",IF($G267&lt;=30,"Até 30 dias",IF($G267&lt;=60,"31 a 60 dias","61 a 90 dias")))</f>
        <v/>
      </c>
      <c r="I267">
        <f>IF($Y267="","",INDEX('Apólices'!$R$2:$R$5001,$Y267)&amp;"")</f>
        <v/>
      </c>
      <c r="Y267">
        <f>IFERROR(MATCH(SMALL($Z$2:$Z$5001,ROW()-8),$Z$2:$Z$5001,0),"")</f>
        <v/>
      </c>
      <c r="Z267">
        <f>IF(AND(ISNUMBER('Apólices'!$L267),'Apólices'!$R267&lt;&gt;"Cancelada"),IF(AND('Apólices'!$L267&gt;=TODAY(),'Apólices'!$L267&lt;=TODAY()+90),'Apólices'!$L267+ROW()/100000,""),"")</f>
        <v/>
      </c>
    </row>
    <row r="268">
      <c r="A268">
        <f>IF($Y268="","",INDEX('Apólices'!$A$2:$A$5001,$Y268)&amp;"")</f>
        <v/>
      </c>
      <c r="B268">
        <f>IF($Y268="","",INDEX('Apólices'!$B$2:$B$5001,$Y268)&amp;"")</f>
        <v/>
      </c>
      <c r="C268">
        <f>IF($Y268="","",INDEX('Apólices'!$F$2:$F$5001,$Y268)&amp;"")</f>
        <v/>
      </c>
      <c r="D268">
        <f>IF($Y268="","",INDEX('Apólices'!$G$2:$G$5001,$Y268)&amp;"")</f>
        <v/>
      </c>
      <c r="E268">
        <f>IF($Y268="","",INDEX('Apólices'!$I$2:$I$5001,$Y268)&amp;"")</f>
        <v/>
      </c>
      <c r="F268" s="8">
        <f>IF($Y268="","",INDEX('Apólices'!$L$2:$L$5001,$Y268))</f>
        <v/>
      </c>
      <c r="G268" s="10">
        <f>IF($F268="","",$F268-TODAY())</f>
        <v/>
      </c>
      <c r="H268">
        <f>IF($G268="","",IF($G268&lt;=30,"Até 30 dias",IF($G268&lt;=60,"31 a 60 dias","61 a 90 dias")))</f>
        <v/>
      </c>
      <c r="I268">
        <f>IF($Y268="","",INDEX('Apólices'!$R$2:$R$5001,$Y268)&amp;"")</f>
        <v/>
      </c>
      <c r="Y268">
        <f>IFERROR(MATCH(SMALL($Z$2:$Z$5001,ROW()-8),$Z$2:$Z$5001,0),"")</f>
        <v/>
      </c>
      <c r="Z268">
        <f>IF(AND(ISNUMBER('Apólices'!$L268),'Apólices'!$R268&lt;&gt;"Cancelada"),IF(AND('Apólices'!$L268&gt;=TODAY(),'Apólices'!$L268&lt;=TODAY()+90),'Apólices'!$L268+ROW()/100000,""),"")</f>
        <v/>
      </c>
    </row>
    <row r="269">
      <c r="A269">
        <f>IF($Y269="","",INDEX('Apólices'!$A$2:$A$5001,$Y269)&amp;"")</f>
        <v/>
      </c>
      <c r="B269">
        <f>IF($Y269="","",INDEX('Apólices'!$B$2:$B$5001,$Y269)&amp;"")</f>
        <v/>
      </c>
      <c r="C269">
        <f>IF($Y269="","",INDEX('Apólices'!$F$2:$F$5001,$Y269)&amp;"")</f>
        <v/>
      </c>
      <c r="D269">
        <f>IF($Y269="","",INDEX('Apólices'!$G$2:$G$5001,$Y269)&amp;"")</f>
        <v/>
      </c>
      <c r="E269">
        <f>IF($Y269="","",INDEX('Apólices'!$I$2:$I$5001,$Y269)&amp;"")</f>
        <v/>
      </c>
      <c r="F269" s="8">
        <f>IF($Y269="","",INDEX('Apólices'!$L$2:$L$5001,$Y269))</f>
        <v/>
      </c>
      <c r="G269" s="10">
        <f>IF($F269="","",$F269-TODAY())</f>
        <v/>
      </c>
      <c r="H269">
        <f>IF($G269="","",IF($G269&lt;=30,"Até 30 dias",IF($G269&lt;=60,"31 a 60 dias","61 a 90 dias")))</f>
        <v/>
      </c>
      <c r="I269">
        <f>IF($Y269="","",INDEX('Apólices'!$R$2:$R$5001,$Y269)&amp;"")</f>
        <v/>
      </c>
      <c r="Y269">
        <f>IFERROR(MATCH(SMALL($Z$2:$Z$5001,ROW()-8),$Z$2:$Z$5001,0),"")</f>
        <v/>
      </c>
      <c r="Z269">
        <f>IF(AND(ISNUMBER('Apólices'!$L269),'Apólices'!$R269&lt;&gt;"Cancelada"),IF(AND('Apólices'!$L269&gt;=TODAY(),'Apólices'!$L269&lt;=TODAY()+90),'Apólices'!$L269+ROW()/100000,""),"")</f>
        <v/>
      </c>
    </row>
    <row r="270">
      <c r="A270">
        <f>IF($Y270="","",INDEX('Apólices'!$A$2:$A$5001,$Y270)&amp;"")</f>
        <v/>
      </c>
      <c r="B270">
        <f>IF($Y270="","",INDEX('Apólices'!$B$2:$B$5001,$Y270)&amp;"")</f>
        <v/>
      </c>
      <c r="C270">
        <f>IF($Y270="","",INDEX('Apólices'!$F$2:$F$5001,$Y270)&amp;"")</f>
        <v/>
      </c>
      <c r="D270">
        <f>IF($Y270="","",INDEX('Apólices'!$G$2:$G$5001,$Y270)&amp;"")</f>
        <v/>
      </c>
      <c r="E270">
        <f>IF($Y270="","",INDEX('Apólices'!$I$2:$I$5001,$Y270)&amp;"")</f>
        <v/>
      </c>
      <c r="F270" s="8">
        <f>IF($Y270="","",INDEX('Apólices'!$L$2:$L$5001,$Y270))</f>
        <v/>
      </c>
      <c r="G270" s="10">
        <f>IF($F270="","",$F270-TODAY())</f>
        <v/>
      </c>
      <c r="H270">
        <f>IF($G270="","",IF($G270&lt;=30,"Até 30 dias",IF($G270&lt;=60,"31 a 60 dias","61 a 90 dias")))</f>
        <v/>
      </c>
      <c r="I270">
        <f>IF($Y270="","",INDEX('Apólices'!$R$2:$R$5001,$Y270)&amp;"")</f>
        <v/>
      </c>
      <c r="Y270">
        <f>IFERROR(MATCH(SMALL($Z$2:$Z$5001,ROW()-8),$Z$2:$Z$5001,0),"")</f>
        <v/>
      </c>
      <c r="Z270">
        <f>IF(AND(ISNUMBER('Apólices'!$L270),'Apólices'!$R270&lt;&gt;"Cancelada"),IF(AND('Apólices'!$L270&gt;=TODAY(),'Apólices'!$L270&lt;=TODAY()+90),'Apólices'!$L270+ROW()/100000,""),"")</f>
        <v/>
      </c>
    </row>
    <row r="271">
      <c r="A271">
        <f>IF($Y271="","",INDEX('Apólices'!$A$2:$A$5001,$Y271)&amp;"")</f>
        <v/>
      </c>
      <c r="B271">
        <f>IF($Y271="","",INDEX('Apólices'!$B$2:$B$5001,$Y271)&amp;"")</f>
        <v/>
      </c>
      <c r="C271">
        <f>IF($Y271="","",INDEX('Apólices'!$F$2:$F$5001,$Y271)&amp;"")</f>
        <v/>
      </c>
      <c r="D271">
        <f>IF($Y271="","",INDEX('Apólices'!$G$2:$G$5001,$Y271)&amp;"")</f>
        <v/>
      </c>
      <c r="E271">
        <f>IF($Y271="","",INDEX('Apólices'!$I$2:$I$5001,$Y271)&amp;"")</f>
        <v/>
      </c>
      <c r="F271" s="8">
        <f>IF($Y271="","",INDEX('Apólices'!$L$2:$L$5001,$Y271))</f>
        <v/>
      </c>
      <c r="G271" s="10">
        <f>IF($F271="","",$F271-TODAY())</f>
        <v/>
      </c>
      <c r="H271">
        <f>IF($G271="","",IF($G271&lt;=30,"Até 30 dias",IF($G271&lt;=60,"31 a 60 dias","61 a 90 dias")))</f>
        <v/>
      </c>
      <c r="I271">
        <f>IF($Y271="","",INDEX('Apólices'!$R$2:$R$5001,$Y271)&amp;"")</f>
        <v/>
      </c>
      <c r="Y271">
        <f>IFERROR(MATCH(SMALL($Z$2:$Z$5001,ROW()-8),$Z$2:$Z$5001,0),"")</f>
        <v/>
      </c>
      <c r="Z271">
        <f>IF(AND(ISNUMBER('Apólices'!$L271),'Apólices'!$R271&lt;&gt;"Cancelada"),IF(AND('Apólices'!$L271&gt;=TODAY(),'Apólices'!$L271&lt;=TODAY()+90),'Apólices'!$L271+ROW()/100000,""),"")</f>
        <v/>
      </c>
    </row>
    <row r="272">
      <c r="A272">
        <f>IF($Y272="","",INDEX('Apólices'!$A$2:$A$5001,$Y272)&amp;"")</f>
        <v/>
      </c>
      <c r="B272">
        <f>IF($Y272="","",INDEX('Apólices'!$B$2:$B$5001,$Y272)&amp;"")</f>
        <v/>
      </c>
      <c r="C272">
        <f>IF($Y272="","",INDEX('Apólices'!$F$2:$F$5001,$Y272)&amp;"")</f>
        <v/>
      </c>
      <c r="D272">
        <f>IF($Y272="","",INDEX('Apólices'!$G$2:$G$5001,$Y272)&amp;"")</f>
        <v/>
      </c>
      <c r="E272">
        <f>IF($Y272="","",INDEX('Apólices'!$I$2:$I$5001,$Y272)&amp;"")</f>
        <v/>
      </c>
      <c r="F272" s="8">
        <f>IF($Y272="","",INDEX('Apólices'!$L$2:$L$5001,$Y272))</f>
        <v/>
      </c>
      <c r="G272" s="10">
        <f>IF($F272="","",$F272-TODAY())</f>
        <v/>
      </c>
      <c r="H272">
        <f>IF($G272="","",IF($G272&lt;=30,"Até 30 dias",IF($G272&lt;=60,"31 a 60 dias","61 a 90 dias")))</f>
        <v/>
      </c>
      <c r="I272">
        <f>IF($Y272="","",INDEX('Apólices'!$R$2:$R$5001,$Y272)&amp;"")</f>
        <v/>
      </c>
      <c r="Y272">
        <f>IFERROR(MATCH(SMALL($Z$2:$Z$5001,ROW()-8),$Z$2:$Z$5001,0),"")</f>
        <v/>
      </c>
      <c r="Z272">
        <f>IF(AND(ISNUMBER('Apólices'!$L272),'Apólices'!$R272&lt;&gt;"Cancelada"),IF(AND('Apólices'!$L272&gt;=TODAY(),'Apólices'!$L272&lt;=TODAY()+90),'Apólices'!$L272+ROW()/100000,""),"")</f>
        <v/>
      </c>
    </row>
    <row r="273">
      <c r="A273">
        <f>IF($Y273="","",INDEX('Apólices'!$A$2:$A$5001,$Y273)&amp;"")</f>
        <v/>
      </c>
      <c r="B273">
        <f>IF($Y273="","",INDEX('Apólices'!$B$2:$B$5001,$Y273)&amp;"")</f>
        <v/>
      </c>
      <c r="C273">
        <f>IF($Y273="","",INDEX('Apólices'!$F$2:$F$5001,$Y273)&amp;"")</f>
        <v/>
      </c>
      <c r="D273">
        <f>IF($Y273="","",INDEX('Apólices'!$G$2:$G$5001,$Y273)&amp;"")</f>
        <v/>
      </c>
      <c r="E273">
        <f>IF($Y273="","",INDEX('Apólices'!$I$2:$I$5001,$Y273)&amp;"")</f>
        <v/>
      </c>
      <c r="F273" s="8">
        <f>IF($Y273="","",INDEX('Apólices'!$L$2:$L$5001,$Y273))</f>
        <v/>
      </c>
      <c r="G273" s="10">
        <f>IF($F273="","",$F273-TODAY())</f>
        <v/>
      </c>
      <c r="H273">
        <f>IF($G273="","",IF($G273&lt;=30,"Até 30 dias",IF($G273&lt;=60,"31 a 60 dias","61 a 90 dias")))</f>
        <v/>
      </c>
      <c r="I273">
        <f>IF($Y273="","",INDEX('Apólices'!$R$2:$R$5001,$Y273)&amp;"")</f>
        <v/>
      </c>
      <c r="Y273">
        <f>IFERROR(MATCH(SMALL($Z$2:$Z$5001,ROW()-8),$Z$2:$Z$5001,0),"")</f>
        <v/>
      </c>
      <c r="Z273">
        <f>IF(AND(ISNUMBER('Apólices'!$L273),'Apólices'!$R273&lt;&gt;"Cancelada"),IF(AND('Apólices'!$L273&gt;=TODAY(),'Apólices'!$L273&lt;=TODAY()+90),'Apólices'!$L273+ROW()/100000,""),"")</f>
        <v/>
      </c>
    </row>
    <row r="274">
      <c r="A274">
        <f>IF($Y274="","",INDEX('Apólices'!$A$2:$A$5001,$Y274)&amp;"")</f>
        <v/>
      </c>
      <c r="B274">
        <f>IF($Y274="","",INDEX('Apólices'!$B$2:$B$5001,$Y274)&amp;"")</f>
        <v/>
      </c>
      <c r="C274">
        <f>IF($Y274="","",INDEX('Apólices'!$F$2:$F$5001,$Y274)&amp;"")</f>
        <v/>
      </c>
      <c r="D274">
        <f>IF($Y274="","",INDEX('Apólices'!$G$2:$G$5001,$Y274)&amp;"")</f>
        <v/>
      </c>
      <c r="E274">
        <f>IF($Y274="","",INDEX('Apólices'!$I$2:$I$5001,$Y274)&amp;"")</f>
        <v/>
      </c>
      <c r="F274" s="8">
        <f>IF($Y274="","",INDEX('Apólices'!$L$2:$L$5001,$Y274))</f>
        <v/>
      </c>
      <c r="G274" s="10">
        <f>IF($F274="","",$F274-TODAY())</f>
        <v/>
      </c>
      <c r="H274">
        <f>IF($G274="","",IF($G274&lt;=30,"Até 30 dias",IF($G274&lt;=60,"31 a 60 dias","61 a 90 dias")))</f>
        <v/>
      </c>
      <c r="I274">
        <f>IF($Y274="","",INDEX('Apólices'!$R$2:$R$5001,$Y274)&amp;"")</f>
        <v/>
      </c>
      <c r="Y274">
        <f>IFERROR(MATCH(SMALL($Z$2:$Z$5001,ROW()-8),$Z$2:$Z$5001,0),"")</f>
        <v/>
      </c>
      <c r="Z274">
        <f>IF(AND(ISNUMBER('Apólices'!$L274),'Apólices'!$R274&lt;&gt;"Cancelada"),IF(AND('Apólices'!$L274&gt;=TODAY(),'Apólices'!$L274&lt;=TODAY()+90),'Apólices'!$L274+ROW()/100000,""),"")</f>
        <v/>
      </c>
    </row>
    <row r="275">
      <c r="A275">
        <f>IF($Y275="","",INDEX('Apólices'!$A$2:$A$5001,$Y275)&amp;"")</f>
        <v/>
      </c>
      <c r="B275">
        <f>IF($Y275="","",INDEX('Apólices'!$B$2:$B$5001,$Y275)&amp;"")</f>
        <v/>
      </c>
      <c r="C275">
        <f>IF($Y275="","",INDEX('Apólices'!$F$2:$F$5001,$Y275)&amp;"")</f>
        <v/>
      </c>
      <c r="D275">
        <f>IF($Y275="","",INDEX('Apólices'!$G$2:$G$5001,$Y275)&amp;"")</f>
        <v/>
      </c>
      <c r="E275">
        <f>IF($Y275="","",INDEX('Apólices'!$I$2:$I$5001,$Y275)&amp;"")</f>
        <v/>
      </c>
      <c r="F275" s="8">
        <f>IF($Y275="","",INDEX('Apólices'!$L$2:$L$5001,$Y275))</f>
        <v/>
      </c>
      <c r="G275" s="10">
        <f>IF($F275="","",$F275-TODAY())</f>
        <v/>
      </c>
      <c r="H275">
        <f>IF($G275="","",IF($G275&lt;=30,"Até 30 dias",IF($G275&lt;=60,"31 a 60 dias","61 a 90 dias")))</f>
        <v/>
      </c>
      <c r="I275">
        <f>IF($Y275="","",INDEX('Apólices'!$R$2:$R$5001,$Y275)&amp;"")</f>
        <v/>
      </c>
      <c r="Y275">
        <f>IFERROR(MATCH(SMALL($Z$2:$Z$5001,ROW()-8),$Z$2:$Z$5001,0),"")</f>
        <v/>
      </c>
      <c r="Z275">
        <f>IF(AND(ISNUMBER('Apólices'!$L275),'Apólices'!$R275&lt;&gt;"Cancelada"),IF(AND('Apólices'!$L275&gt;=TODAY(),'Apólices'!$L275&lt;=TODAY()+90),'Apólices'!$L275+ROW()/100000,""),"")</f>
        <v/>
      </c>
    </row>
    <row r="276">
      <c r="A276">
        <f>IF($Y276="","",INDEX('Apólices'!$A$2:$A$5001,$Y276)&amp;"")</f>
        <v/>
      </c>
      <c r="B276">
        <f>IF($Y276="","",INDEX('Apólices'!$B$2:$B$5001,$Y276)&amp;"")</f>
        <v/>
      </c>
      <c r="C276">
        <f>IF($Y276="","",INDEX('Apólices'!$F$2:$F$5001,$Y276)&amp;"")</f>
        <v/>
      </c>
      <c r="D276">
        <f>IF($Y276="","",INDEX('Apólices'!$G$2:$G$5001,$Y276)&amp;"")</f>
        <v/>
      </c>
      <c r="E276">
        <f>IF($Y276="","",INDEX('Apólices'!$I$2:$I$5001,$Y276)&amp;"")</f>
        <v/>
      </c>
      <c r="F276" s="8">
        <f>IF($Y276="","",INDEX('Apólices'!$L$2:$L$5001,$Y276))</f>
        <v/>
      </c>
      <c r="G276" s="10">
        <f>IF($F276="","",$F276-TODAY())</f>
        <v/>
      </c>
      <c r="H276">
        <f>IF($G276="","",IF($G276&lt;=30,"Até 30 dias",IF($G276&lt;=60,"31 a 60 dias","61 a 90 dias")))</f>
        <v/>
      </c>
      <c r="I276">
        <f>IF($Y276="","",INDEX('Apólices'!$R$2:$R$5001,$Y276)&amp;"")</f>
        <v/>
      </c>
      <c r="Y276">
        <f>IFERROR(MATCH(SMALL($Z$2:$Z$5001,ROW()-8),$Z$2:$Z$5001,0),"")</f>
        <v/>
      </c>
      <c r="Z276">
        <f>IF(AND(ISNUMBER('Apólices'!$L276),'Apólices'!$R276&lt;&gt;"Cancelada"),IF(AND('Apólices'!$L276&gt;=TODAY(),'Apólices'!$L276&lt;=TODAY()+90),'Apólices'!$L276+ROW()/100000,""),"")</f>
        <v/>
      </c>
    </row>
    <row r="277">
      <c r="A277">
        <f>IF($Y277="","",INDEX('Apólices'!$A$2:$A$5001,$Y277)&amp;"")</f>
        <v/>
      </c>
      <c r="B277">
        <f>IF($Y277="","",INDEX('Apólices'!$B$2:$B$5001,$Y277)&amp;"")</f>
        <v/>
      </c>
      <c r="C277">
        <f>IF($Y277="","",INDEX('Apólices'!$F$2:$F$5001,$Y277)&amp;"")</f>
        <v/>
      </c>
      <c r="D277">
        <f>IF($Y277="","",INDEX('Apólices'!$G$2:$G$5001,$Y277)&amp;"")</f>
        <v/>
      </c>
      <c r="E277">
        <f>IF($Y277="","",INDEX('Apólices'!$I$2:$I$5001,$Y277)&amp;"")</f>
        <v/>
      </c>
      <c r="F277" s="8">
        <f>IF($Y277="","",INDEX('Apólices'!$L$2:$L$5001,$Y277))</f>
        <v/>
      </c>
      <c r="G277" s="10">
        <f>IF($F277="","",$F277-TODAY())</f>
        <v/>
      </c>
      <c r="H277">
        <f>IF($G277="","",IF($G277&lt;=30,"Até 30 dias",IF($G277&lt;=60,"31 a 60 dias","61 a 90 dias")))</f>
        <v/>
      </c>
      <c r="I277">
        <f>IF($Y277="","",INDEX('Apólices'!$R$2:$R$5001,$Y277)&amp;"")</f>
        <v/>
      </c>
      <c r="Y277">
        <f>IFERROR(MATCH(SMALL($Z$2:$Z$5001,ROW()-8),$Z$2:$Z$5001,0),"")</f>
        <v/>
      </c>
      <c r="Z277">
        <f>IF(AND(ISNUMBER('Apólices'!$L277),'Apólices'!$R277&lt;&gt;"Cancelada"),IF(AND('Apólices'!$L277&gt;=TODAY(),'Apólices'!$L277&lt;=TODAY()+90),'Apólices'!$L277+ROW()/100000,""),"")</f>
        <v/>
      </c>
    </row>
    <row r="278">
      <c r="A278">
        <f>IF($Y278="","",INDEX('Apólices'!$A$2:$A$5001,$Y278)&amp;"")</f>
        <v/>
      </c>
      <c r="B278">
        <f>IF($Y278="","",INDEX('Apólices'!$B$2:$B$5001,$Y278)&amp;"")</f>
        <v/>
      </c>
      <c r="C278">
        <f>IF($Y278="","",INDEX('Apólices'!$F$2:$F$5001,$Y278)&amp;"")</f>
        <v/>
      </c>
      <c r="D278">
        <f>IF($Y278="","",INDEX('Apólices'!$G$2:$G$5001,$Y278)&amp;"")</f>
        <v/>
      </c>
      <c r="E278">
        <f>IF($Y278="","",INDEX('Apólices'!$I$2:$I$5001,$Y278)&amp;"")</f>
        <v/>
      </c>
      <c r="F278" s="8">
        <f>IF($Y278="","",INDEX('Apólices'!$L$2:$L$5001,$Y278))</f>
        <v/>
      </c>
      <c r="G278" s="10">
        <f>IF($F278="","",$F278-TODAY())</f>
        <v/>
      </c>
      <c r="H278">
        <f>IF($G278="","",IF($G278&lt;=30,"Até 30 dias",IF($G278&lt;=60,"31 a 60 dias","61 a 90 dias")))</f>
        <v/>
      </c>
      <c r="I278">
        <f>IF($Y278="","",INDEX('Apólices'!$R$2:$R$5001,$Y278)&amp;"")</f>
        <v/>
      </c>
      <c r="Y278">
        <f>IFERROR(MATCH(SMALL($Z$2:$Z$5001,ROW()-8),$Z$2:$Z$5001,0),"")</f>
        <v/>
      </c>
      <c r="Z278">
        <f>IF(AND(ISNUMBER('Apólices'!$L278),'Apólices'!$R278&lt;&gt;"Cancelada"),IF(AND('Apólices'!$L278&gt;=TODAY(),'Apólices'!$L278&lt;=TODAY()+90),'Apólices'!$L278+ROW()/100000,""),"")</f>
        <v/>
      </c>
    </row>
    <row r="279">
      <c r="A279">
        <f>IF($Y279="","",INDEX('Apólices'!$A$2:$A$5001,$Y279)&amp;"")</f>
        <v/>
      </c>
      <c r="B279">
        <f>IF($Y279="","",INDEX('Apólices'!$B$2:$B$5001,$Y279)&amp;"")</f>
        <v/>
      </c>
      <c r="C279">
        <f>IF($Y279="","",INDEX('Apólices'!$F$2:$F$5001,$Y279)&amp;"")</f>
        <v/>
      </c>
      <c r="D279">
        <f>IF($Y279="","",INDEX('Apólices'!$G$2:$G$5001,$Y279)&amp;"")</f>
        <v/>
      </c>
      <c r="E279">
        <f>IF($Y279="","",INDEX('Apólices'!$I$2:$I$5001,$Y279)&amp;"")</f>
        <v/>
      </c>
      <c r="F279" s="8">
        <f>IF($Y279="","",INDEX('Apólices'!$L$2:$L$5001,$Y279))</f>
        <v/>
      </c>
      <c r="G279" s="10">
        <f>IF($F279="","",$F279-TODAY())</f>
        <v/>
      </c>
      <c r="H279">
        <f>IF($G279="","",IF($G279&lt;=30,"Até 30 dias",IF($G279&lt;=60,"31 a 60 dias","61 a 90 dias")))</f>
        <v/>
      </c>
      <c r="I279">
        <f>IF($Y279="","",INDEX('Apólices'!$R$2:$R$5001,$Y279)&amp;"")</f>
        <v/>
      </c>
      <c r="Y279">
        <f>IFERROR(MATCH(SMALL($Z$2:$Z$5001,ROW()-8),$Z$2:$Z$5001,0),"")</f>
        <v/>
      </c>
      <c r="Z279">
        <f>IF(AND(ISNUMBER('Apólices'!$L279),'Apólices'!$R279&lt;&gt;"Cancelada"),IF(AND('Apólices'!$L279&gt;=TODAY(),'Apólices'!$L279&lt;=TODAY()+90),'Apólices'!$L279+ROW()/100000,""),"")</f>
        <v/>
      </c>
    </row>
    <row r="280">
      <c r="A280">
        <f>IF($Y280="","",INDEX('Apólices'!$A$2:$A$5001,$Y280)&amp;"")</f>
        <v/>
      </c>
      <c r="B280">
        <f>IF($Y280="","",INDEX('Apólices'!$B$2:$B$5001,$Y280)&amp;"")</f>
        <v/>
      </c>
      <c r="C280">
        <f>IF($Y280="","",INDEX('Apólices'!$F$2:$F$5001,$Y280)&amp;"")</f>
        <v/>
      </c>
      <c r="D280">
        <f>IF($Y280="","",INDEX('Apólices'!$G$2:$G$5001,$Y280)&amp;"")</f>
        <v/>
      </c>
      <c r="E280">
        <f>IF($Y280="","",INDEX('Apólices'!$I$2:$I$5001,$Y280)&amp;"")</f>
        <v/>
      </c>
      <c r="F280" s="8">
        <f>IF($Y280="","",INDEX('Apólices'!$L$2:$L$5001,$Y280))</f>
        <v/>
      </c>
      <c r="G280" s="10">
        <f>IF($F280="","",$F280-TODAY())</f>
        <v/>
      </c>
      <c r="H280">
        <f>IF($G280="","",IF($G280&lt;=30,"Até 30 dias",IF($G280&lt;=60,"31 a 60 dias","61 a 90 dias")))</f>
        <v/>
      </c>
      <c r="I280">
        <f>IF($Y280="","",INDEX('Apólices'!$R$2:$R$5001,$Y280)&amp;"")</f>
        <v/>
      </c>
      <c r="Y280">
        <f>IFERROR(MATCH(SMALL($Z$2:$Z$5001,ROW()-8),$Z$2:$Z$5001,0),"")</f>
        <v/>
      </c>
      <c r="Z280">
        <f>IF(AND(ISNUMBER('Apólices'!$L280),'Apólices'!$R280&lt;&gt;"Cancelada"),IF(AND('Apólices'!$L280&gt;=TODAY(),'Apólices'!$L280&lt;=TODAY()+90),'Apólices'!$L280+ROW()/100000,""),"")</f>
        <v/>
      </c>
    </row>
    <row r="281">
      <c r="A281">
        <f>IF($Y281="","",INDEX('Apólices'!$A$2:$A$5001,$Y281)&amp;"")</f>
        <v/>
      </c>
      <c r="B281">
        <f>IF($Y281="","",INDEX('Apólices'!$B$2:$B$5001,$Y281)&amp;"")</f>
        <v/>
      </c>
      <c r="C281">
        <f>IF($Y281="","",INDEX('Apólices'!$F$2:$F$5001,$Y281)&amp;"")</f>
        <v/>
      </c>
      <c r="D281">
        <f>IF($Y281="","",INDEX('Apólices'!$G$2:$G$5001,$Y281)&amp;"")</f>
        <v/>
      </c>
      <c r="E281">
        <f>IF($Y281="","",INDEX('Apólices'!$I$2:$I$5001,$Y281)&amp;"")</f>
        <v/>
      </c>
      <c r="F281" s="8">
        <f>IF($Y281="","",INDEX('Apólices'!$L$2:$L$5001,$Y281))</f>
        <v/>
      </c>
      <c r="G281" s="10">
        <f>IF($F281="","",$F281-TODAY())</f>
        <v/>
      </c>
      <c r="H281">
        <f>IF($G281="","",IF($G281&lt;=30,"Até 30 dias",IF($G281&lt;=60,"31 a 60 dias","61 a 90 dias")))</f>
        <v/>
      </c>
      <c r="I281">
        <f>IF($Y281="","",INDEX('Apólices'!$R$2:$R$5001,$Y281)&amp;"")</f>
        <v/>
      </c>
      <c r="Y281">
        <f>IFERROR(MATCH(SMALL($Z$2:$Z$5001,ROW()-8),$Z$2:$Z$5001,0),"")</f>
        <v/>
      </c>
      <c r="Z281">
        <f>IF(AND(ISNUMBER('Apólices'!$L281),'Apólices'!$R281&lt;&gt;"Cancelada"),IF(AND('Apólices'!$L281&gt;=TODAY(),'Apólices'!$L281&lt;=TODAY()+90),'Apólices'!$L281+ROW()/100000,""),"")</f>
        <v/>
      </c>
    </row>
    <row r="282">
      <c r="A282">
        <f>IF($Y282="","",INDEX('Apólices'!$A$2:$A$5001,$Y282)&amp;"")</f>
        <v/>
      </c>
      <c r="B282">
        <f>IF($Y282="","",INDEX('Apólices'!$B$2:$B$5001,$Y282)&amp;"")</f>
        <v/>
      </c>
      <c r="C282">
        <f>IF($Y282="","",INDEX('Apólices'!$F$2:$F$5001,$Y282)&amp;"")</f>
        <v/>
      </c>
      <c r="D282">
        <f>IF($Y282="","",INDEX('Apólices'!$G$2:$G$5001,$Y282)&amp;"")</f>
        <v/>
      </c>
      <c r="E282">
        <f>IF($Y282="","",INDEX('Apólices'!$I$2:$I$5001,$Y282)&amp;"")</f>
        <v/>
      </c>
      <c r="F282" s="8">
        <f>IF($Y282="","",INDEX('Apólices'!$L$2:$L$5001,$Y282))</f>
        <v/>
      </c>
      <c r="G282" s="10">
        <f>IF($F282="","",$F282-TODAY())</f>
        <v/>
      </c>
      <c r="H282">
        <f>IF($G282="","",IF($G282&lt;=30,"Até 30 dias",IF($G282&lt;=60,"31 a 60 dias","61 a 90 dias")))</f>
        <v/>
      </c>
      <c r="I282">
        <f>IF($Y282="","",INDEX('Apólices'!$R$2:$R$5001,$Y282)&amp;"")</f>
        <v/>
      </c>
      <c r="Y282">
        <f>IFERROR(MATCH(SMALL($Z$2:$Z$5001,ROW()-8),$Z$2:$Z$5001,0),"")</f>
        <v/>
      </c>
      <c r="Z282">
        <f>IF(AND(ISNUMBER('Apólices'!$L282),'Apólices'!$R282&lt;&gt;"Cancelada"),IF(AND('Apólices'!$L282&gt;=TODAY(),'Apólices'!$L282&lt;=TODAY()+90),'Apólices'!$L282+ROW()/100000,""),"")</f>
        <v/>
      </c>
    </row>
    <row r="283">
      <c r="A283">
        <f>IF($Y283="","",INDEX('Apólices'!$A$2:$A$5001,$Y283)&amp;"")</f>
        <v/>
      </c>
      <c r="B283">
        <f>IF($Y283="","",INDEX('Apólices'!$B$2:$B$5001,$Y283)&amp;"")</f>
        <v/>
      </c>
      <c r="C283">
        <f>IF($Y283="","",INDEX('Apólices'!$F$2:$F$5001,$Y283)&amp;"")</f>
        <v/>
      </c>
      <c r="D283">
        <f>IF($Y283="","",INDEX('Apólices'!$G$2:$G$5001,$Y283)&amp;"")</f>
        <v/>
      </c>
      <c r="E283">
        <f>IF($Y283="","",INDEX('Apólices'!$I$2:$I$5001,$Y283)&amp;"")</f>
        <v/>
      </c>
      <c r="F283" s="8">
        <f>IF($Y283="","",INDEX('Apólices'!$L$2:$L$5001,$Y283))</f>
        <v/>
      </c>
      <c r="G283" s="10">
        <f>IF($F283="","",$F283-TODAY())</f>
        <v/>
      </c>
      <c r="H283">
        <f>IF($G283="","",IF($G283&lt;=30,"Até 30 dias",IF($G283&lt;=60,"31 a 60 dias","61 a 90 dias")))</f>
        <v/>
      </c>
      <c r="I283">
        <f>IF($Y283="","",INDEX('Apólices'!$R$2:$R$5001,$Y283)&amp;"")</f>
        <v/>
      </c>
      <c r="Y283">
        <f>IFERROR(MATCH(SMALL($Z$2:$Z$5001,ROW()-8),$Z$2:$Z$5001,0),"")</f>
        <v/>
      </c>
      <c r="Z283">
        <f>IF(AND(ISNUMBER('Apólices'!$L283),'Apólices'!$R283&lt;&gt;"Cancelada"),IF(AND('Apólices'!$L283&gt;=TODAY(),'Apólices'!$L283&lt;=TODAY()+90),'Apólices'!$L283+ROW()/100000,""),"")</f>
        <v/>
      </c>
    </row>
    <row r="284">
      <c r="A284">
        <f>IF($Y284="","",INDEX('Apólices'!$A$2:$A$5001,$Y284)&amp;"")</f>
        <v/>
      </c>
      <c r="B284">
        <f>IF($Y284="","",INDEX('Apólices'!$B$2:$B$5001,$Y284)&amp;"")</f>
        <v/>
      </c>
      <c r="C284">
        <f>IF($Y284="","",INDEX('Apólices'!$F$2:$F$5001,$Y284)&amp;"")</f>
        <v/>
      </c>
      <c r="D284">
        <f>IF($Y284="","",INDEX('Apólices'!$G$2:$G$5001,$Y284)&amp;"")</f>
        <v/>
      </c>
      <c r="E284">
        <f>IF($Y284="","",INDEX('Apólices'!$I$2:$I$5001,$Y284)&amp;"")</f>
        <v/>
      </c>
      <c r="F284" s="8">
        <f>IF($Y284="","",INDEX('Apólices'!$L$2:$L$5001,$Y284))</f>
        <v/>
      </c>
      <c r="G284" s="10">
        <f>IF($F284="","",$F284-TODAY())</f>
        <v/>
      </c>
      <c r="H284">
        <f>IF($G284="","",IF($G284&lt;=30,"Até 30 dias",IF($G284&lt;=60,"31 a 60 dias","61 a 90 dias")))</f>
        <v/>
      </c>
      <c r="I284">
        <f>IF($Y284="","",INDEX('Apólices'!$R$2:$R$5001,$Y284)&amp;"")</f>
        <v/>
      </c>
      <c r="Y284">
        <f>IFERROR(MATCH(SMALL($Z$2:$Z$5001,ROW()-8),$Z$2:$Z$5001,0),"")</f>
        <v/>
      </c>
      <c r="Z284">
        <f>IF(AND(ISNUMBER('Apólices'!$L284),'Apólices'!$R284&lt;&gt;"Cancelada"),IF(AND('Apólices'!$L284&gt;=TODAY(),'Apólices'!$L284&lt;=TODAY()+90),'Apólices'!$L284+ROW()/100000,""),"")</f>
        <v/>
      </c>
    </row>
    <row r="285">
      <c r="A285">
        <f>IF($Y285="","",INDEX('Apólices'!$A$2:$A$5001,$Y285)&amp;"")</f>
        <v/>
      </c>
      <c r="B285">
        <f>IF($Y285="","",INDEX('Apólices'!$B$2:$B$5001,$Y285)&amp;"")</f>
        <v/>
      </c>
      <c r="C285">
        <f>IF($Y285="","",INDEX('Apólices'!$F$2:$F$5001,$Y285)&amp;"")</f>
        <v/>
      </c>
      <c r="D285">
        <f>IF($Y285="","",INDEX('Apólices'!$G$2:$G$5001,$Y285)&amp;"")</f>
        <v/>
      </c>
      <c r="E285">
        <f>IF($Y285="","",INDEX('Apólices'!$I$2:$I$5001,$Y285)&amp;"")</f>
        <v/>
      </c>
      <c r="F285" s="8">
        <f>IF($Y285="","",INDEX('Apólices'!$L$2:$L$5001,$Y285))</f>
        <v/>
      </c>
      <c r="G285" s="10">
        <f>IF($F285="","",$F285-TODAY())</f>
        <v/>
      </c>
      <c r="H285">
        <f>IF($G285="","",IF($G285&lt;=30,"Até 30 dias",IF($G285&lt;=60,"31 a 60 dias","61 a 90 dias")))</f>
        <v/>
      </c>
      <c r="I285">
        <f>IF($Y285="","",INDEX('Apólices'!$R$2:$R$5001,$Y285)&amp;"")</f>
        <v/>
      </c>
      <c r="Y285">
        <f>IFERROR(MATCH(SMALL($Z$2:$Z$5001,ROW()-8),$Z$2:$Z$5001,0),"")</f>
        <v/>
      </c>
      <c r="Z285">
        <f>IF(AND(ISNUMBER('Apólices'!$L285),'Apólices'!$R285&lt;&gt;"Cancelada"),IF(AND('Apólices'!$L285&gt;=TODAY(),'Apólices'!$L285&lt;=TODAY()+90),'Apólices'!$L285+ROW()/100000,""),"")</f>
        <v/>
      </c>
    </row>
    <row r="286">
      <c r="A286">
        <f>IF($Y286="","",INDEX('Apólices'!$A$2:$A$5001,$Y286)&amp;"")</f>
        <v/>
      </c>
      <c r="B286">
        <f>IF($Y286="","",INDEX('Apólices'!$B$2:$B$5001,$Y286)&amp;"")</f>
        <v/>
      </c>
      <c r="C286">
        <f>IF($Y286="","",INDEX('Apólices'!$F$2:$F$5001,$Y286)&amp;"")</f>
        <v/>
      </c>
      <c r="D286">
        <f>IF($Y286="","",INDEX('Apólices'!$G$2:$G$5001,$Y286)&amp;"")</f>
        <v/>
      </c>
      <c r="E286">
        <f>IF($Y286="","",INDEX('Apólices'!$I$2:$I$5001,$Y286)&amp;"")</f>
        <v/>
      </c>
      <c r="F286" s="8">
        <f>IF($Y286="","",INDEX('Apólices'!$L$2:$L$5001,$Y286))</f>
        <v/>
      </c>
      <c r="G286" s="10">
        <f>IF($F286="","",$F286-TODAY())</f>
        <v/>
      </c>
      <c r="H286">
        <f>IF($G286="","",IF($G286&lt;=30,"Até 30 dias",IF($G286&lt;=60,"31 a 60 dias","61 a 90 dias")))</f>
        <v/>
      </c>
      <c r="I286">
        <f>IF($Y286="","",INDEX('Apólices'!$R$2:$R$5001,$Y286)&amp;"")</f>
        <v/>
      </c>
      <c r="Y286">
        <f>IFERROR(MATCH(SMALL($Z$2:$Z$5001,ROW()-8),$Z$2:$Z$5001,0),"")</f>
        <v/>
      </c>
      <c r="Z286">
        <f>IF(AND(ISNUMBER('Apólices'!$L286),'Apólices'!$R286&lt;&gt;"Cancelada"),IF(AND('Apólices'!$L286&gt;=TODAY(),'Apólices'!$L286&lt;=TODAY()+90),'Apólices'!$L286+ROW()/100000,""),"")</f>
        <v/>
      </c>
    </row>
    <row r="287">
      <c r="A287">
        <f>IF($Y287="","",INDEX('Apólices'!$A$2:$A$5001,$Y287)&amp;"")</f>
        <v/>
      </c>
      <c r="B287">
        <f>IF($Y287="","",INDEX('Apólices'!$B$2:$B$5001,$Y287)&amp;"")</f>
        <v/>
      </c>
      <c r="C287">
        <f>IF($Y287="","",INDEX('Apólices'!$F$2:$F$5001,$Y287)&amp;"")</f>
        <v/>
      </c>
      <c r="D287">
        <f>IF($Y287="","",INDEX('Apólices'!$G$2:$G$5001,$Y287)&amp;"")</f>
        <v/>
      </c>
      <c r="E287">
        <f>IF($Y287="","",INDEX('Apólices'!$I$2:$I$5001,$Y287)&amp;"")</f>
        <v/>
      </c>
      <c r="F287" s="8">
        <f>IF($Y287="","",INDEX('Apólices'!$L$2:$L$5001,$Y287))</f>
        <v/>
      </c>
      <c r="G287" s="10">
        <f>IF($F287="","",$F287-TODAY())</f>
        <v/>
      </c>
      <c r="H287">
        <f>IF($G287="","",IF($G287&lt;=30,"Até 30 dias",IF($G287&lt;=60,"31 a 60 dias","61 a 90 dias")))</f>
        <v/>
      </c>
      <c r="I287">
        <f>IF($Y287="","",INDEX('Apólices'!$R$2:$R$5001,$Y287)&amp;"")</f>
        <v/>
      </c>
      <c r="Y287">
        <f>IFERROR(MATCH(SMALL($Z$2:$Z$5001,ROW()-8),$Z$2:$Z$5001,0),"")</f>
        <v/>
      </c>
      <c r="Z287">
        <f>IF(AND(ISNUMBER('Apólices'!$L287),'Apólices'!$R287&lt;&gt;"Cancelada"),IF(AND('Apólices'!$L287&gt;=TODAY(),'Apólices'!$L287&lt;=TODAY()+90),'Apólices'!$L287+ROW()/100000,""),"")</f>
        <v/>
      </c>
    </row>
    <row r="288">
      <c r="A288">
        <f>IF($Y288="","",INDEX('Apólices'!$A$2:$A$5001,$Y288)&amp;"")</f>
        <v/>
      </c>
      <c r="B288">
        <f>IF($Y288="","",INDEX('Apólices'!$B$2:$B$5001,$Y288)&amp;"")</f>
        <v/>
      </c>
      <c r="C288">
        <f>IF($Y288="","",INDEX('Apólices'!$F$2:$F$5001,$Y288)&amp;"")</f>
        <v/>
      </c>
      <c r="D288">
        <f>IF($Y288="","",INDEX('Apólices'!$G$2:$G$5001,$Y288)&amp;"")</f>
        <v/>
      </c>
      <c r="E288">
        <f>IF($Y288="","",INDEX('Apólices'!$I$2:$I$5001,$Y288)&amp;"")</f>
        <v/>
      </c>
      <c r="F288" s="8">
        <f>IF($Y288="","",INDEX('Apólices'!$L$2:$L$5001,$Y288))</f>
        <v/>
      </c>
      <c r="G288" s="10">
        <f>IF($F288="","",$F288-TODAY())</f>
        <v/>
      </c>
      <c r="H288">
        <f>IF($G288="","",IF($G288&lt;=30,"Até 30 dias",IF($G288&lt;=60,"31 a 60 dias","61 a 90 dias")))</f>
        <v/>
      </c>
      <c r="I288">
        <f>IF($Y288="","",INDEX('Apólices'!$R$2:$R$5001,$Y288)&amp;"")</f>
        <v/>
      </c>
      <c r="Y288">
        <f>IFERROR(MATCH(SMALL($Z$2:$Z$5001,ROW()-8),$Z$2:$Z$5001,0),"")</f>
        <v/>
      </c>
      <c r="Z288">
        <f>IF(AND(ISNUMBER('Apólices'!$L288),'Apólices'!$R288&lt;&gt;"Cancelada"),IF(AND('Apólices'!$L288&gt;=TODAY(),'Apólices'!$L288&lt;=TODAY()+90),'Apólices'!$L288+ROW()/100000,""),"")</f>
        <v/>
      </c>
    </row>
    <row r="289">
      <c r="A289">
        <f>IF($Y289="","",INDEX('Apólices'!$A$2:$A$5001,$Y289)&amp;"")</f>
        <v/>
      </c>
      <c r="B289">
        <f>IF($Y289="","",INDEX('Apólices'!$B$2:$B$5001,$Y289)&amp;"")</f>
        <v/>
      </c>
      <c r="C289">
        <f>IF($Y289="","",INDEX('Apólices'!$F$2:$F$5001,$Y289)&amp;"")</f>
        <v/>
      </c>
      <c r="D289">
        <f>IF($Y289="","",INDEX('Apólices'!$G$2:$G$5001,$Y289)&amp;"")</f>
        <v/>
      </c>
      <c r="E289">
        <f>IF($Y289="","",INDEX('Apólices'!$I$2:$I$5001,$Y289)&amp;"")</f>
        <v/>
      </c>
      <c r="F289" s="8">
        <f>IF($Y289="","",INDEX('Apólices'!$L$2:$L$5001,$Y289))</f>
        <v/>
      </c>
      <c r="G289" s="10">
        <f>IF($F289="","",$F289-TODAY())</f>
        <v/>
      </c>
      <c r="H289">
        <f>IF($G289="","",IF($G289&lt;=30,"Até 30 dias",IF($G289&lt;=60,"31 a 60 dias","61 a 90 dias")))</f>
        <v/>
      </c>
      <c r="I289">
        <f>IF($Y289="","",INDEX('Apólices'!$R$2:$R$5001,$Y289)&amp;"")</f>
        <v/>
      </c>
      <c r="Y289">
        <f>IFERROR(MATCH(SMALL($Z$2:$Z$5001,ROW()-8),$Z$2:$Z$5001,0),"")</f>
        <v/>
      </c>
      <c r="Z289">
        <f>IF(AND(ISNUMBER('Apólices'!$L289),'Apólices'!$R289&lt;&gt;"Cancelada"),IF(AND('Apólices'!$L289&gt;=TODAY(),'Apólices'!$L289&lt;=TODAY()+90),'Apólices'!$L289+ROW()/100000,""),"")</f>
        <v/>
      </c>
    </row>
    <row r="290">
      <c r="A290">
        <f>IF($Y290="","",INDEX('Apólices'!$A$2:$A$5001,$Y290)&amp;"")</f>
        <v/>
      </c>
      <c r="B290">
        <f>IF($Y290="","",INDEX('Apólices'!$B$2:$B$5001,$Y290)&amp;"")</f>
        <v/>
      </c>
      <c r="C290">
        <f>IF($Y290="","",INDEX('Apólices'!$F$2:$F$5001,$Y290)&amp;"")</f>
        <v/>
      </c>
      <c r="D290">
        <f>IF($Y290="","",INDEX('Apólices'!$G$2:$G$5001,$Y290)&amp;"")</f>
        <v/>
      </c>
      <c r="E290">
        <f>IF($Y290="","",INDEX('Apólices'!$I$2:$I$5001,$Y290)&amp;"")</f>
        <v/>
      </c>
      <c r="F290" s="8">
        <f>IF($Y290="","",INDEX('Apólices'!$L$2:$L$5001,$Y290))</f>
        <v/>
      </c>
      <c r="G290" s="10">
        <f>IF($F290="","",$F290-TODAY())</f>
        <v/>
      </c>
      <c r="H290">
        <f>IF($G290="","",IF($G290&lt;=30,"Até 30 dias",IF($G290&lt;=60,"31 a 60 dias","61 a 90 dias")))</f>
        <v/>
      </c>
      <c r="I290">
        <f>IF($Y290="","",INDEX('Apólices'!$R$2:$R$5001,$Y290)&amp;"")</f>
        <v/>
      </c>
      <c r="Y290">
        <f>IFERROR(MATCH(SMALL($Z$2:$Z$5001,ROW()-8),$Z$2:$Z$5001,0),"")</f>
        <v/>
      </c>
      <c r="Z290">
        <f>IF(AND(ISNUMBER('Apólices'!$L290),'Apólices'!$R290&lt;&gt;"Cancelada"),IF(AND('Apólices'!$L290&gt;=TODAY(),'Apólices'!$L290&lt;=TODAY()+90),'Apólices'!$L290+ROW()/100000,""),"")</f>
        <v/>
      </c>
    </row>
    <row r="291">
      <c r="A291">
        <f>IF($Y291="","",INDEX('Apólices'!$A$2:$A$5001,$Y291)&amp;"")</f>
        <v/>
      </c>
      <c r="B291">
        <f>IF($Y291="","",INDEX('Apólices'!$B$2:$B$5001,$Y291)&amp;"")</f>
        <v/>
      </c>
      <c r="C291">
        <f>IF($Y291="","",INDEX('Apólices'!$F$2:$F$5001,$Y291)&amp;"")</f>
        <v/>
      </c>
      <c r="D291">
        <f>IF($Y291="","",INDEX('Apólices'!$G$2:$G$5001,$Y291)&amp;"")</f>
        <v/>
      </c>
      <c r="E291">
        <f>IF($Y291="","",INDEX('Apólices'!$I$2:$I$5001,$Y291)&amp;"")</f>
        <v/>
      </c>
      <c r="F291" s="8">
        <f>IF($Y291="","",INDEX('Apólices'!$L$2:$L$5001,$Y291))</f>
        <v/>
      </c>
      <c r="G291" s="10">
        <f>IF($F291="","",$F291-TODAY())</f>
        <v/>
      </c>
      <c r="H291">
        <f>IF($G291="","",IF($G291&lt;=30,"Até 30 dias",IF($G291&lt;=60,"31 a 60 dias","61 a 90 dias")))</f>
        <v/>
      </c>
      <c r="I291">
        <f>IF($Y291="","",INDEX('Apólices'!$R$2:$R$5001,$Y291)&amp;"")</f>
        <v/>
      </c>
      <c r="Y291">
        <f>IFERROR(MATCH(SMALL($Z$2:$Z$5001,ROW()-8),$Z$2:$Z$5001,0),"")</f>
        <v/>
      </c>
      <c r="Z291">
        <f>IF(AND(ISNUMBER('Apólices'!$L291),'Apólices'!$R291&lt;&gt;"Cancelada"),IF(AND('Apólices'!$L291&gt;=TODAY(),'Apólices'!$L291&lt;=TODAY()+90),'Apólices'!$L291+ROW()/100000,""),"")</f>
        <v/>
      </c>
    </row>
    <row r="292">
      <c r="A292">
        <f>IF($Y292="","",INDEX('Apólices'!$A$2:$A$5001,$Y292)&amp;"")</f>
        <v/>
      </c>
      <c r="B292">
        <f>IF($Y292="","",INDEX('Apólices'!$B$2:$B$5001,$Y292)&amp;"")</f>
        <v/>
      </c>
      <c r="C292">
        <f>IF($Y292="","",INDEX('Apólices'!$F$2:$F$5001,$Y292)&amp;"")</f>
        <v/>
      </c>
      <c r="D292">
        <f>IF($Y292="","",INDEX('Apólices'!$G$2:$G$5001,$Y292)&amp;"")</f>
        <v/>
      </c>
      <c r="E292">
        <f>IF($Y292="","",INDEX('Apólices'!$I$2:$I$5001,$Y292)&amp;"")</f>
        <v/>
      </c>
      <c r="F292" s="8">
        <f>IF($Y292="","",INDEX('Apólices'!$L$2:$L$5001,$Y292))</f>
        <v/>
      </c>
      <c r="G292" s="10">
        <f>IF($F292="","",$F292-TODAY())</f>
        <v/>
      </c>
      <c r="H292">
        <f>IF($G292="","",IF($G292&lt;=30,"Até 30 dias",IF($G292&lt;=60,"31 a 60 dias","61 a 90 dias")))</f>
        <v/>
      </c>
      <c r="I292">
        <f>IF($Y292="","",INDEX('Apólices'!$R$2:$R$5001,$Y292)&amp;"")</f>
        <v/>
      </c>
      <c r="Y292">
        <f>IFERROR(MATCH(SMALL($Z$2:$Z$5001,ROW()-8),$Z$2:$Z$5001,0),"")</f>
        <v/>
      </c>
      <c r="Z292">
        <f>IF(AND(ISNUMBER('Apólices'!$L292),'Apólices'!$R292&lt;&gt;"Cancelada"),IF(AND('Apólices'!$L292&gt;=TODAY(),'Apólices'!$L292&lt;=TODAY()+90),'Apólices'!$L292+ROW()/100000,""),"")</f>
        <v/>
      </c>
    </row>
    <row r="293">
      <c r="A293">
        <f>IF($Y293="","",INDEX('Apólices'!$A$2:$A$5001,$Y293)&amp;"")</f>
        <v/>
      </c>
      <c r="B293">
        <f>IF($Y293="","",INDEX('Apólices'!$B$2:$B$5001,$Y293)&amp;"")</f>
        <v/>
      </c>
      <c r="C293">
        <f>IF($Y293="","",INDEX('Apólices'!$F$2:$F$5001,$Y293)&amp;"")</f>
        <v/>
      </c>
      <c r="D293">
        <f>IF($Y293="","",INDEX('Apólices'!$G$2:$G$5001,$Y293)&amp;"")</f>
        <v/>
      </c>
      <c r="E293">
        <f>IF($Y293="","",INDEX('Apólices'!$I$2:$I$5001,$Y293)&amp;"")</f>
        <v/>
      </c>
      <c r="F293" s="8">
        <f>IF($Y293="","",INDEX('Apólices'!$L$2:$L$5001,$Y293))</f>
        <v/>
      </c>
      <c r="G293" s="10">
        <f>IF($F293="","",$F293-TODAY())</f>
        <v/>
      </c>
      <c r="H293">
        <f>IF($G293="","",IF($G293&lt;=30,"Até 30 dias",IF($G293&lt;=60,"31 a 60 dias","61 a 90 dias")))</f>
        <v/>
      </c>
      <c r="I293">
        <f>IF($Y293="","",INDEX('Apólices'!$R$2:$R$5001,$Y293)&amp;"")</f>
        <v/>
      </c>
      <c r="Y293">
        <f>IFERROR(MATCH(SMALL($Z$2:$Z$5001,ROW()-8),$Z$2:$Z$5001,0),"")</f>
        <v/>
      </c>
      <c r="Z293">
        <f>IF(AND(ISNUMBER('Apólices'!$L293),'Apólices'!$R293&lt;&gt;"Cancelada"),IF(AND('Apólices'!$L293&gt;=TODAY(),'Apólices'!$L293&lt;=TODAY()+90),'Apólices'!$L293+ROW()/100000,""),"")</f>
        <v/>
      </c>
    </row>
    <row r="294">
      <c r="A294">
        <f>IF($Y294="","",INDEX('Apólices'!$A$2:$A$5001,$Y294)&amp;"")</f>
        <v/>
      </c>
      <c r="B294">
        <f>IF($Y294="","",INDEX('Apólices'!$B$2:$B$5001,$Y294)&amp;"")</f>
        <v/>
      </c>
      <c r="C294">
        <f>IF($Y294="","",INDEX('Apólices'!$F$2:$F$5001,$Y294)&amp;"")</f>
        <v/>
      </c>
      <c r="D294">
        <f>IF($Y294="","",INDEX('Apólices'!$G$2:$G$5001,$Y294)&amp;"")</f>
        <v/>
      </c>
      <c r="E294">
        <f>IF($Y294="","",INDEX('Apólices'!$I$2:$I$5001,$Y294)&amp;"")</f>
        <v/>
      </c>
      <c r="F294" s="8">
        <f>IF($Y294="","",INDEX('Apólices'!$L$2:$L$5001,$Y294))</f>
        <v/>
      </c>
      <c r="G294" s="10">
        <f>IF($F294="","",$F294-TODAY())</f>
        <v/>
      </c>
      <c r="H294">
        <f>IF($G294="","",IF($G294&lt;=30,"Até 30 dias",IF($G294&lt;=60,"31 a 60 dias","61 a 90 dias")))</f>
        <v/>
      </c>
      <c r="I294">
        <f>IF($Y294="","",INDEX('Apólices'!$R$2:$R$5001,$Y294)&amp;"")</f>
        <v/>
      </c>
      <c r="Y294">
        <f>IFERROR(MATCH(SMALL($Z$2:$Z$5001,ROW()-8),$Z$2:$Z$5001,0),"")</f>
        <v/>
      </c>
      <c r="Z294">
        <f>IF(AND(ISNUMBER('Apólices'!$L294),'Apólices'!$R294&lt;&gt;"Cancelada"),IF(AND('Apólices'!$L294&gt;=TODAY(),'Apólices'!$L294&lt;=TODAY()+90),'Apólices'!$L294+ROW()/100000,""),"")</f>
        <v/>
      </c>
    </row>
    <row r="295">
      <c r="A295">
        <f>IF($Y295="","",INDEX('Apólices'!$A$2:$A$5001,$Y295)&amp;"")</f>
        <v/>
      </c>
      <c r="B295">
        <f>IF($Y295="","",INDEX('Apólices'!$B$2:$B$5001,$Y295)&amp;"")</f>
        <v/>
      </c>
      <c r="C295">
        <f>IF($Y295="","",INDEX('Apólices'!$F$2:$F$5001,$Y295)&amp;"")</f>
        <v/>
      </c>
      <c r="D295">
        <f>IF($Y295="","",INDEX('Apólices'!$G$2:$G$5001,$Y295)&amp;"")</f>
        <v/>
      </c>
      <c r="E295">
        <f>IF($Y295="","",INDEX('Apólices'!$I$2:$I$5001,$Y295)&amp;"")</f>
        <v/>
      </c>
      <c r="F295" s="8">
        <f>IF($Y295="","",INDEX('Apólices'!$L$2:$L$5001,$Y295))</f>
        <v/>
      </c>
      <c r="G295" s="10">
        <f>IF($F295="","",$F295-TODAY())</f>
        <v/>
      </c>
      <c r="H295">
        <f>IF($G295="","",IF($G295&lt;=30,"Até 30 dias",IF($G295&lt;=60,"31 a 60 dias","61 a 90 dias")))</f>
        <v/>
      </c>
      <c r="I295">
        <f>IF($Y295="","",INDEX('Apólices'!$R$2:$R$5001,$Y295)&amp;"")</f>
        <v/>
      </c>
      <c r="Y295">
        <f>IFERROR(MATCH(SMALL($Z$2:$Z$5001,ROW()-8),$Z$2:$Z$5001,0),"")</f>
        <v/>
      </c>
      <c r="Z295">
        <f>IF(AND(ISNUMBER('Apólices'!$L295),'Apólices'!$R295&lt;&gt;"Cancelada"),IF(AND('Apólices'!$L295&gt;=TODAY(),'Apólices'!$L295&lt;=TODAY()+90),'Apólices'!$L295+ROW()/100000,""),"")</f>
        <v/>
      </c>
    </row>
    <row r="296">
      <c r="A296">
        <f>IF($Y296="","",INDEX('Apólices'!$A$2:$A$5001,$Y296)&amp;"")</f>
        <v/>
      </c>
      <c r="B296">
        <f>IF($Y296="","",INDEX('Apólices'!$B$2:$B$5001,$Y296)&amp;"")</f>
        <v/>
      </c>
      <c r="C296">
        <f>IF($Y296="","",INDEX('Apólices'!$F$2:$F$5001,$Y296)&amp;"")</f>
        <v/>
      </c>
      <c r="D296">
        <f>IF($Y296="","",INDEX('Apólices'!$G$2:$G$5001,$Y296)&amp;"")</f>
        <v/>
      </c>
      <c r="E296">
        <f>IF($Y296="","",INDEX('Apólices'!$I$2:$I$5001,$Y296)&amp;"")</f>
        <v/>
      </c>
      <c r="F296" s="8">
        <f>IF($Y296="","",INDEX('Apólices'!$L$2:$L$5001,$Y296))</f>
        <v/>
      </c>
      <c r="G296" s="10">
        <f>IF($F296="","",$F296-TODAY())</f>
        <v/>
      </c>
      <c r="H296">
        <f>IF($G296="","",IF($G296&lt;=30,"Até 30 dias",IF($G296&lt;=60,"31 a 60 dias","61 a 90 dias")))</f>
        <v/>
      </c>
      <c r="I296">
        <f>IF($Y296="","",INDEX('Apólices'!$R$2:$R$5001,$Y296)&amp;"")</f>
        <v/>
      </c>
      <c r="Y296">
        <f>IFERROR(MATCH(SMALL($Z$2:$Z$5001,ROW()-8),$Z$2:$Z$5001,0),"")</f>
        <v/>
      </c>
      <c r="Z296">
        <f>IF(AND(ISNUMBER('Apólices'!$L296),'Apólices'!$R296&lt;&gt;"Cancelada"),IF(AND('Apólices'!$L296&gt;=TODAY(),'Apólices'!$L296&lt;=TODAY()+90),'Apólices'!$L296+ROW()/100000,""),"")</f>
        <v/>
      </c>
    </row>
    <row r="297">
      <c r="A297">
        <f>IF($Y297="","",INDEX('Apólices'!$A$2:$A$5001,$Y297)&amp;"")</f>
        <v/>
      </c>
      <c r="B297">
        <f>IF($Y297="","",INDEX('Apólices'!$B$2:$B$5001,$Y297)&amp;"")</f>
        <v/>
      </c>
      <c r="C297">
        <f>IF($Y297="","",INDEX('Apólices'!$F$2:$F$5001,$Y297)&amp;"")</f>
        <v/>
      </c>
      <c r="D297">
        <f>IF($Y297="","",INDEX('Apólices'!$G$2:$G$5001,$Y297)&amp;"")</f>
        <v/>
      </c>
      <c r="E297">
        <f>IF($Y297="","",INDEX('Apólices'!$I$2:$I$5001,$Y297)&amp;"")</f>
        <v/>
      </c>
      <c r="F297" s="8">
        <f>IF($Y297="","",INDEX('Apólices'!$L$2:$L$5001,$Y297))</f>
        <v/>
      </c>
      <c r="G297" s="10">
        <f>IF($F297="","",$F297-TODAY())</f>
        <v/>
      </c>
      <c r="H297">
        <f>IF($G297="","",IF($G297&lt;=30,"Até 30 dias",IF($G297&lt;=60,"31 a 60 dias","61 a 90 dias")))</f>
        <v/>
      </c>
      <c r="I297">
        <f>IF($Y297="","",INDEX('Apólices'!$R$2:$R$5001,$Y297)&amp;"")</f>
        <v/>
      </c>
      <c r="Y297">
        <f>IFERROR(MATCH(SMALL($Z$2:$Z$5001,ROW()-8),$Z$2:$Z$5001,0),"")</f>
        <v/>
      </c>
      <c r="Z297">
        <f>IF(AND(ISNUMBER('Apólices'!$L297),'Apólices'!$R297&lt;&gt;"Cancelada"),IF(AND('Apólices'!$L297&gt;=TODAY(),'Apólices'!$L297&lt;=TODAY()+90),'Apólices'!$L297+ROW()/100000,""),"")</f>
        <v/>
      </c>
    </row>
    <row r="298">
      <c r="A298">
        <f>IF($Y298="","",INDEX('Apólices'!$A$2:$A$5001,$Y298)&amp;"")</f>
        <v/>
      </c>
      <c r="B298">
        <f>IF($Y298="","",INDEX('Apólices'!$B$2:$B$5001,$Y298)&amp;"")</f>
        <v/>
      </c>
      <c r="C298">
        <f>IF($Y298="","",INDEX('Apólices'!$F$2:$F$5001,$Y298)&amp;"")</f>
        <v/>
      </c>
      <c r="D298">
        <f>IF($Y298="","",INDEX('Apólices'!$G$2:$G$5001,$Y298)&amp;"")</f>
        <v/>
      </c>
      <c r="E298">
        <f>IF($Y298="","",INDEX('Apólices'!$I$2:$I$5001,$Y298)&amp;"")</f>
        <v/>
      </c>
      <c r="F298" s="8">
        <f>IF($Y298="","",INDEX('Apólices'!$L$2:$L$5001,$Y298))</f>
        <v/>
      </c>
      <c r="G298" s="10">
        <f>IF($F298="","",$F298-TODAY())</f>
        <v/>
      </c>
      <c r="H298">
        <f>IF($G298="","",IF($G298&lt;=30,"Até 30 dias",IF($G298&lt;=60,"31 a 60 dias","61 a 90 dias")))</f>
        <v/>
      </c>
      <c r="I298">
        <f>IF($Y298="","",INDEX('Apólices'!$R$2:$R$5001,$Y298)&amp;"")</f>
        <v/>
      </c>
      <c r="Y298">
        <f>IFERROR(MATCH(SMALL($Z$2:$Z$5001,ROW()-8),$Z$2:$Z$5001,0),"")</f>
        <v/>
      </c>
      <c r="Z298">
        <f>IF(AND(ISNUMBER('Apólices'!$L298),'Apólices'!$R298&lt;&gt;"Cancelada"),IF(AND('Apólices'!$L298&gt;=TODAY(),'Apólices'!$L298&lt;=TODAY()+90),'Apólices'!$L298+ROW()/100000,""),"")</f>
        <v/>
      </c>
    </row>
    <row r="299">
      <c r="A299">
        <f>IF($Y299="","",INDEX('Apólices'!$A$2:$A$5001,$Y299)&amp;"")</f>
        <v/>
      </c>
      <c r="B299">
        <f>IF($Y299="","",INDEX('Apólices'!$B$2:$B$5001,$Y299)&amp;"")</f>
        <v/>
      </c>
      <c r="C299">
        <f>IF($Y299="","",INDEX('Apólices'!$F$2:$F$5001,$Y299)&amp;"")</f>
        <v/>
      </c>
      <c r="D299">
        <f>IF($Y299="","",INDEX('Apólices'!$G$2:$G$5001,$Y299)&amp;"")</f>
        <v/>
      </c>
      <c r="E299">
        <f>IF($Y299="","",INDEX('Apólices'!$I$2:$I$5001,$Y299)&amp;"")</f>
        <v/>
      </c>
      <c r="F299" s="8">
        <f>IF($Y299="","",INDEX('Apólices'!$L$2:$L$5001,$Y299))</f>
        <v/>
      </c>
      <c r="G299" s="10">
        <f>IF($F299="","",$F299-TODAY())</f>
        <v/>
      </c>
      <c r="H299">
        <f>IF($G299="","",IF($G299&lt;=30,"Até 30 dias",IF($G299&lt;=60,"31 a 60 dias","61 a 90 dias")))</f>
        <v/>
      </c>
      <c r="I299">
        <f>IF($Y299="","",INDEX('Apólices'!$R$2:$R$5001,$Y299)&amp;"")</f>
        <v/>
      </c>
      <c r="Y299">
        <f>IFERROR(MATCH(SMALL($Z$2:$Z$5001,ROW()-8),$Z$2:$Z$5001,0),"")</f>
        <v/>
      </c>
      <c r="Z299">
        <f>IF(AND(ISNUMBER('Apólices'!$L299),'Apólices'!$R299&lt;&gt;"Cancelada"),IF(AND('Apólices'!$L299&gt;=TODAY(),'Apólices'!$L299&lt;=TODAY()+90),'Apólices'!$L299+ROW()/100000,""),"")</f>
        <v/>
      </c>
    </row>
    <row r="300">
      <c r="A300">
        <f>IF($Y300="","",INDEX('Apólices'!$A$2:$A$5001,$Y300)&amp;"")</f>
        <v/>
      </c>
      <c r="B300">
        <f>IF($Y300="","",INDEX('Apólices'!$B$2:$B$5001,$Y300)&amp;"")</f>
        <v/>
      </c>
      <c r="C300">
        <f>IF($Y300="","",INDEX('Apólices'!$F$2:$F$5001,$Y300)&amp;"")</f>
        <v/>
      </c>
      <c r="D300">
        <f>IF($Y300="","",INDEX('Apólices'!$G$2:$G$5001,$Y300)&amp;"")</f>
        <v/>
      </c>
      <c r="E300">
        <f>IF($Y300="","",INDEX('Apólices'!$I$2:$I$5001,$Y300)&amp;"")</f>
        <v/>
      </c>
      <c r="F300" s="8">
        <f>IF($Y300="","",INDEX('Apólices'!$L$2:$L$5001,$Y300))</f>
        <v/>
      </c>
      <c r="G300" s="10">
        <f>IF($F300="","",$F300-TODAY())</f>
        <v/>
      </c>
      <c r="H300">
        <f>IF($G300="","",IF($G300&lt;=30,"Até 30 dias",IF($G300&lt;=60,"31 a 60 dias","61 a 90 dias")))</f>
        <v/>
      </c>
      <c r="I300">
        <f>IF($Y300="","",INDEX('Apólices'!$R$2:$R$5001,$Y300)&amp;"")</f>
        <v/>
      </c>
      <c r="Y300">
        <f>IFERROR(MATCH(SMALL($Z$2:$Z$5001,ROW()-8),$Z$2:$Z$5001,0),"")</f>
        <v/>
      </c>
      <c r="Z300">
        <f>IF(AND(ISNUMBER('Apólices'!$L300),'Apólices'!$R300&lt;&gt;"Cancelada"),IF(AND('Apólices'!$L300&gt;=TODAY(),'Apólices'!$L300&lt;=TODAY()+90),'Apólices'!$L300+ROW()/100000,""),"")</f>
        <v/>
      </c>
    </row>
    <row r="301">
      <c r="A301">
        <f>IF($Y301="","",INDEX('Apólices'!$A$2:$A$5001,$Y301)&amp;"")</f>
        <v/>
      </c>
      <c r="B301">
        <f>IF($Y301="","",INDEX('Apólices'!$B$2:$B$5001,$Y301)&amp;"")</f>
        <v/>
      </c>
      <c r="C301">
        <f>IF($Y301="","",INDEX('Apólices'!$F$2:$F$5001,$Y301)&amp;"")</f>
        <v/>
      </c>
      <c r="D301">
        <f>IF($Y301="","",INDEX('Apólices'!$G$2:$G$5001,$Y301)&amp;"")</f>
        <v/>
      </c>
      <c r="E301">
        <f>IF($Y301="","",INDEX('Apólices'!$I$2:$I$5001,$Y301)&amp;"")</f>
        <v/>
      </c>
      <c r="F301" s="8">
        <f>IF($Y301="","",INDEX('Apólices'!$L$2:$L$5001,$Y301))</f>
        <v/>
      </c>
      <c r="G301" s="10">
        <f>IF($F301="","",$F301-TODAY())</f>
        <v/>
      </c>
      <c r="H301">
        <f>IF($G301="","",IF($G301&lt;=30,"Até 30 dias",IF($G301&lt;=60,"31 a 60 dias","61 a 90 dias")))</f>
        <v/>
      </c>
      <c r="I301">
        <f>IF($Y301="","",INDEX('Apólices'!$R$2:$R$5001,$Y301)&amp;"")</f>
        <v/>
      </c>
      <c r="Y301">
        <f>IFERROR(MATCH(SMALL($Z$2:$Z$5001,ROW()-8),$Z$2:$Z$5001,0),"")</f>
        <v/>
      </c>
      <c r="Z301">
        <f>IF(AND(ISNUMBER('Apólices'!$L301),'Apólices'!$R301&lt;&gt;"Cancelada"),IF(AND('Apólices'!$L301&gt;=TODAY(),'Apólices'!$L301&lt;=TODAY()+90),'Apólices'!$L301+ROW()/100000,""),"")</f>
        <v/>
      </c>
    </row>
    <row r="302">
      <c r="A302">
        <f>IF($Y302="","",INDEX('Apólices'!$A$2:$A$5001,$Y302)&amp;"")</f>
        <v/>
      </c>
      <c r="B302">
        <f>IF($Y302="","",INDEX('Apólices'!$B$2:$B$5001,$Y302)&amp;"")</f>
        <v/>
      </c>
      <c r="C302">
        <f>IF($Y302="","",INDEX('Apólices'!$F$2:$F$5001,$Y302)&amp;"")</f>
        <v/>
      </c>
      <c r="D302">
        <f>IF($Y302="","",INDEX('Apólices'!$G$2:$G$5001,$Y302)&amp;"")</f>
        <v/>
      </c>
      <c r="E302">
        <f>IF($Y302="","",INDEX('Apólices'!$I$2:$I$5001,$Y302)&amp;"")</f>
        <v/>
      </c>
      <c r="F302" s="8">
        <f>IF($Y302="","",INDEX('Apólices'!$L$2:$L$5001,$Y302))</f>
        <v/>
      </c>
      <c r="G302" s="10">
        <f>IF($F302="","",$F302-TODAY())</f>
        <v/>
      </c>
      <c r="H302">
        <f>IF($G302="","",IF($G302&lt;=30,"Até 30 dias",IF($G302&lt;=60,"31 a 60 dias","61 a 90 dias")))</f>
        <v/>
      </c>
      <c r="I302">
        <f>IF($Y302="","",INDEX('Apólices'!$R$2:$R$5001,$Y302)&amp;"")</f>
        <v/>
      </c>
      <c r="Y302">
        <f>IFERROR(MATCH(SMALL($Z$2:$Z$5001,ROW()-8),$Z$2:$Z$5001,0),"")</f>
        <v/>
      </c>
      <c r="Z302">
        <f>IF(AND(ISNUMBER('Apólices'!$L302),'Apólices'!$R302&lt;&gt;"Cancelada"),IF(AND('Apólices'!$L302&gt;=TODAY(),'Apólices'!$L302&lt;=TODAY()+90),'Apólices'!$L302+ROW()/100000,""),"")</f>
        <v/>
      </c>
    </row>
    <row r="303">
      <c r="A303">
        <f>IF($Y303="","",INDEX('Apólices'!$A$2:$A$5001,$Y303)&amp;"")</f>
        <v/>
      </c>
      <c r="B303">
        <f>IF($Y303="","",INDEX('Apólices'!$B$2:$B$5001,$Y303)&amp;"")</f>
        <v/>
      </c>
      <c r="C303">
        <f>IF($Y303="","",INDEX('Apólices'!$F$2:$F$5001,$Y303)&amp;"")</f>
        <v/>
      </c>
      <c r="D303">
        <f>IF($Y303="","",INDEX('Apólices'!$G$2:$G$5001,$Y303)&amp;"")</f>
        <v/>
      </c>
      <c r="E303">
        <f>IF($Y303="","",INDEX('Apólices'!$I$2:$I$5001,$Y303)&amp;"")</f>
        <v/>
      </c>
      <c r="F303" s="8">
        <f>IF($Y303="","",INDEX('Apólices'!$L$2:$L$5001,$Y303))</f>
        <v/>
      </c>
      <c r="G303" s="10">
        <f>IF($F303="","",$F303-TODAY())</f>
        <v/>
      </c>
      <c r="H303">
        <f>IF($G303="","",IF($G303&lt;=30,"Até 30 dias",IF($G303&lt;=60,"31 a 60 dias","61 a 90 dias")))</f>
        <v/>
      </c>
      <c r="I303">
        <f>IF($Y303="","",INDEX('Apólices'!$R$2:$R$5001,$Y303)&amp;"")</f>
        <v/>
      </c>
      <c r="Y303">
        <f>IFERROR(MATCH(SMALL($Z$2:$Z$5001,ROW()-8),$Z$2:$Z$5001,0),"")</f>
        <v/>
      </c>
      <c r="Z303">
        <f>IF(AND(ISNUMBER('Apólices'!$L303),'Apólices'!$R303&lt;&gt;"Cancelada"),IF(AND('Apólices'!$L303&gt;=TODAY(),'Apólices'!$L303&lt;=TODAY()+90),'Apólices'!$L303+ROW()/100000,""),"")</f>
        <v/>
      </c>
    </row>
    <row r="304">
      <c r="A304">
        <f>IF($Y304="","",INDEX('Apólices'!$A$2:$A$5001,$Y304)&amp;"")</f>
        <v/>
      </c>
      <c r="B304">
        <f>IF($Y304="","",INDEX('Apólices'!$B$2:$B$5001,$Y304)&amp;"")</f>
        <v/>
      </c>
      <c r="C304">
        <f>IF($Y304="","",INDEX('Apólices'!$F$2:$F$5001,$Y304)&amp;"")</f>
        <v/>
      </c>
      <c r="D304">
        <f>IF($Y304="","",INDEX('Apólices'!$G$2:$G$5001,$Y304)&amp;"")</f>
        <v/>
      </c>
      <c r="E304">
        <f>IF($Y304="","",INDEX('Apólices'!$I$2:$I$5001,$Y304)&amp;"")</f>
        <v/>
      </c>
      <c r="F304" s="8">
        <f>IF($Y304="","",INDEX('Apólices'!$L$2:$L$5001,$Y304))</f>
        <v/>
      </c>
      <c r="G304" s="10">
        <f>IF($F304="","",$F304-TODAY())</f>
        <v/>
      </c>
      <c r="H304">
        <f>IF($G304="","",IF($G304&lt;=30,"Até 30 dias",IF($G304&lt;=60,"31 a 60 dias","61 a 90 dias")))</f>
        <v/>
      </c>
      <c r="I304">
        <f>IF($Y304="","",INDEX('Apólices'!$R$2:$R$5001,$Y304)&amp;"")</f>
        <v/>
      </c>
      <c r="Y304">
        <f>IFERROR(MATCH(SMALL($Z$2:$Z$5001,ROW()-8),$Z$2:$Z$5001,0),"")</f>
        <v/>
      </c>
      <c r="Z304">
        <f>IF(AND(ISNUMBER('Apólices'!$L304),'Apólices'!$R304&lt;&gt;"Cancelada"),IF(AND('Apólices'!$L304&gt;=TODAY(),'Apólices'!$L304&lt;=TODAY()+90),'Apólices'!$L304+ROW()/100000,""),"")</f>
        <v/>
      </c>
    </row>
    <row r="305">
      <c r="A305">
        <f>IF($Y305="","",INDEX('Apólices'!$A$2:$A$5001,$Y305)&amp;"")</f>
        <v/>
      </c>
      <c r="B305">
        <f>IF($Y305="","",INDEX('Apólices'!$B$2:$B$5001,$Y305)&amp;"")</f>
        <v/>
      </c>
      <c r="C305">
        <f>IF($Y305="","",INDEX('Apólices'!$F$2:$F$5001,$Y305)&amp;"")</f>
        <v/>
      </c>
      <c r="D305">
        <f>IF($Y305="","",INDEX('Apólices'!$G$2:$G$5001,$Y305)&amp;"")</f>
        <v/>
      </c>
      <c r="E305">
        <f>IF($Y305="","",INDEX('Apólices'!$I$2:$I$5001,$Y305)&amp;"")</f>
        <v/>
      </c>
      <c r="F305" s="8">
        <f>IF($Y305="","",INDEX('Apólices'!$L$2:$L$5001,$Y305))</f>
        <v/>
      </c>
      <c r="G305" s="10">
        <f>IF($F305="","",$F305-TODAY())</f>
        <v/>
      </c>
      <c r="H305">
        <f>IF($G305="","",IF($G305&lt;=30,"Até 30 dias",IF($G305&lt;=60,"31 a 60 dias","61 a 90 dias")))</f>
        <v/>
      </c>
      <c r="I305">
        <f>IF($Y305="","",INDEX('Apólices'!$R$2:$R$5001,$Y305)&amp;"")</f>
        <v/>
      </c>
      <c r="Y305">
        <f>IFERROR(MATCH(SMALL($Z$2:$Z$5001,ROW()-8),$Z$2:$Z$5001,0),"")</f>
        <v/>
      </c>
      <c r="Z305">
        <f>IF(AND(ISNUMBER('Apólices'!$L305),'Apólices'!$R305&lt;&gt;"Cancelada"),IF(AND('Apólices'!$L305&gt;=TODAY(),'Apólices'!$L305&lt;=TODAY()+90),'Apólices'!$L305+ROW()/100000,""),"")</f>
        <v/>
      </c>
    </row>
    <row r="306">
      <c r="A306">
        <f>IF($Y306="","",INDEX('Apólices'!$A$2:$A$5001,$Y306)&amp;"")</f>
        <v/>
      </c>
      <c r="B306">
        <f>IF($Y306="","",INDEX('Apólices'!$B$2:$B$5001,$Y306)&amp;"")</f>
        <v/>
      </c>
      <c r="C306">
        <f>IF($Y306="","",INDEX('Apólices'!$F$2:$F$5001,$Y306)&amp;"")</f>
        <v/>
      </c>
      <c r="D306">
        <f>IF($Y306="","",INDEX('Apólices'!$G$2:$G$5001,$Y306)&amp;"")</f>
        <v/>
      </c>
      <c r="E306">
        <f>IF($Y306="","",INDEX('Apólices'!$I$2:$I$5001,$Y306)&amp;"")</f>
        <v/>
      </c>
      <c r="F306" s="8">
        <f>IF($Y306="","",INDEX('Apólices'!$L$2:$L$5001,$Y306))</f>
        <v/>
      </c>
      <c r="G306" s="10">
        <f>IF($F306="","",$F306-TODAY())</f>
        <v/>
      </c>
      <c r="H306">
        <f>IF($G306="","",IF($G306&lt;=30,"Até 30 dias",IF($G306&lt;=60,"31 a 60 dias","61 a 90 dias")))</f>
        <v/>
      </c>
      <c r="I306">
        <f>IF($Y306="","",INDEX('Apólices'!$R$2:$R$5001,$Y306)&amp;"")</f>
        <v/>
      </c>
      <c r="Y306">
        <f>IFERROR(MATCH(SMALL($Z$2:$Z$5001,ROW()-8),$Z$2:$Z$5001,0),"")</f>
        <v/>
      </c>
      <c r="Z306">
        <f>IF(AND(ISNUMBER('Apólices'!$L306),'Apólices'!$R306&lt;&gt;"Cancelada"),IF(AND('Apólices'!$L306&gt;=TODAY(),'Apólices'!$L306&lt;=TODAY()+90),'Apólices'!$L306+ROW()/100000,""),"")</f>
        <v/>
      </c>
    </row>
    <row r="307">
      <c r="A307">
        <f>IF($Y307="","",INDEX('Apólices'!$A$2:$A$5001,$Y307)&amp;"")</f>
        <v/>
      </c>
      <c r="B307">
        <f>IF($Y307="","",INDEX('Apólices'!$B$2:$B$5001,$Y307)&amp;"")</f>
        <v/>
      </c>
      <c r="C307">
        <f>IF($Y307="","",INDEX('Apólices'!$F$2:$F$5001,$Y307)&amp;"")</f>
        <v/>
      </c>
      <c r="D307">
        <f>IF($Y307="","",INDEX('Apólices'!$G$2:$G$5001,$Y307)&amp;"")</f>
        <v/>
      </c>
      <c r="E307">
        <f>IF($Y307="","",INDEX('Apólices'!$I$2:$I$5001,$Y307)&amp;"")</f>
        <v/>
      </c>
      <c r="F307" s="8">
        <f>IF($Y307="","",INDEX('Apólices'!$L$2:$L$5001,$Y307))</f>
        <v/>
      </c>
      <c r="G307" s="10">
        <f>IF($F307="","",$F307-TODAY())</f>
        <v/>
      </c>
      <c r="H307">
        <f>IF($G307="","",IF($G307&lt;=30,"Até 30 dias",IF($G307&lt;=60,"31 a 60 dias","61 a 90 dias")))</f>
        <v/>
      </c>
      <c r="I307">
        <f>IF($Y307="","",INDEX('Apólices'!$R$2:$R$5001,$Y307)&amp;"")</f>
        <v/>
      </c>
      <c r="Y307">
        <f>IFERROR(MATCH(SMALL($Z$2:$Z$5001,ROW()-8),$Z$2:$Z$5001,0),"")</f>
        <v/>
      </c>
      <c r="Z307">
        <f>IF(AND(ISNUMBER('Apólices'!$L307),'Apólices'!$R307&lt;&gt;"Cancelada"),IF(AND('Apólices'!$L307&gt;=TODAY(),'Apólices'!$L307&lt;=TODAY()+90),'Apólices'!$L307+ROW()/100000,""),"")</f>
        <v/>
      </c>
    </row>
    <row r="308">
      <c r="A308">
        <f>IF($Y308="","",INDEX('Apólices'!$A$2:$A$5001,$Y308)&amp;"")</f>
        <v/>
      </c>
      <c r="B308">
        <f>IF($Y308="","",INDEX('Apólices'!$B$2:$B$5001,$Y308)&amp;"")</f>
        <v/>
      </c>
      <c r="C308">
        <f>IF($Y308="","",INDEX('Apólices'!$F$2:$F$5001,$Y308)&amp;"")</f>
        <v/>
      </c>
      <c r="D308">
        <f>IF($Y308="","",INDEX('Apólices'!$G$2:$G$5001,$Y308)&amp;"")</f>
        <v/>
      </c>
      <c r="E308">
        <f>IF($Y308="","",INDEX('Apólices'!$I$2:$I$5001,$Y308)&amp;"")</f>
        <v/>
      </c>
      <c r="F308" s="8">
        <f>IF($Y308="","",INDEX('Apólices'!$L$2:$L$5001,$Y308))</f>
        <v/>
      </c>
      <c r="G308" s="10">
        <f>IF($F308="","",$F308-TODAY())</f>
        <v/>
      </c>
      <c r="H308">
        <f>IF($G308="","",IF($G308&lt;=30,"Até 30 dias",IF($G308&lt;=60,"31 a 60 dias","61 a 90 dias")))</f>
        <v/>
      </c>
      <c r="I308">
        <f>IF($Y308="","",INDEX('Apólices'!$R$2:$R$5001,$Y308)&amp;"")</f>
        <v/>
      </c>
      <c r="Y308">
        <f>IFERROR(MATCH(SMALL($Z$2:$Z$5001,ROW()-8),$Z$2:$Z$5001,0),"")</f>
        <v/>
      </c>
      <c r="Z308">
        <f>IF(AND(ISNUMBER('Apólices'!$L308),'Apólices'!$R308&lt;&gt;"Cancelada"),IF(AND('Apólices'!$L308&gt;=TODAY(),'Apólices'!$L308&lt;=TODAY()+90),'Apólices'!$L308+ROW()/100000,""),"")</f>
        <v/>
      </c>
    </row>
    <row r="309">
      <c r="A309">
        <f>IF($Y309="","",INDEX('Apólices'!$A$2:$A$5001,$Y309)&amp;"")</f>
        <v/>
      </c>
      <c r="B309">
        <f>IF($Y309="","",INDEX('Apólices'!$B$2:$B$5001,$Y309)&amp;"")</f>
        <v/>
      </c>
      <c r="C309">
        <f>IF($Y309="","",INDEX('Apólices'!$F$2:$F$5001,$Y309)&amp;"")</f>
        <v/>
      </c>
      <c r="D309">
        <f>IF($Y309="","",INDEX('Apólices'!$G$2:$G$5001,$Y309)&amp;"")</f>
        <v/>
      </c>
      <c r="E309">
        <f>IF($Y309="","",INDEX('Apólices'!$I$2:$I$5001,$Y309)&amp;"")</f>
        <v/>
      </c>
      <c r="F309" s="8">
        <f>IF($Y309="","",INDEX('Apólices'!$L$2:$L$5001,$Y309))</f>
        <v/>
      </c>
      <c r="G309" s="10">
        <f>IF($F309="","",$F309-TODAY())</f>
        <v/>
      </c>
      <c r="H309">
        <f>IF($G309="","",IF($G309&lt;=30,"Até 30 dias",IF($G309&lt;=60,"31 a 60 dias","61 a 90 dias")))</f>
        <v/>
      </c>
      <c r="I309">
        <f>IF($Y309="","",INDEX('Apólices'!$R$2:$R$5001,$Y309)&amp;"")</f>
        <v/>
      </c>
      <c r="Y309">
        <f>IFERROR(MATCH(SMALL($Z$2:$Z$5001,ROW()-8),$Z$2:$Z$5001,0),"")</f>
        <v/>
      </c>
      <c r="Z309">
        <f>IF(AND(ISNUMBER('Apólices'!$L309),'Apólices'!$R309&lt;&gt;"Cancelada"),IF(AND('Apólices'!$L309&gt;=TODAY(),'Apólices'!$L309&lt;=TODAY()+90),'Apólices'!$L309+ROW()/100000,""),"")</f>
        <v/>
      </c>
    </row>
    <row r="310">
      <c r="A310">
        <f>IF($Y310="","",INDEX('Apólices'!$A$2:$A$5001,$Y310)&amp;"")</f>
        <v/>
      </c>
      <c r="B310">
        <f>IF($Y310="","",INDEX('Apólices'!$B$2:$B$5001,$Y310)&amp;"")</f>
        <v/>
      </c>
      <c r="C310">
        <f>IF($Y310="","",INDEX('Apólices'!$F$2:$F$5001,$Y310)&amp;"")</f>
        <v/>
      </c>
      <c r="D310">
        <f>IF($Y310="","",INDEX('Apólices'!$G$2:$G$5001,$Y310)&amp;"")</f>
        <v/>
      </c>
      <c r="E310">
        <f>IF($Y310="","",INDEX('Apólices'!$I$2:$I$5001,$Y310)&amp;"")</f>
        <v/>
      </c>
      <c r="F310" s="8">
        <f>IF($Y310="","",INDEX('Apólices'!$L$2:$L$5001,$Y310))</f>
        <v/>
      </c>
      <c r="G310" s="10">
        <f>IF($F310="","",$F310-TODAY())</f>
        <v/>
      </c>
      <c r="H310">
        <f>IF($G310="","",IF($G310&lt;=30,"Até 30 dias",IF($G310&lt;=60,"31 a 60 dias","61 a 90 dias")))</f>
        <v/>
      </c>
      <c r="I310">
        <f>IF($Y310="","",INDEX('Apólices'!$R$2:$R$5001,$Y310)&amp;"")</f>
        <v/>
      </c>
      <c r="Y310">
        <f>IFERROR(MATCH(SMALL($Z$2:$Z$5001,ROW()-8),$Z$2:$Z$5001,0),"")</f>
        <v/>
      </c>
      <c r="Z310">
        <f>IF(AND(ISNUMBER('Apólices'!$L310),'Apólices'!$R310&lt;&gt;"Cancelada"),IF(AND('Apólices'!$L310&gt;=TODAY(),'Apólices'!$L310&lt;=TODAY()+90),'Apólices'!$L310+ROW()/100000,""),"")</f>
        <v/>
      </c>
    </row>
    <row r="311">
      <c r="A311">
        <f>IF($Y311="","",INDEX('Apólices'!$A$2:$A$5001,$Y311)&amp;"")</f>
        <v/>
      </c>
      <c r="B311">
        <f>IF($Y311="","",INDEX('Apólices'!$B$2:$B$5001,$Y311)&amp;"")</f>
        <v/>
      </c>
      <c r="C311">
        <f>IF($Y311="","",INDEX('Apólices'!$F$2:$F$5001,$Y311)&amp;"")</f>
        <v/>
      </c>
      <c r="D311">
        <f>IF($Y311="","",INDEX('Apólices'!$G$2:$G$5001,$Y311)&amp;"")</f>
        <v/>
      </c>
      <c r="E311">
        <f>IF($Y311="","",INDEX('Apólices'!$I$2:$I$5001,$Y311)&amp;"")</f>
        <v/>
      </c>
      <c r="F311" s="8">
        <f>IF($Y311="","",INDEX('Apólices'!$L$2:$L$5001,$Y311))</f>
        <v/>
      </c>
      <c r="G311" s="10">
        <f>IF($F311="","",$F311-TODAY())</f>
        <v/>
      </c>
      <c r="H311">
        <f>IF($G311="","",IF($G311&lt;=30,"Até 30 dias",IF($G311&lt;=60,"31 a 60 dias","61 a 90 dias")))</f>
        <v/>
      </c>
      <c r="I311">
        <f>IF($Y311="","",INDEX('Apólices'!$R$2:$R$5001,$Y311)&amp;"")</f>
        <v/>
      </c>
      <c r="Y311">
        <f>IFERROR(MATCH(SMALL($Z$2:$Z$5001,ROW()-8),$Z$2:$Z$5001,0),"")</f>
        <v/>
      </c>
      <c r="Z311">
        <f>IF(AND(ISNUMBER('Apólices'!$L311),'Apólices'!$R311&lt;&gt;"Cancelada"),IF(AND('Apólices'!$L311&gt;=TODAY(),'Apólices'!$L311&lt;=TODAY()+90),'Apólices'!$L311+ROW()/100000,""),"")</f>
        <v/>
      </c>
    </row>
    <row r="312">
      <c r="A312">
        <f>IF($Y312="","",INDEX('Apólices'!$A$2:$A$5001,$Y312)&amp;"")</f>
        <v/>
      </c>
      <c r="B312">
        <f>IF($Y312="","",INDEX('Apólices'!$B$2:$B$5001,$Y312)&amp;"")</f>
        <v/>
      </c>
      <c r="C312">
        <f>IF($Y312="","",INDEX('Apólices'!$F$2:$F$5001,$Y312)&amp;"")</f>
        <v/>
      </c>
      <c r="D312">
        <f>IF($Y312="","",INDEX('Apólices'!$G$2:$G$5001,$Y312)&amp;"")</f>
        <v/>
      </c>
      <c r="E312">
        <f>IF($Y312="","",INDEX('Apólices'!$I$2:$I$5001,$Y312)&amp;"")</f>
        <v/>
      </c>
      <c r="F312" s="8">
        <f>IF($Y312="","",INDEX('Apólices'!$L$2:$L$5001,$Y312))</f>
        <v/>
      </c>
      <c r="G312" s="10">
        <f>IF($F312="","",$F312-TODAY())</f>
        <v/>
      </c>
      <c r="H312">
        <f>IF($G312="","",IF($G312&lt;=30,"Até 30 dias",IF($G312&lt;=60,"31 a 60 dias","61 a 90 dias")))</f>
        <v/>
      </c>
      <c r="I312">
        <f>IF($Y312="","",INDEX('Apólices'!$R$2:$R$5001,$Y312)&amp;"")</f>
        <v/>
      </c>
      <c r="Y312">
        <f>IFERROR(MATCH(SMALL($Z$2:$Z$5001,ROW()-8),$Z$2:$Z$5001,0),"")</f>
        <v/>
      </c>
      <c r="Z312">
        <f>IF(AND(ISNUMBER('Apólices'!$L312),'Apólices'!$R312&lt;&gt;"Cancelada"),IF(AND('Apólices'!$L312&gt;=TODAY(),'Apólices'!$L312&lt;=TODAY()+90),'Apólices'!$L312+ROW()/100000,""),"")</f>
        <v/>
      </c>
    </row>
    <row r="313">
      <c r="A313">
        <f>IF($Y313="","",INDEX('Apólices'!$A$2:$A$5001,$Y313)&amp;"")</f>
        <v/>
      </c>
      <c r="B313">
        <f>IF($Y313="","",INDEX('Apólices'!$B$2:$B$5001,$Y313)&amp;"")</f>
        <v/>
      </c>
      <c r="C313">
        <f>IF($Y313="","",INDEX('Apólices'!$F$2:$F$5001,$Y313)&amp;"")</f>
        <v/>
      </c>
      <c r="D313">
        <f>IF($Y313="","",INDEX('Apólices'!$G$2:$G$5001,$Y313)&amp;"")</f>
        <v/>
      </c>
      <c r="E313">
        <f>IF($Y313="","",INDEX('Apólices'!$I$2:$I$5001,$Y313)&amp;"")</f>
        <v/>
      </c>
      <c r="F313" s="8">
        <f>IF($Y313="","",INDEX('Apólices'!$L$2:$L$5001,$Y313))</f>
        <v/>
      </c>
      <c r="G313" s="10">
        <f>IF($F313="","",$F313-TODAY())</f>
        <v/>
      </c>
      <c r="H313">
        <f>IF($G313="","",IF($G313&lt;=30,"Até 30 dias",IF($G313&lt;=60,"31 a 60 dias","61 a 90 dias")))</f>
        <v/>
      </c>
      <c r="I313">
        <f>IF($Y313="","",INDEX('Apólices'!$R$2:$R$5001,$Y313)&amp;"")</f>
        <v/>
      </c>
      <c r="Y313">
        <f>IFERROR(MATCH(SMALL($Z$2:$Z$5001,ROW()-8),$Z$2:$Z$5001,0),"")</f>
        <v/>
      </c>
      <c r="Z313">
        <f>IF(AND(ISNUMBER('Apólices'!$L313),'Apólices'!$R313&lt;&gt;"Cancelada"),IF(AND('Apólices'!$L313&gt;=TODAY(),'Apólices'!$L313&lt;=TODAY()+90),'Apólices'!$L313+ROW()/100000,""),"")</f>
        <v/>
      </c>
    </row>
    <row r="314">
      <c r="A314">
        <f>IF($Y314="","",INDEX('Apólices'!$A$2:$A$5001,$Y314)&amp;"")</f>
        <v/>
      </c>
      <c r="B314">
        <f>IF($Y314="","",INDEX('Apólices'!$B$2:$B$5001,$Y314)&amp;"")</f>
        <v/>
      </c>
      <c r="C314">
        <f>IF($Y314="","",INDEX('Apólices'!$F$2:$F$5001,$Y314)&amp;"")</f>
        <v/>
      </c>
      <c r="D314">
        <f>IF($Y314="","",INDEX('Apólices'!$G$2:$G$5001,$Y314)&amp;"")</f>
        <v/>
      </c>
      <c r="E314">
        <f>IF($Y314="","",INDEX('Apólices'!$I$2:$I$5001,$Y314)&amp;"")</f>
        <v/>
      </c>
      <c r="F314" s="8">
        <f>IF($Y314="","",INDEX('Apólices'!$L$2:$L$5001,$Y314))</f>
        <v/>
      </c>
      <c r="G314" s="10">
        <f>IF($F314="","",$F314-TODAY())</f>
        <v/>
      </c>
      <c r="H314">
        <f>IF($G314="","",IF($G314&lt;=30,"Até 30 dias",IF($G314&lt;=60,"31 a 60 dias","61 a 90 dias")))</f>
        <v/>
      </c>
      <c r="I314">
        <f>IF($Y314="","",INDEX('Apólices'!$R$2:$R$5001,$Y314)&amp;"")</f>
        <v/>
      </c>
      <c r="Y314">
        <f>IFERROR(MATCH(SMALL($Z$2:$Z$5001,ROW()-8),$Z$2:$Z$5001,0),"")</f>
        <v/>
      </c>
      <c r="Z314">
        <f>IF(AND(ISNUMBER('Apólices'!$L314),'Apólices'!$R314&lt;&gt;"Cancelada"),IF(AND('Apólices'!$L314&gt;=TODAY(),'Apólices'!$L314&lt;=TODAY()+90),'Apólices'!$L314+ROW()/100000,""),"")</f>
        <v/>
      </c>
    </row>
    <row r="315">
      <c r="A315">
        <f>IF($Y315="","",INDEX('Apólices'!$A$2:$A$5001,$Y315)&amp;"")</f>
        <v/>
      </c>
      <c r="B315">
        <f>IF($Y315="","",INDEX('Apólices'!$B$2:$B$5001,$Y315)&amp;"")</f>
        <v/>
      </c>
      <c r="C315">
        <f>IF($Y315="","",INDEX('Apólices'!$F$2:$F$5001,$Y315)&amp;"")</f>
        <v/>
      </c>
      <c r="D315">
        <f>IF($Y315="","",INDEX('Apólices'!$G$2:$G$5001,$Y315)&amp;"")</f>
        <v/>
      </c>
      <c r="E315">
        <f>IF($Y315="","",INDEX('Apólices'!$I$2:$I$5001,$Y315)&amp;"")</f>
        <v/>
      </c>
      <c r="F315" s="8">
        <f>IF($Y315="","",INDEX('Apólices'!$L$2:$L$5001,$Y315))</f>
        <v/>
      </c>
      <c r="G315" s="10">
        <f>IF($F315="","",$F315-TODAY())</f>
        <v/>
      </c>
      <c r="H315">
        <f>IF($G315="","",IF($G315&lt;=30,"Até 30 dias",IF($G315&lt;=60,"31 a 60 dias","61 a 90 dias")))</f>
        <v/>
      </c>
      <c r="I315">
        <f>IF($Y315="","",INDEX('Apólices'!$R$2:$R$5001,$Y315)&amp;"")</f>
        <v/>
      </c>
      <c r="Y315">
        <f>IFERROR(MATCH(SMALL($Z$2:$Z$5001,ROW()-8),$Z$2:$Z$5001,0),"")</f>
        <v/>
      </c>
      <c r="Z315">
        <f>IF(AND(ISNUMBER('Apólices'!$L315),'Apólices'!$R315&lt;&gt;"Cancelada"),IF(AND('Apólices'!$L315&gt;=TODAY(),'Apólices'!$L315&lt;=TODAY()+90),'Apólices'!$L315+ROW()/100000,""),"")</f>
        <v/>
      </c>
    </row>
    <row r="316">
      <c r="A316">
        <f>IF($Y316="","",INDEX('Apólices'!$A$2:$A$5001,$Y316)&amp;"")</f>
        <v/>
      </c>
      <c r="B316">
        <f>IF($Y316="","",INDEX('Apólices'!$B$2:$B$5001,$Y316)&amp;"")</f>
        <v/>
      </c>
      <c r="C316">
        <f>IF($Y316="","",INDEX('Apólices'!$F$2:$F$5001,$Y316)&amp;"")</f>
        <v/>
      </c>
      <c r="D316">
        <f>IF($Y316="","",INDEX('Apólices'!$G$2:$G$5001,$Y316)&amp;"")</f>
        <v/>
      </c>
      <c r="E316">
        <f>IF($Y316="","",INDEX('Apólices'!$I$2:$I$5001,$Y316)&amp;"")</f>
        <v/>
      </c>
      <c r="F316" s="8">
        <f>IF($Y316="","",INDEX('Apólices'!$L$2:$L$5001,$Y316))</f>
        <v/>
      </c>
      <c r="G316" s="10">
        <f>IF($F316="","",$F316-TODAY())</f>
        <v/>
      </c>
      <c r="H316">
        <f>IF($G316="","",IF($G316&lt;=30,"Até 30 dias",IF($G316&lt;=60,"31 a 60 dias","61 a 90 dias")))</f>
        <v/>
      </c>
      <c r="I316">
        <f>IF($Y316="","",INDEX('Apólices'!$R$2:$R$5001,$Y316)&amp;"")</f>
        <v/>
      </c>
      <c r="Y316">
        <f>IFERROR(MATCH(SMALL($Z$2:$Z$5001,ROW()-8),$Z$2:$Z$5001,0),"")</f>
        <v/>
      </c>
      <c r="Z316">
        <f>IF(AND(ISNUMBER('Apólices'!$L316),'Apólices'!$R316&lt;&gt;"Cancelada"),IF(AND('Apólices'!$L316&gt;=TODAY(),'Apólices'!$L316&lt;=TODAY()+90),'Apólices'!$L316+ROW()/100000,""),"")</f>
        <v/>
      </c>
    </row>
    <row r="317">
      <c r="A317">
        <f>IF($Y317="","",INDEX('Apólices'!$A$2:$A$5001,$Y317)&amp;"")</f>
        <v/>
      </c>
      <c r="B317">
        <f>IF($Y317="","",INDEX('Apólices'!$B$2:$B$5001,$Y317)&amp;"")</f>
        <v/>
      </c>
      <c r="C317">
        <f>IF($Y317="","",INDEX('Apólices'!$F$2:$F$5001,$Y317)&amp;"")</f>
        <v/>
      </c>
      <c r="D317">
        <f>IF($Y317="","",INDEX('Apólices'!$G$2:$G$5001,$Y317)&amp;"")</f>
        <v/>
      </c>
      <c r="E317">
        <f>IF($Y317="","",INDEX('Apólices'!$I$2:$I$5001,$Y317)&amp;"")</f>
        <v/>
      </c>
      <c r="F317" s="8">
        <f>IF($Y317="","",INDEX('Apólices'!$L$2:$L$5001,$Y317))</f>
        <v/>
      </c>
      <c r="G317" s="10">
        <f>IF($F317="","",$F317-TODAY())</f>
        <v/>
      </c>
      <c r="H317">
        <f>IF($G317="","",IF($G317&lt;=30,"Até 30 dias",IF($G317&lt;=60,"31 a 60 dias","61 a 90 dias")))</f>
        <v/>
      </c>
      <c r="I317">
        <f>IF($Y317="","",INDEX('Apólices'!$R$2:$R$5001,$Y317)&amp;"")</f>
        <v/>
      </c>
      <c r="Y317">
        <f>IFERROR(MATCH(SMALL($Z$2:$Z$5001,ROW()-8),$Z$2:$Z$5001,0),"")</f>
        <v/>
      </c>
      <c r="Z317">
        <f>IF(AND(ISNUMBER('Apólices'!$L317),'Apólices'!$R317&lt;&gt;"Cancelada"),IF(AND('Apólices'!$L317&gt;=TODAY(),'Apólices'!$L317&lt;=TODAY()+90),'Apólices'!$L317+ROW()/100000,""),"")</f>
        <v/>
      </c>
    </row>
    <row r="318">
      <c r="A318">
        <f>IF($Y318="","",INDEX('Apólices'!$A$2:$A$5001,$Y318)&amp;"")</f>
        <v/>
      </c>
      <c r="B318">
        <f>IF($Y318="","",INDEX('Apólices'!$B$2:$B$5001,$Y318)&amp;"")</f>
        <v/>
      </c>
      <c r="C318">
        <f>IF($Y318="","",INDEX('Apólices'!$F$2:$F$5001,$Y318)&amp;"")</f>
        <v/>
      </c>
      <c r="D318">
        <f>IF($Y318="","",INDEX('Apólices'!$G$2:$G$5001,$Y318)&amp;"")</f>
        <v/>
      </c>
      <c r="E318">
        <f>IF($Y318="","",INDEX('Apólices'!$I$2:$I$5001,$Y318)&amp;"")</f>
        <v/>
      </c>
      <c r="F318" s="8">
        <f>IF($Y318="","",INDEX('Apólices'!$L$2:$L$5001,$Y318))</f>
        <v/>
      </c>
      <c r="G318" s="10">
        <f>IF($F318="","",$F318-TODAY())</f>
        <v/>
      </c>
      <c r="H318">
        <f>IF($G318="","",IF($G318&lt;=30,"Até 30 dias",IF($G318&lt;=60,"31 a 60 dias","61 a 90 dias")))</f>
        <v/>
      </c>
      <c r="I318">
        <f>IF($Y318="","",INDEX('Apólices'!$R$2:$R$5001,$Y318)&amp;"")</f>
        <v/>
      </c>
      <c r="Y318">
        <f>IFERROR(MATCH(SMALL($Z$2:$Z$5001,ROW()-8),$Z$2:$Z$5001,0),"")</f>
        <v/>
      </c>
      <c r="Z318">
        <f>IF(AND(ISNUMBER('Apólices'!$L318),'Apólices'!$R318&lt;&gt;"Cancelada"),IF(AND('Apólices'!$L318&gt;=TODAY(),'Apólices'!$L318&lt;=TODAY()+90),'Apólices'!$L318+ROW()/100000,""),"")</f>
        <v/>
      </c>
    </row>
    <row r="319">
      <c r="A319">
        <f>IF($Y319="","",INDEX('Apólices'!$A$2:$A$5001,$Y319)&amp;"")</f>
        <v/>
      </c>
      <c r="B319">
        <f>IF($Y319="","",INDEX('Apólices'!$B$2:$B$5001,$Y319)&amp;"")</f>
        <v/>
      </c>
      <c r="C319">
        <f>IF($Y319="","",INDEX('Apólices'!$F$2:$F$5001,$Y319)&amp;"")</f>
        <v/>
      </c>
      <c r="D319">
        <f>IF($Y319="","",INDEX('Apólices'!$G$2:$G$5001,$Y319)&amp;"")</f>
        <v/>
      </c>
      <c r="E319">
        <f>IF($Y319="","",INDEX('Apólices'!$I$2:$I$5001,$Y319)&amp;"")</f>
        <v/>
      </c>
      <c r="F319" s="8">
        <f>IF($Y319="","",INDEX('Apólices'!$L$2:$L$5001,$Y319))</f>
        <v/>
      </c>
      <c r="G319" s="10">
        <f>IF($F319="","",$F319-TODAY())</f>
        <v/>
      </c>
      <c r="H319">
        <f>IF($G319="","",IF($G319&lt;=30,"Até 30 dias",IF($G319&lt;=60,"31 a 60 dias","61 a 90 dias")))</f>
        <v/>
      </c>
      <c r="I319">
        <f>IF($Y319="","",INDEX('Apólices'!$R$2:$R$5001,$Y319)&amp;"")</f>
        <v/>
      </c>
      <c r="Y319">
        <f>IFERROR(MATCH(SMALL($Z$2:$Z$5001,ROW()-8),$Z$2:$Z$5001,0),"")</f>
        <v/>
      </c>
      <c r="Z319">
        <f>IF(AND(ISNUMBER('Apólices'!$L319),'Apólices'!$R319&lt;&gt;"Cancelada"),IF(AND('Apólices'!$L319&gt;=TODAY(),'Apólices'!$L319&lt;=TODAY()+90),'Apólices'!$L319+ROW()/100000,""),"")</f>
        <v/>
      </c>
    </row>
    <row r="320">
      <c r="A320">
        <f>IF($Y320="","",INDEX('Apólices'!$A$2:$A$5001,$Y320)&amp;"")</f>
        <v/>
      </c>
      <c r="B320">
        <f>IF($Y320="","",INDEX('Apólices'!$B$2:$B$5001,$Y320)&amp;"")</f>
        <v/>
      </c>
      <c r="C320">
        <f>IF($Y320="","",INDEX('Apólices'!$F$2:$F$5001,$Y320)&amp;"")</f>
        <v/>
      </c>
      <c r="D320">
        <f>IF($Y320="","",INDEX('Apólices'!$G$2:$G$5001,$Y320)&amp;"")</f>
        <v/>
      </c>
      <c r="E320">
        <f>IF($Y320="","",INDEX('Apólices'!$I$2:$I$5001,$Y320)&amp;"")</f>
        <v/>
      </c>
      <c r="F320" s="8">
        <f>IF($Y320="","",INDEX('Apólices'!$L$2:$L$5001,$Y320))</f>
        <v/>
      </c>
      <c r="G320" s="10">
        <f>IF($F320="","",$F320-TODAY())</f>
        <v/>
      </c>
      <c r="H320">
        <f>IF($G320="","",IF($G320&lt;=30,"Até 30 dias",IF($G320&lt;=60,"31 a 60 dias","61 a 90 dias")))</f>
        <v/>
      </c>
      <c r="I320">
        <f>IF($Y320="","",INDEX('Apólices'!$R$2:$R$5001,$Y320)&amp;"")</f>
        <v/>
      </c>
      <c r="Y320">
        <f>IFERROR(MATCH(SMALL($Z$2:$Z$5001,ROW()-8),$Z$2:$Z$5001,0),"")</f>
        <v/>
      </c>
      <c r="Z320">
        <f>IF(AND(ISNUMBER('Apólices'!$L320),'Apólices'!$R320&lt;&gt;"Cancelada"),IF(AND('Apólices'!$L320&gt;=TODAY(),'Apólices'!$L320&lt;=TODAY()+90),'Apólices'!$L320+ROW()/100000,""),"")</f>
        <v/>
      </c>
    </row>
    <row r="321">
      <c r="A321">
        <f>IF($Y321="","",INDEX('Apólices'!$A$2:$A$5001,$Y321)&amp;"")</f>
        <v/>
      </c>
      <c r="B321">
        <f>IF($Y321="","",INDEX('Apólices'!$B$2:$B$5001,$Y321)&amp;"")</f>
        <v/>
      </c>
      <c r="C321">
        <f>IF($Y321="","",INDEX('Apólices'!$F$2:$F$5001,$Y321)&amp;"")</f>
        <v/>
      </c>
      <c r="D321">
        <f>IF($Y321="","",INDEX('Apólices'!$G$2:$G$5001,$Y321)&amp;"")</f>
        <v/>
      </c>
      <c r="E321">
        <f>IF($Y321="","",INDEX('Apólices'!$I$2:$I$5001,$Y321)&amp;"")</f>
        <v/>
      </c>
      <c r="F321" s="8">
        <f>IF($Y321="","",INDEX('Apólices'!$L$2:$L$5001,$Y321))</f>
        <v/>
      </c>
      <c r="G321" s="10">
        <f>IF($F321="","",$F321-TODAY())</f>
        <v/>
      </c>
      <c r="H321">
        <f>IF($G321="","",IF($G321&lt;=30,"Até 30 dias",IF($G321&lt;=60,"31 a 60 dias","61 a 90 dias")))</f>
        <v/>
      </c>
      <c r="I321">
        <f>IF($Y321="","",INDEX('Apólices'!$R$2:$R$5001,$Y321)&amp;"")</f>
        <v/>
      </c>
      <c r="Y321">
        <f>IFERROR(MATCH(SMALL($Z$2:$Z$5001,ROW()-8),$Z$2:$Z$5001,0),"")</f>
        <v/>
      </c>
      <c r="Z321">
        <f>IF(AND(ISNUMBER('Apólices'!$L321),'Apólices'!$R321&lt;&gt;"Cancelada"),IF(AND('Apólices'!$L321&gt;=TODAY(),'Apólices'!$L321&lt;=TODAY()+90),'Apólices'!$L321+ROW()/100000,""),"")</f>
        <v/>
      </c>
    </row>
    <row r="322">
      <c r="A322">
        <f>IF($Y322="","",INDEX('Apólices'!$A$2:$A$5001,$Y322)&amp;"")</f>
        <v/>
      </c>
      <c r="B322">
        <f>IF($Y322="","",INDEX('Apólices'!$B$2:$B$5001,$Y322)&amp;"")</f>
        <v/>
      </c>
      <c r="C322">
        <f>IF($Y322="","",INDEX('Apólices'!$F$2:$F$5001,$Y322)&amp;"")</f>
        <v/>
      </c>
      <c r="D322">
        <f>IF($Y322="","",INDEX('Apólices'!$G$2:$G$5001,$Y322)&amp;"")</f>
        <v/>
      </c>
      <c r="E322">
        <f>IF($Y322="","",INDEX('Apólices'!$I$2:$I$5001,$Y322)&amp;"")</f>
        <v/>
      </c>
      <c r="F322" s="8">
        <f>IF($Y322="","",INDEX('Apólices'!$L$2:$L$5001,$Y322))</f>
        <v/>
      </c>
      <c r="G322" s="10">
        <f>IF($F322="","",$F322-TODAY())</f>
        <v/>
      </c>
      <c r="H322">
        <f>IF($G322="","",IF($G322&lt;=30,"Até 30 dias",IF($G322&lt;=60,"31 a 60 dias","61 a 90 dias")))</f>
        <v/>
      </c>
      <c r="I322">
        <f>IF($Y322="","",INDEX('Apólices'!$R$2:$R$5001,$Y322)&amp;"")</f>
        <v/>
      </c>
      <c r="Y322">
        <f>IFERROR(MATCH(SMALL($Z$2:$Z$5001,ROW()-8),$Z$2:$Z$5001,0),"")</f>
        <v/>
      </c>
      <c r="Z322">
        <f>IF(AND(ISNUMBER('Apólices'!$L322),'Apólices'!$R322&lt;&gt;"Cancelada"),IF(AND('Apólices'!$L322&gt;=TODAY(),'Apólices'!$L322&lt;=TODAY()+90),'Apólices'!$L322+ROW()/100000,""),"")</f>
        <v/>
      </c>
    </row>
    <row r="323">
      <c r="A323">
        <f>IF($Y323="","",INDEX('Apólices'!$A$2:$A$5001,$Y323)&amp;"")</f>
        <v/>
      </c>
      <c r="B323">
        <f>IF($Y323="","",INDEX('Apólices'!$B$2:$B$5001,$Y323)&amp;"")</f>
        <v/>
      </c>
      <c r="C323">
        <f>IF($Y323="","",INDEX('Apólices'!$F$2:$F$5001,$Y323)&amp;"")</f>
        <v/>
      </c>
      <c r="D323">
        <f>IF($Y323="","",INDEX('Apólices'!$G$2:$G$5001,$Y323)&amp;"")</f>
        <v/>
      </c>
      <c r="E323">
        <f>IF($Y323="","",INDEX('Apólices'!$I$2:$I$5001,$Y323)&amp;"")</f>
        <v/>
      </c>
      <c r="F323" s="8">
        <f>IF($Y323="","",INDEX('Apólices'!$L$2:$L$5001,$Y323))</f>
        <v/>
      </c>
      <c r="G323" s="10">
        <f>IF($F323="","",$F323-TODAY())</f>
        <v/>
      </c>
      <c r="H323">
        <f>IF($G323="","",IF($G323&lt;=30,"Até 30 dias",IF($G323&lt;=60,"31 a 60 dias","61 a 90 dias")))</f>
        <v/>
      </c>
      <c r="I323">
        <f>IF($Y323="","",INDEX('Apólices'!$R$2:$R$5001,$Y323)&amp;"")</f>
        <v/>
      </c>
      <c r="Y323">
        <f>IFERROR(MATCH(SMALL($Z$2:$Z$5001,ROW()-8),$Z$2:$Z$5001,0),"")</f>
        <v/>
      </c>
      <c r="Z323">
        <f>IF(AND(ISNUMBER('Apólices'!$L323),'Apólices'!$R323&lt;&gt;"Cancelada"),IF(AND('Apólices'!$L323&gt;=TODAY(),'Apólices'!$L323&lt;=TODAY()+90),'Apólices'!$L323+ROW()/100000,""),"")</f>
        <v/>
      </c>
    </row>
    <row r="324">
      <c r="A324">
        <f>IF($Y324="","",INDEX('Apólices'!$A$2:$A$5001,$Y324)&amp;"")</f>
        <v/>
      </c>
      <c r="B324">
        <f>IF($Y324="","",INDEX('Apólices'!$B$2:$B$5001,$Y324)&amp;"")</f>
        <v/>
      </c>
      <c r="C324">
        <f>IF($Y324="","",INDEX('Apólices'!$F$2:$F$5001,$Y324)&amp;"")</f>
        <v/>
      </c>
      <c r="D324">
        <f>IF($Y324="","",INDEX('Apólices'!$G$2:$G$5001,$Y324)&amp;"")</f>
        <v/>
      </c>
      <c r="E324">
        <f>IF($Y324="","",INDEX('Apólices'!$I$2:$I$5001,$Y324)&amp;"")</f>
        <v/>
      </c>
      <c r="F324" s="8">
        <f>IF($Y324="","",INDEX('Apólices'!$L$2:$L$5001,$Y324))</f>
        <v/>
      </c>
      <c r="G324" s="10">
        <f>IF($F324="","",$F324-TODAY())</f>
        <v/>
      </c>
      <c r="H324">
        <f>IF($G324="","",IF($G324&lt;=30,"Até 30 dias",IF($G324&lt;=60,"31 a 60 dias","61 a 90 dias")))</f>
        <v/>
      </c>
      <c r="I324">
        <f>IF($Y324="","",INDEX('Apólices'!$R$2:$R$5001,$Y324)&amp;"")</f>
        <v/>
      </c>
      <c r="Y324">
        <f>IFERROR(MATCH(SMALL($Z$2:$Z$5001,ROW()-8),$Z$2:$Z$5001,0),"")</f>
        <v/>
      </c>
      <c r="Z324">
        <f>IF(AND(ISNUMBER('Apólices'!$L324),'Apólices'!$R324&lt;&gt;"Cancelada"),IF(AND('Apólices'!$L324&gt;=TODAY(),'Apólices'!$L324&lt;=TODAY()+90),'Apólices'!$L324+ROW()/100000,""),"")</f>
        <v/>
      </c>
    </row>
    <row r="325">
      <c r="A325">
        <f>IF($Y325="","",INDEX('Apólices'!$A$2:$A$5001,$Y325)&amp;"")</f>
        <v/>
      </c>
      <c r="B325">
        <f>IF($Y325="","",INDEX('Apólices'!$B$2:$B$5001,$Y325)&amp;"")</f>
        <v/>
      </c>
      <c r="C325">
        <f>IF($Y325="","",INDEX('Apólices'!$F$2:$F$5001,$Y325)&amp;"")</f>
        <v/>
      </c>
      <c r="D325">
        <f>IF($Y325="","",INDEX('Apólices'!$G$2:$G$5001,$Y325)&amp;"")</f>
        <v/>
      </c>
      <c r="E325">
        <f>IF($Y325="","",INDEX('Apólices'!$I$2:$I$5001,$Y325)&amp;"")</f>
        <v/>
      </c>
      <c r="F325" s="8">
        <f>IF($Y325="","",INDEX('Apólices'!$L$2:$L$5001,$Y325))</f>
        <v/>
      </c>
      <c r="G325" s="10">
        <f>IF($F325="","",$F325-TODAY())</f>
        <v/>
      </c>
      <c r="H325">
        <f>IF($G325="","",IF($G325&lt;=30,"Até 30 dias",IF($G325&lt;=60,"31 a 60 dias","61 a 90 dias")))</f>
        <v/>
      </c>
      <c r="I325">
        <f>IF($Y325="","",INDEX('Apólices'!$R$2:$R$5001,$Y325)&amp;"")</f>
        <v/>
      </c>
      <c r="Y325">
        <f>IFERROR(MATCH(SMALL($Z$2:$Z$5001,ROW()-8),$Z$2:$Z$5001,0),"")</f>
        <v/>
      </c>
      <c r="Z325">
        <f>IF(AND(ISNUMBER('Apólices'!$L325),'Apólices'!$R325&lt;&gt;"Cancelada"),IF(AND('Apólices'!$L325&gt;=TODAY(),'Apólices'!$L325&lt;=TODAY()+90),'Apólices'!$L325+ROW()/100000,""),"")</f>
        <v/>
      </c>
    </row>
    <row r="326">
      <c r="A326">
        <f>IF($Y326="","",INDEX('Apólices'!$A$2:$A$5001,$Y326)&amp;"")</f>
        <v/>
      </c>
      <c r="B326">
        <f>IF($Y326="","",INDEX('Apólices'!$B$2:$B$5001,$Y326)&amp;"")</f>
        <v/>
      </c>
      <c r="C326">
        <f>IF($Y326="","",INDEX('Apólices'!$F$2:$F$5001,$Y326)&amp;"")</f>
        <v/>
      </c>
      <c r="D326">
        <f>IF($Y326="","",INDEX('Apólices'!$G$2:$G$5001,$Y326)&amp;"")</f>
        <v/>
      </c>
      <c r="E326">
        <f>IF($Y326="","",INDEX('Apólices'!$I$2:$I$5001,$Y326)&amp;"")</f>
        <v/>
      </c>
      <c r="F326" s="8">
        <f>IF($Y326="","",INDEX('Apólices'!$L$2:$L$5001,$Y326))</f>
        <v/>
      </c>
      <c r="G326" s="10">
        <f>IF($F326="","",$F326-TODAY())</f>
        <v/>
      </c>
      <c r="H326">
        <f>IF($G326="","",IF($G326&lt;=30,"Até 30 dias",IF($G326&lt;=60,"31 a 60 dias","61 a 90 dias")))</f>
        <v/>
      </c>
      <c r="I326">
        <f>IF($Y326="","",INDEX('Apólices'!$R$2:$R$5001,$Y326)&amp;"")</f>
        <v/>
      </c>
      <c r="Y326">
        <f>IFERROR(MATCH(SMALL($Z$2:$Z$5001,ROW()-8),$Z$2:$Z$5001,0),"")</f>
        <v/>
      </c>
      <c r="Z326">
        <f>IF(AND(ISNUMBER('Apólices'!$L326),'Apólices'!$R326&lt;&gt;"Cancelada"),IF(AND('Apólices'!$L326&gt;=TODAY(),'Apólices'!$L326&lt;=TODAY()+90),'Apólices'!$L326+ROW()/100000,""),"")</f>
        <v/>
      </c>
    </row>
    <row r="327">
      <c r="A327">
        <f>IF($Y327="","",INDEX('Apólices'!$A$2:$A$5001,$Y327)&amp;"")</f>
        <v/>
      </c>
      <c r="B327">
        <f>IF($Y327="","",INDEX('Apólices'!$B$2:$B$5001,$Y327)&amp;"")</f>
        <v/>
      </c>
      <c r="C327">
        <f>IF($Y327="","",INDEX('Apólices'!$F$2:$F$5001,$Y327)&amp;"")</f>
        <v/>
      </c>
      <c r="D327">
        <f>IF($Y327="","",INDEX('Apólices'!$G$2:$G$5001,$Y327)&amp;"")</f>
        <v/>
      </c>
      <c r="E327">
        <f>IF($Y327="","",INDEX('Apólices'!$I$2:$I$5001,$Y327)&amp;"")</f>
        <v/>
      </c>
      <c r="F327" s="8">
        <f>IF($Y327="","",INDEX('Apólices'!$L$2:$L$5001,$Y327))</f>
        <v/>
      </c>
      <c r="G327" s="10">
        <f>IF($F327="","",$F327-TODAY())</f>
        <v/>
      </c>
      <c r="H327">
        <f>IF($G327="","",IF($G327&lt;=30,"Até 30 dias",IF($G327&lt;=60,"31 a 60 dias","61 a 90 dias")))</f>
        <v/>
      </c>
      <c r="I327">
        <f>IF($Y327="","",INDEX('Apólices'!$R$2:$R$5001,$Y327)&amp;"")</f>
        <v/>
      </c>
      <c r="Y327">
        <f>IFERROR(MATCH(SMALL($Z$2:$Z$5001,ROW()-8),$Z$2:$Z$5001,0),"")</f>
        <v/>
      </c>
      <c r="Z327">
        <f>IF(AND(ISNUMBER('Apólices'!$L327),'Apólices'!$R327&lt;&gt;"Cancelada"),IF(AND('Apólices'!$L327&gt;=TODAY(),'Apólices'!$L327&lt;=TODAY()+90),'Apólices'!$L327+ROW()/100000,""),"")</f>
        <v/>
      </c>
    </row>
    <row r="328">
      <c r="A328">
        <f>IF($Y328="","",INDEX('Apólices'!$A$2:$A$5001,$Y328)&amp;"")</f>
        <v/>
      </c>
      <c r="B328">
        <f>IF($Y328="","",INDEX('Apólices'!$B$2:$B$5001,$Y328)&amp;"")</f>
        <v/>
      </c>
      <c r="C328">
        <f>IF($Y328="","",INDEX('Apólices'!$F$2:$F$5001,$Y328)&amp;"")</f>
        <v/>
      </c>
      <c r="D328">
        <f>IF($Y328="","",INDEX('Apólices'!$G$2:$G$5001,$Y328)&amp;"")</f>
        <v/>
      </c>
      <c r="E328">
        <f>IF($Y328="","",INDEX('Apólices'!$I$2:$I$5001,$Y328)&amp;"")</f>
        <v/>
      </c>
      <c r="F328" s="8">
        <f>IF($Y328="","",INDEX('Apólices'!$L$2:$L$5001,$Y328))</f>
        <v/>
      </c>
      <c r="G328" s="10">
        <f>IF($F328="","",$F328-TODAY())</f>
        <v/>
      </c>
      <c r="H328">
        <f>IF($G328="","",IF($G328&lt;=30,"Até 30 dias",IF($G328&lt;=60,"31 a 60 dias","61 a 90 dias")))</f>
        <v/>
      </c>
      <c r="I328">
        <f>IF($Y328="","",INDEX('Apólices'!$R$2:$R$5001,$Y328)&amp;"")</f>
        <v/>
      </c>
      <c r="Y328">
        <f>IFERROR(MATCH(SMALL($Z$2:$Z$5001,ROW()-8),$Z$2:$Z$5001,0),"")</f>
        <v/>
      </c>
      <c r="Z328">
        <f>IF(AND(ISNUMBER('Apólices'!$L328),'Apólices'!$R328&lt;&gt;"Cancelada"),IF(AND('Apólices'!$L328&gt;=TODAY(),'Apólices'!$L328&lt;=TODAY()+90),'Apólices'!$L328+ROW()/100000,""),"")</f>
        <v/>
      </c>
    </row>
    <row r="329">
      <c r="A329">
        <f>IF($Y329="","",INDEX('Apólices'!$A$2:$A$5001,$Y329)&amp;"")</f>
        <v/>
      </c>
      <c r="B329">
        <f>IF($Y329="","",INDEX('Apólices'!$B$2:$B$5001,$Y329)&amp;"")</f>
        <v/>
      </c>
      <c r="C329">
        <f>IF($Y329="","",INDEX('Apólices'!$F$2:$F$5001,$Y329)&amp;"")</f>
        <v/>
      </c>
      <c r="D329">
        <f>IF($Y329="","",INDEX('Apólices'!$G$2:$G$5001,$Y329)&amp;"")</f>
        <v/>
      </c>
      <c r="E329">
        <f>IF($Y329="","",INDEX('Apólices'!$I$2:$I$5001,$Y329)&amp;"")</f>
        <v/>
      </c>
      <c r="F329" s="8">
        <f>IF($Y329="","",INDEX('Apólices'!$L$2:$L$5001,$Y329))</f>
        <v/>
      </c>
      <c r="G329" s="10">
        <f>IF($F329="","",$F329-TODAY())</f>
        <v/>
      </c>
      <c r="H329">
        <f>IF($G329="","",IF($G329&lt;=30,"Até 30 dias",IF($G329&lt;=60,"31 a 60 dias","61 a 90 dias")))</f>
        <v/>
      </c>
      <c r="I329">
        <f>IF($Y329="","",INDEX('Apólices'!$R$2:$R$5001,$Y329)&amp;"")</f>
        <v/>
      </c>
      <c r="Y329">
        <f>IFERROR(MATCH(SMALL($Z$2:$Z$5001,ROW()-8),$Z$2:$Z$5001,0),"")</f>
        <v/>
      </c>
      <c r="Z329">
        <f>IF(AND(ISNUMBER('Apólices'!$L329),'Apólices'!$R329&lt;&gt;"Cancelada"),IF(AND('Apólices'!$L329&gt;=TODAY(),'Apólices'!$L329&lt;=TODAY()+90),'Apólices'!$L329+ROW()/100000,""),"")</f>
        <v/>
      </c>
    </row>
    <row r="330">
      <c r="A330">
        <f>IF($Y330="","",INDEX('Apólices'!$A$2:$A$5001,$Y330)&amp;"")</f>
        <v/>
      </c>
      <c r="B330">
        <f>IF($Y330="","",INDEX('Apólices'!$B$2:$B$5001,$Y330)&amp;"")</f>
        <v/>
      </c>
      <c r="C330">
        <f>IF($Y330="","",INDEX('Apólices'!$F$2:$F$5001,$Y330)&amp;"")</f>
        <v/>
      </c>
      <c r="D330">
        <f>IF($Y330="","",INDEX('Apólices'!$G$2:$G$5001,$Y330)&amp;"")</f>
        <v/>
      </c>
      <c r="E330">
        <f>IF($Y330="","",INDEX('Apólices'!$I$2:$I$5001,$Y330)&amp;"")</f>
        <v/>
      </c>
      <c r="F330" s="8">
        <f>IF($Y330="","",INDEX('Apólices'!$L$2:$L$5001,$Y330))</f>
        <v/>
      </c>
      <c r="G330" s="10">
        <f>IF($F330="","",$F330-TODAY())</f>
        <v/>
      </c>
      <c r="H330">
        <f>IF($G330="","",IF($G330&lt;=30,"Até 30 dias",IF($G330&lt;=60,"31 a 60 dias","61 a 90 dias")))</f>
        <v/>
      </c>
      <c r="I330">
        <f>IF($Y330="","",INDEX('Apólices'!$R$2:$R$5001,$Y330)&amp;"")</f>
        <v/>
      </c>
      <c r="Y330">
        <f>IFERROR(MATCH(SMALL($Z$2:$Z$5001,ROW()-8),$Z$2:$Z$5001,0),"")</f>
        <v/>
      </c>
      <c r="Z330">
        <f>IF(AND(ISNUMBER('Apólices'!$L330),'Apólices'!$R330&lt;&gt;"Cancelada"),IF(AND('Apólices'!$L330&gt;=TODAY(),'Apólices'!$L330&lt;=TODAY()+90),'Apólices'!$L330+ROW()/100000,""),"")</f>
        <v/>
      </c>
    </row>
    <row r="331">
      <c r="A331">
        <f>IF($Y331="","",INDEX('Apólices'!$A$2:$A$5001,$Y331)&amp;"")</f>
        <v/>
      </c>
      <c r="B331">
        <f>IF($Y331="","",INDEX('Apólices'!$B$2:$B$5001,$Y331)&amp;"")</f>
        <v/>
      </c>
      <c r="C331">
        <f>IF($Y331="","",INDEX('Apólices'!$F$2:$F$5001,$Y331)&amp;"")</f>
        <v/>
      </c>
      <c r="D331">
        <f>IF($Y331="","",INDEX('Apólices'!$G$2:$G$5001,$Y331)&amp;"")</f>
        <v/>
      </c>
      <c r="E331">
        <f>IF($Y331="","",INDEX('Apólices'!$I$2:$I$5001,$Y331)&amp;"")</f>
        <v/>
      </c>
      <c r="F331" s="8">
        <f>IF($Y331="","",INDEX('Apólices'!$L$2:$L$5001,$Y331))</f>
        <v/>
      </c>
      <c r="G331" s="10">
        <f>IF($F331="","",$F331-TODAY())</f>
        <v/>
      </c>
      <c r="H331">
        <f>IF($G331="","",IF($G331&lt;=30,"Até 30 dias",IF($G331&lt;=60,"31 a 60 dias","61 a 90 dias")))</f>
        <v/>
      </c>
      <c r="I331">
        <f>IF($Y331="","",INDEX('Apólices'!$R$2:$R$5001,$Y331)&amp;"")</f>
        <v/>
      </c>
      <c r="Y331">
        <f>IFERROR(MATCH(SMALL($Z$2:$Z$5001,ROW()-8),$Z$2:$Z$5001,0),"")</f>
        <v/>
      </c>
      <c r="Z331">
        <f>IF(AND(ISNUMBER('Apólices'!$L331),'Apólices'!$R331&lt;&gt;"Cancelada"),IF(AND('Apólices'!$L331&gt;=TODAY(),'Apólices'!$L331&lt;=TODAY()+90),'Apólices'!$L331+ROW()/100000,""),"")</f>
        <v/>
      </c>
    </row>
    <row r="332">
      <c r="A332">
        <f>IF($Y332="","",INDEX('Apólices'!$A$2:$A$5001,$Y332)&amp;"")</f>
        <v/>
      </c>
      <c r="B332">
        <f>IF($Y332="","",INDEX('Apólices'!$B$2:$B$5001,$Y332)&amp;"")</f>
        <v/>
      </c>
      <c r="C332">
        <f>IF($Y332="","",INDEX('Apólices'!$F$2:$F$5001,$Y332)&amp;"")</f>
        <v/>
      </c>
      <c r="D332">
        <f>IF($Y332="","",INDEX('Apólices'!$G$2:$G$5001,$Y332)&amp;"")</f>
        <v/>
      </c>
      <c r="E332">
        <f>IF($Y332="","",INDEX('Apólices'!$I$2:$I$5001,$Y332)&amp;"")</f>
        <v/>
      </c>
      <c r="F332" s="8">
        <f>IF($Y332="","",INDEX('Apólices'!$L$2:$L$5001,$Y332))</f>
        <v/>
      </c>
      <c r="G332" s="10">
        <f>IF($F332="","",$F332-TODAY())</f>
        <v/>
      </c>
      <c r="H332">
        <f>IF($G332="","",IF($G332&lt;=30,"Até 30 dias",IF($G332&lt;=60,"31 a 60 dias","61 a 90 dias")))</f>
        <v/>
      </c>
      <c r="I332">
        <f>IF($Y332="","",INDEX('Apólices'!$R$2:$R$5001,$Y332)&amp;"")</f>
        <v/>
      </c>
      <c r="Y332">
        <f>IFERROR(MATCH(SMALL($Z$2:$Z$5001,ROW()-8),$Z$2:$Z$5001,0),"")</f>
        <v/>
      </c>
      <c r="Z332">
        <f>IF(AND(ISNUMBER('Apólices'!$L332),'Apólices'!$R332&lt;&gt;"Cancelada"),IF(AND('Apólices'!$L332&gt;=TODAY(),'Apólices'!$L332&lt;=TODAY()+90),'Apólices'!$L332+ROW()/100000,""),"")</f>
        <v/>
      </c>
    </row>
    <row r="333">
      <c r="A333">
        <f>IF($Y333="","",INDEX('Apólices'!$A$2:$A$5001,$Y333)&amp;"")</f>
        <v/>
      </c>
      <c r="B333">
        <f>IF($Y333="","",INDEX('Apólices'!$B$2:$B$5001,$Y333)&amp;"")</f>
        <v/>
      </c>
      <c r="C333">
        <f>IF($Y333="","",INDEX('Apólices'!$F$2:$F$5001,$Y333)&amp;"")</f>
        <v/>
      </c>
      <c r="D333">
        <f>IF($Y333="","",INDEX('Apólices'!$G$2:$G$5001,$Y333)&amp;"")</f>
        <v/>
      </c>
      <c r="E333">
        <f>IF($Y333="","",INDEX('Apólices'!$I$2:$I$5001,$Y333)&amp;"")</f>
        <v/>
      </c>
      <c r="F333" s="8">
        <f>IF($Y333="","",INDEX('Apólices'!$L$2:$L$5001,$Y333))</f>
        <v/>
      </c>
      <c r="G333" s="10">
        <f>IF($F333="","",$F333-TODAY())</f>
        <v/>
      </c>
      <c r="H333">
        <f>IF($G333="","",IF($G333&lt;=30,"Até 30 dias",IF($G333&lt;=60,"31 a 60 dias","61 a 90 dias")))</f>
        <v/>
      </c>
      <c r="I333">
        <f>IF($Y333="","",INDEX('Apólices'!$R$2:$R$5001,$Y333)&amp;"")</f>
        <v/>
      </c>
      <c r="Y333">
        <f>IFERROR(MATCH(SMALL($Z$2:$Z$5001,ROW()-8),$Z$2:$Z$5001,0),"")</f>
        <v/>
      </c>
      <c r="Z333">
        <f>IF(AND(ISNUMBER('Apólices'!$L333),'Apólices'!$R333&lt;&gt;"Cancelada"),IF(AND('Apólices'!$L333&gt;=TODAY(),'Apólices'!$L333&lt;=TODAY()+90),'Apólices'!$L333+ROW()/100000,""),"")</f>
        <v/>
      </c>
    </row>
    <row r="334">
      <c r="A334">
        <f>IF($Y334="","",INDEX('Apólices'!$A$2:$A$5001,$Y334)&amp;"")</f>
        <v/>
      </c>
      <c r="B334">
        <f>IF($Y334="","",INDEX('Apólices'!$B$2:$B$5001,$Y334)&amp;"")</f>
        <v/>
      </c>
      <c r="C334">
        <f>IF($Y334="","",INDEX('Apólices'!$F$2:$F$5001,$Y334)&amp;"")</f>
        <v/>
      </c>
      <c r="D334">
        <f>IF($Y334="","",INDEX('Apólices'!$G$2:$G$5001,$Y334)&amp;"")</f>
        <v/>
      </c>
      <c r="E334">
        <f>IF($Y334="","",INDEX('Apólices'!$I$2:$I$5001,$Y334)&amp;"")</f>
        <v/>
      </c>
      <c r="F334" s="8">
        <f>IF($Y334="","",INDEX('Apólices'!$L$2:$L$5001,$Y334))</f>
        <v/>
      </c>
      <c r="G334" s="10">
        <f>IF($F334="","",$F334-TODAY())</f>
        <v/>
      </c>
      <c r="H334">
        <f>IF($G334="","",IF($G334&lt;=30,"Até 30 dias",IF($G334&lt;=60,"31 a 60 dias","61 a 90 dias")))</f>
        <v/>
      </c>
      <c r="I334">
        <f>IF($Y334="","",INDEX('Apólices'!$R$2:$R$5001,$Y334)&amp;"")</f>
        <v/>
      </c>
      <c r="Y334">
        <f>IFERROR(MATCH(SMALL($Z$2:$Z$5001,ROW()-8),$Z$2:$Z$5001,0),"")</f>
        <v/>
      </c>
      <c r="Z334">
        <f>IF(AND(ISNUMBER('Apólices'!$L334),'Apólices'!$R334&lt;&gt;"Cancelada"),IF(AND('Apólices'!$L334&gt;=TODAY(),'Apólices'!$L334&lt;=TODAY()+90),'Apólices'!$L334+ROW()/100000,""),"")</f>
        <v/>
      </c>
    </row>
    <row r="335">
      <c r="A335">
        <f>IF($Y335="","",INDEX('Apólices'!$A$2:$A$5001,$Y335)&amp;"")</f>
        <v/>
      </c>
      <c r="B335">
        <f>IF($Y335="","",INDEX('Apólices'!$B$2:$B$5001,$Y335)&amp;"")</f>
        <v/>
      </c>
      <c r="C335">
        <f>IF($Y335="","",INDEX('Apólices'!$F$2:$F$5001,$Y335)&amp;"")</f>
        <v/>
      </c>
      <c r="D335">
        <f>IF($Y335="","",INDEX('Apólices'!$G$2:$G$5001,$Y335)&amp;"")</f>
        <v/>
      </c>
      <c r="E335">
        <f>IF($Y335="","",INDEX('Apólices'!$I$2:$I$5001,$Y335)&amp;"")</f>
        <v/>
      </c>
      <c r="F335" s="8">
        <f>IF($Y335="","",INDEX('Apólices'!$L$2:$L$5001,$Y335))</f>
        <v/>
      </c>
      <c r="G335" s="10">
        <f>IF($F335="","",$F335-TODAY())</f>
        <v/>
      </c>
      <c r="H335">
        <f>IF($G335="","",IF($G335&lt;=30,"Até 30 dias",IF($G335&lt;=60,"31 a 60 dias","61 a 90 dias")))</f>
        <v/>
      </c>
      <c r="I335">
        <f>IF($Y335="","",INDEX('Apólices'!$R$2:$R$5001,$Y335)&amp;"")</f>
        <v/>
      </c>
      <c r="Y335">
        <f>IFERROR(MATCH(SMALL($Z$2:$Z$5001,ROW()-8),$Z$2:$Z$5001,0),"")</f>
        <v/>
      </c>
      <c r="Z335">
        <f>IF(AND(ISNUMBER('Apólices'!$L335),'Apólices'!$R335&lt;&gt;"Cancelada"),IF(AND('Apólices'!$L335&gt;=TODAY(),'Apólices'!$L335&lt;=TODAY()+90),'Apólices'!$L335+ROW()/100000,""),"")</f>
        <v/>
      </c>
    </row>
    <row r="336">
      <c r="A336">
        <f>IF($Y336="","",INDEX('Apólices'!$A$2:$A$5001,$Y336)&amp;"")</f>
        <v/>
      </c>
      <c r="B336">
        <f>IF($Y336="","",INDEX('Apólices'!$B$2:$B$5001,$Y336)&amp;"")</f>
        <v/>
      </c>
      <c r="C336">
        <f>IF($Y336="","",INDEX('Apólices'!$F$2:$F$5001,$Y336)&amp;"")</f>
        <v/>
      </c>
      <c r="D336">
        <f>IF($Y336="","",INDEX('Apólices'!$G$2:$G$5001,$Y336)&amp;"")</f>
        <v/>
      </c>
      <c r="E336">
        <f>IF($Y336="","",INDEX('Apólices'!$I$2:$I$5001,$Y336)&amp;"")</f>
        <v/>
      </c>
      <c r="F336" s="8">
        <f>IF($Y336="","",INDEX('Apólices'!$L$2:$L$5001,$Y336))</f>
        <v/>
      </c>
      <c r="G336" s="10">
        <f>IF($F336="","",$F336-TODAY())</f>
        <v/>
      </c>
      <c r="H336">
        <f>IF($G336="","",IF($G336&lt;=30,"Até 30 dias",IF($G336&lt;=60,"31 a 60 dias","61 a 90 dias")))</f>
        <v/>
      </c>
      <c r="I336">
        <f>IF($Y336="","",INDEX('Apólices'!$R$2:$R$5001,$Y336)&amp;"")</f>
        <v/>
      </c>
      <c r="Y336">
        <f>IFERROR(MATCH(SMALL($Z$2:$Z$5001,ROW()-8),$Z$2:$Z$5001,0),"")</f>
        <v/>
      </c>
      <c r="Z336">
        <f>IF(AND(ISNUMBER('Apólices'!$L336),'Apólices'!$R336&lt;&gt;"Cancelada"),IF(AND('Apólices'!$L336&gt;=TODAY(),'Apólices'!$L336&lt;=TODAY()+90),'Apólices'!$L336+ROW()/100000,""),"")</f>
        <v/>
      </c>
    </row>
    <row r="337">
      <c r="A337">
        <f>IF($Y337="","",INDEX('Apólices'!$A$2:$A$5001,$Y337)&amp;"")</f>
        <v/>
      </c>
      <c r="B337">
        <f>IF($Y337="","",INDEX('Apólices'!$B$2:$B$5001,$Y337)&amp;"")</f>
        <v/>
      </c>
      <c r="C337">
        <f>IF($Y337="","",INDEX('Apólices'!$F$2:$F$5001,$Y337)&amp;"")</f>
        <v/>
      </c>
      <c r="D337">
        <f>IF($Y337="","",INDEX('Apólices'!$G$2:$G$5001,$Y337)&amp;"")</f>
        <v/>
      </c>
      <c r="E337">
        <f>IF($Y337="","",INDEX('Apólices'!$I$2:$I$5001,$Y337)&amp;"")</f>
        <v/>
      </c>
      <c r="F337" s="8">
        <f>IF($Y337="","",INDEX('Apólices'!$L$2:$L$5001,$Y337))</f>
        <v/>
      </c>
      <c r="G337" s="10">
        <f>IF($F337="","",$F337-TODAY())</f>
        <v/>
      </c>
      <c r="H337">
        <f>IF($G337="","",IF($G337&lt;=30,"Até 30 dias",IF($G337&lt;=60,"31 a 60 dias","61 a 90 dias")))</f>
        <v/>
      </c>
      <c r="I337">
        <f>IF($Y337="","",INDEX('Apólices'!$R$2:$R$5001,$Y337)&amp;"")</f>
        <v/>
      </c>
      <c r="Y337">
        <f>IFERROR(MATCH(SMALL($Z$2:$Z$5001,ROW()-8),$Z$2:$Z$5001,0),"")</f>
        <v/>
      </c>
      <c r="Z337">
        <f>IF(AND(ISNUMBER('Apólices'!$L337),'Apólices'!$R337&lt;&gt;"Cancelada"),IF(AND('Apólices'!$L337&gt;=TODAY(),'Apólices'!$L337&lt;=TODAY()+90),'Apólices'!$L337+ROW()/100000,""),"")</f>
        <v/>
      </c>
    </row>
    <row r="338">
      <c r="A338">
        <f>IF($Y338="","",INDEX('Apólices'!$A$2:$A$5001,$Y338)&amp;"")</f>
        <v/>
      </c>
      <c r="B338">
        <f>IF($Y338="","",INDEX('Apólices'!$B$2:$B$5001,$Y338)&amp;"")</f>
        <v/>
      </c>
      <c r="C338">
        <f>IF($Y338="","",INDEX('Apólices'!$F$2:$F$5001,$Y338)&amp;"")</f>
        <v/>
      </c>
      <c r="D338">
        <f>IF($Y338="","",INDEX('Apólices'!$G$2:$G$5001,$Y338)&amp;"")</f>
        <v/>
      </c>
      <c r="E338">
        <f>IF($Y338="","",INDEX('Apólices'!$I$2:$I$5001,$Y338)&amp;"")</f>
        <v/>
      </c>
      <c r="F338" s="8">
        <f>IF($Y338="","",INDEX('Apólices'!$L$2:$L$5001,$Y338))</f>
        <v/>
      </c>
      <c r="G338" s="10">
        <f>IF($F338="","",$F338-TODAY())</f>
        <v/>
      </c>
      <c r="H338">
        <f>IF($G338="","",IF($G338&lt;=30,"Até 30 dias",IF($G338&lt;=60,"31 a 60 dias","61 a 90 dias")))</f>
        <v/>
      </c>
      <c r="I338">
        <f>IF($Y338="","",INDEX('Apólices'!$R$2:$R$5001,$Y338)&amp;"")</f>
        <v/>
      </c>
      <c r="Y338">
        <f>IFERROR(MATCH(SMALL($Z$2:$Z$5001,ROW()-8),$Z$2:$Z$5001,0),"")</f>
        <v/>
      </c>
      <c r="Z338">
        <f>IF(AND(ISNUMBER('Apólices'!$L338),'Apólices'!$R338&lt;&gt;"Cancelada"),IF(AND('Apólices'!$L338&gt;=TODAY(),'Apólices'!$L338&lt;=TODAY()+90),'Apólices'!$L338+ROW()/100000,""),"")</f>
        <v/>
      </c>
    </row>
    <row r="339">
      <c r="A339">
        <f>IF($Y339="","",INDEX('Apólices'!$A$2:$A$5001,$Y339)&amp;"")</f>
        <v/>
      </c>
      <c r="B339">
        <f>IF($Y339="","",INDEX('Apólices'!$B$2:$B$5001,$Y339)&amp;"")</f>
        <v/>
      </c>
      <c r="C339">
        <f>IF($Y339="","",INDEX('Apólices'!$F$2:$F$5001,$Y339)&amp;"")</f>
        <v/>
      </c>
      <c r="D339">
        <f>IF($Y339="","",INDEX('Apólices'!$G$2:$G$5001,$Y339)&amp;"")</f>
        <v/>
      </c>
      <c r="E339">
        <f>IF($Y339="","",INDEX('Apólices'!$I$2:$I$5001,$Y339)&amp;"")</f>
        <v/>
      </c>
      <c r="F339" s="8">
        <f>IF($Y339="","",INDEX('Apólices'!$L$2:$L$5001,$Y339))</f>
        <v/>
      </c>
      <c r="G339" s="10">
        <f>IF($F339="","",$F339-TODAY())</f>
        <v/>
      </c>
      <c r="H339">
        <f>IF($G339="","",IF($G339&lt;=30,"Até 30 dias",IF($G339&lt;=60,"31 a 60 dias","61 a 90 dias")))</f>
        <v/>
      </c>
      <c r="I339">
        <f>IF($Y339="","",INDEX('Apólices'!$R$2:$R$5001,$Y339)&amp;"")</f>
        <v/>
      </c>
      <c r="Y339">
        <f>IFERROR(MATCH(SMALL($Z$2:$Z$5001,ROW()-8),$Z$2:$Z$5001,0),"")</f>
        <v/>
      </c>
      <c r="Z339">
        <f>IF(AND(ISNUMBER('Apólices'!$L339),'Apólices'!$R339&lt;&gt;"Cancelada"),IF(AND('Apólices'!$L339&gt;=TODAY(),'Apólices'!$L339&lt;=TODAY()+90),'Apólices'!$L339+ROW()/100000,""),"")</f>
        <v/>
      </c>
    </row>
    <row r="340">
      <c r="A340">
        <f>IF($Y340="","",INDEX('Apólices'!$A$2:$A$5001,$Y340)&amp;"")</f>
        <v/>
      </c>
      <c r="B340">
        <f>IF($Y340="","",INDEX('Apólices'!$B$2:$B$5001,$Y340)&amp;"")</f>
        <v/>
      </c>
      <c r="C340">
        <f>IF($Y340="","",INDEX('Apólices'!$F$2:$F$5001,$Y340)&amp;"")</f>
        <v/>
      </c>
      <c r="D340">
        <f>IF($Y340="","",INDEX('Apólices'!$G$2:$G$5001,$Y340)&amp;"")</f>
        <v/>
      </c>
      <c r="E340">
        <f>IF($Y340="","",INDEX('Apólices'!$I$2:$I$5001,$Y340)&amp;"")</f>
        <v/>
      </c>
      <c r="F340" s="8">
        <f>IF($Y340="","",INDEX('Apólices'!$L$2:$L$5001,$Y340))</f>
        <v/>
      </c>
      <c r="G340" s="10">
        <f>IF($F340="","",$F340-TODAY())</f>
        <v/>
      </c>
      <c r="H340">
        <f>IF($G340="","",IF($G340&lt;=30,"Até 30 dias",IF($G340&lt;=60,"31 a 60 dias","61 a 90 dias")))</f>
        <v/>
      </c>
      <c r="I340">
        <f>IF($Y340="","",INDEX('Apólices'!$R$2:$R$5001,$Y340)&amp;"")</f>
        <v/>
      </c>
      <c r="Y340">
        <f>IFERROR(MATCH(SMALL($Z$2:$Z$5001,ROW()-8),$Z$2:$Z$5001,0),"")</f>
        <v/>
      </c>
      <c r="Z340">
        <f>IF(AND(ISNUMBER('Apólices'!$L340),'Apólices'!$R340&lt;&gt;"Cancelada"),IF(AND('Apólices'!$L340&gt;=TODAY(),'Apólices'!$L340&lt;=TODAY()+90),'Apólices'!$L340+ROW()/100000,""),"")</f>
        <v/>
      </c>
    </row>
    <row r="341">
      <c r="A341">
        <f>IF($Y341="","",INDEX('Apólices'!$A$2:$A$5001,$Y341)&amp;"")</f>
        <v/>
      </c>
      <c r="B341">
        <f>IF($Y341="","",INDEX('Apólices'!$B$2:$B$5001,$Y341)&amp;"")</f>
        <v/>
      </c>
      <c r="C341">
        <f>IF($Y341="","",INDEX('Apólices'!$F$2:$F$5001,$Y341)&amp;"")</f>
        <v/>
      </c>
      <c r="D341">
        <f>IF($Y341="","",INDEX('Apólices'!$G$2:$G$5001,$Y341)&amp;"")</f>
        <v/>
      </c>
      <c r="E341">
        <f>IF($Y341="","",INDEX('Apólices'!$I$2:$I$5001,$Y341)&amp;"")</f>
        <v/>
      </c>
      <c r="F341" s="8">
        <f>IF($Y341="","",INDEX('Apólices'!$L$2:$L$5001,$Y341))</f>
        <v/>
      </c>
      <c r="G341" s="10">
        <f>IF($F341="","",$F341-TODAY())</f>
        <v/>
      </c>
      <c r="H341">
        <f>IF($G341="","",IF($G341&lt;=30,"Até 30 dias",IF($G341&lt;=60,"31 a 60 dias","61 a 90 dias")))</f>
        <v/>
      </c>
      <c r="I341">
        <f>IF($Y341="","",INDEX('Apólices'!$R$2:$R$5001,$Y341)&amp;"")</f>
        <v/>
      </c>
      <c r="Y341">
        <f>IFERROR(MATCH(SMALL($Z$2:$Z$5001,ROW()-8),$Z$2:$Z$5001,0),"")</f>
        <v/>
      </c>
      <c r="Z341">
        <f>IF(AND(ISNUMBER('Apólices'!$L341),'Apólices'!$R341&lt;&gt;"Cancelada"),IF(AND('Apólices'!$L341&gt;=TODAY(),'Apólices'!$L341&lt;=TODAY()+90),'Apólices'!$L341+ROW()/100000,""),"")</f>
        <v/>
      </c>
    </row>
    <row r="342">
      <c r="A342">
        <f>IF($Y342="","",INDEX('Apólices'!$A$2:$A$5001,$Y342)&amp;"")</f>
        <v/>
      </c>
      <c r="B342">
        <f>IF($Y342="","",INDEX('Apólices'!$B$2:$B$5001,$Y342)&amp;"")</f>
        <v/>
      </c>
      <c r="C342">
        <f>IF($Y342="","",INDEX('Apólices'!$F$2:$F$5001,$Y342)&amp;"")</f>
        <v/>
      </c>
      <c r="D342">
        <f>IF($Y342="","",INDEX('Apólices'!$G$2:$G$5001,$Y342)&amp;"")</f>
        <v/>
      </c>
      <c r="E342">
        <f>IF($Y342="","",INDEX('Apólices'!$I$2:$I$5001,$Y342)&amp;"")</f>
        <v/>
      </c>
      <c r="F342" s="8">
        <f>IF($Y342="","",INDEX('Apólices'!$L$2:$L$5001,$Y342))</f>
        <v/>
      </c>
      <c r="G342" s="10">
        <f>IF($F342="","",$F342-TODAY())</f>
        <v/>
      </c>
      <c r="H342">
        <f>IF($G342="","",IF($G342&lt;=30,"Até 30 dias",IF($G342&lt;=60,"31 a 60 dias","61 a 90 dias")))</f>
        <v/>
      </c>
      <c r="I342">
        <f>IF($Y342="","",INDEX('Apólices'!$R$2:$R$5001,$Y342)&amp;"")</f>
        <v/>
      </c>
      <c r="Y342">
        <f>IFERROR(MATCH(SMALL($Z$2:$Z$5001,ROW()-8),$Z$2:$Z$5001,0),"")</f>
        <v/>
      </c>
      <c r="Z342">
        <f>IF(AND(ISNUMBER('Apólices'!$L342),'Apólices'!$R342&lt;&gt;"Cancelada"),IF(AND('Apólices'!$L342&gt;=TODAY(),'Apólices'!$L342&lt;=TODAY()+90),'Apólices'!$L342+ROW()/100000,""),"")</f>
        <v/>
      </c>
    </row>
    <row r="343">
      <c r="A343">
        <f>IF($Y343="","",INDEX('Apólices'!$A$2:$A$5001,$Y343)&amp;"")</f>
        <v/>
      </c>
      <c r="B343">
        <f>IF($Y343="","",INDEX('Apólices'!$B$2:$B$5001,$Y343)&amp;"")</f>
        <v/>
      </c>
      <c r="C343">
        <f>IF($Y343="","",INDEX('Apólices'!$F$2:$F$5001,$Y343)&amp;"")</f>
        <v/>
      </c>
      <c r="D343">
        <f>IF($Y343="","",INDEX('Apólices'!$G$2:$G$5001,$Y343)&amp;"")</f>
        <v/>
      </c>
      <c r="E343">
        <f>IF($Y343="","",INDEX('Apólices'!$I$2:$I$5001,$Y343)&amp;"")</f>
        <v/>
      </c>
      <c r="F343" s="8">
        <f>IF($Y343="","",INDEX('Apólices'!$L$2:$L$5001,$Y343))</f>
        <v/>
      </c>
      <c r="G343" s="10">
        <f>IF($F343="","",$F343-TODAY())</f>
        <v/>
      </c>
      <c r="H343">
        <f>IF($G343="","",IF($G343&lt;=30,"Até 30 dias",IF($G343&lt;=60,"31 a 60 dias","61 a 90 dias")))</f>
        <v/>
      </c>
      <c r="I343">
        <f>IF($Y343="","",INDEX('Apólices'!$R$2:$R$5001,$Y343)&amp;"")</f>
        <v/>
      </c>
      <c r="Y343">
        <f>IFERROR(MATCH(SMALL($Z$2:$Z$5001,ROW()-8),$Z$2:$Z$5001,0),"")</f>
        <v/>
      </c>
      <c r="Z343">
        <f>IF(AND(ISNUMBER('Apólices'!$L343),'Apólices'!$R343&lt;&gt;"Cancelada"),IF(AND('Apólices'!$L343&gt;=TODAY(),'Apólices'!$L343&lt;=TODAY()+90),'Apólices'!$L343+ROW()/100000,""),"")</f>
        <v/>
      </c>
    </row>
    <row r="344">
      <c r="A344">
        <f>IF($Y344="","",INDEX('Apólices'!$A$2:$A$5001,$Y344)&amp;"")</f>
        <v/>
      </c>
      <c r="B344">
        <f>IF($Y344="","",INDEX('Apólices'!$B$2:$B$5001,$Y344)&amp;"")</f>
        <v/>
      </c>
      <c r="C344">
        <f>IF($Y344="","",INDEX('Apólices'!$F$2:$F$5001,$Y344)&amp;"")</f>
        <v/>
      </c>
      <c r="D344">
        <f>IF($Y344="","",INDEX('Apólices'!$G$2:$G$5001,$Y344)&amp;"")</f>
        <v/>
      </c>
      <c r="E344">
        <f>IF($Y344="","",INDEX('Apólices'!$I$2:$I$5001,$Y344)&amp;"")</f>
        <v/>
      </c>
      <c r="F344" s="8">
        <f>IF($Y344="","",INDEX('Apólices'!$L$2:$L$5001,$Y344))</f>
        <v/>
      </c>
      <c r="G344" s="10">
        <f>IF($F344="","",$F344-TODAY())</f>
        <v/>
      </c>
      <c r="H344">
        <f>IF($G344="","",IF($G344&lt;=30,"Até 30 dias",IF($G344&lt;=60,"31 a 60 dias","61 a 90 dias")))</f>
        <v/>
      </c>
      <c r="I344">
        <f>IF($Y344="","",INDEX('Apólices'!$R$2:$R$5001,$Y344)&amp;"")</f>
        <v/>
      </c>
      <c r="Y344">
        <f>IFERROR(MATCH(SMALL($Z$2:$Z$5001,ROW()-8),$Z$2:$Z$5001,0),"")</f>
        <v/>
      </c>
      <c r="Z344">
        <f>IF(AND(ISNUMBER('Apólices'!$L344),'Apólices'!$R344&lt;&gt;"Cancelada"),IF(AND('Apólices'!$L344&gt;=TODAY(),'Apólices'!$L344&lt;=TODAY()+90),'Apólices'!$L344+ROW()/100000,""),"")</f>
        <v/>
      </c>
    </row>
    <row r="345">
      <c r="A345">
        <f>IF($Y345="","",INDEX('Apólices'!$A$2:$A$5001,$Y345)&amp;"")</f>
        <v/>
      </c>
      <c r="B345">
        <f>IF($Y345="","",INDEX('Apólices'!$B$2:$B$5001,$Y345)&amp;"")</f>
        <v/>
      </c>
      <c r="C345">
        <f>IF($Y345="","",INDEX('Apólices'!$F$2:$F$5001,$Y345)&amp;"")</f>
        <v/>
      </c>
      <c r="D345">
        <f>IF($Y345="","",INDEX('Apólices'!$G$2:$G$5001,$Y345)&amp;"")</f>
        <v/>
      </c>
      <c r="E345">
        <f>IF($Y345="","",INDEX('Apólices'!$I$2:$I$5001,$Y345)&amp;"")</f>
        <v/>
      </c>
      <c r="F345" s="8">
        <f>IF($Y345="","",INDEX('Apólices'!$L$2:$L$5001,$Y345))</f>
        <v/>
      </c>
      <c r="G345" s="10">
        <f>IF($F345="","",$F345-TODAY())</f>
        <v/>
      </c>
      <c r="H345">
        <f>IF($G345="","",IF($G345&lt;=30,"Até 30 dias",IF($G345&lt;=60,"31 a 60 dias","61 a 90 dias")))</f>
        <v/>
      </c>
      <c r="I345">
        <f>IF($Y345="","",INDEX('Apólices'!$R$2:$R$5001,$Y345)&amp;"")</f>
        <v/>
      </c>
      <c r="Y345">
        <f>IFERROR(MATCH(SMALL($Z$2:$Z$5001,ROW()-8),$Z$2:$Z$5001,0),"")</f>
        <v/>
      </c>
      <c r="Z345">
        <f>IF(AND(ISNUMBER('Apólices'!$L345),'Apólices'!$R345&lt;&gt;"Cancelada"),IF(AND('Apólices'!$L345&gt;=TODAY(),'Apólices'!$L345&lt;=TODAY()+90),'Apólices'!$L345+ROW()/100000,""),"")</f>
        <v/>
      </c>
    </row>
    <row r="346">
      <c r="A346">
        <f>IF($Y346="","",INDEX('Apólices'!$A$2:$A$5001,$Y346)&amp;"")</f>
        <v/>
      </c>
      <c r="B346">
        <f>IF($Y346="","",INDEX('Apólices'!$B$2:$B$5001,$Y346)&amp;"")</f>
        <v/>
      </c>
      <c r="C346">
        <f>IF($Y346="","",INDEX('Apólices'!$F$2:$F$5001,$Y346)&amp;"")</f>
        <v/>
      </c>
      <c r="D346">
        <f>IF($Y346="","",INDEX('Apólices'!$G$2:$G$5001,$Y346)&amp;"")</f>
        <v/>
      </c>
      <c r="E346">
        <f>IF($Y346="","",INDEX('Apólices'!$I$2:$I$5001,$Y346)&amp;"")</f>
        <v/>
      </c>
      <c r="F346" s="8">
        <f>IF($Y346="","",INDEX('Apólices'!$L$2:$L$5001,$Y346))</f>
        <v/>
      </c>
      <c r="G346" s="10">
        <f>IF($F346="","",$F346-TODAY())</f>
        <v/>
      </c>
      <c r="H346">
        <f>IF($G346="","",IF($G346&lt;=30,"Até 30 dias",IF($G346&lt;=60,"31 a 60 dias","61 a 90 dias")))</f>
        <v/>
      </c>
      <c r="I346">
        <f>IF($Y346="","",INDEX('Apólices'!$R$2:$R$5001,$Y346)&amp;"")</f>
        <v/>
      </c>
      <c r="Y346">
        <f>IFERROR(MATCH(SMALL($Z$2:$Z$5001,ROW()-8),$Z$2:$Z$5001,0),"")</f>
        <v/>
      </c>
      <c r="Z346">
        <f>IF(AND(ISNUMBER('Apólices'!$L346),'Apólices'!$R346&lt;&gt;"Cancelada"),IF(AND('Apólices'!$L346&gt;=TODAY(),'Apólices'!$L346&lt;=TODAY()+90),'Apólices'!$L346+ROW()/100000,""),"")</f>
        <v/>
      </c>
    </row>
    <row r="347">
      <c r="A347">
        <f>IF($Y347="","",INDEX('Apólices'!$A$2:$A$5001,$Y347)&amp;"")</f>
        <v/>
      </c>
      <c r="B347">
        <f>IF($Y347="","",INDEX('Apólices'!$B$2:$B$5001,$Y347)&amp;"")</f>
        <v/>
      </c>
      <c r="C347">
        <f>IF($Y347="","",INDEX('Apólices'!$F$2:$F$5001,$Y347)&amp;"")</f>
        <v/>
      </c>
      <c r="D347">
        <f>IF($Y347="","",INDEX('Apólices'!$G$2:$G$5001,$Y347)&amp;"")</f>
        <v/>
      </c>
      <c r="E347">
        <f>IF($Y347="","",INDEX('Apólices'!$I$2:$I$5001,$Y347)&amp;"")</f>
        <v/>
      </c>
      <c r="F347" s="8">
        <f>IF($Y347="","",INDEX('Apólices'!$L$2:$L$5001,$Y347))</f>
        <v/>
      </c>
      <c r="G347" s="10">
        <f>IF($F347="","",$F347-TODAY())</f>
        <v/>
      </c>
      <c r="H347">
        <f>IF($G347="","",IF($G347&lt;=30,"Até 30 dias",IF($G347&lt;=60,"31 a 60 dias","61 a 90 dias")))</f>
        <v/>
      </c>
      <c r="I347">
        <f>IF($Y347="","",INDEX('Apólices'!$R$2:$R$5001,$Y347)&amp;"")</f>
        <v/>
      </c>
      <c r="Y347">
        <f>IFERROR(MATCH(SMALL($Z$2:$Z$5001,ROW()-8),$Z$2:$Z$5001,0),"")</f>
        <v/>
      </c>
      <c r="Z347">
        <f>IF(AND(ISNUMBER('Apólices'!$L347),'Apólices'!$R347&lt;&gt;"Cancelada"),IF(AND('Apólices'!$L347&gt;=TODAY(),'Apólices'!$L347&lt;=TODAY()+90),'Apólices'!$L347+ROW()/100000,""),"")</f>
        <v/>
      </c>
    </row>
    <row r="348">
      <c r="A348">
        <f>IF($Y348="","",INDEX('Apólices'!$A$2:$A$5001,$Y348)&amp;"")</f>
        <v/>
      </c>
      <c r="B348">
        <f>IF($Y348="","",INDEX('Apólices'!$B$2:$B$5001,$Y348)&amp;"")</f>
        <v/>
      </c>
      <c r="C348">
        <f>IF($Y348="","",INDEX('Apólices'!$F$2:$F$5001,$Y348)&amp;"")</f>
        <v/>
      </c>
      <c r="D348">
        <f>IF($Y348="","",INDEX('Apólices'!$G$2:$G$5001,$Y348)&amp;"")</f>
        <v/>
      </c>
      <c r="E348">
        <f>IF($Y348="","",INDEX('Apólices'!$I$2:$I$5001,$Y348)&amp;"")</f>
        <v/>
      </c>
      <c r="F348" s="8">
        <f>IF($Y348="","",INDEX('Apólices'!$L$2:$L$5001,$Y348))</f>
        <v/>
      </c>
      <c r="G348" s="10">
        <f>IF($F348="","",$F348-TODAY())</f>
        <v/>
      </c>
      <c r="H348">
        <f>IF($G348="","",IF($G348&lt;=30,"Até 30 dias",IF($G348&lt;=60,"31 a 60 dias","61 a 90 dias")))</f>
        <v/>
      </c>
      <c r="I348">
        <f>IF($Y348="","",INDEX('Apólices'!$R$2:$R$5001,$Y348)&amp;"")</f>
        <v/>
      </c>
      <c r="Y348">
        <f>IFERROR(MATCH(SMALL($Z$2:$Z$5001,ROW()-8),$Z$2:$Z$5001,0),"")</f>
        <v/>
      </c>
      <c r="Z348">
        <f>IF(AND(ISNUMBER('Apólices'!$L348),'Apólices'!$R348&lt;&gt;"Cancelada"),IF(AND('Apólices'!$L348&gt;=TODAY(),'Apólices'!$L348&lt;=TODAY()+90),'Apólices'!$L348+ROW()/100000,""),"")</f>
        <v/>
      </c>
    </row>
    <row r="349">
      <c r="A349">
        <f>IF($Y349="","",INDEX('Apólices'!$A$2:$A$5001,$Y349)&amp;"")</f>
        <v/>
      </c>
      <c r="B349">
        <f>IF($Y349="","",INDEX('Apólices'!$B$2:$B$5001,$Y349)&amp;"")</f>
        <v/>
      </c>
      <c r="C349">
        <f>IF($Y349="","",INDEX('Apólices'!$F$2:$F$5001,$Y349)&amp;"")</f>
        <v/>
      </c>
      <c r="D349">
        <f>IF($Y349="","",INDEX('Apólices'!$G$2:$G$5001,$Y349)&amp;"")</f>
        <v/>
      </c>
      <c r="E349">
        <f>IF($Y349="","",INDEX('Apólices'!$I$2:$I$5001,$Y349)&amp;"")</f>
        <v/>
      </c>
      <c r="F349" s="8">
        <f>IF($Y349="","",INDEX('Apólices'!$L$2:$L$5001,$Y349))</f>
        <v/>
      </c>
      <c r="G349" s="10">
        <f>IF($F349="","",$F349-TODAY())</f>
        <v/>
      </c>
      <c r="H349">
        <f>IF($G349="","",IF($G349&lt;=30,"Até 30 dias",IF($G349&lt;=60,"31 a 60 dias","61 a 90 dias")))</f>
        <v/>
      </c>
      <c r="I349">
        <f>IF($Y349="","",INDEX('Apólices'!$R$2:$R$5001,$Y349)&amp;"")</f>
        <v/>
      </c>
      <c r="Y349">
        <f>IFERROR(MATCH(SMALL($Z$2:$Z$5001,ROW()-8),$Z$2:$Z$5001,0),"")</f>
        <v/>
      </c>
      <c r="Z349">
        <f>IF(AND(ISNUMBER('Apólices'!$L349),'Apólices'!$R349&lt;&gt;"Cancelada"),IF(AND('Apólices'!$L349&gt;=TODAY(),'Apólices'!$L349&lt;=TODAY()+90),'Apólices'!$L349+ROW()/100000,""),"")</f>
        <v/>
      </c>
    </row>
    <row r="350">
      <c r="A350">
        <f>IF($Y350="","",INDEX('Apólices'!$A$2:$A$5001,$Y350)&amp;"")</f>
        <v/>
      </c>
      <c r="B350">
        <f>IF($Y350="","",INDEX('Apólices'!$B$2:$B$5001,$Y350)&amp;"")</f>
        <v/>
      </c>
      <c r="C350">
        <f>IF($Y350="","",INDEX('Apólices'!$F$2:$F$5001,$Y350)&amp;"")</f>
        <v/>
      </c>
      <c r="D350">
        <f>IF($Y350="","",INDEX('Apólices'!$G$2:$G$5001,$Y350)&amp;"")</f>
        <v/>
      </c>
      <c r="E350">
        <f>IF($Y350="","",INDEX('Apólices'!$I$2:$I$5001,$Y350)&amp;"")</f>
        <v/>
      </c>
      <c r="F350" s="8">
        <f>IF($Y350="","",INDEX('Apólices'!$L$2:$L$5001,$Y350))</f>
        <v/>
      </c>
      <c r="G350" s="10">
        <f>IF($F350="","",$F350-TODAY())</f>
        <v/>
      </c>
      <c r="H350">
        <f>IF($G350="","",IF($G350&lt;=30,"Até 30 dias",IF($G350&lt;=60,"31 a 60 dias","61 a 90 dias")))</f>
        <v/>
      </c>
      <c r="I350">
        <f>IF($Y350="","",INDEX('Apólices'!$R$2:$R$5001,$Y350)&amp;"")</f>
        <v/>
      </c>
      <c r="Y350">
        <f>IFERROR(MATCH(SMALL($Z$2:$Z$5001,ROW()-8),$Z$2:$Z$5001,0),"")</f>
        <v/>
      </c>
      <c r="Z350">
        <f>IF(AND(ISNUMBER('Apólices'!$L350),'Apólices'!$R350&lt;&gt;"Cancelada"),IF(AND('Apólices'!$L350&gt;=TODAY(),'Apólices'!$L350&lt;=TODAY()+90),'Apólices'!$L350+ROW()/100000,""),"")</f>
        <v/>
      </c>
    </row>
    <row r="351">
      <c r="A351">
        <f>IF($Y351="","",INDEX('Apólices'!$A$2:$A$5001,$Y351)&amp;"")</f>
        <v/>
      </c>
      <c r="B351">
        <f>IF($Y351="","",INDEX('Apólices'!$B$2:$B$5001,$Y351)&amp;"")</f>
        <v/>
      </c>
      <c r="C351">
        <f>IF($Y351="","",INDEX('Apólices'!$F$2:$F$5001,$Y351)&amp;"")</f>
        <v/>
      </c>
      <c r="D351">
        <f>IF($Y351="","",INDEX('Apólices'!$G$2:$G$5001,$Y351)&amp;"")</f>
        <v/>
      </c>
      <c r="E351">
        <f>IF($Y351="","",INDEX('Apólices'!$I$2:$I$5001,$Y351)&amp;"")</f>
        <v/>
      </c>
      <c r="F351" s="8">
        <f>IF($Y351="","",INDEX('Apólices'!$L$2:$L$5001,$Y351))</f>
        <v/>
      </c>
      <c r="G351" s="10">
        <f>IF($F351="","",$F351-TODAY())</f>
        <v/>
      </c>
      <c r="H351">
        <f>IF($G351="","",IF($G351&lt;=30,"Até 30 dias",IF($G351&lt;=60,"31 a 60 dias","61 a 90 dias")))</f>
        <v/>
      </c>
      <c r="I351">
        <f>IF($Y351="","",INDEX('Apólices'!$R$2:$R$5001,$Y351)&amp;"")</f>
        <v/>
      </c>
      <c r="Y351">
        <f>IFERROR(MATCH(SMALL($Z$2:$Z$5001,ROW()-8),$Z$2:$Z$5001,0),"")</f>
        <v/>
      </c>
      <c r="Z351">
        <f>IF(AND(ISNUMBER('Apólices'!$L351),'Apólices'!$R351&lt;&gt;"Cancelada"),IF(AND('Apólices'!$L351&gt;=TODAY(),'Apólices'!$L351&lt;=TODAY()+90),'Apólices'!$L351+ROW()/100000,""),"")</f>
        <v/>
      </c>
    </row>
    <row r="352">
      <c r="A352">
        <f>IF($Y352="","",INDEX('Apólices'!$A$2:$A$5001,$Y352)&amp;"")</f>
        <v/>
      </c>
      <c r="B352">
        <f>IF($Y352="","",INDEX('Apólices'!$B$2:$B$5001,$Y352)&amp;"")</f>
        <v/>
      </c>
      <c r="C352">
        <f>IF($Y352="","",INDEX('Apólices'!$F$2:$F$5001,$Y352)&amp;"")</f>
        <v/>
      </c>
      <c r="D352">
        <f>IF($Y352="","",INDEX('Apólices'!$G$2:$G$5001,$Y352)&amp;"")</f>
        <v/>
      </c>
      <c r="E352">
        <f>IF($Y352="","",INDEX('Apólices'!$I$2:$I$5001,$Y352)&amp;"")</f>
        <v/>
      </c>
      <c r="F352" s="8">
        <f>IF($Y352="","",INDEX('Apólices'!$L$2:$L$5001,$Y352))</f>
        <v/>
      </c>
      <c r="G352" s="10">
        <f>IF($F352="","",$F352-TODAY())</f>
        <v/>
      </c>
      <c r="H352">
        <f>IF($G352="","",IF($G352&lt;=30,"Até 30 dias",IF($G352&lt;=60,"31 a 60 dias","61 a 90 dias")))</f>
        <v/>
      </c>
      <c r="I352">
        <f>IF($Y352="","",INDEX('Apólices'!$R$2:$R$5001,$Y352)&amp;"")</f>
        <v/>
      </c>
      <c r="Y352">
        <f>IFERROR(MATCH(SMALL($Z$2:$Z$5001,ROW()-8),$Z$2:$Z$5001,0),"")</f>
        <v/>
      </c>
      <c r="Z352">
        <f>IF(AND(ISNUMBER('Apólices'!$L352),'Apólices'!$R352&lt;&gt;"Cancelada"),IF(AND('Apólices'!$L352&gt;=TODAY(),'Apólices'!$L352&lt;=TODAY()+90),'Apólices'!$L352+ROW()/100000,""),"")</f>
        <v/>
      </c>
    </row>
    <row r="353">
      <c r="A353">
        <f>IF($Y353="","",INDEX('Apólices'!$A$2:$A$5001,$Y353)&amp;"")</f>
        <v/>
      </c>
      <c r="B353">
        <f>IF($Y353="","",INDEX('Apólices'!$B$2:$B$5001,$Y353)&amp;"")</f>
        <v/>
      </c>
      <c r="C353">
        <f>IF($Y353="","",INDEX('Apólices'!$F$2:$F$5001,$Y353)&amp;"")</f>
        <v/>
      </c>
      <c r="D353">
        <f>IF($Y353="","",INDEX('Apólices'!$G$2:$G$5001,$Y353)&amp;"")</f>
        <v/>
      </c>
      <c r="E353">
        <f>IF($Y353="","",INDEX('Apólices'!$I$2:$I$5001,$Y353)&amp;"")</f>
        <v/>
      </c>
      <c r="F353" s="8">
        <f>IF($Y353="","",INDEX('Apólices'!$L$2:$L$5001,$Y353))</f>
        <v/>
      </c>
      <c r="G353" s="10">
        <f>IF($F353="","",$F353-TODAY())</f>
        <v/>
      </c>
      <c r="H353">
        <f>IF($G353="","",IF($G353&lt;=30,"Até 30 dias",IF($G353&lt;=60,"31 a 60 dias","61 a 90 dias")))</f>
        <v/>
      </c>
      <c r="I353">
        <f>IF($Y353="","",INDEX('Apólices'!$R$2:$R$5001,$Y353)&amp;"")</f>
        <v/>
      </c>
      <c r="Y353">
        <f>IFERROR(MATCH(SMALL($Z$2:$Z$5001,ROW()-8),$Z$2:$Z$5001,0),"")</f>
        <v/>
      </c>
      <c r="Z353">
        <f>IF(AND(ISNUMBER('Apólices'!$L353),'Apólices'!$R353&lt;&gt;"Cancelada"),IF(AND('Apólices'!$L353&gt;=TODAY(),'Apólices'!$L353&lt;=TODAY()+90),'Apólices'!$L353+ROW()/100000,""),"")</f>
        <v/>
      </c>
    </row>
    <row r="354">
      <c r="A354">
        <f>IF($Y354="","",INDEX('Apólices'!$A$2:$A$5001,$Y354)&amp;"")</f>
        <v/>
      </c>
      <c r="B354">
        <f>IF($Y354="","",INDEX('Apólices'!$B$2:$B$5001,$Y354)&amp;"")</f>
        <v/>
      </c>
      <c r="C354">
        <f>IF($Y354="","",INDEX('Apólices'!$F$2:$F$5001,$Y354)&amp;"")</f>
        <v/>
      </c>
      <c r="D354">
        <f>IF($Y354="","",INDEX('Apólices'!$G$2:$G$5001,$Y354)&amp;"")</f>
        <v/>
      </c>
      <c r="E354">
        <f>IF($Y354="","",INDEX('Apólices'!$I$2:$I$5001,$Y354)&amp;"")</f>
        <v/>
      </c>
      <c r="F354" s="8">
        <f>IF($Y354="","",INDEX('Apólices'!$L$2:$L$5001,$Y354))</f>
        <v/>
      </c>
      <c r="G354" s="10">
        <f>IF($F354="","",$F354-TODAY())</f>
        <v/>
      </c>
      <c r="H354">
        <f>IF($G354="","",IF($G354&lt;=30,"Até 30 dias",IF($G354&lt;=60,"31 a 60 dias","61 a 90 dias")))</f>
        <v/>
      </c>
      <c r="I354">
        <f>IF($Y354="","",INDEX('Apólices'!$R$2:$R$5001,$Y354)&amp;"")</f>
        <v/>
      </c>
      <c r="Y354">
        <f>IFERROR(MATCH(SMALL($Z$2:$Z$5001,ROW()-8),$Z$2:$Z$5001,0),"")</f>
        <v/>
      </c>
      <c r="Z354">
        <f>IF(AND(ISNUMBER('Apólices'!$L354),'Apólices'!$R354&lt;&gt;"Cancelada"),IF(AND('Apólices'!$L354&gt;=TODAY(),'Apólices'!$L354&lt;=TODAY()+90),'Apólices'!$L354+ROW()/100000,""),"")</f>
        <v/>
      </c>
    </row>
    <row r="355">
      <c r="A355">
        <f>IF($Y355="","",INDEX('Apólices'!$A$2:$A$5001,$Y355)&amp;"")</f>
        <v/>
      </c>
      <c r="B355">
        <f>IF($Y355="","",INDEX('Apólices'!$B$2:$B$5001,$Y355)&amp;"")</f>
        <v/>
      </c>
      <c r="C355">
        <f>IF($Y355="","",INDEX('Apólices'!$F$2:$F$5001,$Y355)&amp;"")</f>
        <v/>
      </c>
      <c r="D355">
        <f>IF($Y355="","",INDEX('Apólices'!$G$2:$G$5001,$Y355)&amp;"")</f>
        <v/>
      </c>
      <c r="E355">
        <f>IF($Y355="","",INDEX('Apólices'!$I$2:$I$5001,$Y355)&amp;"")</f>
        <v/>
      </c>
      <c r="F355" s="8">
        <f>IF($Y355="","",INDEX('Apólices'!$L$2:$L$5001,$Y355))</f>
        <v/>
      </c>
      <c r="G355" s="10">
        <f>IF($F355="","",$F355-TODAY())</f>
        <v/>
      </c>
      <c r="H355">
        <f>IF($G355="","",IF($G355&lt;=30,"Até 30 dias",IF($G355&lt;=60,"31 a 60 dias","61 a 90 dias")))</f>
        <v/>
      </c>
      <c r="I355">
        <f>IF($Y355="","",INDEX('Apólices'!$R$2:$R$5001,$Y355)&amp;"")</f>
        <v/>
      </c>
      <c r="Y355">
        <f>IFERROR(MATCH(SMALL($Z$2:$Z$5001,ROW()-8),$Z$2:$Z$5001,0),"")</f>
        <v/>
      </c>
      <c r="Z355">
        <f>IF(AND(ISNUMBER('Apólices'!$L355),'Apólices'!$R355&lt;&gt;"Cancelada"),IF(AND('Apólices'!$L355&gt;=TODAY(),'Apólices'!$L355&lt;=TODAY()+90),'Apólices'!$L355+ROW()/100000,""),"")</f>
        <v/>
      </c>
    </row>
    <row r="356">
      <c r="A356">
        <f>IF($Y356="","",INDEX('Apólices'!$A$2:$A$5001,$Y356)&amp;"")</f>
        <v/>
      </c>
      <c r="B356">
        <f>IF($Y356="","",INDEX('Apólices'!$B$2:$B$5001,$Y356)&amp;"")</f>
        <v/>
      </c>
      <c r="C356">
        <f>IF($Y356="","",INDEX('Apólices'!$F$2:$F$5001,$Y356)&amp;"")</f>
        <v/>
      </c>
      <c r="D356">
        <f>IF($Y356="","",INDEX('Apólices'!$G$2:$G$5001,$Y356)&amp;"")</f>
        <v/>
      </c>
      <c r="E356">
        <f>IF($Y356="","",INDEX('Apólices'!$I$2:$I$5001,$Y356)&amp;"")</f>
        <v/>
      </c>
      <c r="F356" s="8">
        <f>IF($Y356="","",INDEX('Apólices'!$L$2:$L$5001,$Y356))</f>
        <v/>
      </c>
      <c r="G356" s="10">
        <f>IF($F356="","",$F356-TODAY())</f>
        <v/>
      </c>
      <c r="H356">
        <f>IF($G356="","",IF($G356&lt;=30,"Até 30 dias",IF($G356&lt;=60,"31 a 60 dias","61 a 90 dias")))</f>
        <v/>
      </c>
      <c r="I356">
        <f>IF($Y356="","",INDEX('Apólices'!$R$2:$R$5001,$Y356)&amp;"")</f>
        <v/>
      </c>
      <c r="Y356">
        <f>IFERROR(MATCH(SMALL($Z$2:$Z$5001,ROW()-8),$Z$2:$Z$5001,0),"")</f>
        <v/>
      </c>
      <c r="Z356">
        <f>IF(AND(ISNUMBER('Apólices'!$L356),'Apólices'!$R356&lt;&gt;"Cancelada"),IF(AND('Apólices'!$L356&gt;=TODAY(),'Apólices'!$L356&lt;=TODAY()+90),'Apólices'!$L356+ROW()/100000,""),"")</f>
        <v/>
      </c>
    </row>
    <row r="357">
      <c r="A357">
        <f>IF($Y357="","",INDEX('Apólices'!$A$2:$A$5001,$Y357)&amp;"")</f>
        <v/>
      </c>
      <c r="B357">
        <f>IF($Y357="","",INDEX('Apólices'!$B$2:$B$5001,$Y357)&amp;"")</f>
        <v/>
      </c>
      <c r="C357">
        <f>IF($Y357="","",INDEX('Apólices'!$F$2:$F$5001,$Y357)&amp;"")</f>
        <v/>
      </c>
      <c r="D357">
        <f>IF($Y357="","",INDEX('Apólices'!$G$2:$G$5001,$Y357)&amp;"")</f>
        <v/>
      </c>
      <c r="E357">
        <f>IF($Y357="","",INDEX('Apólices'!$I$2:$I$5001,$Y357)&amp;"")</f>
        <v/>
      </c>
      <c r="F357" s="8">
        <f>IF($Y357="","",INDEX('Apólices'!$L$2:$L$5001,$Y357))</f>
        <v/>
      </c>
      <c r="G357" s="10">
        <f>IF($F357="","",$F357-TODAY())</f>
        <v/>
      </c>
      <c r="H357">
        <f>IF($G357="","",IF($G357&lt;=30,"Até 30 dias",IF($G357&lt;=60,"31 a 60 dias","61 a 90 dias")))</f>
        <v/>
      </c>
      <c r="I357">
        <f>IF($Y357="","",INDEX('Apólices'!$R$2:$R$5001,$Y357)&amp;"")</f>
        <v/>
      </c>
      <c r="Y357">
        <f>IFERROR(MATCH(SMALL($Z$2:$Z$5001,ROW()-8),$Z$2:$Z$5001,0),"")</f>
        <v/>
      </c>
      <c r="Z357">
        <f>IF(AND(ISNUMBER('Apólices'!$L357),'Apólices'!$R357&lt;&gt;"Cancelada"),IF(AND('Apólices'!$L357&gt;=TODAY(),'Apólices'!$L357&lt;=TODAY()+90),'Apólices'!$L357+ROW()/100000,""),"")</f>
        <v/>
      </c>
    </row>
    <row r="358">
      <c r="A358">
        <f>IF($Y358="","",INDEX('Apólices'!$A$2:$A$5001,$Y358)&amp;"")</f>
        <v/>
      </c>
      <c r="B358">
        <f>IF($Y358="","",INDEX('Apólices'!$B$2:$B$5001,$Y358)&amp;"")</f>
        <v/>
      </c>
      <c r="C358">
        <f>IF($Y358="","",INDEX('Apólices'!$F$2:$F$5001,$Y358)&amp;"")</f>
        <v/>
      </c>
      <c r="D358">
        <f>IF($Y358="","",INDEX('Apólices'!$G$2:$G$5001,$Y358)&amp;"")</f>
        <v/>
      </c>
      <c r="E358">
        <f>IF($Y358="","",INDEX('Apólices'!$I$2:$I$5001,$Y358)&amp;"")</f>
        <v/>
      </c>
      <c r="F358" s="8">
        <f>IF($Y358="","",INDEX('Apólices'!$L$2:$L$5001,$Y358))</f>
        <v/>
      </c>
      <c r="G358" s="10">
        <f>IF($F358="","",$F358-TODAY())</f>
        <v/>
      </c>
      <c r="H358">
        <f>IF($G358="","",IF($G358&lt;=30,"Até 30 dias",IF($G358&lt;=60,"31 a 60 dias","61 a 90 dias")))</f>
        <v/>
      </c>
      <c r="I358">
        <f>IF($Y358="","",INDEX('Apólices'!$R$2:$R$5001,$Y358)&amp;"")</f>
        <v/>
      </c>
      <c r="Y358">
        <f>IFERROR(MATCH(SMALL($Z$2:$Z$5001,ROW()-8),$Z$2:$Z$5001,0),"")</f>
        <v/>
      </c>
      <c r="Z358">
        <f>IF(AND(ISNUMBER('Apólices'!$L358),'Apólices'!$R358&lt;&gt;"Cancelada"),IF(AND('Apólices'!$L358&gt;=TODAY(),'Apólices'!$L358&lt;=TODAY()+90),'Apólices'!$L358+ROW()/100000,""),"")</f>
        <v/>
      </c>
    </row>
    <row r="359">
      <c r="A359">
        <f>IF($Y359="","",INDEX('Apólices'!$A$2:$A$5001,$Y359)&amp;"")</f>
        <v/>
      </c>
      <c r="B359">
        <f>IF($Y359="","",INDEX('Apólices'!$B$2:$B$5001,$Y359)&amp;"")</f>
        <v/>
      </c>
      <c r="C359">
        <f>IF($Y359="","",INDEX('Apólices'!$F$2:$F$5001,$Y359)&amp;"")</f>
        <v/>
      </c>
      <c r="D359">
        <f>IF($Y359="","",INDEX('Apólices'!$G$2:$G$5001,$Y359)&amp;"")</f>
        <v/>
      </c>
      <c r="E359">
        <f>IF($Y359="","",INDEX('Apólices'!$I$2:$I$5001,$Y359)&amp;"")</f>
        <v/>
      </c>
      <c r="F359" s="8">
        <f>IF($Y359="","",INDEX('Apólices'!$L$2:$L$5001,$Y359))</f>
        <v/>
      </c>
      <c r="G359" s="10">
        <f>IF($F359="","",$F359-TODAY())</f>
        <v/>
      </c>
      <c r="H359">
        <f>IF($G359="","",IF($G359&lt;=30,"Até 30 dias",IF($G359&lt;=60,"31 a 60 dias","61 a 90 dias")))</f>
        <v/>
      </c>
      <c r="I359">
        <f>IF($Y359="","",INDEX('Apólices'!$R$2:$R$5001,$Y359)&amp;"")</f>
        <v/>
      </c>
      <c r="Y359">
        <f>IFERROR(MATCH(SMALL($Z$2:$Z$5001,ROW()-8),$Z$2:$Z$5001,0),"")</f>
        <v/>
      </c>
      <c r="Z359">
        <f>IF(AND(ISNUMBER('Apólices'!$L359),'Apólices'!$R359&lt;&gt;"Cancelada"),IF(AND('Apólices'!$L359&gt;=TODAY(),'Apólices'!$L359&lt;=TODAY()+90),'Apólices'!$L359+ROW()/100000,""),"")</f>
        <v/>
      </c>
    </row>
    <row r="360">
      <c r="A360">
        <f>IF($Y360="","",INDEX('Apólices'!$A$2:$A$5001,$Y360)&amp;"")</f>
        <v/>
      </c>
      <c r="B360">
        <f>IF($Y360="","",INDEX('Apólices'!$B$2:$B$5001,$Y360)&amp;"")</f>
        <v/>
      </c>
      <c r="C360">
        <f>IF($Y360="","",INDEX('Apólices'!$F$2:$F$5001,$Y360)&amp;"")</f>
        <v/>
      </c>
      <c r="D360">
        <f>IF($Y360="","",INDEX('Apólices'!$G$2:$G$5001,$Y360)&amp;"")</f>
        <v/>
      </c>
      <c r="E360">
        <f>IF($Y360="","",INDEX('Apólices'!$I$2:$I$5001,$Y360)&amp;"")</f>
        <v/>
      </c>
      <c r="F360" s="8">
        <f>IF($Y360="","",INDEX('Apólices'!$L$2:$L$5001,$Y360))</f>
        <v/>
      </c>
      <c r="G360" s="10">
        <f>IF($F360="","",$F360-TODAY())</f>
        <v/>
      </c>
      <c r="H360">
        <f>IF($G360="","",IF($G360&lt;=30,"Até 30 dias",IF($G360&lt;=60,"31 a 60 dias","61 a 90 dias")))</f>
        <v/>
      </c>
      <c r="I360">
        <f>IF($Y360="","",INDEX('Apólices'!$R$2:$R$5001,$Y360)&amp;"")</f>
        <v/>
      </c>
      <c r="Y360">
        <f>IFERROR(MATCH(SMALL($Z$2:$Z$5001,ROW()-8),$Z$2:$Z$5001,0),"")</f>
        <v/>
      </c>
      <c r="Z360">
        <f>IF(AND(ISNUMBER('Apólices'!$L360),'Apólices'!$R360&lt;&gt;"Cancelada"),IF(AND('Apólices'!$L360&gt;=TODAY(),'Apólices'!$L360&lt;=TODAY()+90),'Apólices'!$L360+ROW()/100000,""),"")</f>
        <v/>
      </c>
    </row>
    <row r="361">
      <c r="A361">
        <f>IF($Y361="","",INDEX('Apólices'!$A$2:$A$5001,$Y361)&amp;"")</f>
        <v/>
      </c>
      <c r="B361">
        <f>IF($Y361="","",INDEX('Apólices'!$B$2:$B$5001,$Y361)&amp;"")</f>
        <v/>
      </c>
      <c r="C361">
        <f>IF($Y361="","",INDEX('Apólices'!$F$2:$F$5001,$Y361)&amp;"")</f>
        <v/>
      </c>
      <c r="D361">
        <f>IF($Y361="","",INDEX('Apólices'!$G$2:$G$5001,$Y361)&amp;"")</f>
        <v/>
      </c>
      <c r="E361">
        <f>IF($Y361="","",INDEX('Apólices'!$I$2:$I$5001,$Y361)&amp;"")</f>
        <v/>
      </c>
      <c r="F361" s="8">
        <f>IF($Y361="","",INDEX('Apólices'!$L$2:$L$5001,$Y361))</f>
        <v/>
      </c>
      <c r="G361" s="10">
        <f>IF($F361="","",$F361-TODAY())</f>
        <v/>
      </c>
      <c r="H361">
        <f>IF($G361="","",IF($G361&lt;=30,"Até 30 dias",IF($G361&lt;=60,"31 a 60 dias","61 a 90 dias")))</f>
        <v/>
      </c>
      <c r="I361">
        <f>IF($Y361="","",INDEX('Apólices'!$R$2:$R$5001,$Y361)&amp;"")</f>
        <v/>
      </c>
      <c r="Y361">
        <f>IFERROR(MATCH(SMALL($Z$2:$Z$5001,ROW()-8),$Z$2:$Z$5001,0),"")</f>
        <v/>
      </c>
      <c r="Z361">
        <f>IF(AND(ISNUMBER('Apólices'!$L361),'Apólices'!$R361&lt;&gt;"Cancelada"),IF(AND('Apólices'!$L361&gt;=TODAY(),'Apólices'!$L361&lt;=TODAY()+90),'Apólices'!$L361+ROW()/100000,""),"")</f>
        <v/>
      </c>
    </row>
    <row r="362">
      <c r="A362">
        <f>IF($Y362="","",INDEX('Apólices'!$A$2:$A$5001,$Y362)&amp;"")</f>
        <v/>
      </c>
      <c r="B362">
        <f>IF($Y362="","",INDEX('Apólices'!$B$2:$B$5001,$Y362)&amp;"")</f>
        <v/>
      </c>
      <c r="C362">
        <f>IF($Y362="","",INDEX('Apólices'!$F$2:$F$5001,$Y362)&amp;"")</f>
        <v/>
      </c>
      <c r="D362">
        <f>IF($Y362="","",INDEX('Apólices'!$G$2:$G$5001,$Y362)&amp;"")</f>
        <v/>
      </c>
      <c r="E362">
        <f>IF($Y362="","",INDEX('Apólices'!$I$2:$I$5001,$Y362)&amp;"")</f>
        <v/>
      </c>
      <c r="F362" s="8">
        <f>IF($Y362="","",INDEX('Apólices'!$L$2:$L$5001,$Y362))</f>
        <v/>
      </c>
      <c r="G362" s="10">
        <f>IF($F362="","",$F362-TODAY())</f>
        <v/>
      </c>
      <c r="H362">
        <f>IF($G362="","",IF($G362&lt;=30,"Até 30 dias",IF($G362&lt;=60,"31 a 60 dias","61 a 90 dias")))</f>
        <v/>
      </c>
      <c r="I362">
        <f>IF($Y362="","",INDEX('Apólices'!$R$2:$R$5001,$Y362)&amp;"")</f>
        <v/>
      </c>
      <c r="Y362">
        <f>IFERROR(MATCH(SMALL($Z$2:$Z$5001,ROW()-8),$Z$2:$Z$5001,0),"")</f>
        <v/>
      </c>
      <c r="Z362">
        <f>IF(AND(ISNUMBER('Apólices'!$L362),'Apólices'!$R362&lt;&gt;"Cancelada"),IF(AND('Apólices'!$L362&gt;=TODAY(),'Apólices'!$L362&lt;=TODAY()+90),'Apólices'!$L362+ROW()/100000,""),"")</f>
        <v/>
      </c>
    </row>
    <row r="363">
      <c r="A363">
        <f>IF($Y363="","",INDEX('Apólices'!$A$2:$A$5001,$Y363)&amp;"")</f>
        <v/>
      </c>
      <c r="B363">
        <f>IF($Y363="","",INDEX('Apólices'!$B$2:$B$5001,$Y363)&amp;"")</f>
        <v/>
      </c>
      <c r="C363">
        <f>IF($Y363="","",INDEX('Apólices'!$F$2:$F$5001,$Y363)&amp;"")</f>
        <v/>
      </c>
      <c r="D363">
        <f>IF($Y363="","",INDEX('Apólices'!$G$2:$G$5001,$Y363)&amp;"")</f>
        <v/>
      </c>
      <c r="E363">
        <f>IF($Y363="","",INDEX('Apólices'!$I$2:$I$5001,$Y363)&amp;"")</f>
        <v/>
      </c>
      <c r="F363" s="8">
        <f>IF($Y363="","",INDEX('Apólices'!$L$2:$L$5001,$Y363))</f>
        <v/>
      </c>
      <c r="G363" s="10">
        <f>IF($F363="","",$F363-TODAY())</f>
        <v/>
      </c>
      <c r="H363">
        <f>IF($G363="","",IF($G363&lt;=30,"Até 30 dias",IF($G363&lt;=60,"31 a 60 dias","61 a 90 dias")))</f>
        <v/>
      </c>
      <c r="I363">
        <f>IF($Y363="","",INDEX('Apólices'!$R$2:$R$5001,$Y363)&amp;"")</f>
        <v/>
      </c>
      <c r="Y363">
        <f>IFERROR(MATCH(SMALL($Z$2:$Z$5001,ROW()-8),$Z$2:$Z$5001,0),"")</f>
        <v/>
      </c>
      <c r="Z363">
        <f>IF(AND(ISNUMBER('Apólices'!$L363),'Apólices'!$R363&lt;&gt;"Cancelada"),IF(AND('Apólices'!$L363&gt;=TODAY(),'Apólices'!$L363&lt;=TODAY()+90),'Apólices'!$L363+ROW()/100000,""),"")</f>
        <v/>
      </c>
    </row>
    <row r="364">
      <c r="A364">
        <f>IF($Y364="","",INDEX('Apólices'!$A$2:$A$5001,$Y364)&amp;"")</f>
        <v/>
      </c>
      <c r="B364">
        <f>IF($Y364="","",INDEX('Apólices'!$B$2:$B$5001,$Y364)&amp;"")</f>
        <v/>
      </c>
      <c r="C364">
        <f>IF($Y364="","",INDEX('Apólices'!$F$2:$F$5001,$Y364)&amp;"")</f>
        <v/>
      </c>
      <c r="D364">
        <f>IF($Y364="","",INDEX('Apólices'!$G$2:$G$5001,$Y364)&amp;"")</f>
        <v/>
      </c>
      <c r="E364">
        <f>IF($Y364="","",INDEX('Apólices'!$I$2:$I$5001,$Y364)&amp;"")</f>
        <v/>
      </c>
      <c r="F364" s="8">
        <f>IF($Y364="","",INDEX('Apólices'!$L$2:$L$5001,$Y364))</f>
        <v/>
      </c>
      <c r="G364" s="10">
        <f>IF($F364="","",$F364-TODAY())</f>
        <v/>
      </c>
      <c r="H364">
        <f>IF($G364="","",IF($G364&lt;=30,"Até 30 dias",IF($G364&lt;=60,"31 a 60 dias","61 a 90 dias")))</f>
        <v/>
      </c>
      <c r="I364">
        <f>IF($Y364="","",INDEX('Apólices'!$R$2:$R$5001,$Y364)&amp;"")</f>
        <v/>
      </c>
      <c r="Y364">
        <f>IFERROR(MATCH(SMALL($Z$2:$Z$5001,ROW()-8),$Z$2:$Z$5001,0),"")</f>
        <v/>
      </c>
      <c r="Z364">
        <f>IF(AND(ISNUMBER('Apólices'!$L364),'Apólices'!$R364&lt;&gt;"Cancelada"),IF(AND('Apólices'!$L364&gt;=TODAY(),'Apólices'!$L364&lt;=TODAY()+90),'Apólices'!$L364+ROW()/100000,""),"")</f>
        <v/>
      </c>
    </row>
    <row r="365">
      <c r="A365">
        <f>IF($Y365="","",INDEX('Apólices'!$A$2:$A$5001,$Y365)&amp;"")</f>
        <v/>
      </c>
      <c r="B365">
        <f>IF($Y365="","",INDEX('Apólices'!$B$2:$B$5001,$Y365)&amp;"")</f>
        <v/>
      </c>
      <c r="C365">
        <f>IF($Y365="","",INDEX('Apólices'!$F$2:$F$5001,$Y365)&amp;"")</f>
        <v/>
      </c>
      <c r="D365">
        <f>IF($Y365="","",INDEX('Apólices'!$G$2:$G$5001,$Y365)&amp;"")</f>
        <v/>
      </c>
      <c r="E365">
        <f>IF($Y365="","",INDEX('Apólices'!$I$2:$I$5001,$Y365)&amp;"")</f>
        <v/>
      </c>
      <c r="F365" s="8">
        <f>IF($Y365="","",INDEX('Apólices'!$L$2:$L$5001,$Y365))</f>
        <v/>
      </c>
      <c r="G365" s="10">
        <f>IF($F365="","",$F365-TODAY())</f>
        <v/>
      </c>
      <c r="H365">
        <f>IF($G365="","",IF($G365&lt;=30,"Até 30 dias",IF($G365&lt;=60,"31 a 60 dias","61 a 90 dias")))</f>
        <v/>
      </c>
      <c r="I365">
        <f>IF($Y365="","",INDEX('Apólices'!$R$2:$R$5001,$Y365)&amp;"")</f>
        <v/>
      </c>
      <c r="Y365">
        <f>IFERROR(MATCH(SMALL($Z$2:$Z$5001,ROW()-8),$Z$2:$Z$5001,0),"")</f>
        <v/>
      </c>
      <c r="Z365">
        <f>IF(AND(ISNUMBER('Apólices'!$L365),'Apólices'!$R365&lt;&gt;"Cancelada"),IF(AND('Apólices'!$L365&gt;=TODAY(),'Apólices'!$L365&lt;=TODAY()+90),'Apólices'!$L365+ROW()/100000,""),"")</f>
        <v/>
      </c>
    </row>
    <row r="366">
      <c r="A366">
        <f>IF($Y366="","",INDEX('Apólices'!$A$2:$A$5001,$Y366)&amp;"")</f>
        <v/>
      </c>
      <c r="B366">
        <f>IF($Y366="","",INDEX('Apólices'!$B$2:$B$5001,$Y366)&amp;"")</f>
        <v/>
      </c>
      <c r="C366">
        <f>IF($Y366="","",INDEX('Apólices'!$F$2:$F$5001,$Y366)&amp;"")</f>
        <v/>
      </c>
      <c r="D366">
        <f>IF($Y366="","",INDEX('Apólices'!$G$2:$G$5001,$Y366)&amp;"")</f>
        <v/>
      </c>
      <c r="E366">
        <f>IF($Y366="","",INDEX('Apólices'!$I$2:$I$5001,$Y366)&amp;"")</f>
        <v/>
      </c>
      <c r="F366" s="8">
        <f>IF($Y366="","",INDEX('Apólices'!$L$2:$L$5001,$Y366))</f>
        <v/>
      </c>
      <c r="G366" s="10">
        <f>IF($F366="","",$F366-TODAY())</f>
        <v/>
      </c>
      <c r="H366">
        <f>IF($G366="","",IF($G366&lt;=30,"Até 30 dias",IF($G366&lt;=60,"31 a 60 dias","61 a 90 dias")))</f>
        <v/>
      </c>
      <c r="I366">
        <f>IF($Y366="","",INDEX('Apólices'!$R$2:$R$5001,$Y366)&amp;"")</f>
        <v/>
      </c>
      <c r="Y366">
        <f>IFERROR(MATCH(SMALL($Z$2:$Z$5001,ROW()-8),$Z$2:$Z$5001,0),"")</f>
        <v/>
      </c>
      <c r="Z366">
        <f>IF(AND(ISNUMBER('Apólices'!$L366),'Apólices'!$R366&lt;&gt;"Cancelada"),IF(AND('Apólices'!$L366&gt;=TODAY(),'Apólices'!$L366&lt;=TODAY()+90),'Apólices'!$L366+ROW()/100000,""),"")</f>
        <v/>
      </c>
    </row>
    <row r="367">
      <c r="A367">
        <f>IF($Y367="","",INDEX('Apólices'!$A$2:$A$5001,$Y367)&amp;"")</f>
        <v/>
      </c>
      <c r="B367">
        <f>IF($Y367="","",INDEX('Apólices'!$B$2:$B$5001,$Y367)&amp;"")</f>
        <v/>
      </c>
      <c r="C367">
        <f>IF($Y367="","",INDEX('Apólices'!$F$2:$F$5001,$Y367)&amp;"")</f>
        <v/>
      </c>
      <c r="D367">
        <f>IF($Y367="","",INDEX('Apólices'!$G$2:$G$5001,$Y367)&amp;"")</f>
        <v/>
      </c>
      <c r="E367">
        <f>IF($Y367="","",INDEX('Apólices'!$I$2:$I$5001,$Y367)&amp;"")</f>
        <v/>
      </c>
      <c r="F367" s="8">
        <f>IF($Y367="","",INDEX('Apólices'!$L$2:$L$5001,$Y367))</f>
        <v/>
      </c>
      <c r="G367" s="10">
        <f>IF($F367="","",$F367-TODAY())</f>
        <v/>
      </c>
      <c r="H367">
        <f>IF($G367="","",IF($G367&lt;=30,"Até 30 dias",IF($G367&lt;=60,"31 a 60 dias","61 a 90 dias")))</f>
        <v/>
      </c>
      <c r="I367">
        <f>IF($Y367="","",INDEX('Apólices'!$R$2:$R$5001,$Y367)&amp;"")</f>
        <v/>
      </c>
      <c r="Y367">
        <f>IFERROR(MATCH(SMALL($Z$2:$Z$5001,ROW()-8),$Z$2:$Z$5001,0),"")</f>
        <v/>
      </c>
      <c r="Z367">
        <f>IF(AND(ISNUMBER('Apólices'!$L367),'Apólices'!$R367&lt;&gt;"Cancelada"),IF(AND('Apólices'!$L367&gt;=TODAY(),'Apólices'!$L367&lt;=TODAY()+90),'Apólices'!$L367+ROW()/100000,""),"")</f>
        <v/>
      </c>
    </row>
    <row r="368">
      <c r="A368">
        <f>IF($Y368="","",INDEX('Apólices'!$A$2:$A$5001,$Y368)&amp;"")</f>
        <v/>
      </c>
      <c r="B368">
        <f>IF($Y368="","",INDEX('Apólices'!$B$2:$B$5001,$Y368)&amp;"")</f>
        <v/>
      </c>
      <c r="C368">
        <f>IF($Y368="","",INDEX('Apólices'!$F$2:$F$5001,$Y368)&amp;"")</f>
        <v/>
      </c>
      <c r="D368">
        <f>IF($Y368="","",INDEX('Apólices'!$G$2:$G$5001,$Y368)&amp;"")</f>
        <v/>
      </c>
      <c r="E368">
        <f>IF($Y368="","",INDEX('Apólices'!$I$2:$I$5001,$Y368)&amp;"")</f>
        <v/>
      </c>
      <c r="F368" s="8">
        <f>IF($Y368="","",INDEX('Apólices'!$L$2:$L$5001,$Y368))</f>
        <v/>
      </c>
      <c r="G368" s="10">
        <f>IF($F368="","",$F368-TODAY())</f>
        <v/>
      </c>
      <c r="H368">
        <f>IF($G368="","",IF($G368&lt;=30,"Até 30 dias",IF($G368&lt;=60,"31 a 60 dias","61 a 90 dias")))</f>
        <v/>
      </c>
      <c r="I368">
        <f>IF($Y368="","",INDEX('Apólices'!$R$2:$R$5001,$Y368)&amp;"")</f>
        <v/>
      </c>
      <c r="Y368">
        <f>IFERROR(MATCH(SMALL($Z$2:$Z$5001,ROW()-8),$Z$2:$Z$5001,0),"")</f>
        <v/>
      </c>
      <c r="Z368">
        <f>IF(AND(ISNUMBER('Apólices'!$L368),'Apólices'!$R368&lt;&gt;"Cancelada"),IF(AND('Apólices'!$L368&gt;=TODAY(),'Apólices'!$L368&lt;=TODAY()+90),'Apólices'!$L368+ROW()/100000,""),"")</f>
        <v/>
      </c>
    </row>
    <row r="369">
      <c r="A369">
        <f>IF($Y369="","",INDEX('Apólices'!$A$2:$A$5001,$Y369)&amp;"")</f>
        <v/>
      </c>
      <c r="B369">
        <f>IF($Y369="","",INDEX('Apólices'!$B$2:$B$5001,$Y369)&amp;"")</f>
        <v/>
      </c>
      <c r="C369">
        <f>IF($Y369="","",INDEX('Apólices'!$F$2:$F$5001,$Y369)&amp;"")</f>
        <v/>
      </c>
      <c r="D369">
        <f>IF($Y369="","",INDEX('Apólices'!$G$2:$G$5001,$Y369)&amp;"")</f>
        <v/>
      </c>
      <c r="E369">
        <f>IF($Y369="","",INDEX('Apólices'!$I$2:$I$5001,$Y369)&amp;"")</f>
        <v/>
      </c>
      <c r="F369" s="8">
        <f>IF($Y369="","",INDEX('Apólices'!$L$2:$L$5001,$Y369))</f>
        <v/>
      </c>
      <c r="G369" s="10">
        <f>IF($F369="","",$F369-TODAY())</f>
        <v/>
      </c>
      <c r="H369">
        <f>IF($G369="","",IF($G369&lt;=30,"Até 30 dias",IF($G369&lt;=60,"31 a 60 dias","61 a 90 dias")))</f>
        <v/>
      </c>
      <c r="I369">
        <f>IF($Y369="","",INDEX('Apólices'!$R$2:$R$5001,$Y369)&amp;"")</f>
        <v/>
      </c>
      <c r="Y369">
        <f>IFERROR(MATCH(SMALL($Z$2:$Z$5001,ROW()-8),$Z$2:$Z$5001,0),"")</f>
        <v/>
      </c>
      <c r="Z369">
        <f>IF(AND(ISNUMBER('Apólices'!$L369),'Apólices'!$R369&lt;&gt;"Cancelada"),IF(AND('Apólices'!$L369&gt;=TODAY(),'Apólices'!$L369&lt;=TODAY()+90),'Apólices'!$L369+ROW()/100000,""),"")</f>
        <v/>
      </c>
    </row>
    <row r="370">
      <c r="A370">
        <f>IF($Y370="","",INDEX('Apólices'!$A$2:$A$5001,$Y370)&amp;"")</f>
        <v/>
      </c>
      <c r="B370">
        <f>IF($Y370="","",INDEX('Apólices'!$B$2:$B$5001,$Y370)&amp;"")</f>
        <v/>
      </c>
      <c r="C370">
        <f>IF($Y370="","",INDEX('Apólices'!$F$2:$F$5001,$Y370)&amp;"")</f>
        <v/>
      </c>
      <c r="D370">
        <f>IF($Y370="","",INDEX('Apólices'!$G$2:$G$5001,$Y370)&amp;"")</f>
        <v/>
      </c>
      <c r="E370">
        <f>IF($Y370="","",INDEX('Apólices'!$I$2:$I$5001,$Y370)&amp;"")</f>
        <v/>
      </c>
      <c r="F370" s="8">
        <f>IF($Y370="","",INDEX('Apólices'!$L$2:$L$5001,$Y370))</f>
        <v/>
      </c>
      <c r="G370" s="10">
        <f>IF($F370="","",$F370-TODAY())</f>
        <v/>
      </c>
      <c r="H370">
        <f>IF($G370="","",IF($G370&lt;=30,"Até 30 dias",IF($G370&lt;=60,"31 a 60 dias","61 a 90 dias")))</f>
        <v/>
      </c>
      <c r="I370">
        <f>IF($Y370="","",INDEX('Apólices'!$R$2:$R$5001,$Y370)&amp;"")</f>
        <v/>
      </c>
      <c r="Y370">
        <f>IFERROR(MATCH(SMALL($Z$2:$Z$5001,ROW()-8),$Z$2:$Z$5001,0),"")</f>
        <v/>
      </c>
      <c r="Z370">
        <f>IF(AND(ISNUMBER('Apólices'!$L370),'Apólices'!$R370&lt;&gt;"Cancelada"),IF(AND('Apólices'!$L370&gt;=TODAY(),'Apólices'!$L370&lt;=TODAY()+90),'Apólices'!$L370+ROW()/100000,""),"")</f>
        <v/>
      </c>
    </row>
    <row r="371">
      <c r="A371">
        <f>IF($Y371="","",INDEX('Apólices'!$A$2:$A$5001,$Y371)&amp;"")</f>
        <v/>
      </c>
      <c r="B371">
        <f>IF($Y371="","",INDEX('Apólices'!$B$2:$B$5001,$Y371)&amp;"")</f>
        <v/>
      </c>
      <c r="C371">
        <f>IF($Y371="","",INDEX('Apólices'!$F$2:$F$5001,$Y371)&amp;"")</f>
        <v/>
      </c>
      <c r="D371">
        <f>IF($Y371="","",INDEX('Apólices'!$G$2:$G$5001,$Y371)&amp;"")</f>
        <v/>
      </c>
      <c r="E371">
        <f>IF($Y371="","",INDEX('Apólices'!$I$2:$I$5001,$Y371)&amp;"")</f>
        <v/>
      </c>
      <c r="F371" s="8">
        <f>IF($Y371="","",INDEX('Apólices'!$L$2:$L$5001,$Y371))</f>
        <v/>
      </c>
      <c r="G371" s="10">
        <f>IF($F371="","",$F371-TODAY())</f>
        <v/>
      </c>
      <c r="H371">
        <f>IF($G371="","",IF($G371&lt;=30,"Até 30 dias",IF($G371&lt;=60,"31 a 60 dias","61 a 90 dias")))</f>
        <v/>
      </c>
      <c r="I371">
        <f>IF($Y371="","",INDEX('Apólices'!$R$2:$R$5001,$Y371)&amp;"")</f>
        <v/>
      </c>
      <c r="Y371">
        <f>IFERROR(MATCH(SMALL($Z$2:$Z$5001,ROW()-8),$Z$2:$Z$5001,0),"")</f>
        <v/>
      </c>
      <c r="Z371">
        <f>IF(AND(ISNUMBER('Apólices'!$L371),'Apólices'!$R371&lt;&gt;"Cancelada"),IF(AND('Apólices'!$L371&gt;=TODAY(),'Apólices'!$L371&lt;=TODAY()+90),'Apólices'!$L371+ROW()/100000,""),"")</f>
        <v/>
      </c>
    </row>
    <row r="372">
      <c r="A372">
        <f>IF($Y372="","",INDEX('Apólices'!$A$2:$A$5001,$Y372)&amp;"")</f>
        <v/>
      </c>
      <c r="B372">
        <f>IF($Y372="","",INDEX('Apólices'!$B$2:$B$5001,$Y372)&amp;"")</f>
        <v/>
      </c>
      <c r="C372">
        <f>IF($Y372="","",INDEX('Apólices'!$F$2:$F$5001,$Y372)&amp;"")</f>
        <v/>
      </c>
      <c r="D372">
        <f>IF($Y372="","",INDEX('Apólices'!$G$2:$G$5001,$Y372)&amp;"")</f>
        <v/>
      </c>
      <c r="E372">
        <f>IF($Y372="","",INDEX('Apólices'!$I$2:$I$5001,$Y372)&amp;"")</f>
        <v/>
      </c>
      <c r="F372" s="8">
        <f>IF($Y372="","",INDEX('Apólices'!$L$2:$L$5001,$Y372))</f>
        <v/>
      </c>
      <c r="G372" s="10">
        <f>IF($F372="","",$F372-TODAY())</f>
        <v/>
      </c>
      <c r="H372">
        <f>IF($G372="","",IF($G372&lt;=30,"Até 30 dias",IF($G372&lt;=60,"31 a 60 dias","61 a 90 dias")))</f>
        <v/>
      </c>
      <c r="I372">
        <f>IF($Y372="","",INDEX('Apólices'!$R$2:$R$5001,$Y372)&amp;"")</f>
        <v/>
      </c>
      <c r="Y372">
        <f>IFERROR(MATCH(SMALL($Z$2:$Z$5001,ROW()-8),$Z$2:$Z$5001,0),"")</f>
        <v/>
      </c>
      <c r="Z372">
        <f>IF(AND(ISNUMBER('Apólices'!$L372),'Apólices'!$R372&lt;&gt;"Cancelada"),IF(AND('Apólices'!$L372&gt;=TODAY(),'Apólices'!$L372&lt;=TODAY()+90),'Apólices'!$L372+ROW()/100000,""),"")</f>
        <v/>
      </c>
    </row>
    <row r="373">
      <c r="A373">
        <f>IF($Y373="","",INDEX('Apólices'!$A$2:$A$5001,$Y373)&amp;"")</f>
        <v/>
      </c>
      <c r="B373">
        <f>IF($Y373="","",INDEX('Apólices'!$B$2:$B$5001,$Y373)&amp;"")</f>
        <v/>
      </c>
      <c r="C373">
        <f>IF($Y373="","",INDEX('Apólices'!$F$2:$F$5001,$Y373)&amp;"")</f>
        <v/>
      </c>
      <c r="D373">
        <f>IF($Y373="","",INDEX('Apólices'!$G$2:$G$5001,$Y373)&amp;"")</f>
        <v/>
      </c>
      <c r="E373">
        <f>IF($Y373="","",INDEX('Apólices'!$I$2:$I$5001,$Y373)&amp;"")</f>
        <v/>
      </c>
      <c r="F373" s="8">
        <f>IF($Y373="","",INDEX('Apólices'!$L$2:$L$5001,$Y373))</f>
        <v/>
      </c>
      <c r="G373" s="10">
        <f>IF($F373="","",$F373-TODAY())</f>
        <v/>
      </c>
      <c r="H373">
        <f>IF($G373="","",IF($G373&lt;=30,"Até 30 dias",IF($G373&lt;=60,"31 a 60 dias","61 a 90 dias")))</f>
        <v/>
      </c>
      <c r="I373">
        <f>IF($Y373="","",INDEX('Apólices'!$R$2:$R$5001,$Y373)&amp;"")</f>
        <v/>
      </c>
      <c r="Y373">
        <f>IFERROR(MATCH(SMALL($Z$2:$Z$5001,ROW()-8),$Z$2:$Z$5001,0),"")</f>
        <v/>
      </c>
      <c r="Z373">
        <f>IF(AND(ISNUMBER('Apólices'!$L373),'Apólices'!$R373&lt;&gt;"Cancelada"),IF(AND('Apólices'!$L373&gt;=TODAY(),'Apólices'!$L373&lt;=TODAY()+90),'Apólices'!$L373+ROW()/100000,""),"")</f>
        <v/>
      </c>
    </row>
    <row r="374">
      <c r="A374">
        <f>IF($Y374="","",INDEX('Apólices'!$A$2:$A$5001,$Y374)&amp;"")</f>
        <v/>
      </c>
      <c r="B374">
        <f>IF($Y374="","",INDEX('Apólices'!$B$2:$B$5001,$Y374)&amp;"")</f>
        <v/>
      </c>
      <c r="C374">
        <f>IF($Y374="","",INDEX('Apólices'!$F$2:$F$5001,$Y374)&amp;"")</f>
        <v/>
      </c>
      <c r="D374">
        <f>IF($Y374="","",INDEX('Apólices'!$G$2:$G$5001,$Y374)&amp;"")</f>
        <v/>
      </c>
      <c r="E374">
        <f>IF($Y374="","",INDEX('Apólices'!$I$2:$I$5001,$Y374)&amp;"")</f>
        <v/>
      </c>
      <c r="F374" s="8">
        <f>IF($Y374="","",INDEX('Apólices'!$L$2:$L$5001,$Y374))</f>
        <v/>
      </c>
      <c r="G374" s="10">
        <f>IF($F374="","",$F374-TODAY())</f>
        <v/>
      </c>
      <c r="H374">
        <f>IF($G374="","",IF($G374&lt;=30,"Até 30 dias",IF($G374&lt;=60,"31 a 60 dias","61 a 90 dias")))</f>
        <v/>
      </c>
      <c r="I374">
        <f>IF($Y374="","",INDEX('Apólices'!$R$2:$R$5001,$Y374)&amp;"")</f>
        <v/>
      </c>
      <c r="Y374">
        <f>IFERROR(MATCH(SMALL($Z$2:$Z$5001,ROW()-8),$Z$2:$Z$5001,0),"")</f>
        <v/>
      </c>
      <c r="Z374">
        <f>IF(AND(ISNUMBER('Apólices'!$L374),'Apólices'!$R374&lt;&gt;"Cancelada"),IF(AND('Apólices'!$L374&gt;=TODAY(),'Apólices'!$L374&lt;=TODAY()+90),'Apólices'!$L374+ROW()/100000,""),"")</f>
        <v/>
      </c>
    </row>
    <row r="375">
      <c r="A375">
        <f>IF($Y375="","",INDEX('Apólices'!$A$2:$A$5001,$Y375)&amp;"")</f>
        <v/>
      </c>
      <c r="B375">
        <f>IF($Y375="","",INDEX('Apólices'!$B$2:$B$5001,$Y375)&amp;"")</f>
        <v/>
      </c>
      <c r="C375">
        <f>IF($Y375="","",INDEX('Apólices'!$F$2:$F$5001,$Y375)&amp;"")</f>
        <v/>
      </c>
      <c r="D375">
        <f>IF($Y375="","",INDEX('Apólices'!$G$2:$G$5001,$Y375)&amp;"")</f>
        <v/>
      </c>
      <c r="E375">
        <f>IF($Y375="","",INDEX('Apólices'!$I$2:$I$5001,$Y375)&amp;"")</f>
        <v/>
      </c>
      <c r="F375" s="8">
        <f>IF($Y375="","",INDEX('Apólices'!$L$2:$L$5001,$Y375))</f>
        <v/>
      </c>
      <c r="G375" s="10">
        <f>IF($F375="","",$F375-TODAY())</f>
        <v/>
      </c>
      <c r="H375">
        <f>IF($G375="","",IF($G375&lt;=30,"Até 30 dias",IF($G375&lt;=60,"31 a 60 dias","61 a 90 dias")))</f>
        <v/>
      </c>
      <c r="I375">
        <f>IF($Y375="","",INDEX('Apólices'!$R$2:$R$5001,$Y375)&amp;"")</f>
        <v/>
      </c>
      <c r="Y375">
        <f>IFERROR(MATCH(SMALL($Z$2:$Z$5001,ROW()-8),$Z$2:$Z$5001,0),"")</f>
        <v/>
      </c>
      <c r="Z375">
        <f>IF(AND(ISNUMBER('Apólices'!$L375),'Apólices'!$R375&lt;&gt;"Cancelada"),IF(AND('Apólices'!$L375&gt;=TODAY(),'Apólices'!$L375&lt;=TODAY()+90),'Apólices'!$L375+ROW()/100000,""),"")</f>
        <v/>
      </c>
    </row>
    <row r="376">
      <c r="A376">
        <f>IF($Y376="","",INDEX('Apólices'!$A$2:$A$5001,$Y376)&amp;"")</f>
        <v/>
      </c>
      <c r="B376">
        <f>IF($Y376="","",INDEX('Apólices'!$B$2:$B$5001,$Y376)&amp;"")</f>
        <v/>
      </c>
      <c r="C376">
        <f>IF($Y376="","",INDEX('Apólices'!$F$2:$F$5001,$Y376)&amp;"")</f>
        <v/>
      </c>
      <c r="D376">
        <f>IF($Y376="","",INDEX('Apólices'!$G$2:$G$5001,$Y376)&amp;"")</f>
        <v/>
      </c>
      <c r="E376">
        <f>IF($Y376="","",INDEX('Apólices'!$I$2:$I$5001,$Y376)&amp;"")</f>
        <v/>
      </c>
      <c r="F376" s="8">
        <f>IF($Y376="","",INDEX('Apólices'!$L$2:$L$5001,$Y376))</f>
        <v/>
      </c>
      <c r="G376" s="10">
        <f>IF($F376="","",$F376-TODAY())</f>
        <v/>
      </c>
      <c r="H376">
        <f>IF($G376="","",IF($G376&lt;=30,"Até 30 dias",IF($G376&lt;=60,"31 a 60 dias","61 a 90 dias")))</f>
        <v/>
      </c>
      <c r="I376">
        <f>IF($Y376="","",INDEX('Apólices'!$R$2:$R$5001,$Y376)&amp;"")</f>
        <v/>
      </c>
      <c r="Y376">
        <f>IFERROR(MATCH(SMALL($Z$2:$Z$5001,ROW()-8),$Z$2:$Z$5001,0),"")</f>
        <v/>
      </c>
      <c r="Z376">
        <f>IF(AND(ISNUMBER('Apólices'!$L376),'Apólices'!$R376&lt;&gt;"Cancelada"),IF(AND('Apólices'!$L376&gt;=TODAY(),'Apólices'!$L376&lt;=TODAY()+90),'Apólices'!$L376+ROW()/100000,""),"")</f>
        <v/>
      </c>
    </row>
    <row r="377">
      <c r="A377">
        <f>IF($Y377="","",INDEX('Apólices'!$A$2:$A$5001,$Y377)&amp;"")</f>
        <v/>
      </c>
      <c r="B377">
        <f>IF($Y377="","",INDEX('Apólices'!$B$2:$B$5001,$Y377)&amp;"")</f>
        <v/>
      </c>
      <c r="C377">
        <f>IF($Y377="","",INDEX('Apólices'!$F$2:$F$5001,$Y377)&amp;"")</f>
        <v/>
      </c>
      <c r="D377">
        <f>IF($Y377="","",INDEX('Apólices'!$G$2:$G$5001,$Y377)&amp;"")</f>
        <v/>
      </c>
      <c r="E377">
        <f>IF($Y377="","",INDEX('Apólices'!$I$2:$I$5001,$Y377)&amp;"")</f>
        <v/>
      </c>
      <c r="F377" s="8">
        <f>IF($Y377="","",INDEX('Apólices'!$L$2:$L$5001,$Y377))</f>
        <v/>
      </c>
      <c r="G377" s="10">
        <f>IF($F377="","",$F377-TODAY())</f>
        <v/>
      </c>
      <c r="H377">
        <f>IF($G377="","",IF($G377&lt;=30,"Até 30 dias",IF($G377&lt;=60,"31 a 60 dias","61 a 90 dias")))</f>
        <v/>
      </c>
      <c r="I377">
        <f>IF($Y377="","",INDEX('Apólices'!$R$2:$R$5001,$Y377)&amp;"")</f>
        <v/>
      </c>
      <c r="Y377">
        <f>IFERROR(MATCH(SMALL($Z$2:$Z$5001,ROW()-8),$Z$2:$Z$5001,0),"")</f>
        <v/>
      </c>
      <c r="Z377">
        <f>IF(AND(ISNUMBER('Apólices'!$L377),'Apólices'!$R377&lt;&gt;"Cancelada"),IF(AND('Apólices'!$L377&gt;=TODAY(),'Apólices'!$L377&lt;=TODAY()+90),'Apólices'!$L377+ROW()/100000,""),"")</f>
        <v/>
      </c>
    </row>
    <row r="378">
      <c r="A378">
        <f>IF($Y378="","",INDEX('Apólices'!$A$2:$A$5001,$Y378)&amp;"")</f>
        <v/>
      </c>
      <c r="B378">
        <f>IF($Y378="","",INDEX('Apólices'!$B$2:$B$5001,$Y378)&amp;"")</f>
        <v/>
      </c>
      <c r="C378">
        <f>IF($Y378="","",INDEX('Apólices'!$F$2:$F$5001,$Y378)&amp;"")</f>
        <v/>
      </c>
      <c r="D378">
        <f>IF($Y378="","",INDEX('Apólices'!$G$2:$G$5001,$Y378)&amp;"")</f>
        <v/>
      </c>
      <c r="E378">
        <f>IF($Y378="","",INDEX('Apólices'!$I$2:$I$5001,$Y378)&amp;"")</f>
        <v/>
      </c>
      <c r="F378" s="8">
        <f>IF($Y378="","",INDEX('Apólices'!$L$2:$L$5001,$Y378))</f>
        <v/>
      </c>
      <c r="G378" s="10">
        <f>IF($F378="","",$F378-TODAY())</f>
        <v/>
      </c>
      <c r="H378">
        <f>IF($G378="","",IF($G378&lt;=30,"Até 30 dias",IF($G378&lt;=60,"31 a 60 dias","61 a 90 dias")))</f>
        <v/>
      </c>
      <c r="I378">
        <f>IF($Y378="","",INDEX('Apólices'!$R$2:$R$5001,$Y378)&amp;"")</f>
        <v/>
      </c>
      <c r="Y378">
        <f>IFERROR(MATCH(SMALL($Z$2:$Z$5001,ROW()-8),$Z$2:$Z$5001,0),"")</f>
        <v/>
      </c>
      <c r="Z378">
        <f>IF(AND(ISNUMBER('Apólices'!$L378),'Apólices'!$R378&lt;&gt;"Cancelada"),IF(AND('Apólices'!$L378&gt;=TODAY(),'Apólices'!$L378&lt;=TODAY()+90),'Apólices'!$L378+ROW()/100000,""),"")</f>
        <v/>
      </c>
    </row>
    <row r="379">
      <c r="A379">
        <f>IF($Y379="","",INDEX('Apólices'!$A$2:$A$5001,$Y379)&amp;"")</f>
        <v/>
      </c>
      <c r="B379">
        <f>IF($Y379="","",INDEX('Apólices'!$B$2:$B$5001,$Y379)&amp;"")</f>
        <v/>
      </c>
      <c r="C379">
        <f>IF($Y379="","",INDEX('Apólices'!$F$2:$F$5001,$Y379)&amp;"")</f>
        <v/>
      </c>
      <c r="D379">
        <f>IF($Y379="","",INDEX('Apólices'!$G$2:$G$5001,$Y379)&amp;"")</f>
        <v/>
      </c>
      <c r="E379">
        <f>IF($Y379="","",INDEX('Apólices'!$I$2:$I$5001,$Y379)&amp;"")</f>
        <v/>
      </c>
      <c r="F379" s="8">
        <f>IF($Y379="","",INDEX('Apólices'!$L$2:$L$5001,$Y379))</f>
        <v/>
      </c>
      <c r="G379" s="10">
        <f>IF($F379="","",$F379-TODAY())</f>
        <v/>
      </c>
      <c r="H379">
        <f>IF($G379="","",IF($G379&lt;=30,"Até 30 dias",IF($G379&lt;=60,"31 a 60 dias","61 a 90 dias")))</f>
        <v/>
      </c>
      <c r="I379">
        <f>IF($Y379="","",INDEX('Apólices'!$R$2:$R$5001,$Y379)&amp;"")</f>
        <v/>
      </c>
      <c r="Y379">
        <f>IFERROR(MATCH(SMALL($Z$2:$Z$5001,ROW()-8),$Z$2:$Z$5001,0),"")</f>
        <v/>
      </c>
      <c r="Z379">
        <f>IF(AND(ISNUMBER('Apólices'!$L379),'Apólices'!$R379&lt;&gt;"Cancelada"),IF(AND('Apólices'!$L379&gt;=TODAY(),'Apólices'!$L379&lt;=TODAY()+90),'Apólices'!$L379+ROW()/100000,""),"")</f>
        <v/>
      </c>
    </row>
    <row r="380">
      <c r="A380">
        <f>IF($Y380="","",INDEX('Apólices'!$A$2:$A$5001,$Y380)&amp;"")</f>
        <v/>
      </c>
      <c r="B380">
        <f>IF($Y380="","",INDEX('Apólices'!$B$2:$B$5001,$Y380)&amp;"")</f>
        <v/>
      </c>
      <c r="C380">
        <f>IF($Y380="","",INDEX('Apólices'!$F$2:$F$5001,$Y380)&amp;"")</f>
        <v/>
      </c>
      <c r="D380">
        <f>IF($Y380="","",INDEX('Apólices'!$G$2:$G$5001,$Y380)&amp;"")</f>
        <v/>
      </c>
      <c r="E380">
        <f>IF($Y380="","",INDEX('Apólices'!$I$2:$I$5001,$Y380)&amp;"")</f>
        <v/>
      </c>
      <c r="F380" s="8">
        <f>IF($Y380="","",INDEX('Apólices'!$L$2:$L$5001,$Y380))</f>
        <v/>
      </c>
      <c r="G380" s="10">
        <f>IF($F380="","",$F380-TODAY())</f>
        <v/>
      </c>
      <c r="H380">
        <f>IF($G380="","",IF($G380&lt;=30,"Até 30 dias",IF($G380&lt;=60,"31 a 60 dias","61 a 90 dias")))</f>
        <v/>
      </c>
      <c r="I380">
        <f>IF($Y380="","",INDEX('Apólices'!$R$2:$R$5001,$Y380)&amp;"")</f>
        <v/>
      </c>
      <c r="Y380">
        <f>IFERROR(MATCH(SMALL($Z$2:$Z$5001,ROW()-8),$Z$2:$Z$5001,0),"")</f>
        <v/>
      </c>
      <c r="Z380">
        <f>IF(AND(ISNUMBER('Apólices'!$L380),'Apólices'!$R380&lt;&gt;"Cancelada"),IF(AND('Apólices'!$L380&gt;=TODAY(),'Apólices'!$L380&lt;=TODAY()+90),'Apólices'!$L380+ROW()/100000,""),"")</f>
        <v/>
      </c>
    </row>
    <row r="381">
      <c r="A381">
        <f>IF($Y381="","",INDEX('Apólices'!$A$2:$A$5001,$Y381)&amp;"")</f>
        <v/>
      </c>
      <c r="B381">
        <f>IF($Y381="","",INDEX('Apólices'!$B$2:$B$5001,$Y381)&amp;"")</f>
        <v/>
      </c>
      <c r="C381">
        <f>IF($Y381="","",INDEX('Apólices'!$F$2:$F$5001,$Y381)&amp;"")</f>
        <v/>
      </c>
      <c r="D381">
        <f>IF($Y381="","",INDEX('Apólices'!$G$2:$G$5001,$Y381)&amp;"")</f>
        <v/>
      </c>
      <c r="E381">
        <f>IF($Y381="","",INDEX('Apólices'!$I$2:$I$5001,$Y381)&amp;"")</f>
        <v/>
      </c>
      <c r="F381" s="8">
        <f>IF($Y381="","",INDEX('Apólices'!$L$2:$L$5001,$Y381))</f>
        <v/>
      </c>
      <c r="G381" s="10">
        <f>IF($F381="","",$F381-TODAY())</f>
        <v/>
      </c>
      <c r="H381">
        <f>IF($G381="","",IF($G381&lt;=30,"Até 30 dias",IF($G381&lt;=60,"31 a 60 dias","61 a 90 dias")))</f>
        <v/>
      </c>
      <c r="I381">
        <f>IF($Y381="","",INDEX('Apólices'!$R$2:$R$5001,$Y381)&amp;"")</f>
        <v/>
      </c>
      <c r="Y381">
        <f>IFERROR(MATCH(SMALL($Z$2:$Z$5001,ROW()-8),$Z$2:$Z$5001,0),"")</f>
        <v/>
      </c>
      <c r="Z381">
        <f>IF(AND(ISNUMBER('Apólices'!$L381),'Apólices'!$R381&lt;&gt;"Cancelada"),IF(AND('Apólices'!$L381&gt;=TODAY(),'Apólices'!$L381&lt;=TODAY()+90),'Apólices'!$L381+ROW()/100000,""),"")</f>
        <v/>
      </c>
    </row>
    <row r="382">
      <c r="A382">
        <f>IF($Y382="","",INDEX('Apólices'!$A$2:$A$5001,$Y382)&amp;"")</f>
        <v/>
      </c>
      <c r="B382">
        <f>IF($Y382="","",INDEX('Apólices'!$B$2:$B$5001,$Y382)&amp;"")</f>
        <v/>
      </c>
      <c r="C382">
        <f>IF($Y382="","",INDEX('Apólices'!$F$2:$F$5001,$Y382)&amp;"")</f>
        <v/>
      </c>
      <c r="D382">
        <f>IF($Y382="","",INDEX('Apólices'!$G$2:$G$5001,$Y382)&amp;"")</f>
        <v/>
      </c>
      <c r="E382">
        <f>IF($Y382="","",INDEX('Apólices'!$I$2:$I$5001,$Y382)&amp;"")</f>
        <v/>
      </c>
      <c r="F382" s="8">
        <f>IF($Y382="","",INDEX('Apólices'!$L$2:$L$5001,$Y382))</f>
        <v/>
      </c>
      <c r="G382" s="10">
        <f>IF($F382="","",$F382-TODAY())</f>
        <v/>
      </c>
      <c r="H382">
        <f>IF($G382="","",IF($G382&lt;=30,"Até 30 dias",IF($G382&lt;=60,"31 a 60 dias","61 a 90 dias")))</f>
        <v/>
      </c>
      <c r="I382">
        <f>IF($Y382="","",INDEX('Apólices'!$R$2:$R$5001,$Y382)&amp;"")</f>
        <v/>
      </c>
      <c r="Y382">
        <f>IFERROR(MATCH(SMALL($Z$2:$Z$5001,ROW()-8),$Z$2:$Z$5001,0),"")</f>
        <v/>
      </c>
      <c r="Z382">
        <f>IF(AND(ISNUMBER('Apólices'!$L382),'Apólices'!$R382&lt;&gt;"Cancelada"),IF(AND('Apólices'!$L382&gt;=TODAY(),'Apólices'!$L382&lt;=TODAY()+90),'Apólices'!$L382+ROW()/100000,""),"")</f>
        <v/>
      </c>
    </row>
    <row r="383">
      <c r="A383">
        <f>IF($Y383="","",INDEX('Apólices'!$A$2:$A$5001,$Y383)&amp;"")</f>
        <v/>
      </c>
      <c r="B383">
        <f>IF($Y383="","",INDEX('Apólices'!$B$2:$B$5001,$Y383)&amp;"")</f>
        <v/>
      </c>
      <c r="C383">
        <f>IF($Y383="","",INDEX('Apólices'!$F$2:$F$5001,$Y383)&amp;"")</f>
        <v/>
      </c>
      <c r="D383">
        <f>IF($Y383="","",INDEX('Apólices'!$G$2:$G$5001,$Y383)&amp;"")</f>
        <v/>
      </c>
      <c r="E383">
        <f>IF($Y383="","",INDEX('Apólices'!$I$2:$I$5001,$Y383)&amp;"")</f>
        <v/>
      </c>
      <c r="F383" s="8">
        <f>IF($Y383="","",INDEX('Apólices'!$L$2:$L$5001,$Y383))</f>
        <v/>
      </c>
      <c r="G383" s="10">
        <f>IF($F383="","",$F383-TODAY())</f>
        <v/>
      </c>
      <c r="H383">
        <f>IF($G383="","",IF($G383&lt;=30,"Até 30 dias",IF($G383&lt;=60,"31 a 60 dias","61 a 90 dias")))</f>
        <v/>
      </c>
      <c r="I383">
        <f>IF($Y383="","",INDEX('Apólices'!$R$2:$R$5001,$Y383)&amp;"")</f>
        <v/>
      </c>
      <c r="Y383">
        <f>IFERROR(MATCH(SMALL($Z$2:$Z$5001,ROW()-8),$Z$2:$Z$5001,0),"")</f>
        <v/>
      </c>
      <c r="Z383">
        <f>IF(AND(ISNUMBER('Apólices'!$L383),'Apólices'!$R383&lt;&gt;"Cancelada"),IF(AND('Apólices'!$L383&gt;=TODAY(),'Apólices'!$L383&lt;=TODAY()+90),'Apólices'!$L383+ROW()/100000,""),"")</f>
        <v/>
      </c>
    </row>
    <row r="384">
      <c r="A384">
        <f>IF($Y384="","",INDEX('Apólices'!$A$2:$A$5001,$Y384)&amp;"")</f>
        <v/>
      </c>
      <c r="B384">
        <f>IF($Y384="","",INDEX('Apólices'!$B$2:$B$5001,$Y384)&amp;"")</f>
        <v/>
      </c>
      <c r="C384">
        <f>IF($Y384="","",INDEX('Apólices'!$F$2:$F$5001,$Y384)&amp;"")</f>
        <v/>
      </c>
      <c r="D384">
        <f>IF($Y384="","",INDEX('Apólices'!$G$2:$G$5001,$Y384)&amp;"")</f>
        <v/>
      </c>
      <c r="E384">
        <f>IF($Y384="","",INDEX('Apólices'!$I$2:$I$5001,$Y384)&amp;"")</f>
        <v/>
      </c>
      <c r="F384" s="8">
        <f>IF($Y384="","",INDEX('Apólices'!$L$2:$L$5001,$Y384))</f>
        <v/>
      </c>
      <c r="G384" s="10">
        <f>IF($F384="","",$F384-TODAY())</f>
        <v/>
      </c>
      <c r="H384">
        <f>IF($G384="","",IF($G384&lt;=30,"Até 30 dias",IF($G384&lt;=60,"31 a 60 dias","61 a 90 dias")))</f>
        <v/>
      </c>
      <c r="I384">
        <f>IF($Y384="","",INDEX('Apólices'!$R$2:$R$5001,$Y384)&amp;"")</f>
        <v/>
      </c>
      <c r="Y384">
        <f>IFERROR(MATCH(SMALL($Z$2:$Z$5001,ROW()-8),$Z$2:$Z$5001,0),"")</f>
        <v/>
      </c>
      <c r="Z384">
        <f>IF(AND(ISNUMBER('Apólices'!$L384),'Apólices'!$R384&lt;&gt;"Cancelada"),IF(AND('Apólices'!$L384&gt;=TODAY(),'Apólices'!$L384&lt;=TODAY()+90),'Apólices'!$L384+ROW()/100000,""),"")</f>
        <v/>
      </c>
    </row>
    <row r="385">
      <c r="A385">
        <f>IF($Y385="","",INDEX('Apólices'!$A$2:$A$5001,$Y385)&amp;"")</f>
        <v/>
      </c>
      <c r="B385">
        <f>IF($Y385="","",INDEX('Apólices'!$B$2:$B$5001,$Y385)&amp;"")</f>
        <v/>
      </c>
      <c r="C385">
        <f>IF($Y385="","",INDEX('Apólices'!$F$2:$F$5001,$Y385)&amp;"")</f>
        <v/>
      </c>
      <c r="D385">
        <f>IF($Y385="","",INDEX('Apólices'!$G$2:$G$5001,$Y385)&amp;"")</f>
        <v/>
      </c>
      <c r="E385">
        <f>IF($Y385="","",INDEX('Apólices'!$I$2:$I$5001,$Y385)&amp;"")</f>
        <v/>
      </c>
      <c r="F385" s="8">
        <f>IF($Y385="","",INDEX('Apólices'!$L$2:$L$5001,$Y385))</f>
        <v/>
      </c>
      <c r="G385" s="10">
        <f>IF($F385="","",$F385-TODAY())</f>
        <v/>
      </c>
      <c r="H385">
        <f>IF($G385="","",IF($G385&lt;=30,"Até 30 dias",IF($G385&lt;=60,"31 a 60 dias","61 a 90 dias")))</f>
        <v/>
      </c>
      <c r="I385">
        <f>IF($Y385="","",INDEX('Apólices'!$R$2:$R$5001,$Y385)&amp;"")</f>
        <v/>
      </c>
      <c r="Y385">
        <f>IFERROR(MATCH(SMALL($Z$2:$Z$5001,ROW()-8),$Z$2:$Z$5001,0),"")</f>
        <v/>
      </c>
      <c r="Z385">
        <f>IF(AND(ISNUMBER('Apólices'!$L385),'Apólices'!$R385&lt;&gt;"Cancelada"),IF(AND('Apólices'!$L385&gt;=TODAY(),'Apólices'!$L385&lt;=TODAY()+90),'Apólices'!$L385+ROW()/100000,""),"")</f>
        <v/>
      </c>
    </row>
    <row r="386">
      <c r="A386">
        <f>IF($Y386="","",INDEX('Apólices'!$A$2:$A$5001,$Y386)&amp;"")</f>
        <v/>
      </c>
      <c r="B386">
        <f>IF($Y386="","",INDEX('Apólices'!$B$2:$B$5001,$Y386)&amp;"")</f>
        <v/>
      </c>
      <c r="C386">
        <f>IF($Y386="","",INDEX('Apólices'!$F$2:$F$5001,$Y386)&amp;"")</f>
        <v/>
      </c>
      <c r="D386">
        <f>IF($Y386="","",INDEX('Apólices'!$G$2:$G$5001,$Y386)&amp;"")</f>
        <v/>
      </c>
      <c r="E386">
        <f>IF($Y386="","",INDEX('Apólices'!$I$2:$I$5001,$Y386)&amp;"")</f>
        <v/>
      </c>
      <c r="F386" s="8">
        <f>IF($Y386="","",INDEX('Apólices'!$L$2:$L$5001,$Y386))</f>
        <v/>
      </c>
      <c r="G386" s="10">
        <f>IF($F386="","",$F386-TODAY())</f>
        <v/>
      </c>
      <c r="H386">
        <f>IF($G386="","",IF($G386&lt;=30,"Até 30 dias",IF($G386&lt;=60,"31 a 60 dias","61 a 90 dias")))</f>
        <v/>
      </c>
      <c r="I386">
        <f>IF($Y386="","",INDEX('Apólices'!$R$2:$R$5001,$Y386)&amp;"")</f>
        <v/>
      </c>
      <c r="Y386">
        <f>IFERROR(MATCH(SMALL($Z$2:$Z$5001,ROW()-8),$Z$2:$Z$5001,0),"")</f>
        <v/>
      </c>
      <c r="Z386">
        <f>IF(AND(ISNUMBER('Apólices'!$L386),'Apólices'!$R386&lt;&gt;"Cancelada"),IF(AND('Apólices'!$L386&gt;=TODAY(),'Apólices'!$L386&lt;=TODAY()+90),'Apólices'!$L386+ROW()/100000,""),"")</f>
        <v/>
      </c>
    </row>
    <row r="387">
      <c r="A387">
        <f>IF($Y387="","",INDEX('Apólices'!$A$2:$A$5001,$Y387)&amp;"")</f>
        <v/>
      </c>
      <c r="B387">
        <f>IF($Y387="","",INDEX('Apólices'!$B$2:$B$5001,$Y387)&amp;"")</f>
        <v/>
      </c>
      <c r="C387">
        <f>IF($Y387="","",INDEX('Apólices'!$F$2:$F$5001,$Y387)&amp;"")</f>
        <v/>
      </c>
      <c r="D387">
        <f>IF($Y387="","",INDEX('Apólices'!$G$2:$G$5001,$Y387)&amp;"")</f>
        <v/>
      </c>
      <c r="E387">
        <f>IF($Y387="","",INDEX('Apólices'!$I$2:$I$5001,$Y387)&amp;"")</f>
        <v/>
      </c>
      <c r="F387" s="8">
        <f>IF($Y387="","",INDEX('Apólices'!$L$2:$L$5001,$Y387))</f>
        <v/>
      </c>
      <c r="G387" s="10">
        <f>IF($F387="","",$F387-TODAY())</f>
        <v/>
      </c>
      <c r="H387">
        <f>IF($G387="","",IF($G387&lt;=30,"Até 30 dias",IF($G387&lt;=60,"31 a 60 dias","61 a 90 dias")))</f>
        <v/>
      </c>
      <c r="I387">
        <f>IF($Y387="","",INDEX('Apólices'!$R$2:$R$5001,$Y387)&amp;"")</f>
        <v/>
      </c>
      <c r="Y387">
        <f>IFERROR(MATCH(SMALL($Z$2:$Z$5001,ROW()-8),$Z$2:$Z$5001,0),"")</f>
        <v/>
      </c>
      <c r="Z387">
        <f>IF(AND(ISNUMBER('Apólices'!$L387),'Apólices'!$R387&lt;&gt;"Cancelada"),IF(AND('Apólices'!$L387&gt;=TODAY(),'Apólices'!$L387&lt;=TODAY()+90),'Apólices'!$L387+ROW()/100000,""),"")</f>
        <v/>
      </c>
    </row>
    <row r="388">
      <c r="A388">
        <f>IF($Y388="","",INDEX('Apólices'!$A$2:$A$5001,$Y388)&amp;"")</f>
        <v/>
      </c>
      <c r="B388">
        <f>IF($Y388="","",INDEX('Apólices'!$B$2:$B$5001,$Y388)&amp;"")</f>
        <v/>
      </c>
      <c r="C388">
        <f>IF($Y388="","",INDEX('Apólices'!$F$2:$F$5001,$Y388)&amp;"")</f>
        <v/>
      </c>
      <c r="D388">
        <f>IF($Y388="","",INDEX('Apólices'!$G$2:$G$5001,$Y388)&amp;"")</f>
        <v/>
      </c>
      <c r="E388">
        <f>IF($Y388="","",INDEX('Apólices'!$I$2:$I$5001,$Y388)&amp;"")</f>
        <v/>
      </c>
      <c r="F388" s="8">
        <f>IF($Y388="","",INDEX('Apólices'!$L$2:$L$5001,$Y388))</f>
        <v/>
      </c>
      <c r="G388" s="10">
        <f>IF($F388="","",$F388-TODAY())</f>
        <v/>
      </c>
      <c r="H388">
        <f>IF($G388="","",IF($G388&lt;=30,"Até 30 dias",IF($G388&lt;=60,"31 a 60 dias","61 a 90 dias")))</f>
        <v/>
      </c>
      <c r="I388">
        <f>IF($Y388="","",INDEX('Apólices'!$R$2:$R$5001,$Y388)&amp;"")</f>
        <v/>
      </c>
      <c r="Y388">
        <f>IFERROR(MATCH(SMALL($Z$2:$Z$5001,ROW()-8),$Z$2:$Z$5001,0),"")</f>
        <v/>
      </c>
      <c r="Z388">
        <f>IF(AND(ISNUMBER('Apólices'!$L388),'Apólices'!$R388&lt;&gt;"Cancelada"),IF(AND('Apólices'!$L388&gt;=TODAY(),'Apólices'!$L388&lt;=TODAY()+90),'Apólices'!$L388+ROW()/100000,""),"")</f>
        <v/>
      </c>
    </row>
    <row r="389">
      <c r="A389">
        <f>IF($Y389="","",INDEX('Apólices'!$A$2:$A$5001,$Y389)&amp;"")</f>
        <v/>
      </c>
      <c r="B389">
        <f>IF($Y389="","",INDEX('Apólices'!$B$2:$B$5001,$Y389)&amp;"")</f>
        <v/>
      </c>
      <c r="C389">
        <f>IF($Y389="","",INDEX('Apólices'!$F$2:$F$5001,$Y389)&amp;"")</f>
        <v/>
      </c>
      <c r="D389">
        <f>IF($Y389="","",INDEX('Apólices'!$G$2:$G$5001,$Y389)&amp;"")</f>
        <v/>
      </c>
      <c r="E389">
        <f>IF($Y389="","",INDEX('Apólices'!$I$2:$I$5001,$Y389)&amp;"")</f>
        <v/>
      </c>
      <c r="F389" s="8">
        <f>IF($Y389="","",INDEX('Apólices'!$L$2:$L$5001,$Y389))</f>
        <v/>
      </c>
      <c r="G389" s="10">
        <f>IF($F389="","",$F389-TODAY())</f>
        <v/>
      </c>
      <c r="H389">
        <f>IF($G389="","",IF($G389&lt;=30,"Até 30 dias",IF($G389&lt;=60,"31 a 60 dias","61 a 90 dias")))</f>
        <v/>
      </c>
      <c r="I389">
        <f>IF($Y389="","",INDEX('Apólices'!$R$2:$R$5001,$Y389)&amp;"")</f>
        <v/>
      </c>
      <c r="Y389">
        <f>IFERROR(MATCH(SMALL($Z$2:$Z$5001,ROW()-8),$Z$2:$Z$5001,0),"")</f>
        <v/>
      </c>
      <c r="Z389">
        <f>IF(AND(ISNUMBER('Apólices'!$L389),'Apólices'!$R389&lt;&gt;"Cancelada"),IF(AND('Apólices'!$L389&gt;=TODAY(),'Apólices'!$L389&lt;=TODAY()+90),'Apólices'!$L389+ROW()/100000,""),"")</f>
        <v/>
      </c>
    </row>
    <row r="390">
      <c r="A390">
        <f>IF($Y390="","",INDEX('Apólices'!$A$2:$A$5001,$Y390)&amp;"")</f>
        <v/>
      </c>
      <c r="B390">
        <f>IF($Y390="","",INDEX('Apólices'!$B$2:$B$5001,$Y390)&amp;"")</f>
        <v/>
      </c>
      <c r="C390">
        <f>IF($Y390="","",INDEX('Apólices'!$F$2:$F$5001,$Y390)&amp;"")</f>
        <v/>
      </c>
      <c r="D390">
        <f>IF($Y390="","",INDEX('Apólices'!$G$2:$G$5001,$Y390)&amp;"")</f>
        <v/>
      </c>
      <c r="E390">
        <f>IF($Y390="","",INDEX('Apólices'!$I$2:$I$5001,$Y390)&amp;"")</f>
        <v/>
      </c>
      <c r="F390" s="8">
        <f>IF($Y390="","",INDEX('Apólices'!$L$2:$L$5001,$Y390))</f>
        <v/>
      </c>
      <c r="G390" s="10">
        <f>IF($F390="","",$F390-TODAY())</f>
        <v/>
      </c>
      <c r="H390">
        <f>IF($G390="","",IF($G390&lt;=30,"Até 30 dias",IF($G390&lt;=60,"31 a 60 dias","61 a 90 dias")))</f>
        <v/>
      </c>
      <c r="I390">
        <f>IF($Y390="","",INDEX('Apólices'!$R$2:$R$5001,$Y390)&amp;"")</f>
        <v/>
      </c>
      <c r="Y390">
        <f>IFERROR(MATCH(SMALL($Z$2:$Z$5001,ROW()-8),$Z$2:$Z$5001,0),"")</f>
        <v/>
      </c>
      <c r="Z390">
        <f>IF(AND(ISNUMBER('Apólices'!$L390),'Apólices'!$R390&lt;&gt;"Cancelada"),IF(AND('Apólices'!$L390&gt;=TODAY(),'Apólices'!$L390&lt;=TODAY()+90),'Apólices'!$L390+ROW()/100000,""),"")</f>
        <v/>
      </c>
    </row>
    <row r="391">
      <c r="A391">
        <f>IF($Y391="","",INDEX('Apólices'!$A$2:$A$5001,$Y391)&amp;"")</f>
        <v/>
      </c>
      <c r="B391">
        <f>IF($Y391="","",INDEX('Apólices'!$B$2:$B$5001,$Y391)&amp;"")</f>
        <v/>
      </c>
      <c r="C391">
        <f>IF($Y391="","",INDEX('Apólices'!$F$2:$F$5001,$Y391)&amp;"")</f>
        <v/>
      </c>
      <c r="D391">
        <f>IF($Y391="","",INDEX('Apólices'!$G$2:$G$5001,$Y391)&amp;"")</f>
        <v/>
      </c>
      <c r="E391">
        <f>IF($Y391="","",INDEX('Apólices'!$I$2:$I$5001,$Y391)&amp;"")</f>
        <v/>
      </c>
      <c r="F391" s="8">
        <f>IF($Y391="","",INDEX('Apólices'!$L$2:$L$5001,$Y391))</f>
        <v/>
      </c>
      <c r="G391" s="10">
        <f>IF($F391="","",$F391-TODAY())</f>
        <v/>
      </c>
      <c r="H391">
        <f>IF($G391="","",IF($G391&lt;=30,"Até 30 dias",IF($G391&lt;=60,"31 a 60 dias","61 a 90 dias")))</f>
        <v/>
      </c>
      <c r="I391">
        <f>IF($Y391="","",INDEX('Apólices'!$R$2:$R$5001,$Y391)&amp;"")</f>
        <v/>
      </c>
      <c r="Y391">
        <f>IFERROR(MATCH(SMALL($Z$2:$Z$5001,ROW()-8),$Z$2:$Z$5001,0),"")</f>
        <v/>
      </c>
      <c r="Z391">
        <f>IF(AND(ISNUMBER('Apólices'!$L391),'Apólices'!$R391&lt;&gt;"Cancelada"),IF(AND('Apólices'!$L391&gt;=TODAY(),'Apólices'!$L391&lt;=TODAY()+90),'Apólices'!$L391+ROW()/100000,""),"")</f>
        <v/>
      </c>
    </row>
    <row r="392">
      <c r="A392">
        <f>IF($Y392="","",INDEX('Apólices'!$A$2:$A$5001,$Y392)&amp;"")</f>
        <v/>
      </c>
      <c r="B392">
        <f>IF($Y392="","",INDEX('Apólices'!$B$2:$B$5001,$Y392)&amp;"")</f>
        <v/>
      </c>
      <c r="C392">
        <f>IF($Y392="","",INDEX('Apólices'!$F$2:$F$5001,$Y392)&amp;"")</f>
        <v/>
      </c>
      <c r="D392">
        <f>IF($Y392="","",INDEX('Apólices'!$G$2:$G$5001,$Y392)&amp;"")</f>
        <v/>
      </c>
      <c r="E392">
        <f>IF($Y392="","",INDEX('Apólices'!$I$2:$I$5001,$Y392)&amp;"")</f>
        <v/>
      </c>
      <c r="F392" s="8">
        <f>IF($Y392="","",INDEX('Apólices'!$L$2:$L$5001,$Y392))</f>
        <v/>
      </c>
      <c r="G392" s="10">
        <f>IF($F392="","",$F392-TODAY())</f>
        <v/>
      </c>
      <c r="H392">
        <f>IF($G392="","",IF($G392&lt;=30,"Até 30 dias",IF($G392&lt;=60,"31 a 60 dias","61 a 90 dias")))</f>
        <v/>
      </c>
      <c r="I392">
        <f>IF($Y392="","",INDEX('Apólices'!$R$2:$R$5001,$Y392)&amp;"")</f>
        <v/>
      </c>
      <c r="Y392">
        <f>IFERROR(MATCH(SMALL($Z$2:$Z$5001,ROW()-8),$Z$2:$Z$5001,0),"")</f>
        <v/>
      </c>
      <c r="Z392">
        <f>IF(AND(ISNUMBER('Apólices'!$L392),'Apólices'!$R392&lt;&gt;"Cancelada"),IF(AND('Apólices'!$L392&gt;=TODAY(),'Apólices'!$L392&lt;=TODAY()+90),'Apólices'!$L392+ROW()/100000,""),"")</f>
        <v/>
      </c>
    </row>
    <row r="393">
      <c r="A393">
        <f>IF($Y393="","",INDEX('Apólices'!$A$2:$A$5001,$Y393)&amp;"")</f>
        <v/>
      </c>
      <c r="B393">
        <f>IF($Y393="","",INDEX('Apólices'!$B$2:$B$5001,$Y393)&amp;"")</f>
        <v/>
      </c>
      <c r="C393">
        <f>IF($Y393="","",INDEX('Apólices'!$F$2:$F$5001,$Y393)&amp;"")</f>
        <v/>
      </c>
      <c r="D393">
        <f>IF($Y393="","",INDEX('Apólices'!$G$2:$G$5001,$Y393)&amp;"")</f>
        <v/>
      </c>
      <c r="E393">
        <f>IF($Y393="","",INDEX('Apólices'!$I$2:$I$5001,$Y393)&amp;"")</f>
        <v/>
      </c>
      <c r="F393" s="8">
        <f>IF($Y393="","",INDEX('Apólices'!$L$2:$L$5001,$Y393))</f>
        <v/>
      </c>
      <c r="G393" s="10">
        <f>IF($F393="","",$F393-TODAY())</f>
        <v/>
      </c>
      <c r="H393">
        <f>IF($G393="","",IF($G393&lt;=30,"Até 30 dias",IF($G393&lt;=60,"31 a 60 dias","61 a 90 dias")))</f>
        <v/>
      </c>
      <c r="I393">
        <f>IF($Y393="","",INDEX('Apólices'!$R$2:$R$5001,$Y393)&amp;"")</f>
        <v/>
      </c>
      <c r="Y393">
        <f>IFERROR(MATCH(SMALL($Z$2:$Z$5001,ROW()-8),$Z$2:$Z$5001,0),"")</f>
        <v/>
      </c>
      <c r="Z393">
        <f>IF(AND(ISNUMBER('Apólices'!$L393),'Apólices'!$R393&lt;&gt;"Cancelada"),IF(AND('Apólices'!$L393&gt;=TODAY(),'Apólices'!$L393&lt;=TODAY()+90),'Apólices'!$L393+ROW()/100000,""),"")</f>
        <v/>
      </c>
    </row>
    <row r="394">
      <c r="A394">
        <f>IF($Y394="","",INDEX('Apólices'!$A$2:$A$5001,$Y394)&amp;"")</f>
        <v/>
      </c>
      <c r="B394">
        <f>IF($Y394="","",INDEX('Apólices'!$B$2:$B$5001,$Y394)&amp;"")</f>
        <v/>
      </c>
      <c r="C394">
        <f>IF($Y394="","",INDEX('Apólices'!$F$2:$F$5001,$Y394)&amp;"")</f>
        <v/>
      </c>
      <c r="D394">
        <f>IF($Y394="","",INDEX('Apólices'!$G$2:$G$5001,$Y394)&amp;"")</f>
        <v/>
      </c>
      <c r="E394">
        <f>IF($Y394="","",INDEX('Apólices'!$I$2:$I$5001,$Y394)&amp;"")</f>
        <v/>
      </c>
      <c r="F394" s="8">
        <f>IF($Y394="","",INDEX('Apólices'!$L$2:$L$5001,$Y394))</f>
        <v/>
      </c>
      <c r="G394" s="10">
        <f>IF($F394="","",$F394-TODAY())</f>
        <v/>
      </c>
      <c r="H394">
        <f>IF($G394="","",IF($G394&lt;=30,"Até 30 dias",IF($G394&lt;=60,"31 a 60 dias","61 a 90 dias")))</f>
        <v/>
      </c>
      <c r="I394">
        <f>IF($Y394="","",INDEX('Apólices'!$R$2:$R$5001,$Y394)&amp;"")</f>
        <v/>
      </c>
      <c r="Y394">
        <f>IFERROR(MATCH(SMALL($Z$2:$Z$5001,ROW()-8),$Z$2:$Z$5001,0),"")</f>
        <v/>
      </c>
      <c r="Z394">
        <f>IF(AND(ISNUMBER('Apólices'!$L394),'Apólices'!$R394&lt;&gt;"Cancelada"),IF(AND('Apólices'!$L394&gt;=TODAY(),'Apólices'!$L394&lt;=TODAY()+90),'Apólices'!$L394+ROW()/100000,""),"")</f>
        <v/>
      </c>
    </row>
    <row r="395">
      <c r="A395">
        <f>IF($Y395="","",INDEX('Apólices'!$A$2:$A$5001,$Y395)&amp;"")</f>
        <v/>
      </c>
      <c r="B395">
        <f>IF($Y395="","",INDEX('Apólices'!$B$2:$B$5001,$Y395)&amp;"")</f>
        <v/>
      </c>
      <c r="C395">
        <f>IF($Y395="","",INDEX('Apólices'!$F$2:$F$5001,$Y395)&amp;"")</f>
        <v/>
      </c>
      <c r="D395">
        <f>IF($Y395="","",INDEX('Apólices'!$G$2:$G$5001,$Y395)&amp;"")</f>
        <v/>
      </c>
      <c r="E395">
        <f>IF($Y395="","",INDEX('Apólices'!$I$2:$I$5001,$Y395)&amp;"")</f>
        <v/>
      </c>
      <c r="F395" s="8">
        <f>IF($Y395="","",INDEX('Apólices'!$L$2:$L$5001,$Y395))</f>
        <v/>
      </c>
      <c r="G395" s="10">
        <f>IF($F395="","",$F395-TODAY())</f>
        <v/>
      </c>
      <c r="H395">
        <f>IF($G395="","",IF($G395&lt;=30,"Até 30 dias",IF($G395&lt;=60,"31 a 60 dias","61 a 90 dias")))</f>
        <v/>
      </c>
      <c r="I395">
        <f>IF($Y395="","",INDEX('Apólices'!$R$2:$R$5001,$Y395)&amp;"")</f>
        <v/>
      </c>
      <c r="Y395">
        <f>IFERROR(MATCH(SMALL($Z$2:$Z$5001,ROW()-8),$Z$2:$Z$5001,0),"")</f>
        <v/>
      </c>
      <c r="Z395">
        <f>IF(AND(ISNUMBER('Apólices'!$L395),'Apólices'!$R395&lt;&gt;"Cancelada"),IF(AND('Apólices'!$L395&gt;=TODAY(),'Apólices'!$L395&lt;=TODAY()+90),'Apólices'!$L395+ROW()/100000,""),"")</f>
        <v/>
      </c>
    </row>
    <row r="396">
      <c r="A396">
        <f>IF($Y396="","",INDEX('Apólices'!$A$2:$A$5001,$Y396)&amp;"")</f>
        <v/>
      </c>
      <c r="B396">
        <f>IF($Y396="","",INDEX('Apólices'!$B$2:$B$5001,$Y396)&amp;"")</f>
        <v/>
      </c>
      <c r="C396">
        <f>IF($Y396="","",INDEX('Apólices'!$F$2:$F$5001,$Y396)&amp;"")</f>
        <v/>
      </c>
      <c r="D396">
        <f>IF($Y396="","",INDEX('Apólices'!$G$2:$G$5001,$Y396)&amp;"")</f>
        <v/>
      </c>
      <c r="E396">
        <f>IF($Y396="","",INDEX('Apólices'!$I$2:$I$5001,$Y396)&amp;"")</f>
        <v/>
      </c>
      <c r="F396" s="8">
        <f>IF($Y396="","",INDEX('Apólices'!$L$2:$L$5001,$Y396))</f>
        <v/>
      </c>
      <c r="G396" s="10">
        <f>IF($F396="","",$F396-TODAY())</f>
        <v/>
      </c>
      <c r="H396">
        <f>IF($G396="","",IF($G396&lt;=30,"Até 30 dias",IF($G396&lt;=60,"31 a 60 dias","61 a 90 dias")))</f>
        <v/>
      </c>
      <c r="I396">
        <f>IF($Y396="","",INDEX('Apólices'!$R$2:$R$5001,$Y396)&amp;"")</f>
        <v/>
      </c>
      <c r="Y396">
        <f>IFERROR(MATCH(SMALL($Z$2:$Z$5001,ROW()-8),$Z$2:$Z$5001,0),"")</f>
        <v/>
      </c>
      <c r="Z396">
        <f>IF(AND(ISNUMBER('Apólices'!$L396),'Apólices'!$R396&lt;&gt;"Cancelada"),IF(AND('Apólices'!$L396&gt;=TODAY(),'Apólices'!$L396&lt;=TODAY()+90),'Apólices'!$L396+ROW()/100000,""),"")</f>
        <v/>
      </c>
    </row>
    <row r="397">
      <c r="A397">
        <f>IF($Y397="","",INDEX('Apólices'!$A$2:$A$5001,$Y397)&amp;"")</f>
        <v/>
      </c>
      <c r="B397">
        <f>IF($Y397="","",INDEX('Apólices'!$B$2:$B$5001,$Y397)&amp;"")</f>
        <v/>
      </c>
      <c r="C397">
        <f>IF($Y397="","",INDEX('Apólices'!$F$2:$F$5001,$Y397)&amp;"")</f>
        <v/>
      </c>
      <c r="D397">
        <f>IF($Y397="","",INDEX('Apólices'!$G$2:$G$5001,$Y397)&amp;"")</f>
        <v/>
      </c>
      <c r="E397">
        <f>IF($Y397="","",INDEX('Apólices'!$I$2:$I$5001,$Y397)&amp;"")</f>
        <v/>
      </c>
      <c r="F397" s="8">
        <f>IF($Y397="","",INDEX('Apólices'!$L$2:$L$5001,$Y397))</f>
        <v/>
      </c>
      <c r="G397" s="10">
        <f>IF($F397="","",$F397-TODAY())</f>
        <v/>
      </c>
      <c r="H397">
        <f>IF($G397="","",IF($G397&lt;=30,"Até 30 dias",IF($G397&lt;=60,"31 a 60 dias","61 a 90 dias")))</f>
        <v/>
      </c>
      <c r="I397">
        <f>IF($Y397="","",INDEX('Apólices'!$R$2:$R$5001,$Y397)&amp;"")</f>
        <v/>
      </c>
      <c r="Y397">
        <f>IFERROR(MATCH(SMALL($Z$2:$Z$5001,ROW()-8),$Z$2:$Z$5001,0),"")</f>
        <v/>
      </c>
      <c r="Z397">
        <f>IF(AND(ISNUMBER('Apólices'!$L397),'Apólices'!$R397&lt;&gt;"Cancelada"),IF(AND('Apólices'!$L397&gt;=TODAY(),'Apólices'!$L397&lt;=TODAY()+90),'Apólices'!$L397+ROW()/100000,""),"")</f>
        <v/>
      </c>
    </row>
    <row r="398">
      <c r="A398">
        <f>IF($Y398="","",INDEX('Apólices'!$A$2:$A$5001,$Y398)&amp;"")</f>
        <v/>
      </c>
      <c r="B398">
        <f>IF($Y398="","",INDEX('Apólices'!$B$2:$B$5001,$Y398)&amp;"")</f>
        <v/>
      </c>
      <c r="C398">
        <f>IF($Y398="","",INDEX('Apólices'!$F$2:$F$5001,$Y398)&amp;"")</f>
        <v/>
      </c>
      <c r="D398">
        <f>IF($Y398="","",INDEX('Apólices'!$G$2:$G$5001,$Y398)&amp;"")</f>
        <v/>
      </c>
      <c r="E398">
        <f>IF($Y398="","",INDEX('Apólices'!$I$2:$I$5001,$Y398)&amp;"")</f>
        <v/>
      </c>
      <c r="F398" s="8">
        <f>IF($Y398="","",INDEX('Apólices'!$L$2:$L$5001,$Y398))</f>
        <v/>
      </c>
      <c r="G398" s="10">
        <f>IF($F398="","",$F398-TODAY())</f>
        <v/>
      </c>
      <c r="H398">
        <f>IF($G398="","",IF($G398&lt;=30,"Até 30 dias",IF($G398&lt;=60,"31 a 60 dias","61 a 90 dias")))</f>
        <v/>
      </c>
      <c r="I398">
        <f>IF($Y398="","",INDEX('Apólices'!$R$2:$R$5001,$Y398)&amp;"")</f>
        <v/>
      </c>
      <c r="Y398">
        <f>IFERROR(MATCH(SMALL($Z$2:$Z$5001,ROW()-8),$Z$2:$Z$5001,0),"")</f>
        <v/>
      </c>
      <c r="Z398">
        <f>IF(AND(ISNUMBER('Apólices'!$L398),'Apólices'!$R398&lt;&gt;"Cancelada"),IF(AND('Apólices'!$L398&gt;=TODAY(),'Apólices'!$L398&lt;=TODAY()+90),'Apólices'!$L398+ROW()/100000,""),"")</f>
        <v/>
      </c>
    </row>
    <row r="399">
      <c r="A399">
        <f>IF($Y399="","",INDEX('Apólices'!$A$2:$A$5001,$Y399)&amp;"")</f>
        <v/>
      </c>
      <c r="B399">
        <f>IF($Y399="","",INDEX('Apólices'!$B$2:$B$5001,$Y399)&amp;"")</f>
        <v/>
      </c>
      <c r="C399">
        <f>IF($Y399="","",INDEX('Apólices'!$F$2:$F$5001,$Y399)&amp;"")</f>
        <v/>
      </c>
      <c r="D399">
        <f>IF($Y399="","",INDEX('Apólices'!$G$2:$G$5001,$Y399)&amp;"")</f>
        <v/>
      </c>
      <c r="E399">
        <f>IF($Y399="","",INDEX('Apólices'!$I$2:$I$5001,$Y399)&amp;"")</f>
        <v/>
      </c>
      <c r="F399" s="8">
        <f>IF($Y399="","",INDEX('Apólices'!$L$2:$L$5001,$Y399))</f>
        <v/>
      </c>
      <c r="G399" s="10">
        <f>IF($F399="","",$F399-TODAY())</f>
        <v/>
      </c>
      <c r="H399">
        <f>IF($G399="","",IF($G399&lt;=30,"Até 30 dias",IF($G399&lt;=60,"31 a 60 dias","61 a 90 dias")))</f>
        <v/>
      </c>
      <c r="I399">
        <f>IF($Y399="","",INDEX('Apólices'!$R$2:$R$5001,$Y399)&amp;"")</f>
        <v/>
      </c>
      <c r="Y399">
        <f>IFERROR(MATCH(SMALL($Z$2:$Z$5001,ROW()-8),$Z$2:$Z$5001,0),"")</f>
        <v/>
      </c>
      <c r="Z399">
        <f>IF(AND(ISNUMBER('Apólices'!$L399),'Apólices'!$R399&lt;&gt;"Cancelada"),IF(AND('Apólices'!$L399&gt;=TODAY(),'Apólices'!$L399&lt;=TODAY()+90),'Apólices'!$L399+ROW()/100000,""),"")</f>
        <v/>
      </c>
    </row>
    <row r="400">
      <c r="A400">
        <f>IF($Y400="","",INDEX('Apólices'!$A$2:$A$5001,$Y400)&amp;"")</f>
        <v/>
      </c>
      <c r="B400">
        <f>IF($Y400="","",INDEX('Apólices'!$B$2:$B$5001,$Y400)&amp;"")</f>
        <v/>
      </c>
      <c r="C400">
        <f>IF($Y400="","",INDEX('Apólices'!$F$2:$F$5001,$Y400)&amp;"")</f>
        <v/>
      </c>
      <c r="D400">
        <f>IF($Y400="","",INDEX('Apólices'!$G$2:$G$5001,$Y400)&amp;"")</f>
        <v/>
      </c>
      <c r="E400">
        <f>IF($Y400="","",INDEX('Apólices'!$I$2:$I$5001,$Y400)&amp;"")</f>
        <v/>
      </c>
      <c r="F400" s="8">
        <f>IF($Y400="","",INDEX('Apólices'!$L$2:$L$5001,$Y400))</f>
        <v/>
      </c>
      <c r="G400" s="10">
        <f>IF($F400="","",$F400-TODAY())</f>
        <v/>
      </c>
      <c r="H400">
        <f>IF($G400="","",IF($G400&lt;=30,"Até 30 dias",IF($G400&lt;=60,"31 a 60 dias","61 a 90 dias")))</f>
        <v/>
      </c>
      <c r="I400">
        <f>IF($Y400="","",INDEX('Apólices'!$R$2:$R$5001,$Y400)&amp;"")</f>
        <v/>
      </c>
      <c r="Y400">
        <f>IFERROR(MATCH(SMALL($Z$2:$Z$5001,ROW()-8),$Z$2:$Z$5001,0),"")</f>
        <v/>
      </c>
      <c r="Z400">
        <f>IF(AND(ISNUMBER('Apólices'!$L400),'Apólices'!$R400&lt;&gt;"Cancelada"),IF(AND('Apólices'!$L400&gt;=TODAY(),'Apólices'!$L400&lt;=TODAY()+90),'Apólices'!$L400+ROW()/100000,""),"")</f>
        <v/>
      </c>
    </row>
    <row r="401">
      <c r="A401">
        <f>IF($Y401="","",INDEX('Apólices'!$A$2:$A$5001,$Y401)&amp;"")</f>
        <v/>
      </c>
      <c r="B401">
        <f>IF($Y401="","",INDEX('Apólices'!$B$2:$B$5001,$Y401)&amp;"")</f>
        <v/>
      </c>
      <c r="C401">
        <f>IF($Y401="","",INDEX('Apólices'!$F$2:$F$5001,$Y401)&amp;"")</f>
        <v/>
      </c>
      <c r="D401">
        <f>IF($Y401="","",INDEX('Apólices'!$G$2:$G$5001,$Y401)&amp;"")</f>
        <v/>
      </c>
      <c r="E401">
        <f>IF($Y401="","",INDEX('Apólices'!$I$2:$I$5001,$Y401)&amp;"")</f>
        <v/>
      </c>
      <c r="F401" s="8">
        <f>IF($Y401="","",INDEX('Apólices'!$L$2:$L$5001,$Y401))</f>
        <v/>
      </c>
      <c r="G401" s="10">
        <f>IF($F401="","",$F401-TODAY())</f>
        <v/>
      </c>
      <c r="H401">
        <f>IF($G401="","",IF($G401&lt;=30,"Até 30 dias",IF($G401&lt;=60,"31 a 60 dias","61 a 90 dias")))</f>
        <v/>
      </c>
      <c r="I401">
        <f>IF($Y401="","",INDEX('Apólices'!$R$2:$R$5001,$Y401)&amp;"")</f>
        <v/>
      </c>
      <c r="Y401">
        <f>IFERROR(MATCH(SMALL($Z$2:$Z$5001,ROW()-8),$Z$2:$Z$5001,0),"")</f>
        <v/>
      </c>
      <c r="Z401">
        <f>IF(AND(ISNUMBER('Apólices'!$L401),'Apólices'!$R401&lt;&gt;"Cancelada"),IF(AND('Apólices'!$L401&gt;=TODAY(),'Apólices'!$L401&lt;=TODAY()+90),'Apólices'!$L401+ROW()/100000,""),"")</f>
        <v/>
      </c>
    </row>
    <row r="402">
      <c r="A402">
        <f>IF($Y402="","",INDEX('Apólices'!$A$2:$A$5001,$Y402)&amp;"")</f>
        <v/>
      </c>
      <c r="B402">
        <f>IF($Y402="","",INDEX('Apólices'!$B$2:$B$5001,$Y402)&amp;"")</f>
        <v/>
      </c>
      <c r="C402">
        <f>IF($Y402="","",INDEX('Apólices'!$F$2:$F$5001,$Y402)&amp;"")</f>
        <v/>
      </c>
      <c r="D402">
        <f>IF($Y402="","",INDEX('Apólices'!$G$2:$G$5001,$Y402)&amp;"")</f>
        <v/>
      </c>
      <c r="E402">
        <f>IF($Y402="","",INDEX('Apólices'!$I$2:$I$5001,$Y402)&amp;"")</f>
        <v/>
      </c>
      <c r="F402" s="8">
        <f>IF($Y402="","",INDEX('Apólices'!$L$2:$L$5001,$Y402))</f>
        <v/>
      </c>
      <c r="G402" s="10">
        <f>IF($F402="","",$F402-TODAY())</f>
        <v/>
      </c>
      <c r="H402">
        <f>IF($G402="","",IF($G402&lt;=30,"Até 30 dias",IF($G402&lt;=60,"31 a 60 dias","61 a 90 dias")))</f>
        <v/>
      </c>
      <c r="I402">
        <f>IF($Y402="","",INDEX('Apólices'!$R$2:$R$5001,$Y402)&amp;"")</f>
        <v/>
      </c>
      <c r="Y402">
        <f>IFERROR(MATCH(SMALL($Z$2:$Z$5001,ROW()-8),$Z$2:$Z$5001,0),"")</f>
        <v/>
      </c>
      <c r="Z402">
        <f>IF(AND(ISNUMBER('Apólices'!$L402),'Apólices'!$R402&lt;&gt;"Cancelada"),IF(AND('Apólices'!$L402&gt;=TODAY(),'Apólices'!$L402&lt;=TODAY()+90),'Apólices'!$L402+ROW()/100000,""),"")</f>
        <v/>
      </c>
    </row>
    <row r="403">
      <c r="A403">
        <f>IF($Y403="","",INDEX('Apólices'!$A$2:$A$5001,$Y403)&amp;"")</f>
        <v/>
      </c>
      <c r="B403">
        <f>IF($Y403="","",INDEX('Apólices'!$B$2:$B$5001,$Y403)&amp;"")</f>
        <v/>
      </c>
      <c r="C403">
        <f>IF($Y403="","",INDEX('Apólices'!$F$2:$F$5001,$Y403)&amp;"")</f>
        <v/>
      </c>
      <c r="D403">
        <f>IF($Y403="","",INDEX('Apólices'!$G$2:$G$5001,$Y403)&amp;"")</f>
        <v/>
      </c>
      <c r="E403">
        <f>IF($Y403="","",INDEX('Apólices'!$I$2:$I$5001,$Y403)&amp;"")</f>
        <v/>
      </c>
      <c r="F403" s="8">
        <f>IF($Y403="","",INDEX('Apólices'!$L$2:$L$5001,$Y403))</f>
        <v/>
      </c>
      <c r="G403" s="10">
        <f>IF($F403="","",$F403-TODAY())</f>
        <v/>
      </c>
      <c r="H403">
        <f>IF($G403="","",IF($G403&lt;=30,"Até 30 dias",IF($G403&lt;=60,"31 a 60 dias","61 a 90 dias")))</f>
        <v/>
      </c>
      <c r="I403">
        <f>IF($Y403="","",INDEX('Apólices'!$R$2:$R$5001,$Y403)&amp;"")</f>
        <v/>
      </c>
      <c r="Y403">
        <f>IFERROR(MATCH(SMALL($Z$2:$Z$5001,ROW()-8),$Z$2:$Z$5001,0),"")</f>
        <v/>
      </c>
      <c r="Z403">
        <f>IF(AND(ISNUMBER('Apólices'!$L403),'Apólices'!$R403&lt;&gt;"Cancelada"),IF(AND('Apólices'!$L403&gt;=TODAY(),'Apólices'!$L403&lt;=TODAY()+90),'Apólices'!$L403+ROW()/100000,""),"")</f>
        <v/>
      </c>
    </row>
    <row r="404">
      <c r="A404">
        <f>IF($Y404="","",INDEX('Apólices'!$A$2:$A$5001,$Y404)&amp;"")</f>
        <v/>
      </c>
      <c r="B404">
        <f>IF($Y404="","",INDEX('Apólices'!$B$2:$B$5001,$Y404)&amp;"")</f>
        <v/>
      </c>
      <c r="C404">
        <f>IF($Y404="","",INDEX('Apólices'!$F$2:$F$5001,$Y404)&amp;"")</f>
        <v/>
      </c>
      <c r="D404">
        <f>IF($Y404="","",INDEX('Apólices'!$G$2:$G$5001,$Y404)&amp;"")</f>
        <v/>
      </c>
      <c r="E404">
        <f>IF($Y404="","",INDEX('Apólices'!$I$2:$I$5001,$Y404)&amp;"")</f>
        <v/>
      </c>
      <c r="F404" s="8">
        <f>IF($Y404="","",INDEX('Apólices'!$L$2:$L$5001,$Y404))</f>
        <v/>
      </c>
      <c r="G404" s="10">
        <f>IF($F404="","",$F404-TODAY())</f>
        <v/>
      </c>
      <c r="H404">
        <f>IF($G404="","",IF($G404&lt;=30,"Até 30 dias",IF($G404&lt;=60,"31 a 60 dias","61 a 90 dias")))</f>
        <v/>
      </c>
      <c r="I404">
        <f>IF($Y404="","",INDEX('Apólices'!$R$2:$R$5001,$Y404)&amp;"")</f>
        <v/>
      </c>
      <c r="Y404">
        <f>IFERROR(MATCH(SMALL($Z$2:$Z$5001,ROW()-8),$Z$2:$Z$5001,0),"")</f>
        <v/>
      </c>
      <c r="Z404">
        <f>IF(AND(ISNUMBER('Apólices'!$L404),'Apólices'!$R404&lt;&gt;"Cancelada"),IF(AND('Apólices'!$L404&gt;=TODAY(),'Apólices'!$L404&lt;=TODAY()+90),'Apólices'!$L404+ROW()/100000,""),"")</f>
        <v/>
      </c>
    </row>
    <row r="405">
      <c r="A405">
        <f>IF($Y405="","",INDEX('Apólices'!$A$2:$A$5001,$Y405)&amp;"")</f>
        <v/>
      </c>
      <c r="B405">
        <f>IF($Y405="","",INDEX('Apólices'!$B$2:$B$5001,$Y405)&amp;"")</f>
        <v/>
      </c>
      <c r="C405">
        <f>IF($Y405="","",INDEX('Apólices'!$F$2:$F$5001,$Y405)&amp;"")</f>
        <v/>
      </c>
      <c r="D405">
        <f>IF($Y405="","",INDEX('Apólices'!$G$2:$G$5001,$Y405)&amp;"")</f>
        <v/>
      </c>
      <c r="E405">
        <f>IF($Y405="","",INDEX('Apólices'!$I$2:$I$5001,$Y405)&amp;"")</f>
        <v/>
      </c>
      <c r="F405" s="8">
        <f>IF($Y405="","",INDEX('Apólices'!$L$2:$L$5001,$Y405))</f>
        <v/>
      </c>
      <c r="G405" s="10">
        <f>IF($F405="","",$F405-TODAY())</f>
        <v/>
      </c>
      <c r="H405">
        <f>IF($G405="","",IF($G405&lt;=30,"Até 30 dias",IF($G405&lt;=60,"31 a 60 dias","61 a 90 dias")))</f>
        <v/>
      </c>
      <c r="I405">
        <f>IF($Y405="","",INDEX('Apólices'!$R$2:$R$5001,$Y405)&amp;"")</f>
        <v/>
      </c>
      <c r="Y405">
        <f>IFERROR(MATCH(SMALL($Z$2:$Z$5001,ROW()-8),$Z$2:$Z$5001,0),"")</f>
        <v/>
      </c>
      <c r="Z405">
        <f>IF(AND(ISNUMBER('Apólices'!$L405),'Apólices'!$R405&lt;&gt;"Cancelada"),IF(AND('Apólices'!$L405&gt;=TODAY(),'Apólices'!$L405&lt;=TODAY()+90),'Apólices'!$L405+ROW()/100000,""),"")</f>
        <v/>
      </c>
    </row>
    <row r="406">
      <c r="A406">
        <f>IF($Y406="","",INDEX('Apólices'!$A$2:$A$5001,$Y406)&amp;"")</f>
        <v/>
      </c>
      <c r="B406">
        <f>IF($Y406="","",INDEX('Apólices'!$B$2:$B$5001,$Y406)&amp;"")</f>
        <v/>
      </c>
      <c r="C406">
        <f>IF($Y406="","",INDEX('Apólices'!$F$2:$F$5001,$Y406)&amp;"")</f>
        <v/>
      </c>
      <c r="D406">
        <f>IF($Y406="","",INDEX('Apólices'!$G$2:$G$5001,$Y406)&amp;"")</f>
        <v/>
      </c>
      <c r="E406">
        <f>IF($Y406="","",INDEX('Apólices'!$I$2:$I$5001,$Y406)&amp;"")</f>
        <v/>
      </c>
      <c r="F406" s="8">
        <f>IF($Y406="","",INDEX('Apólices'!$L$2:$L$5001,$Y406))</f>
        <v/>
      </c>
      <c r="G406" s="10">
        <f>IF($F406="","",$F406-TODAY())</f>
        <v/>
      </c>
      <c r="H406">
        <f>IF($G406="","",IF($G406&lt;=30,"Até 30 dias",IF($G406&lt;=60,"31 a 60 dias","61 a 90 dias")))</f>
        <v/>
      </c>
      <c r="I406">
        <f>IF($Y406="","",INDEX('Apólices'!$R$2:$R$5001,$Y406)&amp;"")</f>
        <v/>
      </c>
      <c r="Y406">
        <f>IFERROR(MATCH(SMALL($Z$2:$Z$5001,ROW()-8),$Z$2:$Z$5001,0),"")</f>
        <v/>
      </c>
      <c r="Z406">
        <f>IF(AND(ISNUMBER('Apólices'!$L406),'Apólices'!$R406&lt;&gt;"Cancelada"),IF(AND('Apólices'!$L406&gt;=TODAY(),'Apólices'!$L406&lt;=TODAY()+90),'Apólices'!$L406+ROW()/100000,""),"")</f>
        <v/>
      </c>
    </row>
    <row r="407">
      <c r="A407">
        <f>IF($Y407="","",INDEX('Apólices'!$A$2:$A$5001,$Y407)&amp;"")</f>
        <v/>
      </c>
      <c r="B407">
        <f>IF($Y407="","",INDEX('Apólices'!$B$2:$B$5001,$Y407)&amp;"")</f>
        <v/>
      </c>
      <c r="C407">
        <f>IF($Y407="","",INDEX('Apólices'!$F$2:$F$5001,$Y407)&amp;"")</f>
        <v/>
      </c>
      <c r="D407">
        <f>IF($Y407="","",INDEX('Apólices'!$G$2:$G$5001,$Y407)&amp;"")</f>
        <v/>
      </c>
      <c r="E407">
        <f>IF($Y407="","",INDEX('Apólices'!$I$2:$I$5001,$Y407)&amp;"")</f>
        <v/>
      </c>
      <c r="F407" s="8">
        <f>IF($Y407="","",INDEX('Apólices'!$L$2:$L$5001,$Y407))</f>
        <v/>
      </c>
      <c r="G407" s="10">
        <f>IF($F407="","",$F407-TODAY())</f>
        <v/>
      </c>
      <c r="H407">
        <f>IF($G407="","",IF($G407&lt;=30,"Até 30 dias",IF($G407&lt;=60,"31 a 60 dias","61 a 90 dias")))</f>
        <v/>
      </c>
      <c r="I407">
        <f>IF($Y407="","",INDEX('Apólices'!$R$2:$R$5001,$Y407)&amp;"")</f>
        <v/>
      </c>
      <c r="Y407">
        <f>IFERROR(MATCH(SMALL($Z$2:$Z$5001,ROW()-8),$Z$2:$Z$5001,0),"")</f>
        <v/>
      </c>
      <c r="Z407">
        <f>IF(AND(ISNUMBER('Apólices'!$L407),'Apólices'!$R407&lt;&gt;"Cancelada"),IF(AND('Apólices'!$L407&gt;=TODAY(),'Apólices'!$L407&lt;=TODAY()+90),'Apólices'!$L407+ROW()/100000,""),"")</f>
        <v/>
      </c>
    </row>
    <row r="408">
      <c r="A408">
        <f>IF($Y408="","",INDEX('Apólices'!$A$2:$A$5001,$Y408)&amp;"")</f>
        <v/>
      </c>
      <c r="B408">
        <f>IF($Y408="","",INDEX('Apólices'!$B$2:$B$5001,$Y408)&amp;"")</f>
        <v/>
      </c>
      <c r="C408">
        <f>IF($Y408="","",INDEX('Apólices'!$F$2:$F$5001,$Y408)&amp;"")</f>
        <v/>
      </c>
      <c r="D408">
        <f>IF($Y408="","",INDEX('Apólices'!$G$2:$G$5001,$Y408)&amp;"")</f>
        <v/>
      </c>
      <c r="E408">
        <f>IF($Y408="","",INDEX('Apólices'!$I$2:$I$5001,$Y408)&amp;"")</f>
        <v/>
      </c>
      <c r="F408" s="8">
        <f>IF($Y408="","",INDEX('Apólices'!$L$2:$L$5001,$Y408))</f>
        <v/>
      </c>
      <c r="G408" s="10">
        <f>IF($F408="","",$F408-TODAY())</f>
        <v/>
      </c>
      <c r="H408">
        <f>IF($G408="","",IF($G408&lt;=30,"Até 30 dias",IF($G408&lt;=60,"31 a 60 dias","61 a 90 dias")))</f>
        <v/>
      </c>
      <c r="I408">
        <f>IF($Y408="","",INDEX('Apólices'!$R$2:$R$5001,$Y408)&amp;"")</f>
        <v/>
      </c>
      <c r="Y408">
        <f>IFERROR(MATCH(SMALL($Z$2:$Z$5001,ROW()-8),$Z$2:$Z$5001,0),"")</f>
        <v/>
      </c>
      <c r="Z408">
        <f>IF(AND(ISNUMBER('Apólices'!$L408),'Apólices'!$R408&lt;&gt;"Cancelada"),IF(AND('Apólices'!$L408&gt;=TODAY(),'Apólices'!$L408&lt;=TODAY()+90),'Apólices'!$L408+ROW()/100000,""),"")</f>
        <v/>
      </c>
    </row>
    <row r="409">
      <c r="A409">
        <f>IF($Y409="","",INDEX('Apólices'!$A$2:$A$5001,$Y409)&amp;"")</f>
        <v/>
      </c>
      <c r="B409">
        <f>IF($Y409="","",INDEX('Apólices'!$B$2:$B$5001,$Y409)&amp;"")</f>
        <v/>
      </c>
      <c r="C409">
        <f>IF($Y409="","",INDEX('Apólices'!$F$2:$F$5001,$Y409)&amp;"")</f>
        <v/>
      </c>
      <c r="D409">
        <f>IF($Y409="","",INDEX('Apólices'!$G$2:$G$5001,$Y409)&amp;"")</f>
        <v/>
      </c>
      <c r="E409">
        <f>IF($Y409="","",INDEX('Apólices'!$I$2:$I$5001,$Y409)&amp;"")</f>
        <v/>
      </c>
      <c r="F409" s="8">
        <f>IF($Y409="","",INDEX('Apólices'!$L$2:$L$5001,$Y409))</f>
        <v/>
      </c>
      <c r="G409" s="10">
        <f>IF($F409="","",$F409-TODAY())</f>
        <v/>
      </c>
      <c r="H409">
        <f>IF($G409="","",IF($G409&lt;=30,"Até 30 dias",IF($G409&lt;=60,"31 a 60 dias","61 a 90 dias")))</f>
        <v/>
      </c>
      <c r="I409">
        <f>IF($Y409="","",INDEX('Apólices'!$R$2:$R$5001,$Y409)&amp;"")</f>
        <v/>
      </c>
      <c r="Y409">
        <f>IFERROR(MATCH(SMALL($Z$2:$Z$5001,ROW()-8),$Z$2:$Z$5001,0),"")</f>
        <v/>
      </c>
      <c r="Z409">
        <f>IF(AND(ISNUMBER('Apólices'!$L409),'Apólices'!$R409&lt;&gt;"Cancelada"),IF(AND('Apólices'!$L409&gt;=TODAY(),'Apólices'!$L409&lt;=TODAY()+90),'Apólices'!$L409+ROW()/100000,""),"")</f>
        <v/>
      </c>
    </row>
    <row r="410">
      <c r="A410">
        <f>IF($Y410="","",INDEX('Apólices'!$A$2:$A$5001,$Y410)&amp;"")</f>
        <v/>
      </c>
      <c r="B410">
        <f>IF($Y410="","",INDEX('Apólices'!$B$2:$B$5001,$Y410)&amp;"")</f>
        <v/>
      </c>
      <c r="C410">
        <f>IF($Y410="","",INDEX('Apólices'!$F$2:$F$5001,$Y410)&amp;"")</f>
        <v/>
      </c>
      <c r="D410">
        <f>IF($Y410="","",INDEX('Apólices'!$G$2:$G$5001,$Y410)&amp;"")</f>
        <v/>
      </c>
      <c r="E410">
        <f>IF($Y410="","",INDEX('Apólices'!$I$2:$I$5001,$Y410)&amp;"")</f>
        <v/>
      </c>
      <c r="F410" s="8">
        <f>IF($Y410="","",INDEX('Apólices'!$L$2:$L$5001,$Y410))</f>
        <v/>
      </c>
      <c r="G410" s="10">
        <f>IF($F410="","",$F410-TODAY())</f>
        <v/>
      </c>
      <c r="H410">
        <f>IF($G410="","",IF($G410&lt;=30,"Até 30 dias",IF($G410&lt;=60,"31 a 60 dias","61 a 90 dias")))</f>
        <v/>
      </c>
      <c r="I410">
        <f>IF($Y410="","",INDEX('Apólices'!$R$2:$R$5001,$Y410)&amp;"")</f>
        <v/>
      </c>
      <c r="Y410">
        <f>IFERROR(MATCH(SMALL($Z$2:$Z$5001,ROW()-8),$Z$2:$Z$5001,0),"")</f>
        <v/>
      </c>
      <c r="Z410">
        <f>IF(AND(ISNUMBER('Apólices'!$L410),'Apólices'!$R410&lt;&gt;"Cancelada"),IF(AND('Apólices'!$L410&gt;=TODAY(),'Apólices'!$L410&lt;=TODAY()+90),'Apólices'!$L410+ROW()/100000,""),"")</f>
        <v/>
      </c>
    </row>
    <row r="411">
      <c r="A411">
        <f>IF($Y411="","",INDEX('Apólices'!$A$2:$A$5001,$Y411)&amp;"")</f>
        <v/>
      </c>
      <c r="B411">
        <f>IF($Y411="","",INDEX('Apólices'!$B$2:$B$5001,$Y411)&amp;"")</f>
        <v/>
      </c>
      <c r="C411">
        <f>IF($Y411="","",INDEX('Apólices'!$F$2:$F$5001,$Y411)&amp;"")</f>
        <v/>
      </c>
      <c r="D411">
        <f>IF($Y411="","",INDEX('Apólices'!$G$2:$G$5001,$Y411)&amp;"")</f>
        <v/>
      </c>
      <c r="E411">
        <f>IF($Y411="","",INDEX('Apólices'!$I$2:$I$5001,$Y411)&amp;"")</f>
        <v/>
      </c>
      <c r="F411" s="8">
        <f>IF($Y411="","",INDEX('Apólices'!$L$2:$L$5001,$Y411))</f>
        <v/>
      </c>
      <c r="G411" s="10">
        <f>IF($F411="","",$F411-TODAY())</f>
        <v/>
      </c>
      <c r="H411">
        <f>IF($G411="","",IF($G411&lt;=30,"Até 30 dias",IF($G411&lt;=60,"31 a 60 dias","61 a 90 dias")))</f>
        <v/>
      </c>
      <c r="I411">
        <f>IF($Y411="","",INDEX('Apólices'!$R$2:$R$5001,$Y411)&amp;"")</f>
        <v/>
      </c>
      <c r="Y411">
        <f>IFERROR(MATCH(SMALL($Z$2:$Z$5001,ROW()-8),$Z$2:$Z$5001,0),"")</f>
        <v/>
      </c>
      <c r="Z411">
        <f>IF(AND(ISNUMBER('Apólices'!$L411),'Apólices'!$R411&lt;&gt;"Cancelada"),IF(AND('Apólices'!$L411&gt;=TODAY(),'Apólices'!$L411&lt;=TODAY()+90),'Apólices'!$L411+ROW()/100000,""),"")</f>
        <v/>
      </c>
    </row>
    <row r="412">
      <c r="A412">
        <f>IF($Y412="","",INDEX('Apólices'!$A$2:$A$5001,$Y412)&amp;"")</f>
        <v/>
      </c>
      <c r="B412">
        <f>IF($Y412="","",INDEX('Apólices'!$B$2:$B$5001,$Y412)&amp;"")</f>
        <v/>
      </c>
      <c r="C412">
        <f>IF($Y412="","",INDEX('Apólices'!$F$2:$F$5001,$Y412)&amp;"")</f>
        <v/>
      </c>
      <c r="D412">
        <f>IF($Y412="","",INDEX('Apólices'!$G$2:$G$5001,$Y412)&amp;"")</f>
        <v/>
      </c>
      <c r="E412">
        <f>IF($Y412="","",INDEX('Apólices'!$I$2:$I$5001,$Y412)&amp;"")</f>
        <v/>
      </c>
      <c r="F412" s="8">
        <f>IF($Y412="","",INDEX('Apólices'!$L$2:$L$5001,$Y412))</f>
        <v/>
      </c>
      <c r="G412" s="10">
        <f>IF($F412="","",$F412-TODAY())</f>
        <v/>
      </c>
      <c r="H412">
        <f>IF($G412="","",IF($G412&lt;=30,"Até 30 dias",IF($G412&lt;=60,"31 a 60 dias","61 a 90 dias")))</f>
        <v/>
      </c>
      <c r="I412">
        <f>IF($Y412="","",INDEX('Apólices'!$R$2:$R$5001,$Y412)&amp;"")</f>
        <v/>
      </c>
      <c r="Y412">
        <f>IFERROR(MATCH(SMALL($Z$2:$Z$5001,ROW()-8),$Z$2:$Z$5001,0),"")</f>
        <v/>
      </c>
      <c r="Z412">
        <f>IF(AND(ISNUMBER('Apólices'!$L412),'Apólices'!$R412&lt;&gt;"Cancelada"),IF(AND('Apólices'!$L412&gt;=TODAY(),'Apólices'!$L412&lt;=TODAY()+90),'Apólices'!$L412+ROW()/100000,""),"")</f>
        <v/>
      </c>
    </row>
    <row r="413">
      <c r="A413">
        <f>IF($Y413="","",INDEX('Apólices'!$A$2:$A$5001,$Y413)&amp;"")</f>
        <v/>
      </c>
      <c r="B413">
        <f>IF($Y413="","",INDEX('Apólices'!$B$2:$B$5001,$Y413)&amp;"")</f>
        <v/>
      </c>
      <c r="C413">
        <f>IF($Y413="","",INDEX('Apólices'!$F$2:$F$5001,$Y413)&amp;"")</f>
        <v/>
      </c>
      <c r="D413">
        <f>IF($Y413="","",INDEX('Apólices'!$G$2:$G$5001,$Y413)&amp;"")</f>
        <v/>
      </c>
      <c r="E413">
        <f>IF($Y413="","",INDEX('Apólices'!$I$2:$I$5001,$Y413)&amp;"")</f>
        <v/>
      </c>
      <c r="F413" s="8">
        <f>IF($Y413="","",INDEX('Apólices'!$L$2:$L$5001,$Y413))</f>
        <v/>
      </c>
      <c r="G413" s="10">
        <f>IF($F413="","",$F413-TODAY())</f>
        <v/>
      </c>
      <c r="H413">
        <f>IF($G413="","",IF($G413&lt;=30,"Até 30 dias",IF($G413&lt;=60,"31 a 60 dias","61 a 90 dias")))</f>
        <v/>
      </c>
      <c r="I413">
        <f>IF($Y413="","",INDEX('Apólices'!$R$2:$R$5001,$Y413)&amp;"")</f>
        <v/>
      </c>
      <c r="Y413">
        <f>IFERROR(MATCH(SMALL($Z$2:$Z$5001,ROW()-8),$Z$2:$Z$5001,0),"")</f>
        <v/>
      </c>
      <c r="Z413">
        <f>IF(AND(ISNUMBER('Apólices'!$L413),'Apólices'!$R413&lt;&gt;"Cancelada"),IF(AND('Apólices'!$L413&gt;=TODAY(),'Apólices'!$L413&lt;=TODAY()+90),'Apólices'!$L413+ROW()/100000,""),"")</f>
        <v/>
      </c>
    </row>
    <row r="414">
      <c r="A414">
        <f>IF($Y414="","",INDEX('Apólices'!$A$2:$A$5001,$Y414)&amp;"")</f>
        <v/>
      </c>
      <c r="B414">
        <f>IF($Y414="","",INDEX('Apólices'!$B$2:$B$5001,$Y414)&amp;"")</f>
        <v/>
      </c>
      <c r="C414">
        <f>IF($Y414="","",INDEX('Apólices'!$F$2:$F$5001,$Y414)&amp;"")</f>
        <v/>
      </c>
      <c r="D414">
        <f>IF($Y414="","",INDEX('Apólices'!$G$2:$G$5001,$Y414)&amp;"")</f>
        <v/>
      </c>
      <c r="E414">
        <f>IF($Y414="","",INDEX('Apólices'!$I$2:$I$5001,$Y414)&amp;"")</f>
        <v/>
      </c>
      <c r="F414" s="8">
        <f>IF($Y414="","",INDEX('Apólices'!$L$2:$L$5001,$Y414))</f>
        <v/>
      </c>
      <c r="G414" s="10">
        <f>IF($F414="","",$F414-TODAY())</f>
        <v/>
      </c>
      <c r="H414">
        <f>IF($G414="","",IF($G414&lt;=30,"Até 30 dias",IF($G414&lt;=60,"31 a 60 dias","61 a 90 dias")))</f>
        <v/>
      </c>
      <c r="I414">
        <f>IF($Y414="","",INDEX('Apólices'!$R$2:$R$5001,$Y414)&amp;"")</f>
        <v/>
      </c>
      <c r="Y414">
        <f>IFERROR(MATCH(SMALL($Z$2:$Z$5001,ROW()-8),$Z$2:$Z$5001,0),"")</f>
        <v/>
      </c>
      <c r="Z414">
        <f>IF(AND(ISNUMBER('Apólices'!$L414),'Apólices'!$R414&lt;&gt;"Cancelada"),IF(AND('Apólices'!$L414&gt;=TODAY(),'Apólices'!$L414&lt;=TODAY()+90),'Apólices'!$L414+ROW()/100000,""),"")</f>
        <v/>
      </c>
    </row>
    <row r="415">
      <c r="A415">
        <f>IF($Y415="","",INDEX('Apólices'!$A$2:$A$5001,$Y415)&amp;"")</f>
        <v/>
      </c>
      <c r="B415">
        <f>IF($Y415="","",INDEX('Apólices'!$B$2:$B$5001,$Y415)&amp;"")</f>
        <v/>
      </c>
      <c r="C415">
        <f>IF($Y415="","",INDEX('Apólices'!$F$2:$F$5001,$Y415)&amp;"")</f>
        <v/>
      </c>
      <c r="D415">
        <f>IF($Y415="","",INDEX('Apólices'!$G$2:$G$5001,$Y415)&amp;"")</f>
        <v/>
      </c>
      <c r="E415">
        <f>IF($Y415="","",INDEX('Apólices'!$I$2:$I$5001,$Y415)&amp;"")</f>
        <v/>
      </c>
      <c r="F415" s="8">
        <f>IF($Y415="","",INDEX('Apólices'!$L$2:$L$5001,$Y415))</f>
        <v/>
      </c>
      <c r="G415" s="10">
        <f>IF($F415="","",$F415-TODAY())</f>
        <v/>
      </c>
      <c r="H415">
        <f>IF($G415="","",IF($G415&lt;=30,"Até 30 dias",IF($G415&lt;=60,"31 a 60 dias","61 a 90 dias")))</f>
        <v/>
      </c>
      <c r="I415">
        <f>IF($Y415="","",INDEX('Apólices'!$R$2:$R$5001,$Y415)&amp;"")</f>
        <v/>
      </c>
      <c r="Y415">
        <f>IFERROR(MATCH(SMALL($Z$2:$Z$5001,ROW()-8),$Z$2:$Z$5001,0),"")</f>
        <v/>
      </c>
      <c r="Z415">
        <f>IF(AND(ISNUMBER('Apólices'!$L415),'Apólices'!$R415&lt;&gt;"Cancelada"),IF(AND('Apólices'!$L415&gt;=TODAY(),'Apólices'!$L415&lt;=TODAY()+90),'Apólices'!$L415+ROW()/100000,""),"")</f>
        <v/>
      </c>
    </row>
    <row r="416">
      <c r="A416">
        <f>IF($Y416="","",INDEX('Apólices'!$A$2:$A$5001,$Y416)&amp;"")</f>
        <v/>
      </c>
      <c r="B416">
        <f>IF($Y416="","",INDEX('Apólices'!$B$2:$B$5001,$Y416)&amp;"")</f>
        <v/>
      </c>
      <c r="C416">
        <f>IF($Y416="","",INDEX('Apólices'!$F$2:$F$5001,$Y416)&amp;"")</f>
        <v/>
      </c>
      <c r="D416">
        <f>IF($Y416="","",INDEX('Apólices'!$G$2:$G$5001,$Y416)&amp;"")</f>
        <v/>
      </c>
      <c r="E416">
        <f>IF($Y416="","",INDEX('Apólices'!$I$2:$I$5001,$Y416)&amp;"")</f>
        <v/>
      </c>
      <c r="F416" s="8">
        <f>IF($Y416="","",INDEX('Apólices'!$L$2:$L$5001,$Y416))</f>
        <v/>
      </c>
      <c r="G416" s="10">
        <f>IF($F416="","",$F416-TODAY())</f>
        <v/>
      </c>
      <c r="H416">
        <f>IF($G416="","",IF($G416&lt;=30,"Até 30 dias",IF($G416&lt;=60,"31 a 60 dias","61 a 90 dias")))</f>
        <v/>
      </c>
      <c r="I416">
        <f>IF($Y416="","",INDEX('Apólices'!$R$2:$R$5001,$Y416)&amp;"")</f>
        <v/>
      </c>
      <c r="Y416">
        <f>IFERROR(MATCH(SMALL($Z$2:$Z$5001,ROW()-8),$Z$2:$Z$5001,0),"")</f>
        <v/>
      </c>
      <c r="Z416">
        <f>IF(AND(ISNUMBER('Apólices'!$L416),'Apólices'!$R416&lt;&gt;"Cancelada"),IF(AND('Apólices'!$L416&gt;=TODAY(),'Apólices'!$L416&lt;=TODAY()+90),'Apólices'!$L416+ROW()/100000,""),"")</f>
        <v/>
      </c>
    </row>
    <row r="417">
      <c r="A417">
        <f>IF($Y417="","",INDEX('Apólices'!$A$2:$A$5001,$Y417)&amp;"")</f>
        <v/>
      </c>
      <c r="B417">
        <f>IF($Y417="","",INDEX('Apólices'!$B$2:$B$5001,$Y417)&amp;"")</f>
        <v/>
      </c>
      <c r="C417">
        <f>IF($Y417="","",INDEX('Apólices'!$F$2:$F$5001,$Y417)&amp;"")</f>
        <v/>
      </c>
      <c r="D417">
        <f>IF($Y417="","",INDEX('Apólices'!$G$2:$G$5001,$Y417)&amp;"")</f>
        <v/>
      </c>
      <c r="E417">
        <f>IF($Y417="","",INDEX('Apólices'!$I$2:$I$5001,$Y417)&amp;"")</f>
        <v/>
      </c>
      <c r="F417" s="8">
        <f>IF($Y417="","",INDEX('Apólices'!$L$2:$L$5001,$Y417))</f>
        <v/>
      </c>
      <c r="G417" s="10">
        <f>IF($F417="","",$F417-TODAY())</f>
        <v/>
      </c>
      <c r="H417">
        <f>IF($G417="","",IF($G417&lt;=30,"Até 30 dias",IF($G417&lt;=60,"31 a 60 dias","61 a 90 dias")))</f>
        <v/>
      </c>
      <c r="I417">
        <f>IF($Y417="","",INDEX('Apólices'!$R$2:$R$5001,$Y417)&amp;"")</f>
        <v/>
      </c>
      <c r="Y417">
        <f>IFERROR(MATCH(SMALL($Z$2:$Z$5001,ROW()-8),$Z$2:$Z$5001,0),"")</f>
        <v/>
      </c>
      <c r="Z417">
        <f>IF(AND(ISNUMBER('Apólices'!$L417),'Apólices'!$R417&lt;&gt;"Cancelada"),IF(AND('Apólices'!$L417&gt;=TODAY(),'Apólices'!$L417&lt;=TODAY()+90),'Apólices'!$L417+ROW()/100000,""),"")</f>
        <v/>
      </c>
    </row>
    <row r="418">
      <c r="A418">
        <f>IF($Y418="","",INDEX('Apólices'!$A$2:$A$5001,$Y418)&amp;"")</f>
        <v/>
      </c>
      <c r="B418">
        <f>IF($Y418="","",INDEX('Apólices'!$B$2:$B$5001,$Y418)&amp;"")</f>
        <v/>
      </c>
      <c r="C418">
        <f>IF($Y418="","",INDEX('Apólices'!$F$2:$F$5001,$Y418)&amp;"")</f>
        <v/>
      </c>
      <c r="D418">
        <f>IF($Y418="","",INDEX('Apólices'!$G$2:$G$5001,$Y418)&amp;"")</f>
        <v/>
      </c>
      <c r="E418">
        <f>IF($Y418="","",INDEX('Apólices'!$I$2:$I$5001,$Y418)&amp;"")</f>
        <v/>
      </c>
      <c r="F418" s="8">
        <f>IF($Y418="","",INDEX('Apólices'!$L$2:$L$5001,$Y418))</f>
        <v/>
      </c>
      <c r="G418" s="10">
        <f>IF($F418="","",$F418-TODAY())</f>
        <v/>
      </c>
      <c r="H418">
        <f>IF($G418="","",IF($G418&lt;=30,"Até 30 dias",IF($G418&lt;=60,"31 a 60 dias","61 a 90 dias")))</f>
        <v/>
      </c>
      <c r="I418">
        <f>IF($Y418="","",INDEX('Apólices'!$R$2:$R$5001,$Y418)&amp;"")</f>
        <v/>
      </c>
      <c r="Y418">
        <f>IFERROR(MATCH(SMALL($Z$2:$Z$5001,ROW()-8),$Z$2:$Z$5001,0),"")</f>
        <v/>
      </c>
      <c r="Z418">
        <f>IF(AND(ISNUMBER('Apólices'!$L418),'Apólices'!$R418&lt;&gt;"Cancelada"),IF(AND('Apólices'!$L418&gt;=TODAY(),'Apólices'!$L418&lt;=TODAY()+90),'Apólices'!$L418+ROW()/100000,""),"")</f>
        <v/>
      </c>
    </row>
    <row r="419">
      <c r="A419">
        <f>IF($Y419="","",INDEX('Apólices'!$A$2:$A$5001,$Y419)&amp;"")</f>
        <v/>
      </c>
      <c r="B419">
        <f>IF($Y419="","",INDEX('Apólices'!$B$2:$B$5001,$Y419)&amp;"")</f>
        <v/>
      </c>
      <c r="C419">
        <f>IF($Y419="","",INDEX('Apólices'!$F$2:$F$5001,$Y419)&amp;"")</f>
        <v/>
      </c>
      <c r="D419">
        <f>IF($Y419="","",INDEX('Apólices'!$G$2:$G$5001,$Y419)&amp;"")</f>
        <v/>
      </c>
      <c r="E419">
        <f>IF($Y419="","",INDEX('Apólices'!$I$2:$I$5001,$Y419)&amp;"")</f>
        <v/>
      </c>
      <c r="F419" s="8">
        <f>IF($Y419="","",INDEX('Apólices'!$L$2:$L$5001,$Y419))</f>
        <v/>
      </c>
      <c r="G419" s="10">
        <f>IF($F419="","",$F419-TODAY())</f>
        <v/>
      </c>
      <c r="H419">
        <f>IF($G419="","",IF($G419&lt;=30,"Até 30 dias",IF($G419&lt;=60,"31 a 60 dias","61 a 90 dias")))</f>
        <v/>
      </c>
      <c r="I419">
        <f>IF($Y419="","",INDEX('Apólices'!$R$2:$R$5001,$Y419)&amp;"")</f>
        <v/>
      </c>
      <c r="Y419">
        <f>IFERROR(MATCH(SMALL($Z$2:$Z$5001,ROW()-8),$Z$2:$Z$5001,0),"")</f>
        <v/>
      </c>
      <c r="Z419">
        <f>IF(AND(ISNUMBER('Apólices'!$L419),'Apólices'!$R419&lt;&gt;"Cancelada"),IF(AND('Apólices'!$L419&gt;=TODAY(),'Apólices'!$L419&lt;=TODAY()+90),'Apólices'!$L419+ROW()/100000,""),"")</f>
        <v/>
      </c>
    </row>
    <row r="420">
      <c r="A420">
        <f>IF($Y420="","",INDEX('Apólices'!$A$2:$A$5001,$Y420)&amp;"")</f>
        <v/>
      </c>
      <c r="B420">
        <f>IF($Y420="","",INDEX('Apólices'!$B$2:$B$5001,$Y420)&amp;"")</f>
        <v/>
      </c>
      <c r="C420">
        <f>IF($Y420="","",INDEX('Apólices'!$F$2:$F$5001,$Y420)&amp;"")</f>
        <v/>
      </c>
      <c r="D420">
        <f>IF($Y420="","",INDEX('Apólices'!$G$2:$G$5001,$Y420)&amp;"")</f>
        <v/>
      </c>
      <c r="E420">
        <f>IF($Y420="","",INDEX('Apólices'!$I$2:$I$5001,$Y420)&amp;"")</f>
        <v/>
      </c>
      <c r="F420" s="8">
        <f>IF($Y420="","",INDEX('Apólices'!$L$2:$L$5001,$Y420))</f>
        <v/>
      </c>
      <c r="G420" s="10">
        <f>IF($F420="","",$F420-TODAY())</f>
        <v/>
      </c>
      <c r="H420">
        <f>IF($G420="","",IF($G420&lt;=30,"Até 30 dias",IF($G420&lt;=60,"31 a 60 dias","61 a 90 dias")))</f>
        <v/>
      </c>
      <c r="I420">
        <f>IF($Y420="","",INDEX('Apólices'!$R$2:$R$5001,$Y420)&amp;"")</f>
        <v/>
      </c>
      <c r="Y420">
        <f>IFERROR(MATCH(SMALL($Z$2:$Z$5001,ROW()-8),$Z$2:$Z$5001,0),"")</f>
        <v/>
      </c>
      <c r="Z420">
        <f>IF(AND(ISNUMBER('Apólices'!$L420),'Apólices'!$R420&lt;&gt;"Cancelada"),IF(AND('Apólices'!$L420&gt;=TODAY(),'Apólices'!$L420&lt;=TODAY()+90),'Apólices'!$L420+ROW()/100000,""),"")</f>
        <v/>
      </c>
    </row>
    <row r="421">
      <c r="A421">
        <f>IF($Y421="","",INDEX('Apólices'!$A$2:$A$5001,$Y421)&amp;"")</f>
        <v/>
      </c>
      <c r="B421">
        <f>IF($Y421="","",INDEX('Apólices'!$B$2:$B$5001,$Y421)&amp;"")</f>
        <v/>
      </c>
      <c r="C421">
        <f>IF($Y421="","",INDEX('Apólices'!$F$2:$F$5001,$Y421)&amp;"")</f>
        <v/>
      </c>
      <c r="D421">
        <f>IF($Y421="","",INDEX('Apólices'!$G$2:$G$5001,$Y421)&amp;"")</f>
        <v/>
      </c>
      <c r="E421">
        <f>IF($Y421="","",INDEX('Apólices'!$I$2:$I$5001,$Y421)&amp;"")</f>
        <v/>
      </c>
      <c r="F421" s="8">
        <f>IF($Y421="","",INDEX('Apólices'!$L$2:$L$5001,$Y421))</f>
        <v/>
      </c>
      <c r="G421" s="10">
        <f>IF($F421="","",$F421-TODAY())</f>
        <v/>
      </c>
      <c r="H421">
        <f>IF($G421="","",IF($G421&lt;=30,"Até 30 dias",IF($G421&lt;=60,"31 a 60 dias","61 a 90 dias")))</f>
        <v/>
      </c>
      <c r="I421">
        <f>IF($Y421="","",INDEX('Apólices'!$R$2:$R$5001,$Y421)&amp;"")</f>
        <v/>
      </c>
      <c r="Y421">
        <f>IFERROR(MATCH(SMALL($Z$2:$Z$5001,ROW()-8),$Z$2:$Z$5001,0),"")</f>
        <v/>
      </c>
      <c r="Z421">
        <f>IF(AND(ISNUMBER('Apólices'!$L421),'Apólices'!$R421&lt;&gt;"Cancelada"),IF(AND('Apólices'!$L421&gt;=TODAY(),'Apólices'!$L421&lt;=TODAY()+90),'Apólices'!$L421+ROW()/100000,""),"")</f>
        <v/>
      </c>
    </row>
    <row r="422">
      <c r="A422">
        <f>IF($Y422="","",INDEX('Apólices'!$A$2:$A$5001,$Y422)&amp;"")</f>
        <v/>
      </c>
      <c r="B422">
        <f>IF($Y422="","",INDEX('Apólices'!$B$2:$B$5001,$Y422)&amp;"")</f>
        <v/>
      </c>
      <c r="C422">
        <f>IF($Y422="","",INDEX('Apólices'!$F$2:$F$5001,$Y422)&amp;"")</f>
        <v/>
      </c>
      <c r="D422">
        <f>IF($Y422="","",INDEX('Apólices'!$G$2:$G$5001,$Y422)&amp;"")</f>
        <v/>
      </c>
      <c r="E422">
        <f>IF($Y422="","",INDEX('Apólices'!$I$2:$I$5001,$Y422)&amp;"")</f>
        <v/>
      </c>
      <c r="F422" s="8">
        <f>IF($Y422="","",INDEX('Apólices'!$L$2:$L$5001,$Y422))</f>
        <v/>
      </c>
      <c r="G422" s="10">
        <f>IF($F422="","",$F422-TODAY())</f>
        <v/>
      </c>
      <c r="H422">
        <f>IF($G422="","",IF($G422&lt;=30,"Até 30 dias",IF($G422&lt;=60,"31 a 60 dias","61 a 90 dias")))</f>
        <v/>
      </c>
      <c r="I422">
        <f>IF($Y422="","",INDEX('Apólices'!$R$2:$R$5001,$Y422)&amp;"")</f>
        <v/>
      </c>
      <c r="Y422">
        <f>IFERROR(MATCH(SMALL($Z$2:$Z$5001,ROW()-8),$Z$2:$Z$5001,0),"")</f>
        <v/>
      </c>
      <c r="Z422">
        <f>IF(AND(ISNUMBER('Apólices'!$L422),'Apólices'!$R422&lt;&gt;"Cancelada"),IF(AND('Apólices'!$L422&gt;=TODAY(),'Apólices'!$L422&lt;=TODAY()+90),'Apólices'!$L422+ROW()/100000,""),"")</f>
        <v/>
      </c>
    </row>
    <row r="423">
      <c r="A423">
        <f>IF($Y423="","",INDEX('Apólices'!$A$2:$A$5001,$Y423)&amp;"")</f>
        <v/>
      </c>
      <c r="B423">
        <f>IF($Y423="","",INDEX('Apólices'!$B$2:$B$5001,$Y423)&amp;"")</f>
        <v/>
      </c>
      <c r="C423">
        <f>IF($Y423="","",INDEX('Apólices'!$F$2:$F$5001,$Y423)&amp;"")</f>
        <v/>
      </c>
      <c r="D423">
        <f>IF($Y423="","",INDEX('Apólices'!$G$2:$G$5001,$Y423)&amp;"")</f>
        <v/>
      </c>
      <c r="E423">
        <f>IF($Y423="","",INDEX('Apólices'!$I$2:$I$5001,$Y423)&amp;"")</f>
        <v/>
      </c>
      <c r="F423" s="8">
        <f>IF($Y423="","",INDEX('Apólices'!$L$2:$L$5001,$Y423))</f>
        <v/>
      </c>
      <c r="G423" s="10">
        <f>IF($F423="","",$F423-TODAY())</f>
        <v/>
      </c>
      <c r="H423">
        <f>IF($G423="","",IF($G423&lt;=30,"Até 30 dias",IF($G423&lt;=60,"31 a 60 dias","61 a 90 dias")))</f>
        <v/>
      </c>
      <c r="I423">
        <f>IF($Y423="","",INDEX('Apólices'!$R$2:$R$5001,$Y423)&amp;"")</f>
        <v/>
      </c>
      <c r="Y423">
        <f>IFERROR(MATCH(SMALL($Z$2:$Z$5001,ROW()-8),$Z$2:$Z$5001,0),"")</f>
        <v/>
      </c>
      <c r="Z423">
        <f>IF(AND(ISNUMBER('Apólices'!$L423),'Apólices'!$R423&lt;&gt;"Cancelada"),IF(AND('Apólices'!$L423&gt;=TODAY(),'Apólices'!$L423&lt;=TODAY()+90),'Apólices'!$L423+ROW()/100000,""),"")</f>
        <v/>
      </c>
    </row>
    <row r="424">
      <c r="A424">
        <f>IF($Y424="","",INDEX('Apólices'!$A$2:$A$5001,$Y424)&amp;"")</f>
        <v/>
      </c>
      <c r="B424">
        <f>IF($Y424="","",INDEX('Apólices'!$B$2:$B$5001,$Y424)&amp;"")</f>
        <v/>
      </c>
      <c r="C424">
        <f>IF($Y424="","",INDEX('Apólices'!$F$2:$F$5001,$Y424)&amp;"")</f>
        <v/>
      </c>
      <c r="D424">
        <f>IF($Y424="","",INDEX('Apólices'!$G$2:$G$5001,$Y424)&amp;"")</f>
        <v/>
      </c>
      <c r="E424">
        <f>IF($Y424="","",INDEX('Apólices'!$I$2:$I$5001,$Y424)&amp;"")</f>
        <v/>
      </c>
      <c r="F424" s="8">
        <f>IF($Y424="","",INDEX('Apólices'!$L$2:$L$5001,$Y424))</f>
        <v/>
      </c>
      <c r="G424" s="10">
        <f>IF($F424="","",$F424-TODAY())</f>
        <v/>
      </c>
      <c r="H424">
        <f>IF($G424="","",IF($G424&lt;=30,"Até 30 dias",IF($G424&lt;=60,"31 a 60 dias","61 a 90 dias")))</f>
        <v/>
      </c>
      <c r="I424">
        <f>IF($Y424="","",INDEX('Apólices'!$R$2:$R$5001,$Y424)&amp;"")</f>
        <v/>
      </c>
      <c r="Y424">
        <f>IFERROR(MATCH(SMALL($Z$2:$Z$5001,ROW()-8),$Z$2:$Z$5001,0),"")</f>
        <v/>
      </c>
      <c r="Z424">
        <f>IF(AND(ISNUMBER('Apólices'!$L424),'Apólices'!$R424&lt;&gt;"Cancelada"),IF(AND('Apólices'!$L424&gt;=TODAY(),'Apólices'!$L424&lt;=TODAY()+90),'Apólices'!$L424+ROW()/100000,""),"")</f>
        <v/>
      </c>
    </row>
    <row r="425">
      <c r="A425">
        <f>IF($Y425="","",INDEX('Apólices'!$A$2:$A$5001,$Y425)&amp;"")</f>
        <v/>
      </c>
      <c r="B425">
        <f>IF($Y425="","",INDEX('Apólices'!$B$2:$B$5001,$Y425)&amp;"")</f>
        <v/>
      </c>
      <c r="C425">
        <f>IF($Y425="","",INDEX('Apólices'!$F$2:$F$5001,$Y425)&amp;"")</f>
        <v/>
      </c>
      <c r="D425">
        <f>IF($Y425="","",INDEX('Apólices'!$G$2:$G$5001,$Y425)&amp;"")</f>
        <v/>
      </c>
      <c r="E425">
        <f>IF($Y425="","",INDEX('Apólices'!$I$2:$I$5001,$Y425)&amp;"")</f>
        <v/>
      </c>
      <c r="F425" s="8">
        <f>IF($Y425="","",INDEX('Apólices'!$L$2:$L$5001,$Y425))</f>
        <v/>
      </c>
      <c r="G425" s="10">
        <f>IF($F425="","",$F425-TODAY())</f>
        <v/>
      </c>
      <c r="H425">
        <f>IF($G425="","",IF($G425&lt;=30,"Até 30 dias",IF($G425&lt;=60,"31 a 60 dias","61 a 90 dias")))</f>
        <v/>
      </c>
      <c r="I425">
        <f>IF($Y425="","",INDEX('Apólices'!$R$2:$R$5001,$Y425)&amp;"")</f>
        <v/>
      </c>
      <c r="Y425">
        <f>IFERROR(MATCH(SMALL($Z$2:$Z$5001,ROW()-8),$Z$2:$Z$5001,0),"")</f>
        <v/>
      </c>
      <c r="Z425">
        <f>IF(AND(ISNUMBER('Apólices'!$L425),'Apólices'!$R425&lt;&gt;"Cancelada"),IF(AND('Apólices'!$L425&gt;=TODAY(),'Apólices'!$L425&lt;=TODAY()+90),'Apólices'!$L425+ROW()/100000,""),"")</f>
        <v/>
      </c>
    </row>
    <row r="426">
      <c r="A426">
        <f>IF($Y426="","",INDEX('Apólices'!$A$2:$A$5001,$Y426)&amp;"")</f>
        <v/>
      </c>
      <c r="B426">
        <f>IF($Y426="","",INDEX('Apólices'!$B$2:$B$5001,$Y426)&amp;"")</f>
        <v/>
      </c>
      <c r="C426">
        <f>IF($Y426="","",INDEX('Apólices'!$F$2:$F$5001,$Y426)&amp;"")</f>
        <v/>
      </c>
      <c r="D426">
        <f>IF($Y426="","",INDEX('Apólices'!$G$2:$G$5001,$Y426)&amp;"")</f>
        <v/>
      </c>
      <c r="E426">
        <f>IF($Y426="","",INDEX('Apólices'!$I$2:$I$5001,$Y426)&amp;"")</f>
        <v/>
      </c>
      <c r="F426" s="8">
        <f>IF($Y426="","",INDEX('Apólices'!$L$2:$L$5001,$Y426))</f>
        <v/>
      </c>
      <c r="G426" s="10">
        <f>IF($F426="","",$F426-TODAY())</f>
        <v/>
      </c>
      <c r="H426">
        <f>IF($G426="","",IF($G426&lt;=30,"Até 30 dias",IF($G426&lt;=60,"31 a 60 dias","61 a 90 dias")))</f>
        <v/>
      </c>
      <c r="I426">
        <f>IF($Y426="","",INDEX('Apólices'!$R$2:$R$5001,$Y426)&amp;"")</f>
        <v/>
      </c>
      <c r="Y426">
        <f>IFERROR(MATCH(SMALL($Z$2:$Z$5001,ROW()-8),$Z$2:$Z$5001,0),"")</f>
        <v/>
      </c>
      <c r="Z426">
        <f>IF(AND(ISNUMBER('Apólices'!$L426),'Apólices'!$R426&lt;&gt;"Cancelada"),IF(AND('Apólices'!$L426&gt;=TODAY(),'Apólices'!$L426&lt;=TODAY()+90),'Apólices'!$L426+ROW()/100000,""),"")</f>
        <v/>
      </c>
    </row>
    <row r="427">
      <c r="A427">
        <f>IF($Y427="","",INDEX('Apólices'!$A$2:$A$5001,$Y427)&amp;"")</f>
        <v/>
      </c>
      <c r="B427">
        <f>IF($Y427="","",INDEX('Apólices'!$B$2:$B$5001,$Y427)&amp;"")</f>
        <v/>
      </c>
      <c r="C427">
        <f>IF($Y427="","",INDEX('Apólices'!$F$2:$F$5001,$Y427)&amp;"")</f>
        <v/>
      </c>
      <c r="D427">
        <f>IF($Y427="","",INDEX('Apólices'!$G$2:$G$5001,$Y427)&amp;"")</f>
        <v/>
      </c>
      <c r="E427">
        <f>IF($Y427="","",INDEX('Apólices'!$I$2:$I$5001,$Y427)&amp;"")</f>
        <v/>
      </c>
      <c r="F427" s="8">
        <f>IF($Y427="","",INDEX('Apólices'!$L$2:$L$5001,$Y427))</f>
        <v/>
      </c>
      <c r="G427" s="10">
        <f>IF($F427="","",$F427-TODAY())</f>
        <v/>
      </c>
      <c r="H427">
        <f>IF($G427="","",IF($G427&lt;=30,"Até 30 dias",IF($G427&lt;=60,"31 a 60 dias","61 a 90 dias")))</f>
        <v/>
      </c>
      <c r="I427">
        <f>IF($Y427="","",INDEX('Apólices'!$R$2:$R$5001,$Y427)&amp;"")</f>
        <v/>
      </c>
      <c r="Y427">
        <f>IFERROR(MATCH(SMALL($Z$2:$Z$5001,ROW()-8),$Z$2:$Z$5001,0),"")</f>
        <v/>
      </c>
      <c r="Z427">
        <f>IF(AND(ISNUMBER('Apólices'!$L427),'Apólices'!$R427&lt;&gt;"Cancelada"),IF(AND('Apólices'!$L427&gt;=TODAY(),'Apólices'!$L427&lt;=TODAY()+90),'Apólices'!$L427+ROW()/100000,""),"")</f>
        <v/>
      </c>
    </row>
    <row r="428">
      <c r="A428">
        <f>IF($Y428="","",INDEX('Apólices'!$A$2:$A$5001,$Y428)&amp;"")</f>
        <v/>
      </c>
      <c r="B428">
        <f>IF($Y428="","",INDEX('Apólices'!$B$2:$B$5001,$Y428)&amp;"")</f>
        <v/>
      </c>
      <c r="C428">
        <f>IF($Y428="","",INDEX('Apólices'!$F$2:$F$5001,$Y428)&amp;"")</f>
        <v/>
      </c>
      <c r="D428">
        <f>IF($Y428="","",INDEX('Apólices'!$G$2:$G$5001,$Y428)&amp;"")</f>
        <v/>
      </c>
      <c r="E428">
        <f>IF($Y428="","",INDEX('Apólices'!$I$2:$I$5001,$Y428)&amp;"")</f>
        <v/>
      </c>
      <c r="F428" s="8">
        <f>IF($Y428="","",INDEX('Apólices'!$L$2:$L$5001,$Y428))</f>
        <v/>
      </c>
      <c r="G428" s="10">
        <f>IF($F428="","",$F428-TODAY())</f>
        <v/>
      </c>
      <c r="H428">
        <f>IF($G428="","",IF($G428&lt;=30,"Até 30 dias",IF($G428&lt;=60,"31 a 60 dias","61 a 90 dias")))</f>
        <v/>
      </c>
      <c r="I428">
        <f>IF($Y428="","",INDEX('Apólices'!$R$2:$R$5001,$Y428)&amp;"")</f>
        <v/>
      </c>
      <c r="Y428">
        <f>IFERROR(MATCH(SMALL($Z$2:$Z$5001,ROW()-8),$Z$2:$Z$5001,0),"")</f>
        <v/>
      </c>
      <c r="Z428">
        <f>IF(AND(ISNUMBER('Apólices'!$L428),'Apólices'!$R428&lt;&gt;"Cancelada"),IF(AND('Apólices'!$L428&gt;=TODAY(),'Apólices'!$L428&lt;=TODAY()+90),'Apólices'!$L428+ROW()/100000,""),"")</f>
        <v/>
      </c>
    </row>
    <row r="429">
      <c r="A429">
        <f>IF($Y429="","",INDEX('Apólices'!$A$2:$A$5001,$Y429)&amp;"")</f>
        <v/>
      </c>
      <c r="B429">
        <f>IF($Y429="","",INDEX('Apólices'!$B$2:$B$5001,$Y429)&amp;"")</f>
        <v/>
      </c>
      <c r="C429">
        <f>IF($Y429="","",INDEX('Apólices'!$F$2:$F$5001,$Y429)&amp;"")</f>
        <v/>
      </c>
      <c r="D429">
        <f>IF($Y429="","",INDEX('Apólices'!$G$2:$G$5001,$Y429)&amp;"")</f>
        <v/>
      </c>
      <c r="E429">
        <f>IF($Y429="","",INDEX('Apólices'!$I$2:$I$5001,$Y429)&amp;"")</f>
        <v/>
      </c>
      <c r="F429" s="8">
        <f>IF($Y429="","",INDEX('Apólices'!$L$2:$L$5001,$Y429))</f>
        <v/>
      </c>
      <c r="G429" s="10">
        <f>IF($F429="","",$F429-TODAY())</f>
        <v/>
      </c>
      <c r="H429">
        <f>IF($G429="","",IF($G429&lt;=30,"Até 30 dias",IF($G429&lt;=60,"31 a 60 dias","61 a 90 dias")))</f>
        <v/>
      </c>
      <c r="I429">
        <f>IF($Y429="","",INDEX('Apólices'!$R$2:$R$5001,$Y429)&amp;"")</f>
        <v/>
      </c>
      <c r="Y429">
        <f>IFERROR(MATCH(SMALL($Z$2:$Z$5001,ROW()-8),$Z$2:$Z$5001,0),"")</f>
        <v/>
      </c>
      <c r="Z429">
        <f>IF(AND(ISNUMBER('Apólices'!$L429),'Apólices'!$R429&lt;&gt;"Cancelada"),IF(AND('Apólices'!$L429&gt;=TODAY(),'Apólices'!$L429&lt;=TODAY()+90),'Apólices'!$L429+ROW()/100000,""),"")</f>
        <v/>
      </c>
    </row>
    <row r="430">
      <c r="A430">
        <f>IF($Y430="","",INDEX('Apólices'!$A$2:$A$5001,$Y430)&amp;"")</f>
        <v/>
      </c>
      <c r="B430">
        <f>IF($Y430="","",INDEX('Apólices'!$B$2:$B$5001,$Y430)&amp;"")</f>
        <v/>
      </c>
      <c r="C430">
        <f>IF($Y430="","",INDEX('Apólices'!$F$2:$F$5001,$Y430)&amp;"")</f>
        <v/>
      </c>
      <c r="D430">
        <f>IF($Y430="","",INDEX('Apólices'!$G$2:$G$5001,$Y430)&amp;"")</f>
        <v/>
      </c>
      <c r="E430">
        <f>IF($Y430="","",INDEX('Apólices'!$I$2:$I$5001,$Y430)&amp;"")</f>
        <v/>
      </c>
      <c r="F430" s="8">
        <f>IF($Y430="","",INDEX('Apólices'!$L$2:$L$5001,$Y430))</f>
        <v/>
      </c>
      <c r="G430" s="10">
        <f>IF($F430="","",$F430-TODAY())</f>
        <v/>
      </c>
      <c r="H430">
        <f>IF($G430="","",IF($G430&lt;=30,"Até 30 dias",IF($G430&lt;=60,"31 a 60 dias","61 a 90 dias")))</f>
        <v/>
      </c>
      <c r="I430">
        <f>IF($Y430="","",INDEX('Apólices'!$R$2:$R$5001,$Y430)&amp;"")</f>
        <v/>
      </c>
      <c r="Y430">
        <f>IFERROR(MATCH(SMALL($Z$2:$Z$5001,ROW()-8),$Z$2:$Z$5001,0),"")</f>
        <v/>
      </c>
      <c r="Z430">
        <f>IF(AND(ISNUMBER('Apólices'!$L430),'Apólices'!$R430&lt;&gt;"Cancelada"),IF(AND('Apólices'!$L430&gt;=TODAY(),'Apólices'!$L430&lt;=TODAY()+90),'Apólices'!$L430+ROW()/100000,""),"")</f>
        <v/>
      </c>
    </row>
    <row r="431">
      <c r="A431">
        <f>IF($Y431="","",INDEX('Apólices'!$A$2:$A$5001,$Y431)&amp;"")</f>
        <v/>
      </c>
      <c r="B431">
        <f>IF($Y431="","",INDEX('Apólices'!$B$2:$B$5001,$Y431)&amp;"")</f>
        <v/>
      </c>
      <c r="C431">
        <f>IF($Y431="","",INDEX('Apólices'!$F$2:$F$5001,$Y431)&amp;"")</f>
        <v/>
      </c>
      <c r="D431">
        <f>IF($Y431="","",INDEX('Apólices'!$G$2:$G$5001,$Y431)&amp;"")</f>
        <v/>
      </c>
      <c r="E431">
        <f>IF($Y431="","",INDEX('Apólices'!$I$2:$I$5001,$Y431)&amp;"")</f>
        <v/>
      </c>
      <c r="F431" s="8">
        <f>IF($Y431="","",INDEX('Apólices'!$L$2:$L$5001,$Y431))</f>
        <v/>
      </c>
      <c r="G431" s="10">
        <f>IF($F431="","",$F431-TODAY())</f>
        <v/>
      </c>
      <c r="H431">
        <f>IF($G431="","",IF($G431&lt;=30,"Até 30 dias",IF($G431&lt;=60,"31 a 60 dias","61 a 90 dias")))</f>
        <v/>
      </c>
      <c r="I431">
        <f>IF($Y431="","",INDEX('Apólices'!$R$2:$R$5001,$Y431)&amp;"")</f>
        <v/>
      </c>
      <c r="Y431">
        <f>IFERROR(MATCH(SMALL($Z$2:$Z$5001,ROW()-8),$Z$2:$Z$5001,0),"")</f>
        <v/>
      </c>
      <c r="Z431">
        <f>IF(AND(ISNUMBER('Apólices'!$L431),'Apólices'!$R431&lt;&gt;"Cancelada"),IF(AND('Apólices'!$L431&gt;=TODAY(),'Apólices'!$L431&lt;=TODAY()+90),'Apólices'!$L431+ROW()/100000,""),"")</f>
        <v/>
      </c>
    </row>
    <row r="432">
      <c r="A432">
        <f>IF($Y432="","",INDEX('Apólices'!$A$2:$A$5001,$Y432)&amp;"")</f>
        <v/>
      </c>
      <c r="B432">
        <f>IF($Y432="","",INDEX('Apólices'!$B$2:$B$5001,$Y432)&amp;"")</f>
        <v/>
      </c>
      <c r="C432">
        <f>IF($Y432="","",INDEX('Apólices'!$F$2:$F$5001,$Y432)&amp;"")</f>
        <v/>
      </c>
      <c r="D432">
        <f>IF($Y432="","",INDEX('Apólices'!$G$2:$G$5001,$Y432)&amp;"")</f>
        <v/>
      </c>
      <c r="E432">
        <f>IF($Y432="","",INDEX('Apólices'!$I$2:$I$5001,$Y432)&amp;"")</f>
        <v/>
      </c>
      <c r="F432" s="8">
        <f>IF($Y432="","",INDEX('Apólices'!$L$2:$L$5001,$Y432))</f>
        <v/>
      </c>
      <c r="G432" s="10">
        <f>IF($F432="","",$F432-TODAY())</f>
        <v/>
      </c>
      <c r="H432">
        <f>IF($G432="","",IF($G432&lt;=30,"Até 30 dias",IF($G432&lt;=60,"31 a 60 dias","61 a 90 dias")))</f>
        <v/>
      </c>
      <c r="I432">
        <f>IF($Y432="","",INDEX('Apólices'!$R$2:$R$5001,$Y432)&amp;"")</f>
        <v/>
      </c>
      <c r="Y432">
        <f>IFERROR(MATCH(SMALL($Z$2:$Z$5001,ROW()-8),$Z$2:$Z$5001,0),"")</f>
        <v/>
      </c>
      <c r="Z432">
        <f>IF(AND(ISNUMBER('Apólices'!$L432),'Apólices'!$R432&lt;&gt;"Cancelada"),IF(AND('Apólices'!$L432&gt;=TODAY(),'Apólices'!$L432&lt;=TODAY()+90),'Apólices'!$L432+ROW()/100000,""),"")</f>
        <v/>
      </c>
    </row>
    <row r="433">
      <c r="A433">
        <f>IF($Y433="","",INDEX('Apólices'!$A$2:$A$5001,$Y433)&amp;"")</f>
        <v/>
      </c>
      <c r="B433">
        <f>IF($Y433="","",INDEX('Apólices'!$B$2:$B$5001,$Y433)&amp;"")</f>
        <v/>
      </c>
      <c r="C433">
        <f>IF($Y433="","",INDEX('Apólices'!$F$2:$F$5001,$Y433)&amp;"")</f>
        <v/>
      </c>
      <c r="D433">
        <f>IF($Y433="","",INDEX('Apólices'!$G$2:$G$5001,$Y433)&amp;"")</f>
        <v/>
      </c>
      <c r="E433">
        <f>IF($Y433="","",INDEX('Apólices'!$I$2:$I$5001,$Y433)&amp;"")</f>
        <v/>
      </c>
      <c r="F433" s="8">
        <f>IF($Y433="","",INDEX('Apólices'!$L$2:$L$5001,$Y433))</f>
        <v/>
      </c>
      <c r="G433" s="10">
        <f>IF($F433="","",$F433-TODAY())</f>
        <v/>
      </c>
      <c r="H433">
        <f>IF($G433="","",IF($G433&lt;=30,"Até 30 dias",IF($G433&lt;=60,"31 a 60 dias","61 a 90 dias")))</f>
        <v/>
      </c>
      <c r="I433">
        <f>IF($Y433="","",INDEX('Apólices'!$R$2:$R$5001,$Y433)&amp;"")</f>
        <v/>
      </c>
      <c r="Y433">
        <f>IFERROR(MATCH(SMALL($Z$2:$Z$5001,ROW()-8),$Z$2:$Z$5001,0),"")</f>
        <v/>
      </c>
      <c r="Z433">
        <f>IF(AND(ISNUMBER('Apólices'!$L433),'Apólices'!$R433&lt;&gt;"Cancelada"),IF(AND('Apólices'!$L433&gt;=TODAY(),'Apólices'!$L433&lt;=TODAY()+90),'Apólices'!$L433+ROW()/100000,""),"")</f>
        <v/>
      </c>
    </row>
    <row r="434">
      <c r="A434">
        <f>IF($Y434="","",INDEX('Apólices'!$A$2:$A$5001,$Y434)&amp;"")</f>
        <v/>
      </c>
      <c r="B434">
        <f>IF($Y434="","",INDEX('Apólices'!$B$2:$B$5001,$Y434)&amp;"")</f>
        <v/>
      </c>
      <c r="C434">
        <f>IF($Y434="","",INDEX('Apólices'!$F$2:$F$5001,$Y434)&amp;"")</f>
        <v/>
      </c>
      <c r="D434">
        <f>IF($Y434="","",INDEX('Apólices'!$G$2:$G$5001,$Y434)&amp;"")</f>
        <v/>
      </c>
      <c r="E434">
        <f>IF($Y434="","",INDEX('Apólices'!$I$2:$I$5001,$Y434)&amp;"")</f>
        <v/>
      </c>
      <c r="F434" s="8">
        <f>IF($Y434="","",INDEX('Apólices'!$L$2:$L$5001,$Y434))</f>
        <v/>
      </c>
      <c r="G434" s="10">
        <f>IF($F434="","",$F434-TODAY())</f>
        <v/>
      </c>
      <c r="H434">
        <f>IF($G434="","",IF($G434&lt;=30,"Até 30 dias",IF($G434&lt;=60,"31 a 60 dias","61 a 90 dias")))</f>
        <v/>
      </c>
      <c r="I434">
        <f>IF($Y434="","",INDEX('Apólices'!$R$2:$R$5001,$Y434)&amp;"")</f>
        <v/>
      </c>
      <c r="Y434">
        <f>IFERROR(MATCH(SMALL($Z$2:$Z$5001,ROW()-8),$Z$2:$Z$5001,0),"")</f>
        <v/>
      </c>
      <c r="Z434">
        <f>IF(AND(ISNUMBER('Apólices'!$L434),'Apólices'!$R434&lt;&gt;"Cancelada"),IF(AND('Apólices'!$L434&gt;=TODAY(),'Apólices'!$L434&lt;=TODAY()+90),'Apólices'!$L434+ROW()/100000,""),"")</f>
        <v/>
      </c>
    </row>
    <row r="435">
      <c r="A435">
        <f>IF($Y435="","",INDEX('Apólices'!$A$2:$A$5001,$Y435)&amp;"")</f>
        <v/>
      </c>
      <c r="B435">
        <f>IF($Y435="","",INDEX('Apólices'!$B$2:$B$5001,$Y435)&amp;"")</f>
        <v/>
      </c>
      <c r="C435">
        <f>IF($Y435="","",INDEX('Apólices'!$F$2:$F$5001,$Y435)&amp;"")</f>
        <v/>
      </c>
      <c r="D435">
        <f>IF($Y435="","",INDEX('Apólices'!$G$2:$G$5001,$Y435)&amp;"")</f>
        <v/>
      </c>
      <c r="E435">
        <f>IF($Y435="","",INDEX('Apólices'!$I$2:$I$5001,$Y435)&amp;"")</f>
        <v/>
      </c>
      <c r="F435" s="8">
        <f>IF($Y435="","",INDEX('Apólices'!$L$2:$L$5001,$Y435))</f>
        <v/>
      </c>
      <c r="G435" s="10">
        <f>IF($F435="","",$F435-TODAY())</f>
        <v/>
      </c>
      <c r="H435">
        <f>IF($G435="","",IF($G435&lt;=30,"Até 30 dias",IF($G435&lt;=60,"31 a 60 dias","61 a 90 dias")))</f>
        <v/>
      </c>
      <c r="I435">
        <f>IF($Y435="","",INDEX('Apólices'!$R$2:$R$5001,$Y435)&amp;"")</f>
        <v/>
      </c>
      <c r="Y435">
        <f>IFERROR(MATCH(SMALL($Z$2:$Z$5001,ROW()-8),$Z$2:$Z$5001,0),"")</f>
        <v/>
      </c>
      <c r="Z435">
        <f>IF(AND(ISNUMBER('Apólices'!$L435),'Apólices'!$R435&lt;&gt;"Cancelada"),IF(AND('Apólices'!$L435&gt;=TODAY(),'Apólices'!$L435&lt;=TODAY()+90),'Apólices'!$L435+ROW()/100000,""),"")</f>
        <v/>
      </c>
    </row>
    <row r="436">
      <c r="A436">
        <f>IF($Y436="","",INDEX('Apólices'!$A$2:$A$5001,$Y436)&amp;"")</f>
        <v/>
      </c>
      <c r="B436">
        <f>IF($Y436="","",INDEX('Apólices'!$B$2:$B$5001,$Y436)&amp;"")</f>
        <v/>
      </c>
      <c r="C436">
        <f>IF($Y436="","",INDEX('Apólices'!$F$2:$F$5001,$Y436)&amp;"")</f>
        <v/>
      </c>
      <c r="D436">
        <f>IF($Y436="","",INDEX('Apólices'!$G$2:$G$5001,$Y436)&amp;"")</f>
        <v/>
      </c>
      <c r="E436">
        <f>IF($Y436="","",INDEX('Apólices'!$I$2:$I$5001,$Y436)&amp;"")</f>
        <v/>
      </c>
      <c r="F436" s="8">
        <f>IF($Y436="","",INDEX('Apólices'!$L$2:$L$5001,$Y436))</f>
        <v/>
      </c>
      <c r="G436" s="10">
        <f>IF($F436="","",$F436-TODAY())</f>
        <v/>
      </c>
      <c r="H436">
        <f>IF($G436="","",IF($G436&lt;=30,"Até 30 dias",IF($G436&lt;=60,"31 a 60 dias","61 a 90 dias")))</f>
        <v/>
      </c>
      <c r="I436">
        <f>IF($Y436="","",INDEX('Apólices'!$R$2:$R$5001,$Y436)&amp;"")</f>
        <v/>
      </c>
      <c r="Y436">
        <f>IFERROR(MATCH(SMALL($Z$2:$Z$5001,ROW()-8),$Z$2:$Z$5001,0),"")</f>
        <v/>
      </c>
      <c r="Z436">
        <f>IF(AND(ISNUMBER('Apólices'!$L436),'Apólices'!$R436&lt;&gt;"Cancelada"),IF(AND('Apólices'!$L436&gt;=TODAY(),'Apólices'!$L436&lt;=TODAY()+90),'Apólices'!$L436+ROW()/100000,""),"")</f>
        <v/>
      </c>
    </row>
    <row r="437">
      <c r="A437">
        <f>IF($Y437="","",INDEX('Apólices'!$A$2:$A$5001,$Y437)&amp;"")</f>
        <v/>
      </c>
      <c r="B437">
        <f>IF($Y437="","",INDEX('Apólices'!$B$2:$B$5001,$Y437)&amp;"")</f>
        <v/>
      </c>
      <c r="C437">
        <f>IF($Y437="","",INDEX('Apólices'!$F$2:$F$5001,$Y437)&amp;"")</f>
        <v/>
      </c>
      <c r="D437">
        <f>IF($Y437="","",INDEX('Apólices'!$G$2:$G$5001,$Y437)&amp;"")</f>
        <v/>
      </c>
      <c r="E437">
        <f>IF($Y437="","",INDEX('Apólices'!$I$2:$I$5001,$Y437)&amp;"")</f>
        <v/>
      </c>
      <c r="F437" s="8">
        <f>IF($Y437="","",INDEX('Apólices'!$L$2:$L$5001,$Y437))</f>
        <v/>
      </c>
      <c r="G437" s="10">
        <f>IF($F437="","",$F437-TODAY())</f>
        <v/>
      </c>
      <c r="H437">
        <f>IF($G437="","",IF($G437&lt;=30,"Até 30 dias",IF($G437&lt;=60,"31 a 60 dias","61 a 90 dias")))</f>
        <v/>
      </c>
      <c r="I437">
        <f>IF($Y437="","",INDEX('Apólices'!$R$2:$R$5001,$Y437)&amp;"")</f>
        <v/>
      </c>
      <c r="Y437">
        <f>IFERROR(MATCH(SMALL($Z$2:$Z$5001,ROW()-8),$Z$2:$Z$5001,0),"")</f>
        <v/>
      </c>
      <c r="Z437">
        <f>IF(AND(ISNUMBER('Apólices'!$L437),'Apólices'!$R437&lt;&gt;"Cancelada"),IF(AND('Apólices'!$L437&gt;=TODAY(),'Apólices'!$L437&lt;=TODAY()+90),'Apólices'!$L437+ROW()/100000,""),"")</f>
        <v/>
      </c>
    </row>
    <row r="438">
      <c r="A438">
        <f>IF($Y438="","",INDEX('Apólices'!$A$2:$A$5001,$Y438)&amp;"")</f>
        <v/>
      </c>
      <c r="B438">
        <f>IF($Y438="","",INDEX('Apólices'!$B$2:$B$5001,$Y438)&amp;"")</f>
        <v/>
      </c>
      <c r="C438">
        <f>IF($Y438="","",INDEX('Apólices'!$F$2:$F$5001,$Y438)&amp;"")</f>
        <v/>
      </c>
      <c r="D438">
        <f>IF($Y438="","",INDEX('Apólices'!$G$2:$G$5001,$Y438)&amp;"")</f>
        <v/>
      </c>
      <c r="E438">
        <f>IF($Y438="","",INDEX('Apólices'!$I$2:$I$5001,$Y438)&amp;"")</f>
        <v/>
      </c>
      <c r="F438" s="8">
        <f>IF($Y438="","",INDEX('Apólices'!$L$2:$L$5001,$Y438))</f>
        <v/>
      </c>
      <c r="G438" s="10">
        <f>IF($F438="","",$F438-TODAY())</f>
        <v/>
      </c>
      <c r="H438">
        <f>IF($G438="","",IF($G438&lt;=30,"Até 30 dias",IF($G438&lt;=60,"31 a 60 dias","61 a 90 dias")))</f>
        <v/>
      </c>
      <c r="I438">
        <f>IF($Y438="","",INDEX('Apólices'!$R$2:$R$5001,$Y438)&amp;"")</f>
        <v/>
      </c>
      <c r="Y438">
        <f>IFERROR(MATCH(SMALL($Z$2:$Z$5001,ROW()-8),$Z$2:$Z$5001,0),"")</f>
        <v/>
      </c>
      <c r="Z438">
        <f>IF(AND(ISNUMBER('Apólices'!$L438),'Apólices'!$R438&lt;&gt;"Cancelada"),IF(AND('Apólices'!$L438&gt;=TODAY(),'Apólices'!$L438&lt;=TODAY()+90),'Apólices'!$L438+ROW()/100000,""),"")</f>
        <v/>
      </c>
    </row>
    <row r="439">
      <c r="A439">
        <f>IF($Y439="","",INDEX('Apólices'!$A$2:$A$5001,$Y439)&amp;"")</f>
        <v/>
      </c>
      <c r="B439">
        <f>IF($Y439="","",INDEX('Apólices'!$B$2:$B$5001,$Y439)&amp;"")</f>
        <v/>
      </c>
      <c r="C439">
        <f>IF($Y439="","",INDEX('Apólices'!$F$2:$F$5001,$Y439)&amp;"")</f>
        <v/>
      </c>
      <c r="D439">
        <f>IF($Y439="","",INDEX('Apólices'!$G$2:$G$5001,$Y439)&amp;"")</f>
        <v/>
      </c>
      <c r="E439">
        <f>IF($Y439="","",INDEX('Apólices'!$I$2:$I$5001,$Y439)&amp;"")</f>
        <v/>
      </c>
      <c r="F439" s="8">
        <f>IF($Y439="","",INDEX('Apólices'!$L$2:$L$5001,$Y439))</f>
        <v/>
      </c>
      <c r="G439" s="10">
        <f>IF($F439="","",$F439-TODAY())</f>
        <v/>
      </c>
      <c r="H439">
        <f>IF($G439="","",IF($G439&lt;=30,"Até 30 dias",IF($G439&lt;=60,"31 a 60 dias","61 a 90 dias")))</f>
        <v/>
      </c>
      <c r="I439">
        <f>IF($Y439="","",INDEX('Apólices'!$R$2:$R$5001,$Y439)&amp;"")</f>
        <v/>
      </c>
      <c r="Y439">
        <f>IFERROR(MATCH(SMALL($Z$2:$Z$5001,ROW()-8),$Z$2:$Z$5001,0),"")</f>
        <v/>
      </c>
      <c r="Z439">
        <f>IF(AND(ISNUMBER('Apólices'!$L439),'Apólices'!$R439&lt;&gt;"Cancelada"),IF(AND('Apólices'!$L439&gt;=TODAY(),'Apólices'!$L439&lt;=TODAY()+90),'Apólices'!$L439+ROW()/100000,""),"")</f>
        <v/>
      </c>
    </row>
    <row r="440">
      <c r="A440">
        <f>IF($Y440="","",INDEX('Apólices'!$A$2:$A$5001,$Y440)&amp;"")</f>
        <v/>
      </c>
      <c r="B440">
        <f>IF($Y440="","",INDEX('Apólices'!$B$2:$B$5001,$Y440)&amp;"")</f>
        <v/>
      </c>
      <c r="C440">
        <f>IF($Y440="","",INDEX('Apólices'!$F$2:$F$5001,$Y440)&amp;"")</f>
        <v/>
      </c>
      <c r="D440">
        <f>IF($Y440="","",INDEX('Apólices'!$G$2:$G$5001,$Y440)&amp;"")</f>
        <v/>
      </c>
      <c r="E440">
        <f>IF($Y440="","",INDEX('Apólices'!$I$2:$I$5001,$Y440)&amp;"")</f>
        <v/>
      </c>
      <c r="F440" s="8">
        <f>IF($Y440="","",INDEX('Apólices'!$L$2:$L$5001,$Y440))</f>
        <v/>
      </c>
      <c r="G440" s="10">
        <f>IF($F440="","",$F440-TODAY())</f>
        <v/>
      </c>
      <c r="H440">
        <f>IF($G440="","",IF($G440&lt;=30,"Até 30 dias",IF($G440&lt;=60,"31 a 60 dias","61 a 90 dias")))</f>
        <v/>
      </c>
      <c r="I440">
        <f>IF($Y440="","",INDEX('Apólices'!$R$2:$R$5001,$Y440)&amp;"")</f>
        <v/>
      </c>
      <c r="Y440">
        <f>IFERROR(MATCH(SMALL($Z$2:$Z$5001,ROW()-8),$Z$2:$Z$5001,0),"")</f>
        <v/>
      </c>
      <c r="Z440">
        <f>IF(AND(ISNUMBER('Apólices'!$L440),'Apólices'!$R440&lt;&gt;"Cancelada"),IF(AND('Apólices'!$L440&gt;=TODAY(),'Apólices'!$L440&lt;=TODAY()+90),'Apólices'!$L440+ROW()/100000,""),"")</f>
        <v/>
      </c>
    </row>
    <row r="441">
      <c r="A441">
        <f>IF($Y441="","",INDEX('Apólices'!$A$2:$A$5001,$Y441)&amp;"")</f>
        <v/>
      </c>
      <c r="B441">
        <f>IF($Y441="","",INDEX('Apólices'!$B$2:$B$5001,$Y441)&amp;"")</f>
        <v/>
      </c>
      <c r="C441">
        <f>IF($Y441="","",INDEX('Apólices'!$F$2:$F$5001,$Y441)&amp;"")</f>
        <v/>
      </c>
      <c r="D441">
        <f>IF($Y441="","",INDEX('Apólices'!$G$2:$G$5001,$Y441)&amp;"")</f>
        <v/>
      </c>
      <c r="E441">
        <f>IF($Y441="","",INDEX('Apólices'!$I$2:$I$5001,$Y441)&amp;"")</f>
        <v/>
      </c>
      <c r="F441" s="8">
        <f>IF($Y441="","",INDEX('Apólices'!$L$2:$L$5001,$Y441))</f>
        <v/>
      </c>
      <c r="G441" s="10">
        <f>IF($F441="","",$F441-TODAY())</f>
        <v/>
      </c>
      <c r="H441">
        <f>IF($G441="","",IF($G441&lt;=30,"Até 30 dias",IF($G441&lt;=60,"31 a 60 dias","61 a 90 dias")))</f>
        <v/>
      </c>
      <c r="I441">
        <f>IF($Y441="","",INDEX('Apólices'!$R$2:$R$5001,$Y441)&amp;"")</f>
        <v/>
      </c>
      <c r="Y441">
        <f>IFERROR(MATCH(SMALL($Z$2:$Z$5001,ROW()-8),$Z$2:$Z$5001,0),"")</f>
        <v/>
      </c>
      <c r="Z441">
        <f>IF(AND(ISNUMBER('Apólices'!$L441),'Apólices'!$R441&lt;&gt;"Cancelada"),IF(AND('Apólices'!$L441&gt;=TODAY(),'Apólices'!$L441&lt;=TODAY()+90),'Apólices'!$L441+ROW()/100000,""),"")</f>
        <v/>
      </c>
    </row>
    <row r="442">
      <c r="A442">
        <f>IF($Y442="","",INDEX('Apólices'!$A$2:$A$5001,$Y442)&amp;"")</f>
        <v/>
      </c>
      <c r="B442">
        <f>IF($Y442="","",INDEX('Apólices'!$B$2:$B$5001,$Y442)&amp;"")</f>
        <v/>
      </c>
      <c r="C442">
        <f>IF($Y442="","",INDEX('Apólices'!$F$2:$F$5001,$Y442)&amp;"")</f>
        <v/>
      </c>
      <c r="D442">
        <f>IF($Y442="","",INDEX('Apólices'!$G$2:$G$5001,$Y442)&amp;"")</f>
        <v/>
      </c>
      <c r="E442">
        <f>IF($Y442="","",INDEX('Apólices'!$I$2:$I$5001,$Y442)&amp;"")</f>
        <v/>
      </c>
      <c r="F442" s="8">
        <f>IF($Y442="","",INDEX('Apólices'!$L$2:$L$5001,$Y442))</f>
        <v/>
      </c>
      <c r="G442" s="10">
        <f>IF($F442="","",$F442-TODAY())</f>
        <v/>
      </c>
      <c r="H442">
        <f>IF($G442="","",IF($G442&lt;=30,"Até 30 dias",IF($G442&lt;=60,"31 a 60 dias","61 a 90 dias")))</f>
        <v/>
      </c>
      <c r="I442">
        <f>IF($Y442="","",INDEX('Apólices'!$R$2:$R$5001,$Y442)&amp;"")</f>
        <v/>
      </c>
      <c r="Y442">
        <f>IFERROR(MATCH(SMALL($Z$2:$Z$5001,ROW()-8),$Z$2:$Z$5001,0),"")</f>
        <v/>
      </c>
      <c r="Z442">
        <f>IF(AND(ISNUMBER('Apólices'!$L442),'Apólices'!$R442&lt;&gt;"Cancelada"),IF(AND('Apólices'!$L442&gt;=TODAY(),'Apólices'!$L442&lt;=TODAY()+90),'Apólices'!$L442+ROW()/100000,""),"")</f>
        <v/>
      </c>
    </row>
    <row r="443">
      <c r="A443">
        <f>IF($Y443="","",INDEX('Apólices'!$A$2:$A$5001,$Y443)&amp;"")</f>
        <v/>
      </c>
      <c r="B443">
        <f>IF($Y443="","",INDEX('Apólices'!$B$2:$B$5001,$Y443)&amp;"")</f>
        <v/>
      </c>
      <c r="C443">
        <f>IF($Y443="","",INDEX('Apólices'!$F$2:$F$5001,$Y443)&amp;"")</f>
        <v/>
      </c>
      <c r="D443">
        <f>IF($Y443="","",INDEX('Apólices'!$G$2:$G$5001,$Y443)&amp;"")</f>
        <v/>
      </c>
      <c r="E443">
        <f>IF($Y443="","",INDEX('Apólices'!$I$2:$I$5001,$Y443)&amp;"")</f>
        <v/>
      </c>
      <c r="F443" s="8">
        <f>IF($Y443="","",INDEX('Apólices'!$L$2:$L$5001,$Y443))</f>
        <v/>
      </c>
      <c r="G443" s="10">
        <f>IF($F443="","",$F443-TODAY())</f>
        <v/>
      </c>
      <c r="H443">
        <f>IF($G443="","",IF($G443&lt;=30,"Até 30 dias",IF($G443&lt;=60,"31 a 60 dias","61 a 90 dias")))</f>
        <v/>
      </c>
      <c r="I443">
        <f>IF($Y443="","",INDEX('Apólices'!$R$2:$R$5001,$Y443)&amp;"")</f>
        <v/>
      </c>
      <c r="Y443">
        <f>IFERROR(MATCH(SMALL($Z$2:$Z$5001,ROW()-8),$Z$2:$Z$5001,0),"")</f>
        <v/>
      </c>
      <c r="Z443">
        <f>IF(AND(ISNUMBER('Apólices'!$L443),'Apólices'!$R443&lt;&gt;"Cancelada"),IF(AND('Apólices'!$L443&gt;=TODAY(),'Apólices'!$L443&lt;=TODAY()+90),'Apólices'!$L443+ROW()/100000,""),"")</f>
        <v/>
      </c>
    </row>
    <row r="444">
      <c r="A444">
        <f>IF($Y444="","",INDEX('Apólices'!$A$2:$A$5001,$Y444)&amp;"")</f>
        <v/>
      </c>
      <c r="B444">
        <f>IF($Y444="","",INDEX('Apólices'!$B$2:$B$5001,$Y444)&amp;"")</f>
        <v/>
      </c>
      <c r="C444">
        <f>IF($Y444="","",INDEX('Apólices'!$F$2:$F$5001,$Y444)&amp;"")</f>
        <v/>
      </c>
      <c r="D444">
        <f>IF($Y444="","",INDEX('Apólices'!$G$2:$G$5001,$Y444)&amp;"")</f>
        <v/>
      </c>
      <c r="E444">
        <f>IF($Y444="","",INDEX('Apólices'!$I$2:$I$5001,$Y444)&amp;"")</f>
        <v/>
      </c>
      <c r="F444" s="8">
        <f>IF($Y444="","",INDEX('Apólices'!$L$2:$L$5001,$Y444))</f>
        <v/>
      </c>
      <c r="G444" s="10">
        <f>IF($F444="","",$F444-TODAY())</f>
        <v/>
      </c>
      <c r="H444">
        <f>IF($G444="","",IF($G444&lt;=30,"Até 30 dias",IF($G444&lt;=60,"31 a 60 dias","61 a 90 dias")))</f>
        <v/>
      </c>
      <c r="I444">
        <f>IF($Y444="","",INDEX('Apólices'!$R$2:$R$5001,$Y444)&amp;"")</f>
        <v/>
      </c>
      <c r="Y444">
        <f>IFERROR(MATCH(SMALL($Z$2:$Z$5001,ROW()-8),$Z$2:$Z$5001,0),"")</f>
        <v/>
      </c>
      <c r="Z444">
        <f>IF(AND(ISNUMBER('Apólices'!$L444),'Apólices'!$R444&lt;&gt;"Cancelada"),IF(AND('Apólices'!$L444&gt;=TODAY(),'Apólices'!$L444&lt;=TODAY()+90),'Apólices'!$L444+ROW()/100000,""),"")</f>
        <v/>
      </c>
    </row>
    <row r="445">
      <c r="A445">
        <f>IF($Y445="","",INDEX('Apólices'!$A$2:$A$5001,$Y445)&amp;"")</f>
        <v/>
      </c>
      <c r="B445">
        <f>IF($Y445="","",INDEX('Apólices'!$B$2:$B$5001,$Y445)&amp;"")</f>
        <v/>
      </c>
      <c r="C445">
        <f>IF($Y445="","",INDEX('Apólices'!$F$2:$F$5001,$Y445)&amp;"")</f>
        <v/>
      </c>
      <c r="D445">
        <f>IF($Y445="","",INDEX('Apólices'!$G$2:$G$5001,$Y445)&amp;"")</f>
        <v/>
      </c>
      <c r="E445">
        <f>IF($Y445="","",INDEX('Apólices'!$I$2:$I$5001,$Y445)&amp;"")</f>
        <v/>
      </c>
      <c r="F445" s="8">
        <f>IF($Y445="","",INDEX('Apólices'!$L$2:$L$5001,$Y445))</f>
        <v/>
      </c>
      <c r="G445" s="10">
        <f>IF($F445="","",$F445-TODAY())</f>
        <v/>
      </c>
      <c r="H445">
        <f>IF($G445="","",IF($G445&lt;=30,"Até 30 dias",IF($G445&lt;=60,"31 a 60 dias","61 a 90 dias")))</f>
        <v/>
      </c>
      <c r="I445">
        <f>IF($Y445="","",INDEX('Apólices'!$R$2:$R$5001,$Y445)&amp;"")</f>
        <v/>
      </c>
      <c r="Y445">
        <f>IFERROR(MATCH(SMALL($Z$2:$Z$5001,ROW()-8),$Z$2:$Z$5001,0),"")</f>
        <v/>
      </c>
      <c r="Z445">
        <f>IF(AND(ISNUMBER('Apólices'!$L445),'Apólices'!$R445&lt;&gt;"Cancelada"),IF(AND('Apólices'!$L445&gt;=TODAY(),'Apólices'!$L445&lt;=TODAY()+90),'Apólices'!$L445+ROW()/100000,""),"")</f>
        <v/>
      </c>
    </row>
    <row r="446">
      <c r="A446">
        <f>IF($Y446="","",INDEX('Apólices'!$A$2:$A$5001,$Y446)&amp;"")</f>
        <v/>
      </c>
      <c r="B446">
        <f>IF($Y446="","",INDEX('Apólices'!$B$2:$B$5001,$Y446)&amp;"")</f>
        <v/>
      </c>
      <c r="C446">
        <f>IF($Y446="","",INDEX('Apólices'!$F$2:$F$5001,$Y446)&amp;"")</f>
        <v/>
      </c>
      <c r="D446">
        <f>IF($Y446="","",INDEX('Apólices'!$G$2:$G$5001,$Y446)&amp;"")</f>
        <v/>
      </c>
      <c r="E446">
        <f>IF($Y446="","",INDEX('Apólices'!$I$2:$I$5001,$Y446)&amp;"")</f>
        <v/>
      </c>
      <c r="F446" s="8">
        <f>IF($Y446="","",INDEX('Apólices'!$L$2:$L$5001,$Y446))</f>
        <v/>
      </c>
      <c r="G446" s="10">
        <f>IF($F446="","",$F446-TODAY())</f>
        <v/>
      </c>
      <c r="H446">
        <f>IF($G446="","",IF($G446&lt;=30,"Até 30 dias",IF($G446&lt;=60,"31 a 60 dias","61 a 90 dias")))</f>
        <v/>
      </c>
      <c r="I446">
        <f>IF($Y446="","",INDEX('Apólices'!$R$2:$R$5001,$Y446)&amp;"")</f>
        <v/>
      </c>
      <c r="Y446">
        <f>IFERROR(MATCH(SMALL($Z$2:$Z$5001,ROW()-8),$Z$2:$Z$5001,0),"")</f>
        <v/>
      </c>
      <c r="Z446">
        <f>IF(AND(ISNUMBER('Apólices'!$L446),'Apólices'!$R446&lt;&gt;"Cancelada"),IF(AND('Apólices'!$L446&gt;=TODAY(),'Apólices'!$L446&lt;=TODAY()+90),'Apólices'!$L446+ROW()/100000,""),"")</f>
        <v/>
      </c>
    </row>
    <row r="447">
      <c r="A447">
        <f>IF($Y447="","",INDEX('Apólices'!$A$2:$A$5001,$Y447)&amp;"")</f>
        <v/>
      </c>
      <c r="B447">
        <f>IF($Y447="","",INDEX('Apólices'!$B$2:$B$5001,$Y447)&amp;"")</f>
        <v/>
      </c>
      <c r="C447">
        <f>IF($Y447="","",INDEX('Apólices'!$F$2:$F$5001,$Y447)&amp;"")</f>
        <v/>
      </c>
      <c r="D447">
        <f>IF($Y447="","",INDEX('Apólices'!$G$2:$G$5001,$Y447)&amp;"")</f>
        <v/>
      </c>
      <c r="E447">
        <f>IF($Y447="","",INDEX('Apólices'!$I$2:$I$5001,$Y447)&amp;"")</f>
        <v/>
      </c>
      <c r="F447" s="8">
        <f>IF($Y447="","",INDEX('Apólices'!$L$2:$L$5001,$Y447))</f>
        <v/>
      </c>
      <c r="G447" s="10">
        <f>IF($F447="","",$F447-TODAY())</f>
        <v/>
      </c>
      <c r="H447">
        <f>IF($G447="","",IF($G447&lt;=30,"Até 30 dias",IF($G447&lt;=60,"31 a 60 dias","61 a 90 dias")))</f>
        <v/>
      </c>
      <c r="I447">
        <f>IF($Y447="","",INDEX('Apólices'!$R$2:$R$5001,$Y447)&amp;"")</f>
        <v/>
      </c>
      <c r="Y447">
        <f>IFERROR(MATCH(SMALL($Z$2:$Z$5001,ROW()-8),$Z$2:$Z$5001,0),"")</f>
        <v/>
      </c>
      <c r="Z447">
        <f>IF(AND(ISNUMBER('Apólices'!$L447),'Apólices'!$R447&lt;&gt;"Cancelada"),IF(AND('Apólices'!$L447&gt;=TODAY(),'Apólices'!$L447&lt;=TODAY()+90),'Apólices'!$L447+ROW()/100000,""),"")</f>
        <v/>
      </c>
    </row>
    <row r="448">
      <c r="A448">
        <f>IF($Y448="","",INDEX('Apólices'!$A$2:$A$5001,$Y448)&amp;"")</f>
        <v/>
      </c>
      <c r="B448">
        <f>IF($Y448="","",INDEX('Apólices'!$B$2:$B$5001,$Y448)&amp;"")</f>
        <v/>
      </c>
      <c r="C448">
        <f>IF($Y448="","",INDEX('Apólices'!$F$2:$F$5001,$Y448)&amp;"")</f>
        <v/>
      </c>
      <c r="D448">
        <f>IF($Y448="","",INDEX('Apólices'!$G$2:$G$5001,$Y448)&amp;"")</f>
        <v/>
      </c>
      <c r="E448">
        <f>IF($Y448="","",INDEX('Apólices'!$I$2:$I$5001,$Y448)&amp;"")</f>
        <v/>
      </c>
      <c r="F448" s="8">
        <f>IF($Y448="","",INDEX('Apólices'!$L$2:$L$5001,$Y448))</f>
        <v/>
      </c>
      <c r="G448" s="10">
        <f>IF($F448="","",$F448-TODAY())</f>
        <v/>
      </c>
      <c r="H448">
        <f>IF($G448="","",IF($G448&lt;=30,"Até 30 dias",IF($G448&lt;=60,"31 a 60 dias","61 a 90 dias")))</f>
        <v/>
      </c>
      <c r="I448">
        <f>IF($Y448="","",INDEX('Apólices'!$R$2:$R$5001,$Y448)&amp;"")</f>
        <v/>
      </c>
      <c r="Y448">
        <f>IFERROR(MATCH(SMALL($Z$2:$Z$5001,ROW()-8),$Z$2:$Z$5001,0),"")</f>
        <v/>
      </c>
      <c r="Z448">
        <f>IF(AND(ISNUMBER('Apólices'!$L448),'Apólices'!$R448&lt;&gt;"Cancelada"),IF(AND('Apólices'!$L448&gt;=TODAY(),'Apólices'!$L448&lt;=TODAY()+90),'Apólices'!$L448+ROW()/100000,""),"")</f>
        <v/>
      </c>
    </row>
    <row r="449">
      <c r="A449">
        <f>IF($Y449="","",INDEX('Apólices'!$A$2:$A$5001,$Y449)&amp;"")</f>
        <v/>
      </c>
      <c r="B449">
        <f>IF($Y449="","",INDEX('Apólices'!$B$2:$B$5001,$Y449)&amp;"")</f>
        <v/>
      </c>
      <c r="C449">
        <f>IF($Y449="","",INDEX('Apólices'!$F$2:$F$5001,$Y449)&amp;"")</f>
        <v/>
      </c>
      <c r="D449">
        <f>IF($Y449="","",INDEX('Apólices'!$G$2:$G$5001,$Y449)&amp;"")</f>
        <v/>
      </c>
      <c r="E449">
        <f>IF($Y449="","",INDEX('Apólices'!$I$2:$I$5001,$Y449)&amp;"")</f>
        <v/>
      </c>
      <c r="F449" s="8">
        <f>IF($Y449="","",INDEX('Apólices'!$L$2:$L$5001,$Y449))</f>
        <v/>
      </c>
      <c r="G449" s="10">
        <f>IF($F449="","",$F449-TODAY())</f>
        <v/>
      </c>
      <c r="H449">
        <f>IF($G449="","",IF($G449&lt;=30,"Até 30 dias",IF($G449&lt;=60,"31 a 60 dias","61 a 90 dias")))</f>
        <v/>
      </c>
      <c r="I449">
        <f>IF($Y449="","",INDEX('Apólices'!$R$2:$R$5001,$Y449)&amp;"")</f>
        <v/>
      </c>
      <c r="Y449">
        <f>IFERROR(MATCH(SMALL($Z$2:$Z$5001,ROW()-8),$Z$2:$Z$5001,0),"")</f>
        <v/>
      </c>
      <c r="Z449">
        <f>IF(AND(ISNUMBER('Apólices'!$L449),'Apólices'!$R449&lt;&gt;"Cancelada"),IF(AND('Apólices'!$L449&gt;=TODAY(),'Apólices'!$L449&lt;=TODAY()+90),'Apólices'!$L449+ROW()/100000,""),"")</f>
        <v/>
      </c>
    </row>
    <row r="450">
      <c r="A450">
        <f>IF($Y450="","",INDEX('Apólices'!$A$2:$A$5001,$Y450)&amp;"")</f>
        <v/>
      </c>
      <c r="B450">
        <f>IF($Y450="","",INDEX('Apólices'!$B$2:$B$5001,$Y450)&amp;"")</f>
        <v/>
      </c>
      <c r="C450">
        <f>IF($Y450="","",INDEX('Apólices'!$F$2:$F$5001,$Y450)&amp;"")</f>
        <v/>
      </c>
      <c r="D450">
        <f>IF($Y450="","",INDEX('Apólices'!$G$2:$G$5001,$Y450)&amp;"")</f>
        <v/>
      </c>
      <c r="E450">
        <f>IF($Y450="","",INDEX('Apólices'!$I$2:$I$5001,$Y450)&amp;"")</f>
        <v/>
      </c>
      <c r="F450" s="8">
        <f>IF($Y450="","",INDEX('Apólices'!$L$2:$L$5001,$Y450))</f>
        <v/>
      </c>
      <c r="G450" s="10">
        <f>IF($F450="","",$F450-TODAY())</f>
        <v/>
      </c>
      <c r="H450">
        <f>IF($G450="","",IF($G450&lt;=30,"Até 30 dias",IF($G450&lt;=60,"31 a 60 dias","61 a 90 dias")))</f>
        <v/>
      </c>
      <c r="I450">
        <f>IF($Y450="","",INDEX('Apólices'!$R$2:$R$5001,$Y450)&amp;"")</f>
        <v/>
      </c>
      <c r="Y450">
        <f>IFERROR(MATCH(SMALL($Z$2:$Z$5001,ROW()-8),$Z$2:$Z$5001,0),"")</f>
        <v/>
      </c>
      <c r="Z450">
        <f>IF(AND(ISNUMBER('Apólices'!$L450),'Apólices'!$R450&lt;&gt;"Cancelada"),IF(AND('Apólices'!$L450&gt;=TODAY(),'Apólices'!$L450&lt;=TODAY()+90),'Apólices'!$L450+ROW()/100000,""),"")</f>
        <v/>
      </c>
    </row>
    <row r="451">
      <c r="A451">
        <f>IF($Y451="","",INDEX('Apólices'!$A$2:$A$5001,$Y451)&amp;"")</f>
        <v/>
      </c>
      <c r="B451">
        <f>IF($Y451="","",INDEX('Apólices'!$B$2:$B$5001,$Y451)&amp;"")</f>
        <v/>
      </c>
      <c r="C451">
        <f>IF($Y451="","",INDEX('Apólices'!$F$2:$F$5001,$Y451)&amp;"")</f>
        <v/>
      </c>
      <c r="D451">
        <f>IF($Y451="","",INDEX('Apólices'!$G$2:$G$5001,$Y451)&amp;"")</f>
        <v/>
      </c>
      <c r="E451">
        <f>IF($Y451="","",INDEX('Apólices'!$I$2:$I$5001,$Y451)&amp;"")</f>
        <v/>
      </c>
      <c r="F451" s="8">
        <f>IF($Y451="","",INDEX('Apólices'!$L$2:$L$5001,$Y451))</f>
        <v/>
      </c>
      <c r="G451" s="10">
        <f>IF($F451="","",$F451-TODAY())</f>
        <v/>
      </c>
      <c r="H451">
        <f>IF($G451="","",IF($G451&lt;=30,"Até 30 dias",IF($G451&lt;=60,"31 a 60 dias","61 a 90 dias")))</f>
        <v/>
      </c>
      <c r="I451">
        <f>IF($Y451="","",INDEX('Apólices'!$R$2:$R$5001,$Y451)&amp;"")</f>
        <v/>
      </c>
      <c r="Y451">
        <f>IFERROR(MATCH(SMALL($Z$2:$Z$5001,ROW()-8),$Z$2:$Z$5001,0),"")</f>
        <v/>
      </c>
      <c r="Z451">
        <f>IF(AND(ISNUMBER('Apólices'!$L451),'Apólices'!$R451&lt;&gt;"Cancelada"),IF(AND('Apólices'!$L451&gt;=TODAY(),'Apólices'!$L451&lt;=TODAY()+90),'Apólices'!$L451+ROW()/100000,""),"")</f>
        <v/>
      </c>
    </row>
    <row r="452">
      <c r="A452">
        <f>IF($Y452="","",INDEX('Apólices'!$A$2:$A$5001,$Y452)&amp;"")</f>
        <v/>
      </c>
      <c r="B452">
        <f>IF($Y452="","",INDEX('Apólices'!$B$2:$B$5001,$Y452)&amp;"")</f>
        <v/>
      </c>
      <c r="C452">
        <f>IF($Y452="","",INDEX('Apólices'!$F$2:$F$5001,$Y452)&amp;"")</f>
        <v/>
      </c>
      <c r="D452">
        <f>IF($Y452="","",INDEX('Apólices'!$G$2:$G$5001,$Y452)&amp;"")</f>
        <v/>
      </c>
      <c r="E452">
        <f>IF($Y452="","",INDEX('Apólices'!$I$2:$I$5001,$Y452)&amp;"")</f>
        <v/>
      </c>
      <c r="F452" s="8">
        <f>IF($Y452="","",INDEX('Apólices'!$L$2:$L$5001,$Y452))</f>
        <v/>
      </c>
      <c r="G452" s="10">
        <f>IF($F452="","",$F452-TODAY())</f>
        <v/>
      </c>
      <c r="H452">
        <f>IF($G452="","",IF($G452&lt;=30,"Até 30 dias",IF($G452&lt;=60,"31 a 60 dias","61 a 90 dias")))</f>
        <v/>
      </c>
      <c r="I452">
        <f>IF($Y452="","",INDEX('Apólices'!$R$2:$R$5001,$Y452)&amp;"")</f>
        <v/>
      </c>
      <c r="Y452">
        <f>IFERROR(MATCH(SMALL($Z$2:$Z$5001,ROW()-8),$Z$2:$Z$5001,0),"")</f>
        <v/>
      </c>
      <c r="Z452">
        <f>IF(AND(ISNUMBER('Apólices'!$L452),'Apólices'!$R452&lt;&gt;"Cancelada"),IF(AND('Apólices'!$L452&gt;=TODAY(),'Apólices'!$L452&lt;=TODAY()+90),'Apólices'!$L452+ROW()/100000,""),"")</f>
        <v/>
      </c>
    </row>
    <row r="453">
      <c r="A453">
        <f>IF($Y453="","",INDEX('Apólices'!$A$2:$A$5001,$Y453)&amp;"")</f>
        <v/>
      </c>
      <c r="B453">
        <f>IF($Y453="","",INDEX('Apólices'!$B$2:$B$5001,$Y453)&amp;"")</f>
        <v/>
      </c>
      <c r="C453">
        <f>IF($Y453="","",INDEX('Apólices'!$F$2:$F$5001,$Y453)&amp;"")</f>
        <v/>
      </c>
      <c r="D453">
        <f>IF($Y453="","",INDEX('Apólices'!$G$2:$G$5001,$Y453)&amp;"")</f>
        <v/>
      </c>
      <c r="E453">
        <f>IF($Y453="","",INDEX('Apólices'!$I$2:$I$5001,$Y453)&amp;"")</f>
        <v/>
      </c>
      <c r="F453" s="8">
        <f>IF($Y453="","",INDEX('Apólices'!$L$2:$L$5001,$Y453))</f>
        <v/>
      </c>
      <c r="G453" s="10">
        <f>IF($F453="","",$F453-TODAY())</f>
        <v/>
      </c>
      <c r="H453">
        <f>IF($G453="","",IF($G453&lt;=30,"Até 30 dias",IF($G453&lt;=60,"31 a 60 dias","61 a 90 dias")))</f>
        <v/>
      </c>
      <c r="I453">
        <f>IF($Y453="","",INDEX('Apólices'!$R$2:$R$5001,$Y453)&amp;"")</f>
        <v/>
      </c>
      <c r="Y453">
        <f>IFERROR(MATCH(SMALL($Z$2:$Z$5001,ROW()-8),$Z$2:$Z$5001,0),"")</f>
        <v/>
      </c>
      <c r="Z453">
        <f>IF(AND(ISNUMBER('Apólices'!$L453),'Apólices'!$R453&lt;&gt;"Cancelada"),IF(AND('Apólices'!$L453&gt;=TODAY(),'Apólices'!$L453&lt;=TODAY()+90),'Apólices'!$L453+ROW()/100000,""),"")</f>
        <v/>
      </c>
    </row>
    <row r="454">
      <c r="A454">
        <f>IF($Y454="","",INDEX('Apólices'!$A$2:$A$5001,$Y454)&amp;"")</f>
        <v/>
      </c>
      <c r="B454">
        <f>IF($Y454="","",INDEX('Apólices'!$B$2:$B$5001,$Y454)&amp;"")</f>
        <v/>
      </c>
      <c r="C454">
        <f>IF($Y454="","",INDEX('Apólices'!$F$2:$F$5001,$Y454)&amp;"")</f>
        <v/>
      </c>
      <c r="D454">
        <f>IF($Y454="","",INDEX('Apólices'!$G$2:$G$5001,$Y454)&amp;"")</f>
        <v/>
      </c>
      <c r="E454">
        <f>IF($Y454="","",INDEX('Apólices'!$I$2:$I$5001,$Y454)&amp;"")</f>
        <v/>
      </c>
      <c r="F454" s="8">
        <f>IF($Y454="","",INDEX('Apólices'!$L$2:$L$5001,$Y454))</f>
        <v/>
      </c>
      <c r="G454" s="10">
        <f>IF($F454="","",$F454-TODAY())</f>
        <v/>
      </c>
      <c r="H454">
        <f>IF($G454="","",IF($G454&lt;=30,"Até 30 dias",IF($G454&lt;=60,"31 a 60 dias","61 a 90 dias")))</f>
        <v/>
      </c>
      <c r="I454">
        <f>IF($Y454="","",INDEX('Apólices'!$R$2:$R$5001,$Y454)&amp;"")</f>
        <v/>
      </c>
      <c r="Y454">
        <f>IFERROR(MATCH(SMALL($Z$2:$Z$5001,ROW()-8),$Z$2:$Z$5001,0),"")</f>
        <v/>
      </c>
      <c r="Z454">
        <f>IF(AND(ISNUMBER('Apólices'!$L454),'Apólices'!$R454&lt;&gt;"Cancelada"),IF(AND('Apólices'!$L454&gt;=TODAY(),'Apólices'!$L454&lt;=TODAY()+90),'Apólices'!$L454+ROW()/100000,""),"")</f>
        <v/>
      </c>
    </row>
    <row r="455">
      <c r="A455">
        <f>IF($Y455="","",INDEX('Apólices'!$A$2:$A$5001,$Y455)&amp;"")</f>
        <v/>
      </c>
      <c r="B455">
        <f>IF($Y455="","",INDEX('Apólices'!$B$2:$B$5001,$Y455)&amp;"")</f>
        <v/>
      </c>
      <c r="C455">
        <f>IF($Y455="","",INDEX('Apólices'!$F$2:$F$5001,$Y455)&amp;"")</f>
        <v/>
      </c>
      <c r="D455">
        <f>IF($Y455="","",INDEX('Apólices'!$G$2:$G$5001,$Y455)&amp;"")</f>
        <v/>
      </c>
      <c r="E455">
        <f>IF($Y455="","",INDEX('Apólices'!$I$2:$I$5001,$Y455)&amp;"")</f>
        <v/>
      </c>
      <c r="F455" s="8">
        <f>IF($Y455="","",INDEX('Apólices'!$L$2:$L$5001,$Y455))</f>
        <v/>
      </c>
      <c r="G455" s="10">
        <f>IF($F455="","",$F455-TODAY())</f>
        <v/>
      </c>
      <c r="H455">
        <f>IF($G455="","",IF($G455&lt;=30,"Até 30 dias",IF($G455&lt;=60,"31 a 60 dias","61 a 90 dias")))</f>
        <v/>
      </c>
      <c r="I455">
        <f>IF($Y455="","",INDEX('Apólices'!$R$2:$R$5001,$Y455)&amp;"")</f>
        <v/>
      </c>
      <c r="Y455">
        <f>IFERROR(MATCH(SMALL($Z$2:$Z$5001,ROW()-8),$Z$2:$Z$5001,0),"")</f>
        <v/>
      </c>
      <c r="Z455">
        <f>IF(AND(ISNUMBER('Apólices'!$L455),'Apólices'!$R455&lt;&gt;"Cancelada"),IF(AND('Apólices'!$L455&gt;=TODAY(),'Apólices'!$L455&lt;=TODAY()+90),'Apólices'!$L455+ROW()/100000,""),"")</f>
        <v/>
      </c>
    </row>
    <row r="456">
      <c r="A456">
        <f>IF($Y456="","",INDEX('Apólices'!$A$2:$A$5001,$Y456)&amp;"")</f>
        <v/>
      </c>
      <c r="B456">
        <f>IF($Y456="","",INDEX('Apólices'!$B$2:$B$5001,$Y456)&amp;"")</f>
        <v/>
      </c>
      <c r="C456">
        <f>IF($Y456="","",INDEX('Apólices'!$F$2:$F$5001,$Y456)&amp;"")</f>
        <v/>
      </c>
      <c r="D456">
        <f>IF($Y456="","",INDEX('Apólices'!$G$2:$G$5001,$Y456)&amp;"")</f>
        <v/>
      </c>
      <c r="E456">
        <f>IF($Y456="","",INDEX('Apólices'!$I$2:$I$5001,$Y456)&amp;"")</f>
        <v/>
      </c>
      <c r="F456" s="8">
        <f>IF($Y456="","",INDEX('Apólices'!$L$2:$L$5001,$Y456))</f>
        <v/>
      </c>
      <c r="G456" s="10">
        <f>IF($F456="","",$F456-TODAY())</f>
        <v/>
      </c>
      <c r="H456">
        <f>IF($G456="","",IF($G456&lt;=30,"Até 30 dias",IF($G456&lt;=60,"31 a 60 dias","61 a 90 dias")))</f>
        <v/>
      </c>
      <c r="I456">
        <f>IF($Y456="","",INDEX('Apólices'!$R$2:$R$5001,$Y456)&amp;"")</f>
        <v/>
      </c>
      <c r="Y456">
        <f>IFERROR(MATCH(SMALL($Z$2:$Z$5001,ROW()-8),$Z$2:$Z$5001,0),"")</f>
        <v/>
      </c>
      <c r="Z456">
        <f>IF(AND(ISNUMBER('Apólices'!$L456),'Apólices'!$R456&lt;&gt;"Cancelada"),IF(AND('Apólices'!$L456&gt;=TODAY(),'Apólices'!$L456&lt;=TODAY()+90),'Apólices'!$L456+ROW()/100000,""),"")</f>
        <v/>
      </c>
    </row>
    <row r="457">
      <c r="A457">
        <f>IF($Y457="","",INDEX('Apólices'!$A$2:$A$5001,$Y457)&amp;"")</f>
        <v/>
      </c>
      <c r="B457">
        <f>IF($Y457="","",INDEX('Apólices'!$B$2:$B$5001,$Y457)&amp;"")</f>
        <v/>
      </c>
      <c r="C457">
        <f>IF($Y457="","",INDEX('Apólices'!$F$2:$F$5001,$Y457)&amp;"")</f>
        <v/>
      </c>
      <c r="D457">
        <f>IF($Y457="","",INDEX('Apólices'!$G$2:$G$5001,$Y457)&amp;"")</f>
        <v/>
      </c>
      <c r="E457">
        <f>IF($Y457="","",INDEX('Apólices'!$I$2:$I$5001,$Y457)&amp;"")</f>
        <v/>
      </c>
      <c r="F457" s="8">
        <f>IF($Y457="","",INDEX('Apólices'!$L$2:$L$5001,$Y457))</f>
        <v/>
      </c>
      <c r="G457" s="10">
        <f>IF($F457="","",$F457-TODAY())</f>
        <v/>
      </c>
      <c r="H457">
        <f>IF($G457="","",IF($G457&lt;=30,"Até 30 dias",IF($G457&lt;=60,"31 a 60 dias","61 a 90 dias")))</f>
        <v/>
      </c>
      <c r="I457">
        <f>IF($Y457="","",INDEX('Apólices'!$R$2:$R$5001,$Y457)&amp;"")</f>
        <v/>
      </c>
      <c r="Y457">
        <f>IFERROR(MATCH(SMALL($Z$2:$Z$5001,ROW()-8),$Z$2:$Z$5001,0),"")</f>
        <v/>
      </c>
      <c r="Z457">
        <f>IF(AND(ISNUMBER('Apólices'!$L457),'Apólices'!$R457&lt;&gt;"Cancelada"),IF(AND('Apólices'!$L457&gt;=TODAY(),'Apólices'!$L457&lt;=TODAY()+90),'Apólices'!$L457+ROW()/100000,""),"")</f>
        <v/>
      </c>
    </row>
    <row r="458">
      <c r="A458">
        <f>IF($Y458="","",INDEX('Apólices'!$A$2:$A$5001,$Y458)&amp;"")</f>
        <v/>
      </c>
      <c r="B458">
        <f>IF($Y458="","",INDEX('Apólices'!$B$2:$B$5001,$Y458)&amp;"")</f>
        <v/>
      </c>
      <c r="C458">
        <f>IF($Y458="","",INDEX('Apólices'!$F$2:$F$5001,$Y458)&amp;"")</f>
        <v/>
      </c>
      <c r="D458">
        <f>IF($Y458="","",INDEX('Apólices'!$G$2:$G$5001,$Y458)&amp;"")</f>
        <v/>
      </c>
      <c r="E458">
        <f>IF($Y458="","",INDEX('Apólices'!$I$2:$I$5001,$Y458)&amp;"")</f>
        <v/>
      </c>
      <c r="F458" s="8">
        <f>IF($Y458="","",INDEX('Apólices'!$L$2:$L$5001,$Y458))</f>
        <v/>
      </c>
      <c r="G458" s="10">
        <f>IF($F458="","",$F458-TODAY())</f>
        <v/>
      </c>
      <c r="H458">
        <f>IF($G458="","",IF($G458&lt;=30,"Até 30 dias",IF($G458&lt;=60,"31 a 60 dias","61 a 90 dias")))</f>
        <v/>
      </c>
      <c r="I458">
        <f>IF($Y458="","",INDEX('Apólices'!$R$2:$R$5001,$Y458)&amp;"")</f>
        <v/>
      </c>
      <c r="Y458">
        <f>IFERROR(MATCH(SMALL($Z$2:$Z$5001,ROW()-8),$Z$2:$Z$5001,0),"")</f>
        <v/>
      </c>
      <c r="Z458">
        <f>IF(AND(ISNUMBER('Apólices'!$L458),'Apólices'!$R458&lt;&gt;"Cancelada"),IF(AND('Apólices'!$L458&gt;=TODAY(),'Apólices'!$L458&lt;=TODAY()+90),'Apólices'!$L458+ROW()/100000,""),"")</f>
        <v/>
      </c>
    </row>
    <row r="459">
      <c r="A459">
        <f>IF($Y459="","",INDEX('Apólices'!$A$2:$A$5001,$Y459)&amp;"")</f>
        <v/>
      </c>
      <c r="B459">
        <f>IF($Y459="","",INDEX('Apólices'!$B$2:$B$5001,$Y459)&amp;"")</f>
        <v/>
      </c>
      <c r="C459">
        <f>IF($Y459="","",INDEX('Apólices'!$F$2:$F$5001,$Y459)&amp;"")</f>
        <v/>
      </c>
      <c r="D459">
        <f>IF($Y459="","",INDEX('Apólices'!$G$2:$G$5001,$Y459)&amp;"")</f>
        <v/>
      </c>
      <c r="E459">
        <f>IF($Y459="","",INDEX('Apólices'!$I$2:$I$5001,$Y459)&amp;"")</f>
        <v/>
      </c>
      <c r="F459" s="8">
        <f>IF($Y459="","",INDEX('Apólices'!$L$2:$L$5001,$Y459))</f>
        <v/>
      </c>
      <c r="G459" s="10">
        <f>IF($F459="","",$F459-TODAY())</f>
        <v/>
      </c>
      <c r="H459">
        <f>IF($G459="","",IF($G459&lt;=30,"Até 30 dias",IF($G459&lt;=60,"31 a 60 dias","61 a 90 dias")))</f>
        <v/>
      </c>
      <c r="I459">
        <f>IF($Y459="","",INDEX('Apólices'!$R$2:$R$5001,$Y459)&amp;"")</f>
        <v/>
      </c>
      <c r="Y459">
        <f>IFERROR(MATCH(SMALL($Z$2:$Z$5001,ROW()-8),$Z$2:$Z$5001,0),"")</f>
        <v/>
      </c>
      <c r="Z459">
        <f>IF(AND(ISNUMBER('Apólices'!$L459),'Apólices'!$R459&lt;&gt;"Cancelada"),IF(AND('Apólices'!$L459&gt;=TODAY(),'Apólices'!$L459&lt;=TODAY()+90),'Apólices'!$L459+ROW()/100000,""),"")</f>
        <v/>
      </c>
    </row>
    <row r="460">
      <c r="A460">
        <f>IF($Y460="","",INDEX('Apólices'!$A$2:$A$5001,$Y460)&amp;"")</f>
        <v/>
      </c>
      <c r="B460">
        <f>IF($Y460="","",INDEX('Apólices'!$B$2:$B$5001,$Y460)&amp;"")</f>
        <v/>
      </c>
      <c r="C460">
        <f>IF($Y460="","",INDEX('Apólices'!$F$2:$F$5001,$Y460)&amp;"")</f>
        <v/>
      </c>
      <c r="D460">
        <f>IF($Y460="","",INDEX('Apólices'!$G$2:$G$5001,$Y460)&amp;"")</f>
        <v/>
      </c>
      <c r="E460">
        <f>IF($Y460="","",INDEX('Apólices'!$I$2:$I$5001,$Y460)&amp;"")</f>
        <v/>
      </c>
      <c r="F460" s="8">
        <f>IF($Y460="","",INDEX('Apólices'!$L$2:$L$5001,$Y460))</f>
        <v/>
      </c>
      <c r="G460" s="10">
        <f>IF($F460="","",$F460-TODAY())</f>
        <v/>
      </c>
      <c r="H460">
        <f>IF($G460="","",IF($G460&lt;=30,"Até 30 dias",IF($G460&lt;=60,"31 a 60 dias","61 a 90 dias")))</f>
        <v/>
      </c>
      <c r="I460">
        <f>IF($Y460="","",INDEX('Apólices'!$R$2:$R$5001,$Y460)&amp;"")</f>
        <v/>
      </c>
      <c r="Y460">
        <f>IFERROR(MATCH(SMALL($Z$2:$Z$5001,ROW()-8),$Z$2:$Z$5001,0),"")</f>
        <v/>
      </c>
      <c r="Z460">
        <f>IF(AND(ISNUMBER('Apólices'!$L460),'Apólices'!$R460&lt;&gt;"Cancelada"),IF(AND('Apólices'!$L460&gt;=TODAY(),'Apólices'!$L460&lt;=TODAY()+90),'Apólices'!$L460+ROW()/100000,""),"")</f>
        <v/>
      </c>
    </row>
    <row r="461">
      <c r="A461">
        <f>IF($Y461="","",INDEX('Apólices'!$A$2:$A$5001,$Y461)&amp;"")</f>
        <v/>
      </c>
      <c r="B461">
        <f>IF($Y461="","",INDEX('Apólices'!$B$2:$B$5001,$Y461)&amp;"")</f>
        <v/>
      </c>
      <c r="C461">
        <f>IF($Y461="","",INDEX('Apólices'!$F$2:$F$5001,$Y461)&amp;"")</f>
        <v/>
      </c>
      <c r="D461">
        <f>IF($Y461="","",INDEX('Apólices'!$G$2:$G$5001,$Y461)&amp;"")</f>
        <v/>
      </c>
      <c r="E461">
        <f>IF($Y461="","",INDEX('Apólices'!$I$2:$I$5001,$Y461)&amp;"")</f>
        <v/>
      </c>
      <c r="F461" s="8">
        <f>IF($Y461="","",INDEX('Apólices'!$L$2:$L$5001,$Y461))</f>
        <v/>
      </c>
      <c r="G461" s="10">
        <f>IF($F461="","",$F461-TODAY())</f>
        <v/>
      </c>
      <c r="H461">
        <f>IF($G461="","",IF($G461&lt;=30,"Até 30 dias",IF($G461&lt;=60,"31 a 60 dias","61 a 90 dias")))</f>
        <v/>
      </c>
      <c r="I461">
        <f>IF($Y461="","",INDEX('Apólices'!$R$2:$R$5001,$Y461)&amp;"")</f>
        <v/>
      </c>
      <c r="Y461">
        <f>IFERROR(MATCH(SMALL($Z$2:$Z$5001,ROW()-8),$Z$2:$Z$5001,0),"")</f>
        <v/>
      </c>
      <c r="Z461">
        <f>IF(AND(ISNUMBER('Apólices'!$L461),'Apólices'!$R461&lt;&gt;"Cancelada"),IF(AND('Apólices'!$L461&gt;=TODAY(),'Apólices'!$L461&lt;=TODAY()+90),'Apólices'!$L461+ROW()/100000,""),"")</f>
        <v/>
      </c>
    </row>
    <row r="462">
      <c r="A462">
        <f>IF($Y462="","",INDEX('Apólices'!$A$2:$A$5001,$Y462)&amp;"")</f>
        <v/>
      </c>
      <c r="B462">
        <f>IF($Y462="","",INDEX('Apólices'!$B$2:$B$5001,$Y462)&amp;"")</f>
        <v/>
      </c>
      <c r="C462">
        <f>IF($Y462="","",INDEX('Apólices'!$F$2:$F$5001,$Y462)&amp;"")</f>
        <v/>
      </c>
      <c r="D462">
        <f>IF($Y462="","",INDEX('Apólices'!$G$2:$G$5001,$Y462)&amp;"")</f>
        <v/>
      </c>
      <c r="E462">
        <f>IF($Y462="","",INDEX('Apólices'!$I$2:$I$5001,$Y462)&amp;"")</f>
        <v/>
      </c>
      <c r="F462" s="8">
        <f>IF($Y462="","",INDEX('Apólices'!$L$2:$L$5001,$Y462))</f>
        <v/>
      </c>
      <c r="G462" s="10">
        <f>IF($F462="","",$F462-TODAY())</f>
        <v/>
      </c>
      <c r="H462">
        <f>IF($G462="","",IF($G462&lt;=30,"Até 30 dias",IF($G462&lt;=60,"31 a 60 dias","61 a 90 dias")))</f>
        <v/>
      </c>
      <c r="I462">
        <f>IF($Y462="","",INDEX('Apólices'!$R$2:$R$5001,$Y462)&amp;"")</f>
        <v/>
      </c>
      <c r="Y462">
        <f>IFERROR(MATCH(SMALL($Z$2:$Z$5001,ROW()-8),$Z$2:$Z$5001,0),"")</f>
        <v/>
      </c>
      <c r="Z462">
        <f>IF(AND(ISNUMBER('Apólices'!$L462),'Apólices'!$R462&lt;&gt;"Cancelada"),IF(AND('Apólices'!$L462&gt;=TODAY(),'Apólices'!$L462&lt;=TODAY()+90),'Apólices'!$L462+ROW()/100000,""),"")</f>
        <v/>
      </c>
    </row>
    <row r="463">
      <c r="A463">
        <f>IF($Y463="","",INDEX('Apólices'!$A$2:$A$5001,$Y463)&amp;"")</f>
        <v/>
      </c>
      <c r="B463">
        <f>IF($Y463="","",INDEX('Apólices'!$B$2:$B$5001,$Y463)&amp;"")</f>
        <v/>
      </c>
      <c r="C463">
        <f>IF($Y463="","",INDEX('Apólices'!$F$2:$F$5001,$Y463)&amp;"")</f>
        <v/>
      </c>
      <c r="D463">
        <f>IF($Y463="","",INDEX('Apólices'!$G$2:$G$5001,$Y463)&amp;"")</f>
        <v/>
      </c>
      <c r="E463">
        <f>IF($Y463="","",INDEX('Apólices'!$I$2:$I$5001,$Y463)&amp;"")</f>
        <v/>
      </c>
      <c r="F463" s="8">
        <f>IF($Y463="","",INDEX('Apólices'!$L$2:$L$5001,$Y463))</f>
        <v/>
      </c>
      <c r="G463" s="10">
        <f>IF($F463="","",$F463-TODAY())</f>
        <v/>
      </c>
      <c r="H463">
        <f>IF($G463="","",IF($G463&lt;=30,"Até 30 dias",IF($G463&lt;=60,"31 a 60 dias","61 a 90 dias")))</f>
        <v/>
      </c>
      <c r="I463">
        <f>IF($Y463="","",INDEX('Apólices'!$R$2:$R$5001,$Y463)&amp;"")</f>
        <v/>
      </c>
      <c r="Y463">
        <f>IFERROR(MATCH(SMALL($Z$2:$Z$5001,ROW()-8),$Z$2:$Z$5001,0),"")</f>
        <v/>
      </c>
      <c r="Z463">
        <f>IF(AND(ISNUMBER('Apólices'!$L463),'Apólices'!$R463&lt;&gt;"Cancelada"),IF(AND('Apólices'!$L463&gt;=TODAY(),'Apólices'!$L463&lt;=TODAY()+90),'Apólices'!$L463+ROW()/100000,""),"")</f>
        <v/>
      </c>
    </row>
    <row r="464">
      <c r="A464">
        <f>IF($Y464="","",INDEX('Apólices'!$A$2:$A$5001,$Y464)&amp;"")</f>
        <v/>
      </c>
      <c r="B464">
        <f>IF($Y464="","",INDEX('Apólices'!$B$2:$B$5001,$Y464)&amp;"")</f>
        <v/>
      </c>
      <c r="C464">
        <f>IF($Y464="","",INDEX('Apólices'!$F$2:$F$5001,$Y464)&amp;"")</f>
        <v/>
      </c>
      <c r="D464">
        <f>IF($Y464="","",INDEX('Apólices'!$G$2:$G$5001,$Y464)&amp;"")</f>
        <v/>
      </c>
      <c r="E464">
        <f>IF($Y464="","",INDEX('Apólices'!$I$2:$I$5001,$Y464)&amp;"")</f>
        <v/>
      </c>
      <c r="F464" s="8">
        <f>IF($Y464="","",INDEX('Apólices'!$L$2:$L$5001,$Y464))</f>
        <v/>
      </c>
      <c r="G464" s="10">
        <f>IF($F464="","",$F464-TODAY())</f>
        <v/>
      </c>
      <c r="H464">
        <f>IF($G464="","",IF($G464&lt;=30,"Até 30 dias",IF($G464&lt;=60,"31 a 60 dias","61 a 90 dias")))</f>
        <v/>
      </c>
      <c r="I464">
        <f>IF($Y464="","",INDEX('Apólices'!$R$2:$R$5001,$Y464)&amp;"")</f>
        <v/>
      </c>
      <c r="Y464">
        <f>IFERROR(MATCH(SMALL($Z$2:$Z$5001,ROW()-8),$Z$2:$Z$5001,0),"")</f>
        <v/>
      </c>
      <c r="Z464">
        <f>IF(AND(ISNUMBER('Apólices'!$L464),'Apólices'!$R464&lt;&gt;"Cancelada"),IF(AND('Apólices'!$L464&gt;=TODAY(),'Apólices'!$L464&lt;=TODAY()+90),'Apólices'!$L464+ROW()/100000,""),"")</f>
        <v/>
      </c>
    </row>
    <row r="465">
      <c r="A465">
        <f>IF($Y465="","",INDEX('Apólices'!$A$2:$A$5001,$Y465)&amp;"")</f>
        <v/>
      </c>
      <c r="B465">
        <f>IF($Y465="","",INDEX('Apólices'!$B$2:$B$5001,$Y465)&amp;"")</f>
        <v/>
      </c>
      <c r="C465">
        <f>IF($Y465="","",INDEX('Apólices'!$F$2:$F$5001,$Y465)&amp;"")</f>
        <v/>
      </c>
      <c r="D465">
        <f>IF($Y465="","",INDEX('Apólices'!$G$2:$G$5001,$Y465)&amp;"")</f>
        <v/>
      </c>
      <c r="E465">
        <f>IF($Y465="","",INDEX('Apólices'!$I$2:$I$5001,$Y465)&amp;"")</f>
        <v/>
      </c>
      <c r="F465" s="8">
        <f>IF($Y465="","",INDEX('Apólices'!$L$2:$L$5001,$Y465))</f>
        <v/>
      </c>
      <c r="G465" s="10">
        <f>IF($F465="","",$F465-TODAY())</f>
        <v/>
      </c>
      <c r="H465">
        <f>IF($G465="","",IF($G465&lt;=30,"Até 30 dias",IF($G465&lt;=60,"31 a 60 dias","61 a 90 dias")))</f>
        <v/>
      </c>
      <c r="I465">
        <f>IF($Y465="","",INDEX('Apólices'!$R$2:$R$5001,$Y465)&amp;"")</f>
        <v/>
      </c>
      <c r="Y465">
        <f>IFERROR(MATCH(SMALL($Z$2:$Z$5001,ROW()-8),$Z$2:$Z$5001,0),"")</f>
        <v/>
      </c>
      <c r="Z465">
        <f>IF(AND(ISNUMBER('Apólices'!$L465),'Apólices'!$R465&lt;&gt;"Cancelada"),IF(AND('Apólices'!$L465&gt;=TODAY(),'Apólices'!$L465&lt;=TODAY()+90),'Apólices'!$L465+ROW()/100000,""),"")</f>
        <v/>
      </c>
    </row>
    <row r="466">
      <c r="A466">
        <f>IF($Y466="","",INDEX('Apólices'!$A$2:$A$5001,$Y466)&amp;"")</f>
        <v/>
      </c>
      <c r="B466">
        <f>IF($Y466="","",INDEX('Apólices'!$B$2:$B$5001,$Y466)&amp;"")</f>
        <v/>
      </c>
      <c r="C466">
        <f>IF($Y466="","",INDEX('Apólices'!$F$2:$F$5001,$Y466)&amp;"")</f>
        <v/>
      </c>
      <c r="D466">
        <f>IF($Y466="","",INDEX('Apólices'!$G$2:$G$5001,$Y466)&amp;"")</f>
        <v/>
      </c>
      <c r="E466">
        <f>IF($Y466="","",INDEX('Apólices'!$I$2:$I$5001,$Y466)&amp;"")</f>
        <v/>
      </c>
      <c r="F466" s="8">
        <f>IF($Y466="","",INDEX('Apólices'!$L$2:$L$5001,$Y466))</f>
        <v/>
      </c>
      <c r="G466" s="10">
        <f>IF($F466="","",$F466-TODAY())</f>
        <v/>
      </c>
      <c r="H466">
        <f>IF($G466="","",IF($G466&lt;=30,"Até 30 dias",IF($G466&lt;=60,"31 a 60 dias","61 a 90 dias")))</f>
        <v/>
      </c>
      <c r="I466">
        <f>IF($Y466="","",INDEX('Apólices'!$R$2:$R$5001,$Y466)&amp;"")</f>
        <v/>
      </c>
      <c r="Y466">
        <f>IFERROR(MATCH(SMALL($Z$2:$Z$5001,ROW()-8),$Z$2:$Z$5001,0),"")</f>
        <v/>
      </c>
      <c r="Z466">
        <f>IF(AND(ISNUMBER('Apólices'!$L466),'Apólices'!$R466&lt;&gt;"Cancelada"),IF(AND('Apólices'!$L466&gt;=TODAY(),'Apólices'!$L466&lt;=TODAY()+90),'Apólices'!$L466+ROW()/100000,""),"")</f>
        <v/>
      </c>
    </row>
    <row r="467">
      <c r="A467">
        <f>IF($Y467="","",INDEX('Apólices'!$A$2:$A$5001,$Y467)&amp;"")</f>
        <v/>
      </c>
      <c r="B467">
        <f>IF($Y467="","",INDEX('Apólices'!$B$2:$B$5001,$Y467)&amp;"")</f>
        <v/>
      </c>
      <c r="C467">
        <f>IF($Y467="","",INDEX('Apólices'!$F$2:$F$5001,$Y467)&amp;"")</f>
        <v/>
      </c>
      <c r="D467">
        <f>IF($Y467="","",INDEX('Apólices'!$G$2:$G$5001,$Y467)&amp;"")</f>
        <v/>
      </c>
      <c r="E467">
        <f>IF($Y467="","",INDEX('Apólices'!$I$2:$I$5001,$Y467)&amp;"")</f>
        <v/>
      </c>
      <c r="F467" s="8">
        <f>IF($Y467="","",INDEX('Apólices'!$L$2:$L$5001,$Y467))</f>
        <v/>
      </c>
      <c r="G467" s="10">
        <f>IF($F467="","",$F467-TODAY())</f>
        <v/>
      </c>
      <c r="H467">
        <f>IF($G467="","",IF($G467&lt;=30,"Até 30 dias",IF($G467&lt;=60,"31 a 60 dias","61 a 90 dias")))</f>
        <v/>
      </c>
      <c r="I467">
        <f>IF($Y467="","",INDEX('Apólices'!$R$2:$R$5001,$Y467)&amp;"")</f>
        <v/>
      </c>
      <c r="Y467">
        <f>IFERROR(MATCH(SMALL($Z$2:$Z$5001,ROW()-8),$Z$2:$Z$5001,0),"")</f>
        <v/>
      </c>
      <c r="Z467">
        <f>IF(AND(ISNUMBER('Apólices'!$L467),'Apólices'!$R467&lt;&gt;"Cancelada"),IF(AND('Apólices'!$L467&gt;=TODAY(),'Apólices'!$L467&lt;=TODAY()+90),'Apólices'!$L467+ROW()/100000,""),"")</f>
        <v/>
      </c>
    </row>
    <row r="468">
      <c r="A468">
        <f>IF($Y468="","",INDEX('Apólices'!$A$2:$A$5001,$Y468)&amp;"")</f>
        <v/>
      </c>
      <c r="B468">
        <f>IF($Y468="","",INDEX('Apólices'!$B$2:$B$5001,$Y468)&amp;"")</f>
        <v/>
      </c>
      <c r="C468">
        <f>IF($Y468="","",INDEX('Apólices'!$F$2:$F$5001,$Y468)&amp;"")</f>
        <v/>
      </c>
      <c r="D468">
        <f>IF($Y468="","",INDEX('Apólices'!$G$2:$G$5001,$Y468)&amp;"")</f>
        <v/>
      </c>
      <c r="E468">
        <f>IF($Y468="","",INDEX('Apólices'!$I$2:$I$5001,$Y468)&amp;"")</f>
        <v/>
      </c>
      <c r="F468" s="8">
        <f>IF($Y468="","",INDEX('Apólices'!$L$2:$L$5001,$Y468))</f>
        <v/>
      </c>
      <c r="G468" s="10">
        <f>IF($F468="","",$F468-TODAY())</f>
        <v/>
      </c>
      <c r="H468">
        <f>IF($G468="","",IF($G468&lt;=30,"Até 30 dias",IF($G468&lt;=60,"31 a 60 dias","61 a 90 dias")))</f>
        <v/>
      </c>
      <c r="I468">
        <f>IF($Y468="","",INDEX('Apólices'!$R$2:$R$5001,$Y468)&amp;"")</f>
        <v/>
      </c>
      <c r="Y468">
        <f>IFERROR(MATCH(SMALL($Z$2:$Z$5001,ROW()-8),$Z$2:$Z$5001,0),"")</f>
        <v/>
      </c>
      <c r="Z468">
        <f>IF(AND(ISNUMBER('Apólices'!$L468),'Apólices'!$R468&lt;&gt;"Cancelada"),IF(AND('Apólices'!$L468&gt;=TODAY(),'Apólices'!$L468&lt;=TODAY()+90),'Apólices'!$L468+ROW()/100000,""),"")</f>
        <v/>
      </c>
    </row>
    <row r="469">
      <c r="A469">
        <f>IF($Y469="","",INDEX('Apólices'!$A$2:$A$5001,$Y469)&amp;"")</f>
        <v/>
      </c>
      <c r="B469">
        <f>IF($Y469="","",INDEX('Apólices'!$B$2:$B$5001,$Y469)&amp;"")</f>
        <v/>
      </c>
      <c r="C469">
        <f>IF($Y469="","",INDEX('Apólices'!$F$2:$F$5001,$Y469)&amp;"")</f>
        <v/>
      </c>
      <c r="D469">
        <f>IF($Y469="","",INDEX('Apólices'!$G$2:$G$5001,$Y469)&amp;"")</f>
        <v/>
      </c>
      <c r="E469">
        <f>IF($Y469="","",INDEX('Apólices'!$I$2:$I$5001,$Y469)&amp;"")</f>
        <v/>
      </c>
      <c r="F469" s="8">
        <f>IF($Y469="","",INDEX('Apólices'!$L$2:$L$5001,$Y469))</f>
        <v/>
      </c>
      <c r="G469" s="10">
        <f>IF($F469="","",$F469-TODAY())</f>
        <v/>
      </c>
      <c r="H469">
        <f>IF($G469="","",IF($G469&lt;=30,"Até 30 dias",IF($G469&lt;=60,"31 a 60 dias","61 a 90 dias")))</f>
        <v/>
      </c>
      <c r="I469">
        <f>IF($Y469="","",INDEX('Apólices'!$R$2:$R$5001,$Y469)&amp;"")</f>
        <v/>
      </c>
      <c r="Y469">
        <f>IFERROR(MATCH(SMALL($Z$2:$Z$5001,ROW()-8),$Z$2:$Z$5001,0),"")</f>
        <v/>
      </c>
      <c r="Z469">
        <f>IF(AND(ISNUMBER('Apólices'!$L469),'Apólices'!$R469&lt;&gt;"Cancelada"),IF(AND('Apólices'!$L469&gt;=TODAY(),'Apólices'!$L469&lt;=TODAY()+90),'Apólices'!$L469+ROW()/100000,""),"")</f>
        <v/>
      </c>
    </row>
    <row r="470">
      <c r="A470">
        <f>IF($Y470="","",INDEX('Apólices'!$A$2:$A$5001,$Y470)&amp;"")</f>
        <v/>
      </c>
      <c r="B470">
        <f>IF($Y470="","",INDEX('Apólices'!$B$2:$B$5001,$Y470)&amp;"")</f>
        <v/>
      </c>
      <c r="C470">
        <f>IF($Y470="","",INDEX('Apólices'!$F$2:$F$5001,$Y470)&amp;"")</f>
        <v/>
      </c>
      <c r="D470">
        <f>IF($Y470="","",INDEX('Apólices'!$G$2:$G$5001,$Y470)&amp;"")</f>
        <v/>
      </c>
      <c r="E470">
        <f>IF($Y470="","",INDEX('Apólices'!$I$2:$I$5001,$Y470)&amp;"")</f>
        <v/>
      </c>
      <c r="F470" s="8">
        <f>IF($Y470="","",INDEX('Apólices'!$L$2:$L$5001,$Y470))</f>
        <v/>
      </c>
      <c r="G470" s="10">
        <f>IF($F470="","",$F470-TODAY())</f>
        <v/>
      </c>
      <c r="H470">
        <f>IF($G470="","",IF($G470&lt;=30,"Até 30 dias",IF($G470&lt;=60,"31 a 60 dias","61 a 90 dias")))</f>
        <v/>
      </c>
      <c r="I470">
        <f>IF($Y470="","",INDEX('Apólices'!$R$2:$R$5001,$Y470)&amp;"")</f>
        <v/>
      </c>
      <c r="Y470">
        <f>IFERROR(MATCH(SMALL($Z$2:$Z$5001,ROW()-8),$Z$2:$Z$5001,0),"")</f>
        <v/>
      </c>
      <c r="Z470">
        <f>IF(AND(ISNUMBER('Apólices'!$L470),'Apólices'!$R470&lt;&gt;"Cancelada"),IF(AND('Apólices'!$L470&gt;=TODAY(),'Apólices'!$L470&lt;=TODAY()+90),'Apólices'!$L470+ROW()/100000,""),"")</f>
        <v/>
      </c>
    </row>
    <row r="471">
      <c r="A471">
        <f>IF($Y471="","",INDEX('Apólices'!$A$2:$A$5001,$Y471)&amp;"")</f>
        <v/>
      </c>
      <c r="B471">
        <f>IF($Y471="","",INDEX('Apólices'!$B$2:$B$5001,$Y471)&amp;"")</f>
        <v/>
      </c>
      <c r="C471">
        <f>IF($Y471="","",INDEX('Apólices'!$F$2:$F$5001,$Y471)&amp;"")</f>
        <v/>
      </c>
      <c r="D471">
        <f>IF($Y471="","",INDEX('Apólices'!$G$2:$G$5001,$Y471)&amp;"")</f>
        <v/>
      </c>
      <c r="E471">
        <f>IF($Y471="","",INDEX('Apólices'!$I$2:$I$5001,$Y471)&amp;"")</f>
        <v/>
      </c>
      <c r="F471" s="8">
        <f>IF($Y471="","",INDEX('Apólices'!$L$2:$L$5001,$Y471))</f>
        <v/>
      </c>
      <c r="G471" s="10">
        <f>IF($F471="","",$F471-TODAY())</f>
        <v/>
      </c>
      <c r="H471">
        <f>IF($G471="","",IF($G471&lt;=30,"Até 30 dias",IF($G471&lt;=60,"31 a 60 dias","61 a 90 dias")))</f>
        <v/>
      </c>
      <c r="I471">
        <f>IF($Y471="","",INDEX('Apólices'!$R$2:$R$5001,$Y471)&amp;"")</f>
        <v/>
      </c>
      <c r="Y471">
        <f>IFERROR(MATCH(SMALL($Z$2:$Z$5001,ROW()-8),$Z$2:$Z$5001,0),"")</f>
        <v/>
      </c>
      <c r="Z471">
        <f>IF(AND(ISNUMBER('Apólices'!$L471),'Apólices'!$R471&lt;&gt;"Cancelada"),IF(AND('Apólices'!$L471&gt;=TODAY(),'Apólices'!$L471&lt;=TODAY()+90),'Apólices'!$L471+ROW()/100000,""),"")</f>
        <v/>
      </c>
    </row>
    <row r="472">
      <c r="A472">
        <f>IF($Y472="","",INDEX('Apólices'!$A$2:$A$5001,$Y472)&amp;"")</f>
        <v/>
      </c>
      <c r="B472">
        <f>IF($Y472="","",INDEX('Apólices'!$B$2:$B$5001,$Y472)&amp;"")</f>
        <v/>
      </c>
      <c r="C472">
        <f>IF($Y472="","",INDEX('Apólices'!$F$2:$F$5001,$Y472)&amp;"")</f>
        <v/>
      </c>
      <c r="D472">
        <f>IF($Y472="","",INDEX('Apólices'!$G$2:$G$5001,$Y472)&amp;"")</f>
        <v/>
      </c>
      <c r="E472">
        <f>IF($Y472="","",INDEX('Apólices'!$I$2:$I$5001,$Y472)&amp;"")</f>
        <v/>
      </c>
      <c r="F472" s="8">
        <f>IF($Y472="","",INDEX('Apólices'!$L$2:$L$5001,$Y472))</f>
        <v/>
      </c>
      <c r="G472" s="10">
        <f>IF($F472="","",$F472-TODAY())</f>
        <v/>
      </c>
      <c r="H472">
        <f>IF($G472="","",IF($G472&lt;=30,"Até 30 dias",IF($G472&lt;=60,"31 a 60 dias","61 a 90 dias")))</f>
        <v/>
      </c>
      <c r="I472">
        <f>IF($Y472="","",INDEX('Apólices'!$R$2:$R$5001,$Y472)&amp;"")</f>
        <v/>
      </c>
      <c r="Y472">
        <f>IFERROR(MATCH(SMALL($Z$2:$Z$5001,ROW()-8),$Z$2:$Z$5001,0),"")</f>
        <v/>
      </c>
      <c r="Z472">
        <f>IF(AND(ISNUMBER('Apólices'!$L472),'Apólices'!$R472&lt;&gt;"Cancelada"),IF(AND('Apólices'!$L472&gt;=TODAY(),'Apólices'!$L472&lt;=TODAY()+90),'Apólices'!$L472+ROW()/100000,""),"")</f>
        <v/>
      </c>
    </row>
    <row r="473">
      <c r="A473">
        <f>IF($Y473="","",INDEX('Apólices'!$A$2:$A$5001,$Y473)&amp;"")</f>
        <v/>
      </c>
      <c r="B473">
        <f>IF($Y473="","",INDEX('Apólices'!$B$2:$B$5001,$Y473)&amp;"")</f>
        <v/>
      </c>
      <c r="C473">
        <f>IF($Y473="","",INDEX('Apólices'!$F$2:$F$5001,$Y473)&amp;"")</f>
        <v/>
      </c>
      <c r="D473">
        <f>IF($Y473="","",INDEX('Apólices'!$G$2:$G$5001,$Y473)&amp;"")</f>
        <v/>
      </c>
      <c r="E473">
        <f>IF($Y473="","",INDEX('Apólices'!$I$2:$I$5001,$Y473)&amp;"")</f>
        <v/>
      </c>
      <c r="F473" s="8">
        <f>IF($Y473="","",INDEX('Apólices'!$L$2:$L$5001,$Y473))</f>
        <v/>
      </c>
      <c r="G473" s="10">
        <f>IF($F473="","",$F473-TODAY())</f>
        <v/>
      </c>
      <c r="H473">
        <f>IF($G473="","",IF($G473&lt;=30,"Até 30 dias",IF($G473&lt;=60,"31 a 60 dias","61 a 90 dias")))</f>
        <v/>
      </c>
      <c r="I473">
        <f>IF($Y473="","",INDEX('Apólices'!$R$2:$R$5001,$Y473)&amp;"")</f>
        <v/>
      </c>
      <c r="Y473">
        <f>IFERROR(MATCH(SMALL($Z$2:$Z$5001,ROW()-8),$Z$2:$Z$5001,0),"")</f>
        <v/>
      </c>
      <c r="Z473">
        <f>IF(AND(ISNUMBER('Apólices'!$L473),'Apólices'!$R473&lt;&gt;"Cancelada"),IF(AND('Apólices'!$L473&gt;=TODAY(),'Apólices'!$L473&lt;=TODAY()+90),'Apólices'!$L473+ROW()/100000,""),"")</f>
        <v/>
      </c>
    </row>
    <row r="474">
      <c r="A474">
        <f>IF($Y474="","",INDEX('Apólices'!$A$2:$A$5001,$Y474)&amp;"")</f>
        <v/>
      </c>
      <c r="B474">
        <f>IF($Y474="","",INDEX('Apólices'!$B$2:$B$5001,$Y474)&amp;"")</f>
        <v/>
      </c>
      <c r="C474">
        <f>IF($Y474="","",INDEX('Apólices'!$F$2:$F$5001,$Y474)&amp;"")</f>
        <v/>
      </c>
      <c r="D474">
        <f>IF($Y474="","",INDEX('Apólices'!$G$2:$G$5001,$Y474)&amp;"")</f>
        <v/>
      </c>
      <c r="E474">
        <f>IF($Y474="","",INDEX('Apólices'!$I$2:$I$5001,$Y474)&amp;"")</f>
        <v/>
      </c>
      <c r="F474" s="8">
        <f>IF($Y474="","",INDEX('Apólices'!$L$2:$L$5001,$Y474))</f>
        <v/>
      </c>
      <c r="G474" s="10">
        <f>IF($F474="","",$F474-TODAY())</f>
        <v/>
      </c>
      <c r="H474">
        <f>IF($G474="","",IF($G474&lt;=30,"Até 30 dias",IF($G474&lt;=60,"31 a 60 dias","61 a 90 dias")))</f>
        <v/>
      </c>
      <c r="I474">
        <f>IF($Y474="","",INDEX('Apólices'!$R$2:$R$5001,$Y474)&amp;"")</f>
        <v/>
      </c>
      <c r="Y474">
        <f>IFERROR(MATCH(SMALL($Z$2:$Z$5001,ROW()-8),$Z$2:$Z$5001,0),"")</f>
        <v/>
      </c>
      <c r="Z474">
        <f>IF(AND(ISNUMBER('Apólices'!$L474),'Apólices'!$R474&lt;&gt;"Cancelada"),IF(AND('Apólices'!$L474&gt;=TODAY(),'Apólices'!$L474&lt;=TODAY()+90),'Apólices'!$L474+ROW()/100000,""),"")</f>
        <v/>
      </c>
    </row>
    <row r="475">
      <c r="A475">
        <f>IF($Y475="","",INDEX('Apólices'!$A$2:$A$5001,$Y475)&amp;"")</f>
        <v/>
      </c>
      <c r="B475">
        <f>IF($Y475="","",INDEX('Apólices'!$B$2:$B$5001,$Y475)&amp;"")</f>
        <v/>
      </c>
      <c r="C475">
        <f>IF($Y475="","",INDEX('Apólices'!$F$2:$F$5001,$Y475)&amp;"")</f>
        <v/>
      </c>
      <c r="D475">
        <f>IF($Y475="","",INDEX('Apólices'!$G$2:$G$5001,$Y475)&amp;"")</f>
        <v/>
      </c>
      <c r="E475">
        <f>IF($Y475="","",INDEX('Apólices'!$I$2:$I$5001,$Y475)&amp;"")</f>
        <v/>
      </c>
      <c r="F475" s="8">
        <f>IF($Y475="","",INDEX('Apólices'!$L$2:$L$5001,$Y475))</f>
        <v/>
      </c>
      <c r="G475" s="10">
        <f>IF($F475="","",$F475-TODAY())</f>
        <v/>
      </c>
      <c r="H475">
        <f>IF($G475="","",IF($G475&lt;=30,"Até 30 dias",IF($G475&lt;=60,"31 a 60 dias","61 a 90 dias")))</f>
        <v/>
      </c>
      <c r="I475">
        <f>IF($Y475="","",INDEX('Apólices'!$R$2:$R$5001,$Y475)&amp;"")</f>
        <v/>
      </c>
      <c r="Y475">
        <f>IFERROR(MATCH(SMALL($Z$2:$Z$5001,ROW()-8),$Z$2:$Z$5001,0),"")</f>
        <v/>
      </c>
      <c r="Z475">
        <f>IF(AND(ISNUMBER('Apólices'!$L475),'Apólices'!$R475&lt;&gt;"Cancelada"),IF(AND('Apólices'!$L475&gt;=TODAY(),'Apólices'!$L475&lt;=TODAY()+90),'Apólices'!$L475+ROW()/100000,""),"")</f>
        <v/>
      </c>
    </row>
    <row r="476">
      <c r="A476">
        <f>IF($Y476="","",INDEX('Apólices'!$A$2:$A$5001,$Y476)&amp;"")</f>
        <v/>
      </c>
      <c r="B476">
        <f>IF($Y476="","",INDEX('Apólices'!$B$2:$B$5001,$Y476)&amp;"")</f>
        <v/>
      </c>
      <c r="C476">
        <f>IF($Y476="","",INDEX('Apólices'!$F$2:$F$5001,$Y476)&amp;"")</f>
        <v/>
      </c>
      <c r="D476">
        <f>IF($Y476="","",INDEX('Apólices'!$G$2:$G$5001,$Y476)&amp;"")</f>
        <v/>
      </c>
      <c r="E476">
        <f>IF($Y476="","",INDEX('Apólices'!$I$2:$I$5001,$Y476)&amp;"")</f>
        <v/>
      </c>
      <c r="F476" s="8">
        <f>IF($Y476="","",INDEX('Apólices'!$L$2:$L$5001,$Y476))</f>
        <v/>
      </c>
      <c r="G476" s="10">
        <f>IF($F476="","",$F476-TODAY())</f>
        <v/>
      </c>
      <c r="H476">
        <f>IF($G476="","",IF($G476&lt;=30,"Até 30 dias",IF($G476&lt;=60,"31 a 60 dias","61 a 90 dias")))</f>
        <v/>
      </c>
      <c r="I476">
        <f>IF($Y476="","",INDEX('Apólices'!$R$2:$R$5001,$Y476)&amp;"")</f>
        <v/>
      </c>
      <c r="Y476">
        <f>IFERROR(MATCH(SMALL($Z$2:$Z$5001,ROW()-8),$Z$2:$Z$5001,0),"")</f>
        <v/>
      </c>
      <c r="Z476">
        <f>IF(AND(ISNUMBER('Apólices'!$L476),'Apólices'!$R476&lt;&gt;"Cancelada"),IF(AND('Apólices'!$L476&gt;=TODAY(),'Apólices'!$L476&lt;=TODAY()+90),'Apólices'!$L476+ROW()/100000,""),"")</f>
        <v/>
      </c>
    </row>
    <row r="477">
      <c r="A477">
        <f>IF($Y477="","",INDEX('Apólices'!$A$2:$A$5001,$Y477)&amp;"")</f>
        <v/>
      </c>
      <c r="B477">
        <f>IF($Y477="","",INDEX('Apólices'!$B$2:$B$5001,$Y477)&amp;"")</f>
        <v/>
      </c>
      <c r="C477">
        <f>IF($Y477="","",INDEX('Apólices'!$F$2:$F$5001,$Y477)&amp;"")</f>
        <v/>
      </c>
      <c r="D477">
        <f>IF($Y477="","",INDEX('Apólices'!$G$2:$G$5001,$Y477)&amp;"")</f>
        <v/>
      </c>
      <c r="E477">
        <f>IF($Y477="","",INDEX('Apólices'!$I$2:$I$5001,$Y477)&amp;"")</f>
        <v/>
      </c>
      <c r="F477" s="8">
        <f>IF($Y477="","",INDEX('Apólices'!$L$2:$L$5001,$Y477))</f>
        <v/>
      </c>
      <c r="G477" s="10">
        <f>IF($F477="","",$F477-TODAY())</f>
        <v/>
      </c>
      <c r="H477">
        <f>IF($G477="","",IF($G477&lt;=30,"Até 30 dias",IF($G477&lt;=60,"31 a 60 dias","61 a 90 dias")))</f>
        <v/>
      </c>
      <c r="I477">
        <f>IF($Y477="","",INDEX('Apólices'!$R$2:$R$5001,$Y477)&amp;"")</f>
        <v/>
      </c>
      <c r="Y477">
        <f>IFERROR(MATCH(SMALL($Z$2:$Z$5001,ROW()-8),$Z$2:$Z$5001,0),"")</f>
        <v/>
      </c>
      <c r="Z477">
        <f>IF(AND(ISNUMBER('Apólices'!$L477),'Apólices'!$R477&lt;&gt;"Cancelada"),IF(AND('Apólices'!$L477&gt;=TODAY(),'Apólices'!$L477&lt;=TODAY()+90),'Apólices'!$L477+ROW()/100000,""),"")</f>
        <v/>
      </c>
    </row>
    <row r="478">
      <c r="A478">
        <f>IF($Y478="","",INDEX('Apólices'!$A$2:$A$5001,$Y478)&amp;"")</f>
        <v/>
      </c>
      <c r="B478">
        <f>IF($Y478="","",INDEX('Apólices'!$B$2:$B$5001,$Y478)&amp;"")</f>
        <v/>
      </c>
      <c r="C478">
        <f>IF($Y478="","",INDEX('Apólices'!$F$2:$F$5001,$Y478)&amp;"")</f>
        <v/>
      </c>
      <c r="D478">
        <f>IF($Y478="","",INDEX('Apólices'!$G$2:$G$5001,$Y478)&amp;"")</f>
        <v/>
      </c>
      <c r="E478">
        <f>IF($Y478="","",INDEX('Apólices'!$I$2:$I$5001,$Y478)&amp;"")</f>
        <v/>
      </c>
      <c r="F478" s="8">
        <f>IF($Y478="","",INDEX('Apólices'!$L$2:$L$5001,$Y478))</f>
        <v/>
      </c>
      <c r="G478" s="10">
        <f>IF($F478="","",$F478-TODAY())</f>
        <v/>
      </c>
      <c r="H478">
        <f>IF($G478="","",IF($G478&lt;=30,"Até 30 dias",IF($G478&lt;=60,"31 a 60 dias","61 a 90 dias")))</f>
        <v/>
      </c>
      <c r="I478">
        <f>IF($Y478="","",INDEX('Apólices'!$R$2:$R$5001,$Y478)&amp;"")</f>
        <v/>
      </c>
      <c r="Y478">
        <f>IFERROR(MATCH(SMALL($Z$2:$Z$5001,ROW()-8),$Z$2:$Z$5001,0),"")</f>
        <v/>
      </c>
      <c r="Z478">
        <f>IF(AND(ISNUMBER('Apólices'!$L478),'Apólices'!$R478&lt;&gt;"Cancelada"),IF(AND('Apólices'!$L478&gt;=TODAY(),'Apólices'!$L478&lt;=TODAY()+90),'Apólices'!$L478+ROW()/100000,""),"")</f>
        <v/>
      </c>
    </row>
    <row r="479">
      <c r="A479">
        <f>IF($Y479="","",INDEX('Apólices'!$A$2:$A$5001,$Y479)&amp;"")</f>
        <v/>
      </c>
      <c r="B479">
        <f>IF($Y479="","",INDEX('Apólices'!$B$2:$B$5001,$Y479)&amp;"")</f>
        <v/>
      </c>
      <c r="C479">
        <f>IF($Y479="","",INDEX('Apólices'!$F$2:$F$5001,$Y479)&amp;"")</f>
        <v/>
      </c>
      <c r="D479">
        <f>IF($Y479="","",INDEX('Apólices'!$G$2:$G$5001,$Y479)&amp;"")</f>
        <v/>
      </c>
      <c r="E479">
        <f>IF($Y479="","",INDEX('Apólices'!$I$2:$I$5001,$Y479)&amp;"")</f>
        <v/>
      </c>
      <c r="F479" s="8">
        <f>IF($Y479="","",INDEX('Apólices'!$L$2:$L$5001,$Y479))</f>
        <v/>
      </c>
      <c r="G479" s="10">
        <f>IF($F479="","",$F479-TODAY())</f>
        <v/>
      </c>
      <c r="H479">
        <f>IF($G479="","",IF($G479&lt;=30,"Até 30 dias",IF($G479&lt;=60,"31 a 60 dias","61 a 90 dias")))</f>
        <v/>
      </c>
      <c r="I479">
        <f>IF($Y479="","",INDEX('Apólices'!$R$2:$R$5001,$Y479)&amp;"")</f>
        <v/>
      </c>
      <c r="Y479">
        <f>IFERROR(MATCH(SMALL($Z$2:$Z$5001,ROW()-8),$Z$2:$Z$5001,0),"")</f>
        <v/>
      </c>
      <c r="Z479">
        <f>IF(AND(ISNUMBER('Apólices'!$L479),'Apólices'!$R479&lt;&gt;"Cancelada"),IF(AND('Apólices'!$L479&gt;=TODAY(),'Apólices'!$L479&lt;=TODAY()+90),'Apólices'!$L479+ROW()/100000,""),"")</f>
        <v/>
      </c>
    </row>
    <row r="480">
      <c r="A480">
        <f>IF($Y480="","",INDEX('Apólices'!$A$2:$A$5001,$Y480)&amp;"")</f>
        <v/>
      </c>
      <c r="B480">
        <f>IF($Y480="","",INDEX('Apólices'!$B$2:$B$5001,$Y480)&amp;"")</f>
        <v/>
      </c>
      <c r="C480">
        <f>IF($Y480="","",INDEX('Apólices'!$F$2:$F$5001,$Y480)&amp;"")</f>
        <v/>
      </c>
      <c r="D480">
        <f>IF($Y480="","",INDEX('Apólices'!$G$2:$G$5001,$Y480)&amp;"")</f>
        <v/>
      </c>
      <c r="E480">
        <f>IF($Y480="","",INDEX('Apólices'!$I$2:$I$5001,$Y480)&amp;"")</f>
        <v/>
      </c>
      <c r="F480" s="8">
        <f>IF($Y480="","",INDEX('Apólices'!$L$2:$L$5001,$Y480))</f>
        <v/>
      </c>
      <c r="G480" s="10">
        <f>IF($F480="","",$F480-TODAY())</f>
        <v/>
      </c>
      <c r="H480">
        <f>IF($G480="","",IF($G480&lt;=30,"Até 30 dias",IF($G480&lt;=60,"31 a 60 dias","61 a 90 dias")))</f>
        <v/>
      </c>
      <c r="I480">
        <f>IF($Y480="","",INDEX('Apólices'!$R$2:$R$5001,$Y480)&amp;"")</f>
        <v/>
      </c>
      <c r="Y480">
        <f>IFERROR(MATCH(SMALL($Z$2:$Z$5001,ROW()-8),$Z$2:$Z$5001,0),"")</f>
        <v/>
      </c>
      <c r="Z480">
        <f>IF(AND(ISNUMBER('Apólices'!$L480),'Apólices'!$R480&lt;&gt;"Cancelada"),IF(AND('Apólices'!$L480&gt;=TODAY(),'Apólices'!$L480&lt;=TODAY()+90),'Apólices'!$L480+ROW()/100000,""),"")</f>
        <v/>
      </c>
    </row>
    <row r="481">
      <c r="A481">
        <f>IF($Y481="","",INDEX('Apólices'!$A$2:$A$5001,$Y481)&amp;"")</f>
        <v/>
      </c>
      <c r="B481">
        <f>IF($Y481="","",INDEX('Apólices'!$B$2:$B$5001,$Y481)&amp;"")</f>
        <v/>
      </c>
      <c r="C481">
        <f>IF($Y481="","",INDEX('Apólices'!$F$2:$F$5001,$Y481)&amp;"")</f>
        <v/>
      </c>
      <c r="D481">
        <f>IF($Y481="","",INDEX('Apólices'!$G$2:$G$5001,$Y481)&amp;"")</f>
        <v/>
      </c>
      <c r="E481">
        <f>IF($Y481="","",INDEX('Apólices'!$I$2:$I$5001,$Y481)&amp;"")</f>
        <v/>
      </c>
      <c r="F481" s="8">
        <f>IF($Y481="","",INDEX('Apólices'!$L$2:$L$5001,$Y481))</f>
        <v/>
      </c>
      <c r="G481" s="10">
        <f>IF($F481="","",$F481-TODAY())</f>
        <v/>
      </c>
      <c r="H481">
        <f>IF($G481="","",IF($G481&lt;=30,"Até 30 dias",IF($G481&lt;=60,"31 a 60 dias","61 a 90 dias")))</f>
        <v/>
      </c>
      <c r="I481">
        <f>IF($Y481="","",INDEX('Apólices'!$R$2:$R$5001,$Y481)&amp;"")</f>
        <v/>
      </c>
      <c r="Y481">
        <f>IFERROR(MATCH(SMALL($Z$2:$Z$5001,ROW()-8),$Z$2:$Z$5001,0),"")</f>
        <v/>
      </c>
      <c r="Z481">
        <f>IF(AND(ISNUMBER('Apólices'!$L481),'Apólices'!$R481&lt;&gt;"Cancelada"),IF(AND('Apólices'!$L481&gt;=TODAY(),'Apólices'!$L481&lt;=TODAY()+90),'Apólices'!$L481+ROW()/100000,""),"")</f>
        <v/>
      </c>
    </row>
    <row r="482">
      <c r="A482">
        <f>IF($Y482="","",INDEX('Apólices'!$A$2:$A$5001,$Y482)&amp;"")</f>
        <v/>
      </c>
      <c r="B482">
        <f>IF($Y482="","",INDEX('Apólices'!$B$2:$B$5001,$Y482)&amp;"")</f>
        <v/>
      </c>
      <c r="C482">
        <f>IF($Y482="","",INDEX('Apólices'!$F$2:$F$5001,$Y482)&amp;"")</f>
        <v/>
      </c>
      <c r="D482">
        <f>IF($Y482="","",INDEX('Apólices'!$G$2:$G$5001,$Y482)&amp;"")</f>
        <v/>
      </c>
      <c r="E482">
        <f>IF($Y482="","",INDEX('Apólices'!$I$2:$I$5001,$Y482)&amp;"")</f>
        <v/>
      </c>
      <c r="F482" s="8">
        <f>IF($Y482="","",INDEX('Apólices'!$L$2:$L$5001,$Y482))</f>
        <v/>
      </c>
      <c r="G482" s="10">
        <f>IF($F482="","",$F482-TODAY())</f>
        <v/>
      </c>
      <c r="H482">
        <f>IF($G482="","",IF($G482&lt;=30,"Até 30 dias",IF($G482&lt;=60,"31 a 60 dias","61 a 90 dias")))</f>
        <v/>
      </c>
      <c r="I482">
        <f>IF($Y482="","",INDEX('Apólices'!$R$2:$R$5001,$Y482)&amp;"")</f>
        <v/>
      </c>
      <c r="Y482">
        <f>IFERROR(MATCH(SMALL($Z$2:$Z$5001,ROW()-8),$Z$2:$Z$5001,0),"")</f>
        <v/>
      </c>
      <c r="Z482">
        <f>IF(AND(ISNUMBER('Apólices'!$L482),'Apólices'!$R482&lt;&gt;"Cancelada"),IF(AND('Apólices'!$L482&gt;=TODAY(),'Apólices'!$L482&lt;=TODAY()+90),'Apólices'!$L482+ROW()/100000,""),"")</f>
        <v/>
      </c>
    </row>
    <row r="483">
      <c r="A483">
        <f>IF($Y483="","",INDEX('Apólices'!$A$2:$A$5001,$Y483)&amp;"")</f>
        <v/>
      </c>
      <c r="B483">
        <f>IF($Y483="","",INDEX('Apólices'!$B$2:$B$5001,$Y483)&amp;"")</f>
        <v/>
      </c>
      <c r="C483">
        <f>IF($Y483="","",INDEX('Apólices'!$F$2:$F$5001,$Y483)&amp;"")</f>
        <v/>
      </c>
      <c r="D483">
        <f>IF($Y483="","",INDEX('Apólices'!$G$2:$G$5001,$Y483)&amp;"")</f>
        <v/>
      </c>
      <c r="E483">
        <f>IF($Y483="","",INDEX('Apólices'!$I$2:$I$5001,$Y483)&amp;"")</f>
        <v/>
      </c>
      <c r="F483" s="8">
        <f>IF($Y483="","",INDEX('Apólices'!$L$2:$L$5001,$Y483))</f>
        <v/>
      </c>
      <c r="G483" s="10">
        <f>IF($F483="","",$F483-TODAY())</f>
        <v/>
      </c>
      <c r="H483">
        <f>IF($G483="","",IF($G483&lt;=30,"Até 30 dias",IF($G483&lt;=60,"31 a 60 dias","61 a 90 dias")))</f>
        <v/>
      </c>
      <c r="I483">
        <f>IF($Y483="","",INDEX('Apólices'!$R$2:$R$5001,$Y483)&amp;"")</f>
        <v/>
      </c>
      <c r="Y483">
        <f>IFERROR(MATCH(SMALL($Z$2:$Z$5001,ROW()-8),$Z$2:$Z$5001,0),"")</f>
        <v/>
      </c>
      <c r="Z483">
        <f>IF(AND(ISNUMBER('Apólices'!$L483),'Apólices'!$R483&lt;&gt;"Cancelada"),IF(AND('Apólices'!$L483&gt;=TODAY(),'Apólices'!$L483&lt;=TODAY()+90),'Apólices'!$L483+ROW()/100000,""),"")</f>
        <v/>
      </c>
    </row>
    <row r="484">
      <c r="A484">
        <f>IF($Y484="","",INDEX('Apólices'!$A$2:$A$5001,$Y484)&amp;"")</f>
        <v/>
      </c>
      <c r="B484">
        <f>IF($Y484="","",INDEX('Apólices'!$B$2:$B$5001,$Y484)&amp;"")</f>
        <v/>
      </c>
      <c r="C484">
        <f>IF($Y484="","",INDEX('Apólices'!$F$2:$F$5001,$Y484)&amp;"")</f>
        <v/>
      </c>
      <c r="D484">
        <f>IF($Y484="","",INDEX('Apólices'!$G$2:$G$5001,$Y484)&amp;"")</f>
        <v/>
      </c>
      <c r="E484">
        <f>IF($Y484="","",INDEX('Apólices'!$I$2:$I$5001,$Y484)&amp;"")</f>
        <v/>
      </c>
      <c r="F484" s="8">
        <f>IF($Y484="","",INDEX('Apólices'!$L$2:$L$5001,$Y484))</f>
        <v/>
      </c>
      <c r="G484" s="10">
        <f>IF($F484="","",$F484-TODAY())</f>
        <v/>
      </c>
      <c r="H484">
        <f>IF($G484="","",IF($G484&lt;=30,"Até 30 dias",IF($G484&lt;=60,"31 a 60 dias","61 a 90 dias")))</f>
        <v/>
      </c>
      <c r="I484">
        <f>IF($Y484="","",INDEX('Apólices'!$R$2:$R$5001,$Y484)&amp;"")</f>
        <v/>
      </c>
      <c r="Y484">
        <f>IFERROR(MATCH(SMALL($Z$2:$Z$5001,ROW()-8),$Z$2:$Z$5001,0),"")</f>
        <v/>
      </c>
      <c r="Z484">
        <f>IF(AND(ISNUMBER('Apólices'!$L484),'Apólices'!$R484&lt;&gt;"Cancelada"),IF(AND('Apólices'!$L484&gt;=TODAY(),'Apólices'!$L484&lt;=TODAY()+90),'Apólices'!$L484+ROW()/100000,""),"")</f>
        <v/>
      </c>
    </row>
    <row r="485">
      <c r="A485">
        <f>IF($Y485="","",INDEX('Apólices'!$A$2:$A$5001,$Y485)&amp;"")</f>
        <v/>
      </c>
      <c r="B485">
        <f>IF($Y485="","",INDEX('Apólices'!$B$2:$B$5001,$Y485)&amp;"")</f>
        <v/>
      </c>
      <c r="C485">
        <f>IF($Y485="","",INDEX('Apólices'!$F$2:$F$5001,$Y485)&amp;"")</f>
        <v/>
      </c>
      <c r="D485">
        <f>IF($Y485="","",INDEX('Apólices'!$G$2:$G$5001,$Y485)&amp;"")</f>
        <v/>
      </c>
      <c r="E485">
        <f>IF($Y485="","",INDEX('Apólices'!$I$2:$I$5001,$Y485)&amp;"")</f>
        <v/>
      </c>
      <c r="F485" s="8">
        <f>IF($Y485="","",INDEX('Apólices'!$L$2:$L$5001,$Y485))</f>
        <v/>
      </c>
      <c r="G485" s="10">
        <f>IF($F485="","",$F485-TODAY())</f>
        <v/>
      </c>
      <c r="H485">
        <f>IF($G485="","",IF($G485&lt;=30,"Até 30 dias",IF($G485&lt;=60,"31 a 60 dias","61 a 90 dias")))</f>
        <v/>
      </c>
      <c r="I485">
        <f>IF($Y485="","",INDEX('Apólices'!$R$2:$R$5001,$Y485)&amp;"")</f>
        <v/>
      </c>
      <c r="Y485">
        <f>IFERROR(MATCH(SMALL($Z$2:$Z$5001,ROW()-8),$Z$2:$Z$5001,0),"")</f>
        <v/>
      </c>
      <c r="Z485">
        <f>IF(AND(ISNUMBER('Apólices'!$L485),'Apólices'!$R485&lt;&gt;"Cancelada"),IF(AND('Apólices'!$L485&gt;=TODAY(),'Apólices'!$L485&lt;=TODAY()+90),'Apólices'!$L485+ROW()/100000,""),"")</f>
        <v/>
      </c>
    </row>
    <row r="486">
      <c r="A486">
        <f>IF($Y486="","",INDEX('Apólices'!$A$2:$A$5001,$Y486)&amp;"")</f>
        <v/>
      </c>
      <c r="B486">
        <f>IF($Y486="","",INDEX('Apólices'!$B$2:$B$5001,$Y486)&amp;"")</f>
        <v/>
      </c>
      <c r="C486">
        <f>IF($Y486="","",INDEX('Apólices'!$F$2:$F$5001,$Y486)&amp;"")</f>
        <v/>
      </c>
      <c r="D486">
        <f>IF($Y486="","",INDEX('Apólices'!$G$2:$G$5001,$Y486)&amp;"")</f>
        <v/>
      </c>
      <c r="E486">
        <f>IF($Y486="","",INDEX('Apólices'!$I$2:$I$5001,$Y486)&amp;"")</f>
        <v/>
      </c>
      <c r="F486" s="8">
        <f>IF($Y486="","",INDEX('Apólices'!$L$2:$L$5001,$Y486))</f>
        <v/>
      </c>
      <c r="G486" s="10">
        <f>IF($F486="","",$F486-TODAY())</f>
        <v/>
      </c>
      <c r="H486">
        <f>IF($G486="","",IF($G486&lt;=30,"Até 30 dias",IF($G486&lt;=60,"31 a 60 dias","61 a 90 dias")))</f>
        <v/>
      </c>
      <c r="I486">
        <f>IF($Y486="","",INDEX('Apólices'!$R$2:$R$5001,$Y486)&amp;"")</f>
        <v/>
      </c>
      <c r="Y486">
        <f>IFERROR(MATCH(SMALL($Z$2:$Z$5001,ROW()-8),$Z$2:$Z$5001,0),"")</f>
        <v/>
      </c>
      <c r="Z486">
        <f>IF(AND(ISNUMBER('Apólices'!$L486),'Apólices'!$R486&lt;&gt;"Cancelada"),IF(AND('Apólices'!$L486&gt;=TODAY(),'Apólices'!$L486&lt;=TODAY()+90),'Apólices'!$L486+ROW()/100000,""),"")</f>
        <v/>
      </c>
    </row>
    <row r="487">
      <c r="A487">
        <f>IF($Y487="","",INDEX('Apólices'!$A$2:$A$5001,$Y487)&amp;"")</f>
        <v/>
      </c>
      <c r="B487">
        <f>IF($Y487="","",INDEX('Apólices'!$B$2:$B$5001,$Y487)&amp;"")</f>
        <v/>
      </c>
      <c r="C487">
        <f>IF($Y487="","",INDEX('Apólices'!$F$2:$F$5001,$Y487)&amp;"")</f>
        <v/>
      </c>
      <c r="D487">
        <f>IF($Y487="","",INDEX('Apólices'!$G$2:$G$5001,$Y487)&amp;"")</f>
        <v/>
      </c>
      <c r="E487">
        <f>IF($Y487="","",INDEX('Apólices'!$I$2:$I$5001,$Y487)&amp;"")</f>
        <v/>
      </c>
      <c r="F487" s="8">
        <f>IF($Y487="","",INDEX('Apólices'!$L$2:$L$5001,$Y487))</f>
        <v/>
      </c>
      <c r="G487" s="10">
        <f>IF($F487="","",$F487-TODAY())</f>
        <v/>
      </c>
      <c r="H487">
        <f>IF($G487="","",IF($G487&lt;=30,"Até 30 dias",IF($G487&lt;=60,"31 a 60 dias","61 a 90 dias")))</f>
        <v/>
      </c>
      <c r="I487">
        <f>IF($Y487="","",INDEX('Apólices'!$R$2:$R$5001,$Y487)&amp;"")</f>
        <v/>
      </c>
      <c r="Y487">
        <f>IFERROR(MATCH(SMALL($Z$2:$Z$5001,ROW()-8),$Z$2:$Z$5001,0),"")</f>
        <v/>
      </c>
      <c r="Z487">
        <f>IF(AND(ISNUMBER('Apólices'!$L487),'Apólices'!$R487&lt;&gt;"Cancelada"),IF(AND('Apólices'!$L487&gt;=TODAY(),'Apólices'!$L487&lt;=TODAY()+90),'Apólices'!$L487+ROW()/100000,""),"")</f>
        <v/>
      </c>
    </row>
    <row r="488">
      <c r="A488">
        <f>IF($Y488="","",INDEX('Apólices'!$A$2:$A$5001,$Y488)&amp;"")</f>
        <v/>
      </c>
      <c r="B488">
        <f>IF($Y488="","",INDEX('Apólices'!$B$2:$B$5001,$Y488)&amp;"")</f>
        <v/>
      </c>
      <c r="C488">
        <f>IF($Y488="","",INDEX('Apólices'!$F$2:$F$5001,$Y488)&amp;"")</f>
        <v/>
      </c>
      <c r="D488">
        <f>IF($Y488="","",INDEX('Apólices'!$G$2:$G$5001,$Y488)&amp;"")</f>
        <v/>
      </c>
      <c r="E488">
        <f>IF($Y488="","",INDEX('Apólices'!$I$2:$I$5001,$Y488)&amp;"")</f>
        <v/>
      </c>
      <c r="F488" s="8">
        <f>IF($Y488="","",INDEX('Apólices'!$L$2:$L$5001,$Y488))</f>
        <v/>
      </c>
      <c r="G488" s="10">
        <f>IF($F488="","",$F488-TODAY())</f>
        <v/>
      </c>
      <c r="H488">
        <f>IF($G488="","",IF($G488&lt;=30,"Até 30 dias",IF($G488&lt;=60,"31 a 60 dias","61 a 90 dias")))</f>
        <v/>
      </c>
      <c r="I488">
        <f>IF($Y488="","",INDEX('Apólices'!$R$2:$R$5001,$Y488)&amp;"")</f>
        <v/>
      </c>
      <c r="Y488">
        <f>IFERROR(MATCH(SMALL($Z$2:$Z$5001,ROW()-8),$Z$2:$Z$5001,0),"")</f>
        <v/>
      </c>
      <c r="Z488">
        <f>IF(AND(ISNUMBER('Apólices'!$L488),'Apólices'!$R488&lt;&gt;"Cancelada"),IF(AND('Apólices'!$L488&gt;=TODAY(),'Apólices'!$L488&lt;=TODAY()+90),'Apólices'!$L488+ROW()/100000,""),"")</f>
        <v/>
      </c>
    </row>
    <row r="489">
      <c r="A489">
        <f>IF($Y489="","",INDEX('Apólices'!$A$2:$A$5001,$Y489)&amp;"")</f>
        <v/>
      </c>
      <c r="B489">
        <f>IF($Y489="","",INDEX('Apólices'!$B$2:$B$5001,$Y489)&amp;"")</f>
        <v/>
      </c>
      <c r="C489">
        <f>IF($Y489="","",INDEX('Apólices'!$F$2:$F$5001,$Y489)&amp;"")</f>
        <v/>
      </c>
      <c r="D489">
        <f>IF($Y489="","",INDEX('Apólices'!$G$2:$G$5001,$Y489)&amp;"")</f>
        <v/>
      </c>
      <c r="E489">
        <f>IF($Y489="","",INDEX('Apólices'!$I$2:$I$5001,$Y489)&amp;"")</f>
        <v/>
      </c>
      <c r="F489" s="8">
        <f>IF($Y489="","",INDEX('Apólices'!$L$2:$L$5001,$Y489))</f>
        <v/>
      </c>
      <c r="G489" s="10">
        <f>IF($F489="","",$F489-TODAY())</f>
        <v/>
      </c>
      <c r="H489">
        <f>IF($G489="","",IF($G489&lt;=30,"Até 30 dias",IF($G489&lt;=60,"31 a 60 dias","61 a 90 dias")))</f>
        <v/>
      </c>
      <c r="I489">
        <f>IF($Y489="","",INDEX('Apólices'!$R$2:$R$5001,$Y489)&amp;"")</f>
        <v/>
      </c>
      <c r="Y489">
        <f>IFERROR(MATCH(SMALL($Z$2:$Z$5001,ROW()-8),$Z$2:$Z$5001,0),"")</f>
        <v/>
      </c>
      <c r="Z489">
        <f>IF(AND(ISNUMBER('Apólices'!$L489),'Apólices'!$R489&lt;&gt;"Cancelada"),IF(AND('Apólices'!$L489&gt;=TODAY(),'Apólices'!$L489&lt;=TODAY()+90),'Apólices'!$L489+ROW()/100000,""),"")</f>
        <v/>
      </c>
    </row>
    <row r="490">
      <c r="A490">
        <f>IF($Y490="","",INDEX('Apólices'!$A$2:$A$5001,$Y490)&amp;"")</f>
        <v/>
      </c>
      <c r="B490">
        <f>IF($Y490="","",INDEX('Apólices'!$B$2:$B$5001,$Y490)&amp;"")</f>
        <v/>
      </c>
      <c r="C490">
        <f>IF($Y490="","",INDEX('Apólices'!$F$2:$F$5001,$Y490)&amp;"")</f>
        <v/>
      </c>
      <c r="D490">
        <f>IF($Y490="","",INDEX('Apólices'!$G$2:$G$5001,$Y490)&amp;"")</f>
        <v/>
      </c>
      <c r="E490">
        <f>IF($Y490="","",INDEX('Apólices'!$I$2:$I$5001,$Y490)&amp;"")</f>
        <v/>
      </c>
      <c r="F490" s="8">
        <f>IF($Y490="","",INDEX('Apólices'!$L$2:$L$5001,$Y490))</f>
        <v/>
      </c>
      <c r="G490" s="10">
        <f>IF($F490="","",$F490-TODAY())</f>
        <v/>
      </c>
      <c r="H490">
        <f>IF($G490="","",IF($G490&lt;=30,"Até 30 dias",IF($G490&lt;=60,"31 a 60 dias","61 a 90 dias")))</f>
        <v/>
      </c>
      <c r="I490">
        <f>IF($Y490="","",INDEX('Apólices'!$R$2:$R$5001,$Y490)&amp;"")</f>
        <v/>
      </c>
      <c r="Y490">
        <f>IFERROR(MATCH(SMALL($Z$2:$Z$5001,ROW()-8),$Z$2:$Z$5001,0),"")</f>
        <v/>
      </c>
      <c r="Z490">
        <f>IF(AND(ISNUMBER('Apólices'!$L490),'Apólices'!$R490&lt;&gt;"Cancelada"),IF(AND('Apólices'!$L490&gt;=TODAY(),'Apólices'!$L490&lt;=TODAY()+90),'Apólices'!$L490+ROW()/100000,""),"")</f>
        <v/>
      </c>
    </row>
    <row r="491">
      <c r="A491">
        <f>IF($Y491="","",INDEX('Apólices'!$A$2:$A$5001,$Y491)&amp;"")</f>
        <v/>
      </c>
      <c r="B491">
        <f>IF($Y491="","",INDEX('Apólices'!$B$2:$B$5001,$Y491)&amp;"")</f>
        <v/>
      </c>
      <c r="C491">
        <f>IF($Y491="","",INDEX('Apólices'!$F$2:$F$5001,$Y491)&amp;"")</f>
        <v/>
      </c>
      <c r="D491">
        <f>IF($Y491="","",INDEX('Apólices'!$G$2:$G$5001,$Y491)&amp;"")</f>
        <v/>
      </c>
      <c r="E491">
        <f>IF($Y491="","",INDEX('Apólices'!$I$2:$I$5001,$Y491)&amp;"")</f>
        <v/>
      </c>
      <c r="F491" s="8">
        <f>IF($Y491="","",INDEX('Apólices'!$L$2:$L$5001,$Y491))</f>
        <v/>
      </c>
      <c r="G491" s="10">
        <f>IF($F491="","",$F491-TODAY())</f>
        <v/>
      </c>
      <c r="H491">
        <f>IF($G491="","",IF($G491&lt;=30,"Até 30 dias",IF($G491&lt;=60,"31 a 60 dias","61 a 90 dias")))</f>
        <v/>
      </c>
      <c r="I491">
        <f>IF($Y491="","",INDEX('Apólices'!$R$2:$R$5001,$Y491)&amp;"")</f>
        <v/>
      </c>
      <c r="Y491">
        <f>IFERROR(MATCH(SMALL($Z$2:$Z$5001,ROW()-8),$Z$2:$Z$5001,0),"")</f>
        <v/>
      </c>
      <c r="Z491">
        <f>IF(AND(ISNUMBER('Apólices'!$L491),'Apólices'!$R491&lt;&gt;"Cancelada"),IF(AND('Apólices'!$L491&gt;=TODAY(),'Apólices'!$L491&lt;=TODAY()+90),'Apólices'!$L491+ROW()/100000,""),"")</f>
        <v/>
      </c>
    </row>
    <row r="492">
      <c r="A492">
        <f>IF($Y492="","",INDEX('Apólices'!$A$2:$A$5001,$Y492)&amp;"")</f>
        <v/>
      </c>
      <c r="B492">
        <f>IF($Y492="","",INDEX('Apólices'!$B$2:$B$5001,$Y492)&amp;"")</f>
        <v/>
      </c>
      <c r="C492">
        <f>IF($Y492="","",INDEX('Apólices'!$F$2:$F$5001,$Y492)&amp;"")</f>
        <v/>
      </c>
      <c r="D492">
        <f>IF($Y492="","",INDEX('Apólices'!$G$2:$G$5001,$Y492)&amp;"")</f>
        <v/>
      </c>
      <c r="E492">
        <f>IF($Y492="","",INDEX('Apólices'!$I$2:$I$5001,$Y492)&amp;"")</f>
        <v/>
      </c>
      <c r="F492" s="8">
        <f>IF($Y492="","",INDEX('Apólices'!$L$2:$L$5001,$Y492))</f>
        <v/>
      </c>
      <c r="G492" s="10">
        <f>IF($F492="","",$F492-TODAY())</f>
        <v/>
      </c>
      <c r="H492">
        <f>IF($G492="","",IF($G492&lt;=30,"Até 30 dias",IF($G492&lt;=60,"31 a 60 dias","61 a 90 dias")))</f>
        <v/>
      </c>
      <c r="I492">
        <f>IF($Y492="","",INDEX('Apólices'!$R$2:$R$5001,$Y492)&amp;"")</f>
        <v/>
      </c>
      <c r="Y492">
        <f>IFERROR(MATCH(SMALL($Z$2:$Z$5001,ROW()-8),$Z$2:$Z$5001,0),"")</f>
        <v/>
      </c>
      <c r="Z492">
        <f>IF(AND(ISNUMBER('Apólices'!$L492),'Apólices'!$R492&lt;&gt;"Cancelada"),IF(AND('Apólices'!$L492&gt;=TODAY(),'Apólices'!$L492&lt;=TODAY()+90),'Apólices'!$L492+ROW()/100000,""),"")</f>
        <v/>
      </c>
    </row>
    <row r="493">
      <c r="A493">
        <f>IF($Y493="","",INDEX('Apólices'!$A$2:$A$5001,$Y493)&amp;"")</f>
        <v/>
      </c>
      <c r="B493">
        <f>IF($Y493="","",INDEX('Apólices'!$B$2:$B$5001,$Y493)&amp;"")</f>
        <v/>
      </c>
      <c r="C493">
        <f>IF($Y493="","",INDEX('Apólices'!$F$2:$F$5001,$Y493)&amp;"")</f>
        <v/>
      </c>
      <c r="D493">
        <f>IF($Y493="","",INDEX('Apólices'!$G$2:$G$5001,$Y493)&amp;"")</f>
        <v/>
      </c>
      <c r="E493">
        <f>IF($Y493="","",INDEX('Apólices'!$I$2:$I$5001,$Y493)&amp;"")</f>
        <v/>
      </c>
      <c r="F493" s="8">
        <f>IF($Y493="","",INDEX('Apólices'!$L$2:$L$5001,$Y493))</f>
        <v/>
      </c>
      <c r="G493" s="10">
        <f>IF($F493="","",$F493-TODAY())</f>
        <v/>
      </c>
      <c r="H493">
        <f>IF($G493="","",IF($G493&lt;=30,"Até 30 dias",IF($G493&lt;=60,"31 a 60 dias","61 a 90 dias")))</f>
        <v/>
      </c>
      <c r="I493">
        <f>IF($Y493="","",INDEX('Apólices'!$R$2:$R$5001,$Y493)&amp;"")</f>
        <v/>
      </c>
      <c r="Y493">
        <f>IFERROR(MATCH(SMALL($Z$2:$Z$5001,ROW()-8),$Z$2:$Z$5001,0),"")</f>
        <v/>
      </c>
      <c r="Z493">
        <f>IF(AND(ISNUMBER('Apólices'!$L493),'Apólices'!$R493&lt;&gt;"Cancelada"),IF(AND('Apólices'!$L493&gt;=TODAY(),'Apólices'!$L493&lt;=TODAY()+90),'Apólices'!$L493+ROW()/100000,""),"")</f>
        <v/>
      </c>
    </row>
    <row r="494">
      <c r="A494">
        <f>IF($Y494="","",INDEX('Apólices'!$A$2:$A$5001,$Y494)&amp;"")</f>
        <v/>
      </c>
      <c r="B494">
        <f>IF($Y494="","",INDEX('Apólices'!$B$2:$B$5001,$Y494)&amp;"")</f>
        <v/>
      </c>
      <c r="C494">
        <f>IF($Y494="","",INDEX('Apólices'!$F$2:$F$5001,$Y494)&amp;"")</f>
        <v/>
      </c>
      <c r="D494">
        <f>IF($Y494="","",INDEX('Apólices'!$G$2:$G$5001,$Y494)&amp;"")</f>
        <v/>
      </c>
      <c r="E494">
        <f>IF($Y494="","",INDEX('Apólices'!$I$2:$I$5001,$Y494)&amp;"")</f>
        <v/>
      </c>
      <c r="F494" s="8">
        <f>IF($Y494="","",INDEX('Apólices'!$L$2:$L$5001,$Y494))</f>
        <v/>
      </c>
      <c r="G494" s="10">
        <f>IF($F494="","",$F494-TODAY())</f>
        <v/>
      </c>
      <c r="H494">
        <f>IF($G494="","",IF($G494&lt;=30,"Até 30 dias",IF($G494&lt;=60,"31 a 60 dias","61 a 90 dias")))</f>
        <v/>
      </c>
      <c r="I494">
        <f>IF($Y494="","",INDEX('Apólices'!$R$2:$R$5001,$Y494)&amp;"")</f>
        <v/>
      </c>
      <c r="Y494">
        <f>IFERROR(MATCH(SMALL($Z$2:$Z$5001,ROW()-8),$Z$2:$Z$5001,0),"")</f>
        <v/>
      </c>
      <c r="Z494">
        <f>IF(AND(ISNUMBER('Apólices'!$L494),'Apólices'!$R494&lt;&gt;"Cancelada"),IF(AND('Apólices'!$L494&gt;=TODAY(),'Apólices'!$L494&lt;=TODAY()+90),'Apólices'!$L494+ROW()/100000,""),"")</f>
        <v/>
      </c>
    </row>
    <row r="495">
      <c r="A495">
        <f>IF($Y495="","",INDEX('Apólices'!$A$2:$A$5001,$Y495)&amp;"")</f>
        <v/>
      </c>
      <c r="B495">
        <f>IF($Y495="","",INDEX('Apólices'!$B$2:$B$5001,$Y495)&amp;"")</f>
        <v/>
      </c>
      <c r="C495">
        <f>IF($Y495="","",INDEX('Apólices'!$F$2:$F$5001,$Y495)&amp;"")</f>
        <v/>
      </c>
      <c r="D495">
        <f>IF($Y495="","",INDEX('Apólices'!$G$2:$G$5001,$Y495)&amp;"")</f>
        <v/>
      </c>
      <c r="E495">
        <f>IF($Y495="","",INDEX('Apólices'!$I$2:$I$5001,$Y495)&amp;"")</f>
        <v/>
      </c>
      <c r="F495" s="8">
        <f>IF($Y495="","",INDEX('Apólices'!$L$2:$L$5001,$Y495))</f>
        <v/>
      </c>
      <c r="G495" s="10">
        <f>IF($F495="","",$F495-TODAY())</f>
        <v/>
      </c>
      <c r="H495">
        <f>IF($G495="","",IF($G495&lt;=30,"Até 30 dias",IF($G495&lt;=60,"31 a 60 dias","61 a 90 dias")))</f>
        <v/>
      </c>
      <c r="I495">
        <f>IF($Y495="","",INDEX('Apólices'!$R$2:$R$5001,$Y495)&amp;"")</f>
        <v/>
      </c>
      <c r="Y495">
        <f>IFERROR(MATCH(SMALL($Z$2:$Z$5001,ROW()-8),$Z$2:$Z$5001,0),"")</f>
        <v/>
      </c>
      <c r="Z495">
        <f>IF(AND(ISNUMBER('Apólices'!$L495),'Apólices'!$R495&lt;&gt;"Cancelada"),IF(AND('Apólices'!$L495&gt;=TODAY(),'Apólices'!$L495&lt;=TODAY()+90),'Apólices'!$L495+ROW()/100000,""),"")</f>
        <v/>
      </c>
    </row>
    <row r="496">
      <c r="A496">
        <f>IF($Y496="","",INDEX('Apólices'!$A$2:$A$5001,$Y496)&amp;"")</f>
        <v/>
      </c>
      <c r="B496">
        <f>IF($Y496="","",INDEX('Apólices'!$B$2:$B$5001,$Y496)&amp;"")</f>
        <v/>
      </c>
      <c r="C496">
        <f>IF($Y496="","",INDEX('Apólices'!$F$2:$F$5001,$Y496)&amp;"")</f>
        <v/>
      </c>
      <c r="D496">
        <f>IF($Y496="","",INDEX('Apólices'!$G$2:$G$5001,$Y496)&amp;"")</f>
        <v/>
      </c>
      <c r="E496">
        <f>IF($Y496="","",INDEX('Apólices'!$I$2:$I$5001,$Y496)&amp;"")</f>
        <v/>
      </c>
      <c r="F496" s="8">
        <f>IF($Y496="","",INDEX('Apólices'!$L$2:$L$5001,$Y496))</f>
        <v/>
      </c>
      <c r="G496" s="10">
        <f>IF($F496="","",$F496-TODAY())</f>
        <v/>
      </c>
      <c r="H496">
        <f>IF($G496="","",IF($G496&lt;=30,"Até 30 dias",IF($G496&lt;=60,"31 a 60 dias","61 a 90 dias")))</f>
        <v/>
      </c>
      <c r="I496">
        <f>IF($Y496="","",INDEX('Apólices'!$R$2:$R$5001,$Y496)&amp;"")</f>
        <v/>
      </c>
      <c r="Y496">
        <f>IFERROR(MATCH(SMALL($Z$2:$Z$5001,ROW()-8),$Z$2:$Z$5001,0),"")</f>
        <v/>
      </c>
      <c r="Z496">
        <f>IF(AND(ISNUMBER('Apólices'!$L496),'Apólices'!$R496&lt;&gt;"Cancelada"),IF(AND('Apólices'!$L496&gt;=TODAY(),'Apólices'!$L496&lt;=TODAY()+90),'Apólices'!$L496+ROW()/100000,""),"")</f>
        <v/>
      </c>
    </row>
    <row r="497">
      <c r="A497">
        <f>IF($Y497="","",INDEX('Apólices'!$A$2:$A$5001,$Y497)&amp;"")</f>
        <v/>
      </c>
      <c r="B497">
        <f>IF($Y497="","",INDEX('Apólices'!$B$2:$B$5001,$Y497)&amp;"")</f>
        <v/>
      </c>
      <c r="C497">
        <f>IF($Y497="","",INDEX('Apólices'!$F$2:$F$5001,$Y497)&amp;"")</f>
        <v/>
      </c>
      <c r="D497">
        <f>IF($Y497="","",INDEX('Apólices'!$G$2:$G$5001,$Y497)&amp;"")</f>
        <v/>
      </c>
      <c r="E497">
        <f>IF($Y497="","",INDEX('Apólices'!$I$2:$I$5001,$Y497)&amp;"")</f>
        <v/>
      </c>
      <c r="F497" s="8">
        <f>IF($Y497="","",INDEX('Apólices'!$L$2:$L$5001,$Y497))</f>
        <v/>
      </c>
      <c r="G497" s="10">
        <f>IF($F497="","",$F497-TODAY())</f>
        <v/>
      </c>
      <c r="H497">
        <f>IF($G497="","",IF($G497&lt;=30,"Até 30 dias",IF($G497&lt;=60,"31 a 60 dias","61 a 90 dias")))</f>
        <v/>
      </c>
      <c r="I497">
        <f>IF($Y497="","",INDEX('Apólices'!$R$2:$R$5001,$Y497)&amp;"")</f>
        <v/>
      </c>
      <c r="Y497">
        <f>IFERROR(MATCH(SMALL($Z$2:$Z$5001,ROW()-8),$Z$2:$Z$5001,0),"")</f>
        <v/>
      </c>
      <c r="Z497">
        <f>IF(AND(ISNUMBER('Apólices'!$L497),'Apólices'!$R497&lt;&gt;"Cancelada"),IF(AND('Apólices'!$L497&gt;=TODAY(),'Apólices'!$L497&lt;=TODAY()+90),'Apólices'!$L497+ROW()/100000,""),"")</f>
        <v/>
      </c>
    </row>
    <row r="498">
      <c r="A498">
        <f>IF($Y498="","",INDEX('Apólices'!$A$2:$A$5001,$Y498)&amp;"")</f>
        <v/>
      </c>
      <c r="B498">
        <f>IF($Y498="","",INDEX('Apólices'!$B$2:$B$5001,$Y498)&amp;"")</f>
        <v/>
      </c>
      <c r="C498">
        <f>IF($Y498="","",INDEX('Apólices'!$F$2:$F$5001,$Y498)&amp;"")</f>
        <v/>
      </c>
      <c r="D498">
        <f>IF($Y498="","",INDEX('Apólices'!$G$2:$G$5001,$Y498)&amp;"")</f>
        <v/>
      </c>
      <c r="E498">
        <f>IF($Y498="","",INDEX('Apólices'!$I$2:$I$5001,$Y498)&amp;"")</f>
        <v/>
      </c>
      <c r="F498" s="8">
        <f>IF($Y498="","",INDEX('Apólices'!$L$2:$L$5001,$Y498))</f>
        <v/>
      </c>
      <c r="G498" s="10">
        <f>IF($F498="","",$F498-TODAY())</f>
        <v/>
      </c>
      <c r="H498">
        <f>IF($G498="","",IF($G498&lt;=30,"Até 30 dias",IF($G498&lt;=60,"31 a 60 dias","61 a 90 dias")))</f>
        <v/>
      </c>
      <c r="I498">
        <f>IF($Y498="","",INDEX('Apólices'!$R$2:$R$5001,$Y498)&amp;"")</f>
        <v/>
      </c>
      <c r="Y498">
        <f>IFERROR(MATCH(SMALL($Z$2:$Z$5001,ROW()-8),$Z$2:$Z$5001,0),"")</f>
        <v/>
      </c>
      <c r="Z498">
        <f>IF(AND(ISNUMBER('Apólices'!$L498),'Apólices'!$R498&lt;&gt;"Cancelada"),IF(AND('Apólices'!$L498&gt;=TODAY(),'Apólices'!$L498&lt;=TODAY()+90),'Apólices'!$L498+ROW()/100000,""),"")</f>
        <v/>
      </c>
    </row>
    <row r="499">
      <c r="A499">
        <f>IF($Y499="","",INDEX('Apólices'!$A$2:$A$5001,$Y499)&amp;"")</f>
        <v/>
      </c>
      <c r="B499">
        <f>IF($Y499="","",INDEX('Apólices'!$B$2:$B$5001,$Y499)&amp;"")</f>
        <v/>
      </c>
      <c r="C499">
        <f>IF($Y499="","",INDEX('Apólices'!$F$2:$F$5001,$Y499)&amp;"")</f>
        <v/>
      </c>
      <c r="D499">
        <f>IF($Y499="","",INDEX('Apólices'!$G$2:$G$5001,$Y499)&amp;"")</f>
        <v/>
      </c>
      <c r="E499">
        <f>IF($Y499="","",INDEX('Apólices'!$I$2:$I$5001,$Y499)&amp;"")</f>
        <v/>
      </c>
      <c r="F499" s="8">
        <f>IF($Y499="","",INDEX('Apólices'!$L$2:$L$5001,$Y499))</f>
        <v/>
      </c>
      <c r="G499" s="10">
        <f>IF($F499="","",$F499-TODAY())</f>
        <v/>
      </c>
      <c r="H499">
        <f>IF($G499="","",IF($G499&lt;=30,"Até 30 dias",IF($G499&lt;=60,"31 a 60 dias","61 a 90 dias")))</f>
        <v/>
      </c>
      <c r="I499">
        <f>IF($Y499="","",INDEX('Apólices'!$R$2:$R$5001,$Y499)&amp;"")</f>
        <v/>
      </c>
      <c r="Y499">
        <f>IFERROR(MATCH(SMALL($Z$2:$Z$5001,ROW()-8),$Z$2:$Z$5001,0),"")</f>
        <v/>
      </c>
      <c r="Z499">
        <f>IF(AND(ISNUMBER('Apólices'!$L499),'Apólices'!$R499&lt;&gt;"Cancelada"),IF(AND('Apólices'!$L499&gt;=TODAY(),'Apólices'!$L499&lt;=TODAY()+90),'Apólices'!$L499+ROW()/100000,""),"")</f>
        <v/>
      </c>
    </row>
    <row r="500">
      <c r="A500">
        <f>IF($Y500="","",INDEX('Apólices'!$A$2:$A$5001,$Y500)&amp;"")</f>
        <v/>
      </c>
      <c r="B500">
        <f>IF($Y500="","",INDEX('Apólices'!$B$2:$B$5001,$Y500)&amp;"")</f>
        <v/>
      </c>
      <c r="C500">
        <f>IF($Y500="","",INDEX('Apólices'!$F$2:$F$5001,$Y500)&amp;"")</f>
        <v/>
      </c>
      <c r="D500">
        <f>IF($Y500="","",INDEX('Apólices'!$G$2:$G$5001,$Y500)&amp;"")</f>
        <v/>
      </c>
      <c r="E500">
        <f>IF($Y500="","",INDEX('Apólices'!$I$2:$I$5001,$Y500)&amp;"")</f>
        <v/>
      </c>
      <c r="F500" s="8">
        <f>IF($Y500="","",INDEX('Apólices'!$L$2:$L$5001,$Y500))</f>
        <v/>
      </c>
      <c r="G500" s="10">
        <f>IF($F500="","",$F500-TODAY())</f>
        <v/>
      </c>
      <c r="H500">
        <f>IF($G500="","",IF($G500&lt;=30,"Até 30 dias",IF($G500&lt;=60,"31 a 60 dias","61 a 90 dias")))</f>
        <v/>
      </c>
      <c r="I500">
        <f>IF($Y500="","",INDEX('Apólices'!$R$2:$R$5001,$Y500)&amp;"")</f>
        <v/>
      </c>
      <c r="Y500">
        <f>IFERROR(MATCH(SMALL($Z$2:$Z$5001,ROW()-8),$Z$2:$Z$5001,0),"")</f>
        <v/>
      </c>
      <c r="Z500">
        <f>IF(AND(ISNUMBER('Apólices'!$L500),'Apólices'!$R500&lt;&gt;"Cancelada"),IF(AND('Apólices'!$L500&gt;=TODAY(),'Apólices'!$L500&lt;=TODAY()+90),'Apólices'!$L500+ROW()/100000,""),"")</f>
        <v/>
      </c>
    </row>
    <row r="501">
      <c r="A501">
        <f>IF($Y501="","",INDEX('Apólices'!$A$2:$A$5001,$Y501)&amp;"")</f>
        <v/>
      </c>
      <c r="B501">
        <f>IF($Y501="","",INDEX('Apólices'!$B$2:$B$5001,$Y501)&amp;"")</f>
        <v/>
      </c>
      <c r="C501">
        <f>IF($Y501="","",INDEX('Apólices'!$F$2:$F$5001,$Y501)&amp;"")</f>
        <v/>
      </c>
      <c r="D501">
        <f>IF($Y501="","",INDEX('Apólices'!$G$2:$G$5001,$Y501)&amp;"")</f>
        <v/>
      </c>
      <c r="E501">
        <f>IF($Y501="","",INDEX('Apólices'!$I$2:$I$5001,$Y501)&amp;"")</f>
        <v/>
      </c>
      <c r="F501" s="8">
        <f>IF($Y501="","",INDEX('Apólices'!$L$2:$L$5001,$Y501))</f>
        <v/>
      </c>
      <c r="G501" s="10">
        <f>IF($F501="","",$F501-TODAY())</f>
        <v/>
      </c>
      <c r="H501">
        <f>IF($G501="","",IF($G501&lt;=30,"Até 30 dias",IF($G501&lt;=60,"31 a 60 dias","61 a 90 dias")))</f>
        <v/>
      </c>
      <c r="I501">
        <f>IF($Y501="","",INDEX('Apólices'!$R$2:$R$5001,$Y501)&amp;"")</f>
        <v/>
      </c>
      <c r="Y501">
        <f>IFERROR(MATCH(SMALL($Z$2:$Z$5001,ROW()-8),$Z$2:$Z$5001,0),"")</f>
        <v/>
      </c>
      <c r="Z501">
        <f>IF(AND(ISNUMBER('Apólices'!$L501),'Apólices'!$R501&lt;&gt;"Cancelada"),IF(AND('Apólices'!$L501&gt;=TODAY(),'Apólices'!$L501&lt;=TODAY()+90),'Apólices'!$L501+ROW()/100000,""),"")</f>
        <v/>
      </c>
    </row>
    <row r="502">
      <c r="A502">
        <f>IF($Y502="","",INDEX('Apólices'!$A$2:$A$5001,$Y502)&amp;"")</f>
        <v/>
      </c>
      <c r="B502">
        <f>IF($Y502="","",INDEX('Apólices'!$B$2:$B$5001,$Y502)&amp;"")</f>
        <v/>
      </c>
      <c r="C502">
        <f>IF($Y502="","",INDEX('Apólices'!$F$2:$F$5001,$Y502)&amp;"")</f>
        <v/>
      </c>
      <c r="D502">
        <f>IF($Y502="","",INDEX('Apólices'!$G$2:$G$5001,$Y502)&amp;"")</f>
        <v/>
      </c>
      <c r="E502">
        <f>IF($Y502="","",INDEX('Apólices'!$I$2:$I$5001,$Y502)&amp;"")</f>
        <v/>
      </c>
      <c r="F502" s="8">
        <f>IF($Y502="","",INDEX('Apólices'!$L$2:$L$5001,$Y502))</f>
        <v/>
      </c>
      <c r="G502" s="10">
        <f>IF($F502="","",$F502-TODAY())</f>
        <v/>
      </c>
      <c r="H502">
        <f>IF($G502="","",IF($G502&lt;=30,"Até 30 dias",IF($G502&lt;=60,"31 a 60 dias","61 a 90 dias")))</f>
        <v/>
      </c>
      <c r="I502">
        <f>IF($Y502="","",INDEX('Apólices'!$R$2:$R$5001,$Y502)&amp;"")</f>
        <v/>
      </c>
      <c r="Y502">
        <f>IFERROR(MATCH(SMALL($Z$2:$Z$5001,ROW()-8),$Z$2:$Z$5001,0),"")</f>
        <v/>
      </c>
      <c r="Z502">
        <f>IF(AND(ISNUMBER('Apólices'!$L502),'Apólices'!$R502&lt;&gt;"Cancelada"),IF(AND('Apólices'!$L502&gt;=TODAY(),'Apólices'!$L502&lt;=TODAY()+90),'Apólices'!$L502+ROW()/100000,""),"")</f>
        <v/>
      </c>
    </row>
    <row r="503">
      <c r="A503">
        <f>IF($Y503="","",INDEX('Apólices'!$A$2:$A$5001,$Y503)&amp;"")</f>
        <v/>
      </c>
      <c r="B503">
        <f>IF($Y503="","",INDEX('Apólices'!$B$2:$B$5001,$Y503)&amp;"")</f>
        <v/>
      </c>
      <c r="C503">
        <f>IF($Y503="","",INDEX('Apólices'!$F$2:$F$5001,$Y503)&amp;"")</f>
        <v/>
      </c>
      <c r="D503">
        <f>IF($Y503="","",INDEX('Apólices'!$G$2:$G$5001,$Y503)&amp;"")</f>
        <v/>
      </c>
      <c r="E503">
        <f>IF($Y503="","",INDEX('Apólices'!$I$2:$I$5001,$Y503)&amp;"")</f>
        <v/>
      </c>
      <c r="F503" s="8">
        <f>IF($Y503="","",INDEX('Apólices'!$L$2:$L$5001,$Y503))</f>
        <v/>
      </c>
      <c r="G503" s="10">
        <f>IF($F503="","",$F503-TODAY())</f>
        <v/>
      </c>
      <c r="H503">
        <f>IF($G503="","",IF($G503&lt;=30,"Até 30 dias",IF($G503&lt;=60,"31 a 60 dias","61 a 90 dias")))</f>
        <v/>
      </c>
      <c r="I503">
        <f>IF($Y503="","",INDEX('Apólices'!$R$2:$R$5001,$Y503)&amp;"")</f>
        <v/>
      </c>
      <c r="Y503">
        <f>IFERROR(MATCH(SMALL($Z$2:$Z$5001,ROW()-8),$Z$2:$Z$5001,0),"")</f>
        <v/>
      </c>
      <c r="Z503">
        <f>IF(AND(ISNUMBER('Apólices'!$L503),'Apólices'!$R503&lt;&gt;"Cancelada"),IF(AND('Apólices'!$L503&gt;=TODAY(),'Apólices'!$L503&lt;=TODAY()+90),'Apólices'!$L503+ROW()/100000,""),"")</f>
        <v/>
      </c>
    </row>
    <row r="504">
      <c r="A504">
        <f>IF($Y504="","",INDEX('Apólices'!$A$2:$A$5001,$Y504)&amp;"")</f>
        <v/>
      </c>
      <c r="B504">
        <f>IF($Y504="","",INDEX('Apólices'!$B$2:$B$5001,$Y504)&amp;"")</f>
        <v/>
      </c>
      <c r="C504">
        <f>IF($Y504="","",INDEX('Apólices'!$F$2:$F$5001,$Y504)&amp;"")</f>
        <v/>
      </c>
      <c r="D504">
        <f>IF($Y504="","",INDEX('Apólices'!$G$2:$G$5001,$Y504)&amp;"")</f>
        <v/>
      </c>
      <c r="E504">
        <f>IF($Y504="","",INDEX('Apólices'!$I$2:$I$5001,$Y504)&amp;"")</f>
        <v/>
      </c>
      <c r="F504" s="8">
        <f>IF($Y504="","",INDEX('Apólices'!$L$2:$L$5001,$Y504))</f>
        <v/>
      </c>
      <c r="G504" s="10">
        <f>IF($F504="","",$F504-TODAY())</f>
        <v/>
      </c>
      <c r="H504">
        <f>IF($G504="","",IF($G504&lt;=30,"Até 30 dias",IF($G504&lt;=60,"31 a 60 dias","61 a 90 dias")))</f>
        <v/>
      </c>
      <c r="I504">
        <f>IF($Y504="","",INDEX('Apólices'!$R$2:$R$5001,$Y504)&amp;"")</f>
        <v/>
      </c>
      <c r="Y504">
        <f>IFERROR(MATCH(SMALL($Z$2:$Z$5001,ROW()-8),$Z$2:$Z$5001,0),"")</f>
        <v/>
      </c>
      <c r="Z504">
        <f>IF(AND(ISNUMBER('Apólices'!$L504),'Apólices'!$R504&lt;&gt;"Cancelada"),IF(AND('Apólices'!$L504&gt;=TODAY(),'Apólices'!$L504&lt;=TODAY()+90),'Apólices'!$L504+ROW()/100000,""),"")</f>
        <v/>
      </c>
    </row>
    <row r="505">
      <c r="A505">
        <f>IF($Y505="","",INDEX('Apólices'!$A$2:$A$5001,$Y505)&amp;"")</f>
        <v/>
      </c>
      <c r="B505">
        <f>IF($Y505="","",INDEX('Apólices'!$B$2:$B$5001,$Y505)&amp;"")</f>
        <v/>
      </c>
      <c r="C505">
        <f>IF($Y505="","",INDEX('Apólices'!$F$2:$F$5001,$Y505)&amp;"")</f>
        <v/>
      </c>
      <c r="D505">
        <f>IF($Y505="","",INDEX('Apólices'!$G$2:$G$5001,$Y505)&amp;"")</f>
        <v/>
      </c>
      <c r="E505">
        <f>IF($Y505="","",INDEX('Apólices'!$I$2:$I$5001,$Y505)&amp;"")</f>
        <v/>
      </c>
      <c r="F505" s="8">
        <f>IF($Y505="","",INDEX('Apólices'!$L$2:$L$5001,$Y505))</f>
        <v/>
      </c>
      <c r="G505" s="10">
        <f>IF($F505="","",$F505-TODAY())</f>
        <v/>
      </c>
      <c r="H505">
        <f>IF($G505="","",IF($G505&lt;=30,"Até 30 dias",IF($G505&lt;=60,"31 a 60 dias","61 a 90 dias")))</f>
        <v/>
      </c>
      <c r="I505">
        <f>IF($Y505="","",INDEX('Apólices'!$R$2:$R$5001,$Y505)&amp;"")</f>
        <v/>
      </c>
      <c r="Y505">
        <f>IFERROR(MATCH(SMALL($Z$2:$Z$5001,ROW()-8),$Z$2:$Z$5001,0),"")</f>
        <v/>
      </c>
      <c r="Z505">
        <f>IF(AND(ISNUMBER('Apólices'!$L505),'Apólices'!$R505&lt;&gt;"Cancelada"),IF(AND('Apólices'!$L505&gt;=TODAY(),'Apólices'!$L505&lt;=TODAY()+90),'Apólices'!$L505+ROW()/100000,""),"")</f>
        <v/>
      </c>
    </row>
    <row r="506">
      <c r="A506">
        <f>IF($Y506="","",INDEX('Apólices'!$A$2:$A$5001,$Y506)&amp;"")</f>
        <v/>
      </c>
      <c r="B506">
        <f>IF($Y506="","",INDEX('Apólices'!$B$2:$B$5001,$Y506)&amp;"")</f>
        <v/>
      </c>
      <c r="C506">
        <f>IF($Y506="","",INDEX('Apólices'!$F$2:$F$5001,$Y506)&amp;"")</f>
        <v/>
      </c>
      <c r="D506">
        <f>IF($Y506="","",INDEX('Apólices'!$G$2:$G$5001,$Y506)&amp;"")</f>
        <v/>
      </c>
      <c r="E506">
        <f>IF($Y506="","",INDEX('Apólices'!$I$2:$I$5001,$Y506)&amp;"")</f>
        <v/>
      </c>
      <c r="F506" s="8">
        <f>IF($Y506="","",INDEX('Apólices'!$L$2:$L$5001,$Y506))</f>
        <v/>
      </c>
      <c r="G506" s="10">
        <f>IF($F506="","",$F506-TODAY())</f>
        <v/>
      </c>
      <c r="H506">
        <f>IF($G506="","",IF($G506&lt;=30,"Até 30 dias",IF($G506&lt;=60,"31 a 60 dias","61 a 90 dias")))</f>
        <v/>
      </c>
      <c r="I506">
        <f>IF($Y506="","",INDEX('Apólices'!$R$2:$R$5001,$Y506)&amp;"")</f>
        <v/>
      </c>
      <c r="Y506">
        <f>IFERROR(MATCH(SMALL($Z$2:$Z$5001,ROW()-8),$Z$2:$Z$5001,0),"")</f>
        <v/>
      </c>
      <c r="Z506">
        <f>IF(AND(ISNUMBER('Apólices'!$L506),'Apólices'!$R506&lt;&gt;"Cancelada"),IF(AND('Apólices'!$L506&gt;=TODAY(),'Apólices'!$L506&lt;=TODAY()+90),'Apólices'!$L506+ROW()/100000,""),"")</f>
        <v/>
      </c>
    </row>
    <row r="507">
      <c r="A507">
        <f>IF($Y507="","",INDEX('Apólices'!$A$2:$A$5001,$Y507)&amp;"")</f>
        <v/>
      </c>
      <c r="B507">
        <f>IF($Y507="","",INDEX('Apólices'!$B$2:$B$5001,$Y507)&amp;"")</f>
        <v/>
      </c>
      <c r="C507">
        <f>IF($Y507="","",INDEX('Apólices'!$F$2:$F$5001,$Y507)&amp;"")</f>
        <v/>
      </c>
      <c r="D507">
        <f>IF($Y507="","",INDEX('Apólices'!$G$2:$G$5001,$Y507)&amp;"")</f>
        <v/>
      </c>
      <c r="E507">
        <f>IF($Y507="","",INDEX('Apólices'!$I$2:$I$5001,$Y507)&amp;"")</f>
        <v/>
      </c>
      <c r="F507" s="8">
        <f>IF($Y507="","",INDEX('Apólices'!$L$2:$L$5001,$Y507))</f>
        <v/>
      </c>
      <c r="G507" s="10">
        <f>IF($F507="","",$F507-TODAY())</f>
        <v/>
      </c>
      <c r="H507">
        <f>IF($G507="","",IF($G507&lt;=30,"Até 30 dias",IF($G507&lt;=60,"31 a 60 dias","61 a 90 dias")))</f>
        <v/>
      </c>
      <c r="I507">
        <f>IF($Y507="","",INDEX('Apólices'!$R$2:$R$5001,$Y507)&amp;"")</f>
        <v/>
      </c>
      <c r="Y507">
        <f>IFERROR(MATCH(SMALL($Z$2:$Z$5001,ROW()-8),$Z$2:$Z$5001,0),"")</f>
        <v/>
      </c>
      <c r="Z507">
        <f>IF(AND(ISNUMBER('Apólices'!$L507),'Apólices'!$R507&lt;&gt;"Cancelada"),IF(AND('Apólices'!$L507&gt;=TODAY(),'Apólices'!$L507&lt;=TODAY()+90),'Apólices'!$L507+ROW()/100000,""),"")</f>
        <v/>
      </c>
    </row>
    <row r="508">
      <c r="A508">
        <f>IF($Y508="","",INDEX('Apólices'!$A$2:$A$5001,$Y508)&amp;"")</f>
        <v/>
      </c>
      <c r="B508">
        <f>IF($Y508="","",INDEX('Apólices'!$B$2:$B$5001,$Y508)&amp;"")</f>
        <v/>
      </c>
      <c r="C508">
        <f>IF($Y508="","",INDEX('Apólices'!$F$2:$F$5001,$Y508)&amp;"")</f>
        <v/>
      </c>
      <c r="D508">
        <f>IF($Y508="","",INDEX('Apólices'!$G$2:$G$5001,$Y508)&amp;"")</f>
        <v/>
      </c>
      <c r="E508">
        <f>IF($Y508="","",INDEX('Apólices'!$I$2:$I$5001,$Y508)&amp;"")</f>
        <v/>
      </c>
      <c r="F508" s="8">
        <f>IF($Y508="","",INDEX('Apólices'!$L$2:$L$5001,$Y508))</f>
        <v/>
      </c>
      <c r="G508" s="10">
        <f>IF($F508="","",$F508-TODAY())</f>
        <v/>
      </c>
      <c r="H508">
        <f>IF($G508="","",IF($G508&lt;=30,"Até 30 dias",IF($G508&lt;=60,"31 a 60 dias","61 a 90 dias")))</f>
        <v/>
      </c>
      <c r="I508">
        <f>IF($Y508="","",INDEX('Apólices'!$R$2:$R$5001,$Y508)&amp;"")</f>
        <v/>
      </c>
      <c r="Y508">
        <f>IFERROR(MATCH(SMALL($Z$2:$Z$5001,ROW()-8),$Z$2:$Z$5001,0),"")</f>
        <v/>
      </c>
      <c r="Z508">
        <f>IF(AND(ISNUMBER('Apólices'!$L508),'Apólices'!$R508&lt;&gt;"Cancelada"),IF(AND('Apólices'!$L508&gt;=TODAY(),'Apólices'!$L508&lt;=TODAY()+90),'Apólices'!$L508+ROW()/100000,""),"")</f>
        <v/>
      </c>
    </row>
    <row r="509">
      <c r="Z509">
        <f>IF(AND(ISNUMBER('Apólices'!$L509),'Apólices'!$R509&lt;&gt;"Cancelada"),IF(AND('Apólices'!$L509&gt;=TODAY(),'Apólices'!$L509&lt;=TODAY()+90),'Apólices'!$L509+ROW()/100000,""),"")</f>
        <v/>
      </c>
    </row>
    <row r="510">
      <c r="Z510">
        <f>IF(AND(ISNUMBER('Apólices'!$L510),'Apólices'!$R510&lt;&gt;"Cancelada"),IF(AND('Apólices'!$L510&gt;=TODAY(),'Apólices'!$L510&lt;=TODAY()+90),'Apólices'!$L510+ROW()/100000,""),"")</f>
        <v/>
      </c>
    </row>
    <row r="511">
      <c r="Z511">
        <f>IF(AND(ISNUMBER('Apólices'!$L511),'Apólices'!$R511&lt;&gt;"Cancelada"),IF(AND('Apólices'!$L511&gt;=TODAY(),'Apólices'!$L511&lt;=TODAY()+90),'Apólices'!$L511+ROW()/100000,""),"")</f>
        <v/>
      </c>
    </row>
    <row r="512">
      <c r="Z512">
        <f>IF(AND(ISNUMBER('Apólices'!$L512),'Apólices'!$R512&lt;&gt;"Cancelada"),IF(AND('Apólices'!$L512&gt;=TODAY(),'Apólices'!$L512&lt;=TODAY()+90),'Apólices'!$L512+ROW()/100000,""),"")</f>
        <v/>
      </c>
    </row>
    <row r="513">
      <c r="Z513">
        <f>IF(AND(ISNUMBER('Apólices'!$L513),'Apólices'!$R513&lt;&gt;"Cancelada"),IF(AND('Apólices'!$L513&gt;=TODAY(),'Apólices'!$L513&lt;=TODAY()+90),'Apólices'!$L513+ROW()/100000,""),"")</f>
        <v/>
      </c>
    </row>
    <row r="514">
      <c r="Z514">
        <f>IF(AND(ISNUMBER('Apólices'!$L514),'Apólices'!$R514&lt;&gt;"Cancelada"),IF(AND('Apólices'!$L514&gt;=TODAY(),'Apólices'!$L514&lt;=TODAY()+90),'Apólices'!$L514+ROW()/100000,""),"")</f>
        <v/>
      </c>
    </row>
    <row r="515">
      <c r="Z515">
        <f>IF(AND(ISNUMBER('Apólices'!$L515),'Apólices'!$R515&lt;&gt;"Cancelada"),IF(AND('Apólices'!$L515&gt;=TODAY(),'Apólices'!$L515&lt;=TODAY()+90),'Apólices'!$L515+ROW()/100000,""),"")</f>
        <v/>
      </c>
    </row>
    <row r="516">
      <c r="Z516">
        <f>IF(AND(ISNUMBER('Apólices'!$L516),'Apólices'!$R516&lt;&gt;"Cancelada"),IF(AND('Apólices'!$L516&gt;=TODAY(),'Apólices'!$L516&lt;=TODAY()+90),'Apólices'!$L516+ROW()/100000,""),"")</f>
        <v/>
      </c>
    </row>
    <row r="517">
      <c r="Z517">
        <f>IF(AND(ISNUMBER('Apólices'!$L517),'Apólices'!$R517&lt;&gt;"Cancelada"),IF(AND('Apólices'!$L517&gt;=TODAY(),'Apólices'!$L517&lt;=TODAY()+90),'Apólices'!$L517+ROW()/100000,""),"")</f>
        <v/>
      </c>
    </row>
    <row r="518">
      <c r="Z518">
        <f>IF(AND(ISNUMBER('Apólices'!$L518),'Apólices'!$R518&lt;&gt;"Cancelada"),IF(AND('Apólices'!$L518&gt;=TODAY(),'Apólices'!$L518&lt;=TODAY()+90),'Apólices'!$L518+ROW()/100000,""),"")</f>
        <v/>
      </c>
    </row>
    <row r="519">
      <c r="Z519">
        <f>IF(AND(ISNUMBER('Apólices'!$L519),'Apólices'!$R519&lt;&gt;"Cancelada"),IF(AND('Apólices'!$L519&gt;=TODAY(),'Apólices'!$L519&lt;=TODAY()+90),'Apólices'!$L519+ROW()/100000,""),"")</f>
        <v/>
      </c>
    </row>
    <row r="520">
      <c r="Z520">
        <f>IF(AND(ISNUMBER('Apólices'!$L520),'Apólices'!$R520&lt;&gt;"Cancelada"),IF(AND('Apólices'!$L520&gt;=TODAY(),'Apólices'!$L520&lt;=TODAY()+90),'Apólices'!$L520+ROW()/100000,""),"")</f>
        <v/>
      </c>
    </row>
    <row r="521">
      <c r="Z521">
        <f>IF(AND(ISNUMBER('Apólices'!$L521),'Apólices'!$R521&lt;&gt;"Cancelada"),IF(AND('Apólices'!$L521&gt;=TODAY(),'Apólices'!$L521&lt;=TODAY()+90),'Apólices'!$L521+ROW()/100000,""),"")</f>
        <v/>
      </c>
    </row>
    <row r="522">
      <c r="Z522">
        <f>IF(AND(ISNUMBER('Apólices'!$L522),'Apólices'!$R522&lt;&gt;"Cancelada"),IF(AND('Apólices'!$L522&gt;=TODAY(),'Apólices'!$L522&lt;=TODAY()+90),'Apólices'!$L522+ROW()/100000,""),"")</f>
        <v/>
      </c>
    </row>
    <row r="523">
      <c r="Z523">
        <f>IF(AND(ISNUMBER('Apólices'!$L523),'Apólices'!$R523&lt;&gt;"Cancelada"),IF(AND('Apólices'!$L523&gt;=TODAY(),'Apólices'!$L523&lt;=TODAY()+90),'Apólices'!$L523+ROW()/100000,""),"")</f>
        <v/>
      </c>
    </row>
    <row r="524">
      <c r="Z524">
        <f>IF(AND(ISNUMBER('Apólices'!$L524),'Apólices'!$R524&lt;&gt;"Cancelada"),IF(AND('Apólices'!$L524&gt;=TODAY(),'Apólices'!$L524&lt;=TODAY()+90),'Apólices'!$L524+ROW()/100000,""),"")</f>
        <v/>
      </c>
    </row>
    <row r="525">
      <c r="Z525">
        <f>IF(AND(ISNUMBER('Apólices'!$L525),'Apólices'!$R525&lt;&gt;"Cancelada"),IF(AND('Apólices'!$L525&gt;=TODAY(),'Apólices'!$L525&lt;=TODAY()+90),'Apólices'!$L525+ROW()/100000,""),"")</f>
        <v/>
      </c>
    </row>
    <row r="526">
      <c r="Z526">
        <f>IF(AND(ISNUMBER('Apólices'!$L526),'Apólices'!$R526&lt;&gt;"Cancelada"),IF(AND('Apólices'!$L526&gt;=TODAY(),'Apólices'!$L526&lt;=TODAY()+90),'Apólices'!$L526+ROW()/100000,""),"")</f>
        <v/>
      </c>
    </row>
    <row r="527">
      <c r="Z527">
        <f>IF(AND(ISNUMBER('Apólices'!$L527),'Apólices'!$R527&lt;&gt;"Cancelada"),IF(AND('Apólices'!$L527&gt;=TODAY(),'Apólices'!$L527&lt;=TODAY()+90),'Apólices'!$L527+ROW()/100000,""),"")</f>
        <v/>
      </c>
    </row>
    <row r="528">
      <c r="Z528">
        <f>IF(AND(ISNUMBER('Apólices'!$L528),'Apólices'!$R528&lt;&gt;"Cancelada"),IF(AND('Apólices'!$L528&gt;=TODAY(),'Apólices'!$L528&lt;=TODAY()+90),'Apólices'!$L528+ROW()/100000,""),"")</f>
        <v/>
      </c>
    </row>
    <row r="529">
      <c r="Z529">
        <f>IF(AND(ISNUMBER('Apólices'!$L529),'Apólices'!$R529&lt;&gt;"Cancelada"),IF(AND('Apólices'!$L529&gt;=TODAY(),'Apólices'!$L529&lt;=TODAY()+90),'Apólices'!$L529+ROW()/100000,""),"")</f>
        <v/>
      </c>
    </row>
    <row r="530">
      <c r="Z530">
        <f>IF(AND(ISNUMBER('Apólices'!$L530),'Apólices'!$R530&lt;&gt;"Cancelada"),IF(AND('Apólices'!$L530&gt;=TODAY(),'Apólices'!$L530&lt;=TODAY()+90),'Apólices'!$L530+ROW()/100000,""),"")</f>
        <v/>
      </c>
    </row>
    <row r="531">
      <c r="Z531">
        <f>IF(AND(ISNUMBER('Apólices'!$L531),'Apólices'!$R531&lt;&gt;"Cancelada"),IF(AND('Apólices'!$L531&gt;=TODAY(),'Apólices'!$L531&lt;=TODAY()+90),'Apólices'!$L531+ROW()/100000,""),"")</f>
        <v/>
      </c>
    </row>
    <row r="532">
      <c r="Z532">
        <f>IF(AND(ISNUMBER('Apólices'!$L532),'Apólices'!$R532&lt;&gt;"Cancelada"),IF(AND('Apólices'!$L532&gt;=TODAY(),'Apólices'!$L532&lt;=TODAY()+90),'Apólices'!$L532+ROW()/100000,""),"")</f>
        <v/>
      </c>
    </row>
    <row r="533">
      <c r="Z533">
        <f>IF(AND(ISNUMBER('Apólices'!$L533),'Apólices'!$R533&lt;&gt;"Cancelada"),IF(AND('Apólices'!$L533&gt;=TODAY(),'Apólices'!$L533&lt;=TODAY()+90),'Apólices'!$L533+ROW()/100000,""),"")</f>
        <v/>
      </c>
    </row>
    <row r="534">
      <c r="Z534">
        <f>IF(AND(ISNUMBER('Apólices'!$L534),'Apólices'!$R534&lt;&gt;"Cancelada"),IF(AND('Apólices'!$L534&gt;=TODAY(),'Apólices'!$L534&lt;=TODAY()+90),'Apólices'!$L534+ROW()/100000,""),"")</f>
        <v/>
      </c>
    </row>
    <row r="535">
      <c r="Z535">
        <f>IF(AND(ISNUMBER('Apólices'!$L535),'Apólices'!$R535&lt;&gt;"Cancelada"),IF(AND('Apólices'!$L535&gt;=TODAY(),'Apólices'!$L535&lt;=TODAY()+90),'Apólices'!$L535+ROW()/100000,""),"")</f>
        <v/>
      </c>
    </row>
    <row r="536">
      <c r="Z536">
        <f>IF(AND(ISNUMBER('Apólices'!$L536),'Apólices'!$R536&lt;&gt;"Cancelada"),IF(AND('Apólices'!$L536&gt;=TODAY(),'Apólices'!$L536&lt;=TODAY()+90),'Apólices'!$L536+ROW()/100000,""),"")</f>
        <v/>
      </c>
    </row>
    <row r="537">
      <c r="Z537">
        <f>IF(AND(ISNUMBER('Apólices'!$L537),'Apólices'!$R537&lt;&gt;"Cancelada"),IF(AND('Apólices'!$L537&gt;=TODAY(),'Apólices'!$L537&lt;=TODAY()+90),'Apólices'!$L537+ROW()/100000,""),"")</f>
        <v/>
      </c>
    </row>
    <row r="538">
      <c r="Z538">
        <f>IF(AND(ISNUMBER('Apólices'!$L538),'Apólices'!$R538&lt;&gt;"Cancelada"),IF(AND('Apólices'!$L538&gt;=TODAY(),'Apólices'!$L538&lt;=TODAY()+90),'Apólices'!$L538+ROW()/100000,""),"")</f>
        <v/>
      </c>
    </row>
    <row r="539">
      <c r="Z539">
        <f>IF(AND(ISNUMBER('Apólices'!$L539),'Apólices'!$R539&lt;&gt;"Cancelada"),IF(AND('Apólices'!$L539&gt;=TODAY(),'Apólices'!$L539&lt;=TODAY()+90),'Apólices'!$L539+ROW()/100000,""),"")</f>
        <v/>
      </c>
    </row>
    <row r="540">
      <c r="Z540">
        <f>IF(AND(ISNUMBER('Apólices'!$L540),'Apólices'!$R540&lt;&gt;"Cancelada"),IF(AND('Apólices'!$L540&gt;=TODAY(),'Apólices'!$L540&lt;=TODAY()+90),'Apólices'!$L540+ROW()/100000,""),"")</f>
        <v/>
      </c>
    </row>
    <row r="541">
      <c r="Z541">
        <f>IF(AND(ISNUMBER('Apólices'!$L541),'Apólices'!$R541&lt;&gt;"Cancelada"),IF(AND('Apólices'!$L541&gt;=TODAY(),'Apólices'!$L541&lt;=TODAY()+90),'Apólices'!$L541+ROW()/100000,""),"")</f>
        <v/>
      </c>
    </row>
    <row r="542">
      <c r="Z542">
        <f>IF(AND(ISNUMBER('Apólices'!$L542),'Apólices'!$R542&lt;&gt;"Cancelada"),IF(AND('Apólices'!$L542&gt;=TODAY(),'Apólices'!$L542&lt;=TODAY()+90),'Apólices'!$L542+ROW()/100000,""),"")</f>
        <v/>
      </c>
    </row>
    <row r="543">
      <c r="Z543">
        <f>IF(AND(ISNUMBER('Apólices'!$L543),'Apólices'!$R543&lt;&gt;"Cancelada"),IF(AND('Apólices'!$L543&gt;=TODAY(),'Apólices'!$L543&lt;=TODAY()+90),'Apólices'!$L543+ROW()/100000,""),"")</f>
        <v/>
      </c>
    </row>
    <row r="544">
      <c r="Z544">
        <f>IF(AND(ISNUMBER('Apólices'!$L544),'Apólices'!$R544&lt;&gt;"Cancelada"),IF(AND('Apólices'!$L544&gt;=TODAY(),'Apólices'!$L544&lt;=TODAY()+90),'Apólices'!$L544+ROW()/100000,""),"")</f>
        <v/>
      </c>
    </row>
    <row r="545">
      <c r="Z545">
        <f>IF(AND(ISNUMBER('Apólices'!$L545),'Apólices'!$R545&lt;&gt;"Cancelada"),IF(AND('Apólices'!$L545&gt;=TODAY(),'Apólices'!$L545&lt;=TODAY()+90),'Apólices'!$L545+ROW()/100000,""),"")</f>
        <v/>
      </c>
    </row>
    <row r="546">
      <c r="Z546">
        <f>IF(AND(ISNUMBER('Apólices'!$L546),'Apólices'!$R546&lt;&gt;"Cancelada"),IF(AND('Apólices'!$L546&gt;=TODAY(),'Apólices'!$L546&lt;=TODAY()+90),'Apólices'!$L546+ROW()/100000,""),"")</f>
        <v/>
      </c>
    </row>
    <row r="547">
      <c r="Z547">
        <f>IF(AND(ISNUMBER('Apólices'!$L547),'Apólices'!$R547&lt;&gt;"Cancelada"),IF(AND('Apólices'!$L547&gt;=TODAY(),'Apólices'!$L547&lt;=TODAY()+90),'Apólices'!$L547+ROW()/100000,""),"")</f>
        <v/>
      </c>
    </row>
    <row r="548">
      <c r="Z548">
        <f>IF(AND(ISNUMBER('Apólices'!$L548),'Apólices'!$R548&lt;&gt;"Cancelada"),IF(AND('Apólices'!$L548&gt;=TODAY(),'Apólices'!$L548&lt;=TODAY()+90),'Apólices'!$L548+ROW()/100000,""),"")</f>
        <v/>
      </c>
    </row>
    <row r="549">
      <c r="Z549">
        <f>IF(AND(ISNUMBER('Apólices'!$L549),'Apólices'!$R549&lt;&gt;"Cancelada"),IF(AND('Apólices'!$L549&gt;=TODAY(),'Apólices'!$L549&lt;=TODAY()+90),'Apólices'!$L549+ROW()/100000,""),"")</f>
        <v/>
      </c>
    </row>
    <row r="550">
      <c r="Z550">
        <f>IF(AND(ISNUMBER('Apólices'!$L550),'Apólices'!$R550&lt;&gt;"Cancelada"),IF(AND('Apólices'!$L550&gt;=TODAY(),'Apólices'!$L550&lt;=TODAY()+90),'Apólices'!$L550+ROW()/100000,""),"")</f>
        <v/>
      </c>
    </row>
    <row r="551">
      <c r="Z551">
        <f>IF(AND(ISNUMBER('Apólices'!$L551),'Apólices'!$R551&lt;&gt;"Cancelada"),IF(AND('Apólices'!$L551&gt;=TODAY(),'Apólices'!$L551&lt;=TODAY()+90),'Apólices'!$L551+ROW()/100000,""),"")</f>
        <v/>
      </c>
    </row>
    <row r="552">
      <c r="Z552">
        <f>IF(AND(ISNUMBER('Apólices'!$L552),'Apólices'!$R552&lt;&gt;"Cancelada"),IF(AND('Apólices'!$L552&gt;=TODAY(),'Apólices'!$L552&lt;=TODAY()+90),'Apólices'!$L552+ROW()/100000,""),"")</f>
        <v/>
      </c>
    </row>
    <row r="553">
      <c r="Z553">
        <f>IF(AND(ISNUMBER('Apólices'!$L553),'Apólices'!$R553&lt;&gt;"Cancelada"),IF(AND('Apólices'!$L553&gt;=TODAY(),'Apólices'!$L553&lt;=TODAY()+90),'Apólices'!$L553+ROW()/100000,""),"")</f>
        <v/>
      </c>
    </row>
    <row r="554">
      <c r="Z554">
        <f>IF(AND(ISNUMBER('Apólices'!$L554),'Apólices'!$R554&lt;&gt;"Cancelada"),IF(AND('Apólices'!$L554&gt;=TODAY(),'Apólices'!$L554&lt;=TODAY()+90),'Apólices'!$L554+ROW()/100000,""),"")</f>
        <v/>
      </c>
    </row>
    <row r="555">
      <c r="Z555">
        <f>IF(AND(ISNUMBER('Apólices'!$L555),'Apólices'!$R555&lt;&gt;"Cancelada"),IF(AND('Apólices'!$L555&gt;=TODAY(),'Apólices'!$L555&lt;=TODAY()+90),'Apólices'!$L555+ROW()/100000,""),"")</f>
        <v/>
      </c>
    </row>
    <row r="556">
      <c r="Z556">
        <f>IF(AND(ISNUMBER('Apólices'!$L556),'Apólices'!$R556&lt;&gt;"Cancelada"),IF(AND('Apólices'!$L556&gt;=TODAY(),'Apólices'!$L556&lt;=TODAY()+90),'Apólices'!$L556+ROW()/100000,""),"")</f>
        <v/>
      </c>
    </row>
    <row r="557">
      <c r="Z557">
        <f>IF(AND(ISNUMBER('Apólices'!$L557),'Apólices'!$R557&lt;&gt;"Cancelada"),IF(AND('Apólices'!$L557&gt;=TODAY(),'Apólices'!$L557&lt;=TODAY()+90),'Apólices'!$L557+ROW()/100000,""),"")</f>
        <v/>
      </c>
    </row>
    <row r="558">
      <c r="Z558">
        <f>IF(AND(ISNUMBER('Apólices'!$L558),'Apólices'!$R558&lt;&gt;"Cancelada"),IF(AND('Apólices'!$L558&gt;=TODAY(),'Apólices'!$L558&lt;=TODAY()+90),'Apólices'!$L558+ROW()/100000,""),"")</f>
        <v/>
      </c>
    </row>
    <row r="559">
      <c r="Z559">
        <f>IF(AND(ISNUMBER('Apólices'!$L559),'Apólices'!$R559&lt;&gt;"Cancelada"),IF(AND('Apólices'!$L559&gt;=TODAY(),'Apólices'!$L559&lt;=TODAY()+90),'Apólices'!$L559+ROW()/100000,""),"")</f>
        <v/>
      </c>
    </row>
    <row r="560">
      <c r="Z560">
        <f>IF(AND(ISNUMBER('Apólices'!$L560),'Apólices'!$R560&lt;&gt;"Cancelada"),IF(AND('Apólices'!$L560&gt;=TODAY(),'Apólices'!$L560&lt;=TODAY()+90),'Apólices'!$L560+ROW()/100000,""),"")</f>
        <v/>
      </c>
    </row>
    <row r="561">
      <c r="Z561">
        <f>IF(AND(ISNUMBER('Apólices'!$L561),'Apólices'!$R561&lt;&gt;"Cancelada"),IF(AND('Apólices'!$L561&gt;=TODAY(),'Apólices'!$L561&lt;=TODAY()+90),'Apólices'!$L561+ROW()/100000,""),"")</f>
        <v/>
      </c>
    </row>
    <row r="562">
      <c r="Z562">
        <f>IF(AND(ISNUMBER('Apólices'!$L562),'Apólices'!$R562&lt;&gt;"Cancelada"),IF(AND('Apólices'!$L562&gt;=TODAY(),'Apólices'!$L562&lt;=TODAY()+90),'Apólices'!$L562+ROW()/100000,""),"")</f>
        <v/>
      </c>
    </row>
    <row r="563">
      <c r="Z563">
        <f>IF(AND(ISNUMBER('Apólices'!$L563),'Apólices'!$R563&lt;&gt;"Cancelada"),IF(AND('Apólices'!$L563&gt;=TODAY(),'Apólices'!$L563&lt;=TODAY()+90),'Apólices'!$L563+ROW()/100000,""),"")</f>
        <v/>
      </c>
    </row>
    <row r="564">
      <c r="Z564">
        <f>IF(AND(ISNUMBER('Apólices'!$L564),'Apólices'!$R564&lt;&gt;"Cancelada"),IF(AND('Apólices'!$L564&gt;=TODAY(),'Apólices'!$L564&lt;=TODAY()+90),'Apólices'!$L564+ROW()/100000,""),"")</f>
        <v/>
      </c>
    </row>
    <row r="565">
      <c r="Z565">
        <f>IF(AND(ISNUMBER('Apólices'!$L565),'Apólices'!$R565&lt;&gt;"Cancelada"),IF(AND('Apólices'!$L565&gt;=TODAY(),'Apólices'!$L565&lt;=TODAY()+90),'Apólices'!$L565+ROW()/100000,""),"")</f>
        <v/>
      </c>
    </row>
    <row r="566">
      <c r="Z566">
        <f>IF(AND(ISNUMBER('Apólices'!$L566),'Apólices'!$R566&lt;&gt;"Cancelada"),IF(AND('Apólices'!$L566&gt;=TODAY(),'Apólices'!$L566&lt;=TODAY()+90),'Apólices'!$L566+ROW()/100000,""),"")</f>
        <v/>
      </c>
    </row>
    <row r="567">
      <c r="Z567">
        <f>IF(AND(ISNUMBER('Apólices'!$L567),'Apólices'!$R567&lt;&gt;"Cancelada"),IF(AND('Apólices'!$L567&gt;=TODAY(),'Apólices'!$L567&lt;=TODAY()+90),'Apólices'!$L567+ROW()/100000,""),"")</f>
        <v/>
      </c>
    </row>
    <row r="568">
      <c r="Z568">
        <f>IF(AND(ISNUMBER('Apólices'!$L568),'Apólices'!$R568&lt;&gt;"Cancelada"),IF(AND('Apólices'!$L568&gt;=TODAY(),'Apólices'!$L568&lt;=TODAY()+90),'Apólices'!$L568+ROW()/100000,""),"")</f>
        <v/>
      </c>
    </row>
    <row r="569">
      <c r="Z569">
        <f>IF(AND(ISNUMBER('Apólices'!$L569),'Apólices'!$R569&lt;&gt;"Cancelada"),IF(AND('Apólices'!$L569&gt;=TODAY(),'Apólices'!$L569&lt;=TODAY()+90),'Apólices'!$L569+ROW()/100000,""),"")</f>
        <v/>
      </c>
    </row>
    <row r="570">
      <c r="Z570">
        <f>IF(AND(ISNUMBER('Apólices'!$L570),'Apólices'!$R570&lt;&gt;"Cancelada"),IF(AND('Apólices'!$L570&gt;=TODAY(),'Apólices'!$L570&lt;=TODAY()+90),'Apólices'!$L570+ROW()/100000,""),"")</f>
        <v/>
      </c>
    </row>
    <row r="571">
      <c r="Z571">
        <f>IF(AND(ISNUMBER('Apólices'!$L571),'Apólices'!$R571&lt;&gt;"Cancelada"),IF(AND('Apólices'!$L571&gt;=TODAY(),'Apólices'!$L571&lt;=TODAY()+90),'Apólices'!$L571+ROW()/100000,""),"")</f>
        <v/>
      </c>
    </row>
    <row r="572">
      <c r="Z572">
        <f>IF(AND(ISNUMBER('Apólices'!$L572),'Apólices'!$R572&lt;&gt;"Cancelada"),IF(AND('Apólices'!$L572&gt;=TODAY(),'Apólices'!$L572&lt;=TODAY()+90),'Apólices'!$L572+ROW()/100000,""),"")</f>
        <v/>
      </c>
    </row>
    <row r="573">
      <c r="Z573">
        <f>IF(AND(ISNUMBER('Apólices'!$L573),'Apólices'!$R573&lt;&gt;"Cancelada"),IF(AND('Apólices'!$L573&gt;=TODAY(),'Apólices'!$L573&lt;=TODAY()+90),'Apólices'!$L573+ROW()/100000,""),"")</f>
        <v/>
      </c>
    </row>
    <row r="574">
      <c r="Z574">
        <f>IF(AND(ISNUMBER('Apólices'!$L574),'Apólices'!$R574&lt;&gt;"Cancelada"),IF(AND('Apólices'!$L574&gt;=TODAY(),'Apólices'!$L574&lt;=TODAY()+90),'Apólices'!$L574+ROW()/100000,""),"")</f>
        <v/>
      </c>
    </row>
    <row r="575">
      <c r="Z575">
        <f>IF(AND(ISNUMBER('Apólices'!$L575),'Apólices'!$R575&lt;&gt;"Cancelada"),IF(AND('Apólices'!$L575&gt;=TODAY(),'Apólices'!$L575&lt;=TODAY()+90),'Apólices'!$L575+ROW()/100000,""),"")</f>
        <v/>
      </c>
    </row>
    <row r="576">
      <c r="Z576">
        <f>IF(AND(ISNUMBER('Apólices'!$L576),'Apólices'!$R576&lt;&gt;"Cancelada"),IF(AND('Apólices'!$L576&gt;=TODAY(),'Apólices'!$L576&lt;=TODAY()+90),'Apólices'!$L576+ROW()/100000,""),"")</f>
        <v/>
      </c>
    </row>
    <row r="577">
      <c r="Z577">
        <f>IF(AND(ISNUMBER('Apólices'!$L577),'Apólices'!$R577&lt;&gt;"Cancelada"),IF(AND('Apólices'!$L577&gt;=TODAY(),'Apólices'!$L577&lt;=TODAY()+90),'Apólices'!$L577+ROW()/100000,""),"")</f>
        <v/>
      </c>
    </row>
    <row r="578">
      <c r="Z578">
        <f>IF(AND(ISNUMBER('Apólices'!$L578),'Apólices'!$R578&lt;&gt;"Cancelada"),IF(AND('Apólices'!$L578&gt;=TODAY(),'Apólices'!$L578&lt;=TODAY()+90),'Apólices'!$L578+ROW()/100000,""),"")</f>
        <v/>
      </c>
    </row>
    <row r="579">
      <c r="Z579">
        <f>IF(AND(ISNUMBER('Apólices'!$L579),'Apólices'!$R579&lt;&gt;"Cancelada"),IF(AND('Apólices'!$L579&gt;=TODAY(),'Apólices'!$L579&lt;=TODAY()+90),'Apólices'!$L579+ROW()/100000,""),"")</f>
        <v/>
      </c>
    </row>
    <row r="580">
      <c r="Z580">
        <f>IF(AND(ISNUMBER('Apólices'!$L580),'Apólices'!$R580&lt;&gt;"Cancelada"),IF(AND('Apólices'!$L580&gt;=TODAY(),'Apólices'!$L580&lt;=TODAY()+90),'Apólices'!$L580+ROW()/100000,""),"")</f>
        <v/>
      </c>
    </row>
    <row r="581">
      <c r="Z581">
        <f>IF(AND(ISNUMBER('Apólices'!$L581),'Apólices'!$R581&lt;&gt;"Cancelada"),IF(AND('Apólices'!$L581&gt;=TODAY(),'Apólices'!$L581&lt;=TODAY()+90),'Apólices'!$L581+ROW()/100000,""),"")</f>
        <v/>
      </c>
    </row>
    <row r="582">
      <c r="Z582">
        <f>IF(AND(ISNUMBER('Apólices'!$L582),'Apólices'!$R582&lt;&gt;"Cancelada"),IF(AND('Apólices'!$L582&gt;=TODAY(),'Apólices'!$L582&lt;=TODAY()+90),'Apólices'!$L582+ROW()/100000,""),"")</f>
        <v/>
      </c>
    </row>
    <row r="583">
      <c r="Z583">
        <f>IF(AND(ISNUMBER('Apólices'!$L583),'Apólices'!$R583&lt;&gt;"Cancelada"),IF(AND('Apólices'!$L583&gt;=TODAY(),'Apólices'!$L583&lt;=TODAY()+90),'Apólices'!$L583+ROW()/100000,""),"")</f>
        <v/>
      </c>
    </row>
    <row r="584">
      <c r="Z584">
        <f>IF(AND(ISNUMBER('Apólices'!$L584),'Apólices'!$R584&lt;&gt;"Cancelada"),IF(AND('Apólices'!$L584&gt;=TODAY(),'Apólices'!$L584&lt;=TODAY()+90),'Apólices'!$L584+ROW()/100000,""),"")</f>
        <v/>
      </c>
    </row>
    <row r="585">
      <c r="Z585">
        <f>IF(AND(ISNUMBER('Apólices'!$L585),'Apólices'!$R585&lt;&gt;"Cancelada"),IF(AND('Apólices'!$L585&gt;=TODAY(),'Apólices'!$L585&lt;=TODAY()+90),'Apólices'!$L585+ROW()/100000,""),"")</f>
        <v/>
      </c>
    </row>
    <row r="586">
      <c r="Z586">
        <f>IF(AND(ISNUMBER('Apólices'!$L586),'Apólices'!$R586&lt;&gt;"Cancelada"),IF(AND('Apólices'!$L586&gt;=TODAY(),'Apólices'!$L586&lt;=TODAY()+90),'Apólices'!$L586+ROW()/100000,""),"")</f>
        <v/>
      </c>
    </row>
    <row r="587">
      <c r="Z587">
        <f>IF(AND(ISNUMBER('Apólices'!$L587),'Apólices'!$R587&lt;&gt;"Cancelada"),IF(AND('Apólices'!$L587&gt;=TODAY(),'Apólices'!$L587&lt;=TODAY()+90),'Apólices'!$L587+ROW()/100000,""),"")</f>
        <v/>
      </c>
    </row>
    <row r="588">
      <c r="Z588">
        <f>IF(AND(ISNUMBER('Apólices'!$L588),'Apólices'!$R588&lt;&gt;"Cancelada"),IF(AND('Apólices'!$L588&gt;=TODAY(),'Apólices'!$L588&lt;=TODAY()+90),'Apólices'!$L588+ROW()/100000,""),"")</f>
        <v/>
      </c>
    </row>
    <row r="589">
      <c r="Z589">
        <f>IF(AND(ISNUMBER('Apólices'!$L589),'Apólices'!$R589&lt;&gt;"Cancelada"),IF(AND('Apólices'!$L589&gt;=TODAY(),'Apólices'!$L589&lt;=TODAY()+90),'Apólices'!$L589+ROW()/100000,""),"")</f>
        <v/>
      </c>
    </row>
    <row r="590">
      <c r="Z590">
        <f>IF(AND(ISNUMBER('Apólices'!$L590),'Apólices'!$R590&lt;&gt;"Cancelada"),IF(AND('Apólices'!$L590&gt;=TODAY(),'Apólices'!$L590&lt;=TODAY()+90),'Apólices'!$L590+ROW()/100000,""),"")</f>
        <v/>
      </c>
    </row>
    <row r="591">
      <c r="Z591">
        <f>IF(AND(ISNUMBER('Apólices'!$L591),'Apólices'!$R591&lt;&gt;"Cancelada"),IF(AND('Apólices'!$L591&gt;=TODAY(),'Apólices'!$L591&lt;=TODAY()+90),'Apólices'!$L591+ROW()/100000,""),"")</f>
        <v/>
      </c>
    </row>
    <row r="592">
      <c r="Z592">
        <f>IF(AND(ISNUMBER('Apólices'!$L592),'Apólices'!$R592&lt;&gt;"Cancelada"),IF(AND('Apólices'!$L592&gt;=TODAY(),'Apólices'!$L592&lt;=TODAY()+90),'Apólices'!$L592+ROW()/100000,""),"")</f>
        <v/>
      </c>
    </row>
    <row r="593">
      <c r="Z593">
        <f>IF(AND(ISNUMBER('Apólices'!$L593),'Apólices'!$R593&lt;&gt;"Cancelada"),IF(AND('Apólices'!$L593&gt;=TODAY(),'Apólices'!$L593&lt;=TODAY()+90),'Apólices'!$L593+ROW()/100000,""),"")</f>
        <v/>
      </c>
    </row>
    <row r="594">
      <c r="Z594">
        <f>IF(AND(ISNUMBER('Apólices'!$L594),'Apólices'!$R594&lt;&gt;"Cancelada"),IF(AND('Apólices'!$L594&gt;=TODAY(),'Apólices'!$L594&lt;=TODAY()+90),'Apólices'!$L594+ROW()/100000,""),"")</f>
        <v/>
      </c>
    </row>
    <row r="595">
      <c r="Z595">
        <f>IF(AND(ISNUMBER('Apólices'!$L595),'Apólices'!$R595&lt;&gt;"Cancelada"),IF(AND('Apólices'!$L595&gt;=TODAY(),'Apólices'!$L595&lt;=TODAY()+90),'Apólices'!$L595+ROW()/100000,""),"")</f>
        <v/>
      </c>
    </row>
    <row r="596">
      <c r="Z596">
        <f>IF(AND(ISNUMBER('Apólices'!$L596),'Apólices'!$R596&lt;&gt;"Cancelada"),IF(AND('Apólices'!$L596&gt;=TODAY(),'Apólices'!$L596&lt;=TODAY()+90),'Apólices'!$L596+ROW()/100000,""),"")</f>
        <v/>
      </c>
    </row>
    <row r="597">
      <c r="Z597">
        <f>IF(AND(ISNUMBER('Apólices'!$L597),'Apólices'!$R597&lt;&gt;"Cancelada"),IF(AND('Apólices'!$L597&gt;=TODAY(),'Apólices'!$L597&lt;=TODAY()+90),'Apólices'!$L597+ROW()/100000,""),"")</f>
        <v/>
      </c>
    </row>
    <row r="598">
      <c r="Z598">
        <f>IF(AND(ISNUMBER('Apólices'!$L598),'Apólices'!$R598&lt;&gt;"Cancelada"),IF(AND('Apólices'!$L598&gt;=TODAY(),'Apólices'!$L598&lt;=TODAY()+90),'Apólices'!$L598+ROW()/100000,""),"")</f>
        <v/>
      </c>
    </row>
    <row r="599">
      <c r="Z599">
        <f>IF(AND(ISNUMBER('Apólices'!$L599),'Apólices'!$R599&lt;&gt;"Cancelada"),IF(AND('Apólices'!$L599&gt;=TODAY(),'Apólices'!$L599&lt;=TODAY()+90),'Apólices'!$L599+ROW()/100000,""),"")</f>
        <v/>
      </c>
    </row>
    <row r="600">
      <c r="Z600">
        <f>IF(AND(ISNUMBER('Apólices'!$L600),'Apólices'!$R600&lt;&gt;"Cancelada"),IF(AND('Apólices'!$L600&gt;=TODAY(),'Apólices'!$L600&lt;=TODAY()+90),'Apólices'!$L600+ROW()/100000,""),"")</f>
        <v/>
      </c>
    </row>
    <row r="601">
      <c r="Z601">
        <f>IF(AND(ISNUMBER('Apólices'!$L601),'Apólices'!$R601&lt;&gt;"Cancelada"),IF(AND('Apólices'!$L601&gt;=TODAY(),'Apólices'!$L601&lt;=TODAY()+90),'Apólices'!$L601+ROW()/100000,""),"")</f>
        <v/>
      </c>
    </row>
    <row r="602">
      <c r="Z602">
        <f>IF(AND(ISNUMBER('Apólices'!$L602),'Apólices'!$R602&lt;&gt;"Cancelada"),IF(AND('Apólices'!$L602&gt;=TODAY(),'Apólices'!$L602&lt;=TODAY()+90),'Apólices'!$L602+ROW()/100000,""),"")</f>
        <v/>
      </c>
    </row>
    <row r="603">
      <c r="Z603">
        <f>IF(AND(ISNUMBER('Apólices'!$L603),'Apólices'!$R603&lt;&gt;"Cancelada"),IF(AND('Apólices'!$L603&gt;=TODAY(),'Apólices'!$L603&lt;=TODAY()+90),'Apólices'!$L603+ROW()/100000,""),"")</f>
        <v/>
      </c>
    </row>
    <row r="604">
      <c r="Z604">
        <f>IF(AND(ISNUMBER('Apólices'!$L604),'Apólices'!$R604&lt;&gt;"Cancelada"),IF(AND('Apólices'!$L604&gt;=TODAY(),'Apólices'!$L604&lt;=TODAY()+90),'Apólices'!$L604+ROW()/100000,""),"")</f>
        <v/>
      </c>
    </row>
    <row r="605">
      <c r="Z605">
        <f>IF(AND(ISNUMBER('Apólices'!$L605),'Apólices'!$R605&lt;&gt;"Cancelada"),IF(AND('Apólices'!$L605&gt;=TODAY(),'Apólices'!$L605&lt;=TODAY()+90),'Apólices'!$L605+ROW()/100000,""),"")</f>
        <v/>
      </c>
    </row>
    <row r="606">
      <c r="Z606">
        <f>IF(AND(ISNUMBER('Apólices'!$L606),'Apólices'!$R606&lt;&gt;"Cancelada"),IF(AND('Apólices'!$L606&gt;=TODAY(),'Apólices'!$L606&lt;=TODAY()+90),'Apólices'!$L606+ROW()/100000,""),"")</f>
        <v/>
      </c>
    </row>
    <row r="607">
      <c r="Z607">
        <f>IF(AND(ISNUMBER('Apólices'!$L607),'Apólices'!$R607&lt;&gt;"Cancelada"),IF(AND('Apólices'!$L607&gt;=TODAY(),'Apólices'!$L607&lt;=TODAY()+90),'Apólices'!$L607+ROW()/100000,""),"")</f>
        <v/>
      </c>
    </row>
    <row r="608">
      <c r="Z608">
        <f>IF(AND(ISNUMBER('Apólices'!$L608),'Apólices'!$R608&lt;&gt;"Cancelada"),IF(AND('Apólices'!$L608&gt;=TODAY(),'Apólices'!$L608&lt;=TODAY()+90),'Apólices'!$L608+ROW()/100000,""),"")</f>
        <v/>
      </c>
    </row>
    <row r="609">
      <c r="Z609">
        <f>IF(AND(ISNUMBER('Apólices'!$L609),'Apólices'!$R609&lt;&gt;"Cancelada"),IF(AND('Apólices'!$L609&gt;=TODAY(),'Apólices'!$L609&lt;=TODAY()+90),'Apólices'!$L609+ROW()/100000,""),"")</f>
        <v/>
      </c>
    </row>
    <row r="610">
      <c r="Z610">
        <f>IF(AND(ISNUMBER('Apólices'!$L610),'Apólices'!$R610&lt;&gt;"Cancelada"),IF(AND('Apólices'!$L610&gt;=TODAY(),'Apólices'!$L610&lt;=TODAY()+90),'Apólices'!$L610+ROW()/100000,""),"")</f>
        <v/>
      </c>
    </row>
    <row r="611">
      <c r="Z611">
        <f>IF(AND(ISNUMBER('Apólices'!$L611),'Apólices'!$R611&lt;&gt;"Cancelada"),IF(AND('Apólices'!$L611&gt;=TODAY(),'Apólices'!$L611&lt;=TODAY()+90),'Apólices'!$L611+ROW()/100000,""),"")</f>
        <v/>
      </c>
    </row>
    <row r="612">
      <c r="Z612">
        <f>IF(AND(ISNUMBER('Apólices'!$L612),'Apólices'!$R612&lt;&gt;"Cancelada"),IF(AND('Apólices'!$L612&gt;=TODAY(),'Apólices'!$L612&lt;=TODAY()+90),'Apólices'!$L612+ROW()/100000,""),"")</f>
        <v/>
      </c>
    </row>
    <row r="613">
      <c r="Z613">
        <f>IF(AND(ISNUMBER('Apólices'!$L613),'Apólices'!$R613&lt;&gt;"Cancelada"),IF(AND('Apólices'!$L613&gt;=TODAY(),'Apólices'!$L613&lt;=TODAY()+90),'Apólices'!$L613+ROW()/100000,""),"")</f>
        <v/>
      </c>
    </row>
    <row r="614">
      <c r="Z614">
        <f>IF(AND(ISNUMBER('Apólices'!$L614),'Apólices'!$R614&lt;&gt;"Cancelada"),IF(AND('Apólices'!$L614&gt;=TODAY(),'Apólices'!$L614&lt;=TODAY()+90),'Apólices'!$L614+ROW()/100000,""),"")</f>
        <v/>
      </c>
    </row>
    <row r="615">
      <c r="Z615">
        <f>IF(AND(ISNUMBER('Apólices'!$L615),'Apólices'!$R615&lt;&gt;"Cancelada"),IF(AND('Apólices'!$L615&gt;=TODAY(),'Apólices'!$L615&lt;=TODAY()+90),'Apólices'!$L615+ROW()/100000,""),"")</f>
        <v/>
      </c>
    </row>
    <row r="616">
      <c r="Z616">
        <f>IF(AND(ISNUMBER('Apólices'!$L616),'Apólices'!$R616&lt;&gt;"Cancelada"),IF(AND('Apólices'!$L616&gt;=TODAY(),'Apólices'!$L616&lt;=TODAY()+90),'Apólices'!$L616+ROW()/100000,""),"")</f>
        <v/>
      </c>
    </row>
    <row r="617">
      <c r="Z617">
        <f>IF(AND(ISNUMBER('Apólices'!$L617),'Apólices'!$R617&lt;&gt;"Cancelada"),IF(AND('Apólices'!$L617&gt;=TODAY(),'Apólices'!$L617&lt;=TODAY()+90),'Apólices'!$L617+ROW()/100000,""),"")</f>
        <v/>
      </c>
    </row>
    <row r="618">
      <c r="Z618">
        <f>IF(AND(ISNUMBER('Apólices'!$L618),'Apólices'!$R618&lt;&gt;"Cancelada"),IF(AND('Apólices'!$L618&gt;=TODAY(),'Apólices'!$L618&lt;=TODAY()+90),'Apólices'!$L618+ROW()/100000,""),"")</f>
        <v/>
      </c>
    </row>
    <row r="619">
      <c r="Z619">
        <f>IF(AND(ISNUMBER('Apólices'!$L619),'Apólices'!$R619&lt;&gt;"Cancelada"),IF(AND('Apólices'!$L619&gt;=TODAY(),'Apólices'!$L619&lt;=TODAY()+90),'Apólices'!$L619+ROW()/100000,""),"")</f>
        <v/>
      </c>
    </row>
    <row r="620">
      <c r="Z620">
        <f>IF(AND(ISNUMBER('Apólices'!$L620),'Apólices'!$R620&lt;&gt;"Cancelada"),IF(AND('Apólices'!$L620&gt;=TODAY(),'Apólices'!$L620&lt;=TODAY()+90),'Apólices'!$L620+ROW()/100000,""),"")</f>
        <v/>
      </c>
    </row>
    <row r="621">
      <c r="Z621">
        <f>IF(AND(ISNUMBER('Apólices'!$L621),'Apólices'!$R621&lt;&gt;"Cancelada"),IF(AND('Apólices'!$L621&gt;=TODAY(),'Apólices'!$L621&lt;=TODAY()+90),'Apólices'!$L621+ROW()/100000,""),"")</f>
        <v/>
      </c>
    </row>
    <row r="622">
      <c r="Z622">
        <f>IF(AND(ISNUMBER('Apólices'!$L622),'Apólices'!$R622&lt;&gt;"Cancelada"),IF(AND('Apólices'!$L622&gt;=TODAY(),'Apólices'!$L622&lt;=TODAY()+90),'Apólices'!$L622+ROW()/100000,""),"")</f>
        <v/>
      </c>
    </row>
    <row r="623">
      <c r="Z623">
        <f>IF(AND(ISNUMBER('Apólices'!$L623),'Apólices'!$R623&lt;&gt;"Cancelada"),IF(AND('Apólices'!$L623&gt;=TODAY(),'Apólices'!$L623&lt;=TODAY()+90),'Apólices'!$L623+ROW()/100000,""),"")</f>
        <v/>
      </c>
    </row>
    <row r="624">
      <c r="Z624">
        <f>IF(AND(ISNUMBER('Apólices'!$L624),'Apólices'!$R624&lt;&gt;"Cancelada"),IF(AND('Apólices'!$L624&gt;=TODAY(),'Apólices'!$L624&lt;=TODAY()+90),'Apólices'!$L624+ROW()/100000,""),"")</f>
        <v/>
      </c>
    </row>
    <row r="625">
      <c r="Z625">
        <f>IF(AND(ISNUMBER('Apólices'!$L625),'Apólices'!$R625&lt;&gt;"Cancelada"),IF(AND('Apólices'!$L625&gt;=TODAY(),'Apólices'!$L625&lt;=TODAY()+90),'Apólices'!$L625+ROW()/100000,""),"")</f>
        <v/>
      </c>
    </row>
    <row r="626">
      <c r="Z626">
        <f>IF(AND(ISNUMBER('Apólices'!$L626),'Apólices'!$R626&lt;&gt;"Cancelada"),IF(AND('Apólices'!$L626&gt;=TODAY(),'Apólices'!$L626&lt;=TODAY()+90),'Apólices'!$L626+ROW()/100000,""),"")</f>
        <v/>
      </c>
    </row>
    <row r="627">
      <c r="Z627">
        <f>IF(AND(ISNUMBER('Apólices'!$L627),'Apólices'!$R627&lt;&gt;"Cancelada"),IF(AND('Apólices'!$L627&gt;=TODAY(),'Apólices'!$L627&lt;=TODAY()+90),'Apólices'!$L627+ROW()/100000,""),"")</f>
        <v/>
      </c>
    </row>
    <row r="628">
      <c r="Z628">
        <f>IF(AND(ISNUMBER('Apólices'!$L628),'Apólices'!$R628&lt;&gt;"Cancelada"),IF(AND('Apólices'!$L628&gt;=TODAY(),'Apólices'!$L628&lt;=TODAY()+90),'Apólices'!$L628+ROW()/100000,""),"")</f>
        <v/>
      </c>
    </row>
    <row r="629">
      <c r="Z629">
        <f>IF(AND(ISNUMBER('Apólices'!$L629),'Apólices'!$R629&lt;&gt;"Cancelada"),IF(AND('Apólices'!$L629&gt;=TODAY(),'Apólices'!$L629&lt;=TODAY()+90),'Apólices'!$L629+ROW()/100000,""),"")</f>
        <v/>
      </c>
    </row>
    <row r="630">
      <c r="Z630">
        <f>IF(AND(ISNUMBER('Apólices'!$L630),'Apólices'!$R630&lt;&gt;"Cancelada"),IF(AND('Apólices'!$L630&gt;=TODAY(),'Apólices'!$L630&lt;=TODAY()+90),'Apólices'!$L630+ROW()/100000,""),"")</f>
        <v/>
      </c>
    </row>
    <row r="631">
      <c r="Z631">
        <f>IF(AND(ISNUMBER('Apólices'!$L631),'Apólices'!$R631&lt;&gt;"Cancelada"),IF(AND('Apólices'!$L631&gt;=TODAY(),'Apólices'!$L631&lt;=TODAY()+90),'Apólices'!$L631+ROW()/100000,""),"")</f>
        <v/>
      </c>
    </row>
    <row r="632">
      <c r="Z632">
        <f>IF(AND(ISNUMBER('Apólices'!$L632),'Apólices'!$R632&lt;&gt;"Cancelada"),IF(AND('Apólices'!$L632&gt;=TODAY(),'Apólices'!$L632&lt;=TODAY()+90),'Apólices'!$L632+ROW()/100000,""),"")</f>
        <v/>
      </c>
    </row>
    <row r="633">
      <c r="Z633">
        <f>IF(AND(ISNUMBER('Apólices'!$L633),'Apólices'!$R633&lt;&gt;"Cancelada"),IF(AND('Apólices'!$L633&gt;=TODAY(),'Apólices'!$L633&lt;=TODAY()+90),'Apólices'!$L633+ROW()/100000,""),"")</f>
        <v/>
      </c>
    </row>
    <row r="634">
      <c r="Z634">
        <f>IF(AND(ISNUMBER('Apólices'!$L634),'Apólices'!$R634&lt;&gt;"Cancelada"),IF(AND('Apólices'!$L634&gt;=TODAY(),'Apólices'!$L634&lt;=TODAY()+90),'Apólices'!$L634+ROW()/100000,""),"")</f>
        <v/>
      </c>
    </row>
    <row r="635">
      <c r="Z635">
        <f>IF(AND(ISNUMBER('Apólices'!$L635),'Apólices'!$R635&lt;&gt;"Cancelada"),IF(AND('Apólices'!$L635&gt;=TODAY(),'Apólices'!$L635&lt;=TODAY()+90),'Apólices'!$L635+ROW()/100000,""),"")</f>
        <v/>
      </c>
    </row>
    <row r="636">
      <c r="Z636">
        <f>IF(AND(ISNUMBER('Apólices'!$L636),'Apólices'!$R636&lt;&gt;"Cancelada"),IF(AND('Apólices'!$L636&gt;=TODAY(),'Apólices'!$L636&lt;=TODAY()+90),'Apólices'!$L636+ROW()/100000,""),"")</f>
        <v/>
      </c>
    </row>
    <row r="637">
      <c r="Z637">
        <f>IF(AND(ISNUMBER('Apólices'!$L637),'Apólices'!$R637&lt;&gt;"Cancelada"),IF(AND('Apólices'!$L637&gt;=TODAY(),'Apólices'!$L637&lt;=TODAY()+90),'Apólices'!$L637+ROW()/100000,""),"")</f>
        <v/>
      </c>
    </row>
    <row r="638">
      <c r="Z638">
        <f>IF(AND(ISNUMBER('Apólices'!$L638),'Apólices'!$R638&lt;&gt;"Cancelada"),IF(AND('Apólices'!$L638&gt;=TODAY(),'Apólices'!$L638&lt;=TODAY()+90),'Apólices'!$L638+ROW()/100000,""),"")</f>
        <v/>
      </c>
    </row>
    <row r="639">
      <c r="Z639">
        <f>IF(AND(ISNUMBER('Apólices'!$L639),'Apólices'!$R639&lt;&gt;"Cancelada"),IF(AND('Apólices'!$L639&gt;=TODAY(),'Apólices'!$L639&lt;=TODAY()+90),'Apólices'!$L639+ROW()/100000,""),"")</f>
        <v/>
      </c>
    </row>
    <row r="640">
      <c r="Z640">
        <f>IF(AND(ISNUMBER('Apólices'!$L640),'Apólices'!$R640&lt;&gt;"Cancelada"),IF(AND('Apólices'!$L640&gt;=TODAY(),'Apólices'!$L640&lt;=TODAY()+90),'Apólices'!$L640+ROW()/100000,""),"")</f>
        <v/>
      </c>
    </row>
    <row r="641">
      <c r="Z641">
        <f>IF(AND(ISNUMBER('Apólices'!$L641),'Apólices'!$R641&lt;&gt;"Cancelada"),IF(AND('Apólices'!$L641&gt;=TODAY(),'Apólices'!$L641&lt;=TODAY()+90),'Apólices'!$L641+ROW()/100000,""),"")</f>
        <v/>
      </c>
    </row>
    <row r="642">
      <c r="Z642">
        <f>IF(AND(ISNUMBER('Apólices'!$L642),'Apólices'!$R642&lt;&gt;"Cancelada"),IF(AND('Apólices'!$L642&gt;=TODAY(),'Apólices'!$L642&lt;=TODAY()+90),'Apólices'!$L642+ROW()/100000,""),"")</f>
        <v/>
      </c>
    </row>
    <row r="643">
      <c r="Z643">
        <f>IF(AND(ISNUMBER('Apólices'!$L643),'Apólices'!$R643&lt;&gt;"Cancelada"),IF(AND('Apólices'!$L643&gt;=TODAY(),'Apólices'!$L643&lt;=TODAY()+90),'Apólices'!$L643+ROW()/100000,""),"")</f>
        <v/>
      </c>
    </row>
    <row r="644">
      <c r="Z644">
        <f>IF(AND(ISNUMBER('Apólices'!$L644),'Apólices'!$R644&lt;&gt;"Cancelada"),IF(AND('Apólices'!$L644&gt;=TODAY(),'Apólices'!$L644&lt;=TODAY()+90),'Apólices'!$L644+ROW()/100000,""),"")</f>
        <v/>
      </c>
    </row>
    <row r="645">
      <c r="Z645">
        <f>IF(AND(ISNUMBER('Apólices'!$L645),'Apólices'!$R645&lt;&gt;"Cancelada"),IF(AND('Apólices'!$L645&gt;=TODAY(),'Apólices'!$L645&lt;=TODAY()+90),'Apólices'!$L645+ROW()/100000,""),"")</f>
        <v/>
      </c>
    </row>
    <row r="646">
      <c r="Z646">
        <f>IF(AND(ISNUMBER('Apólices'!$L646),'Apólices'!$R646&lt;&gt;"Cancelada"),IF(AND('Apólices'!$L646&gt;=TODAY(),'Apólices'!$L646&lt;=TODAY()+90),'Apólices'!$L646+ROW()/100000,""),"")</f>
        <v/>
      </c>
    </row>
    <row r="647">
      <c r="Z647">
        <f>IF(AND(ISNUMBER('Apólices'!$L647),'Apólices'!$R647&lt;&gt;"Cancelada"),IF(AND('Apólices'!$L647&gt;=TODAY(),'Apólices'!$L647&lt;=TODAY()+90),'Apólices'!$L647+ROW()/100000,""),"")</f>
        <v/>
      </c>
    </row>
    <row r="648">
      <c r="Z648">
        <f>IF(AND(ISNUMBER('Apólices'!$L648),'Apólices'!$R648&lt;&gt;"Cancelada"),IF(AND('Apólices'!$L648&gt;=TODAY(),'Apólices'!$L648&lt;=TODAY()+90),'Apólices'!$L648+ROW()/100000,""),"")</f>
        <v/>
      </c>
    </row>
    <row r="649">
      <c r="Z649">
        <f>IF(AND(ISNUMBER('Apólices'!$L649),'Apólices'!$R649&lt;&gt;"Cancelada"),IF(AND('Apólices'!$L649&gt;=TODAY(),'Apólices'!$L649&lt;=TODAY()+90),'Apólices'!$L649+ROW()/100000,""),"")</f>
        <v/>
      </c>
    </row>
    <row r="650">
      <c r="Z650">
        <f>IF(AND(ISNUMBER('Apólices'!$L650),'Apólices'!$R650&lt;&gt;"Cancelada"),IF(AND('Apólices'!$L650&gt;=TODAY(),'Apólices'!$L650&lt;=TODAY()+90),'Apólices'!$L650+ROW()/100000,""),"")</f>
        <v/>
      </c>
    </row>
    <row r="651">
      <c r="Z651">
        <f>IF(AND(ISNUMBER('Apólices'!$L651),'Apólices'!$R651&lt;&gt;"Cancelada"),IF(AND('Apólices'!$L651&gt;=TODAY(),'Apólices'!$L651&lt;=TODAY()+90),'Apólices'!$L651+ROW()/100000,""),"")</f>
        <v/>
      </c>
    </row>
    <row r="652">
      <c r="Z652">
        <f>IF(AND(ISNUMBER('Apólices'!$L652),'Apólices'!$R652&lt;&gt;"Cancelada"),IF(AND('Apólices'!$L652&gt;=TODAY(),'Apólices'!$L652&lt;=TODAY()+90),'Apólices'!$L652+ROW()/100000,""),"")</f>
        <v/>
      </c>
    </row>
    <row r="653">
      <c r="Z653">
        <f>IF(AND(ISNUMBER('Apólices'!$L653),'Apólices'!$R653&lt;&gt;"Cancelada"),IF(AND('Apólices'!$L653&gt;=TODAY(),'Apólices'!$L653&lt;=TODAY()+90),'Apólices'!$L653+ROW()/100000,""),"")</f>
        <v/>
      </c>
    </row>
    <row r="654">
      <c r="Z654">
        <f>IF(AND(ISNUMBER('Apólices'!$L654),'Apólices'!$R654&lt;&gt;"Cancelada"),IF(AND('Apólices'!$L654&gt;=TODAY(),'Apólices'!$L654&lt;=TODAY()+90),'Apólices'!$L654+ROW()/100000,""),"")</f>
        <v/>
      </c>
    </row>
    <row r="655">
      <c r="Z655">
        <f>IF(AND(ISNUMBER('Apólices'!$L655),'Apólices'!$R655&lt;&gt;"Cancelada"),IF(AND('Apólices'!$L655&gt;=TODAY(),'Apólices'!$L655&lt;=TODAY()+90),'Apólices'!$L655+ROW()/100000,""),"")</f>
        <v/>
      </c>
    </row>
    <row r="656">
      <c r="Z656">
        <f>IF(AND(ISNUMBER('Apólices'!$L656),'Apólices'!$R656&lt;&gt;"Cancelada"),IF(AND('Apólices'!$L656&gt;=TODAY(),'Apólices'!$L656&lt;=TODAY()+90),'Apólices'!$L656+ROW()/100000,""),"")</f>
        <v/>
      </c>
    </row>
    <row r="657">
      <c r="Z657">
        <f>IF(AND(ISNUMBER('Apólices'!$L657),'Apólices'!$R657&lt;&gt;"Cancelada"),IF(AND('Apólices'!$L657&gt;=TODAY(),'Apólices'!$L657&lt;=TODAY()+90),'Apólices'!$L657+ROW()/100000,""),"")</f>
        <v/>
      </c>
    </row>
    <row r="658">
      <c r="Z658">
        <f>IF(AND(ISNUMBER('Apólices'!$L658),'Apólices'!$R658&lt;&gt;"Cancelada"),IF(AND('Apólices'!$L658&gt;=TODAY(),'Apólices'!$L658&lt;=TODAY()+90),'Apólices'!$L658+ROW()/100000,""),"")</f>
        <v/>
      </c>
    </row>
    <row r="659">
      <c r="Z659">
        <f>IF(AND(ISNUMBER('Apólices'!$L659),'Apólices'!$R659&lt;&gt;"Cancelada"),IF(AND('Apólices'!$L659&gt;=TODAY(),'Apólices'!$L659&lt;=TODAY()+90),'Apólices'!$L659+ROW()/100000,""),"")</f>
        <v/>
      </c>
    </row>
    <row r="660">
      <c r="Z660">
        <f>IF(AND(ISNUMBER('Apólices'!$L660),'Apólices'!$R660&lt;&gt;"Cancelada"),IF(AND('Apólices'!$L660&gt;=TODAY(),'Apólices'!$L660&lt;=TODAY()+90),'Apólices'!$L660+ROW()/100000,""),"")</f>
        <v/>
      </c>
    </row>
    <row r="661">
      <c r="Z661">
        <f>IF(AND(ISNUMBER('Apólices'!$L661),'Apólices'!$R661&lt;&gt;"Cancelada"),IF(AND('Apólices'!$L661&gt;=TODAY(),'Apólices'!$L661&lt;=TODAY()+90),'Apólices'!$L661+ROW()/100000,""),"")</f>
        <v/>
      </c>
    </row>
    <row r="662">
      <c r="Z662">
        <f>IF(AND(ISNUMBER('Apólices'!$L662),'Apólices'!$R662&lt;&gt;"Cancelada"),IF(AND('Apólices'!$L662&gt;=TODAY(),'Apólices'!$L662&lt;=TODAY()+90),'Apólices'!$L662+ROW()/100000,""),"")</f>
        <v/>
      </c>
    </row>
    <row r="663">
      <c r="Z663">
        <f>IF(AND(ISNUMBER('Apólices'!$L663),'Apólices'!$R663&lt;&gt;"Cancelada"),IF(AND('Apólices'!$L663&gt;=TODAY(),'Apólices'!$L663&lt;=TODAY()+90),'Apólices'!$L663+ROW()/100000,""),"")</f>
        <v/>
      </c>
    </row>
    <row r="664">
      <c r="Z664">
        <f>IF(AND(ISNUMBER('Apólices'!$L664),'Apólices'!$R664&lt;&gt;"Cancelada"),IF(AND('Apólices'!$L664&gt;=TODAY(),'Apólices'!$L664&lt;=TODAY()+90),'Apólices'!$L664+ROW()/100000,""),"")</f>
        <v/>
      </c>
    </row>
    <row r="665">
      <c r="Z665">
        <f>IF(AND(ISNUMBER('Apólices'!$L665),'Apólices'!$R665&lt;&gt;"Cancelada"),IF(AND('Apólices'!$L665&gt;=TODAY(),'Apólices'!$L665&lt;=TODAY()+90),'Apólices'!$L665+ROW()/100000,""),"")</f>
        <v/>
      </c>
    </row>
    <row r="666">
      <c r="Z666">
        <f>IF(AND(ISNUMBER('Apólices'!$L666),'Apólices'!$R666&lt;&gt;"Cancelada"),IF(AND('Apólices'!$L666&gt;=TODAY(),'Apólices'!$L666&lt;=TODAY()+90),'Apólices'!$L666+ROW()/100000,""),"")</f>
        <v/>
      </c>
    </row>
    <row r="667">
      <c r="Z667">
        <f>IF(AND(ISNUMBER('Apólices'!$L667),'Apólices'!$R667&lt;&gt;"Cancelada"),IF(AND('Apólices'!$L667&gt;=TODAY(),'Apólices'!$L667&lt;=TODAY()+90),'Apólices'!$L667+ROW()/100000,""),"")</f>
        <v/>
      </c>
    </row>
    <row r="668">
      <c r="Z668">
        <f>IF(AND(ISNUMBER('Apólices'!$L668),'Apólices'!$R668&lt;&gt;"Cancelada"),IF(AND('Apólices'!$L668&gt;=TODAY(),'Apólices'!$L668&lt;=TODAY()+90),'Apólices'!$L668+ROW()/100000,""),"")</f>
        <v/>
      </c>
    </row>
    <row r="669">
      <c r="Z669">
        <f>IF(AND(ISNUMBER('Apólices'!$L669),'Apólices'!$R669&lt;&gt;"Cancelada"),IF(AND('Apólices'!$L669&gt;=TODAY(),'Apólices'!$L669&lt;=TODAY()+90),'Apólices'!$L669+ROW()/100000,""),"")</f>
        <v/>
      </c>
    </row>
    <row r="670">
      <c r="Z670">
        <f>IF(AND(ISNUMBER('Apólices'!$L670),'Apólices'!$R670&lt;&gt;"Cancelada"),IF(AND('Apólices'!$L670&gt;=TODAY(),'Apólices'!$L670&lt;=TODAY()+90),'Apólices'!$L670+ROW()/100000,""),"")</f>
        <v/>
      </c>
    </row>
    <row r="671">
      <c r="Z671">
        <f>IF(AND(ISNUMBER('Apólices'!$L671),'Apólices'!$R671&lt;&gt;"Cancelada"),IF(AND('Apólices'!$L671&gt;=TODAY(),'Apólices'!$L671&lt;=TODAY()+90),'Apólices'!$L671+ROW()/100000,""),"")</f>
        <v/>
      </c>
    </row>
    <row r="672">
      <c r="Z672">
        <f>IF(AND(ISNUMBER('Apólices'!$L672),'Apólices'!$R672&lt;&gt;"Cancelada"),IF(AND('Apólices'!$L672&gt;=TODAY(),'Apólices'!$L672&lt;=TODAY()+90),'Apólices'!$L672+ROW()/100000,""),"")</f>
        <v/>
      </c>
    </row>
    <row r="673">
      <c r="Z673">
        <f>IF(AND(ISNUMBER('Apólices'!$L673),'Apólices'!$R673&lt;&gt;"Cancelada"),IF(AND('Apólices'!$L673&gt;=TODAY(),'Apólices'!$L673&lt;=TODAY()+90),'Apólices'!$L673+ROW()/100000,""),"")</f>
        <v/>
      </c>
    </row>
    <row r="674">
      <c r="Z674">
        <f>IF(AND(ISNUMBER('Apólices'!$L674),'Apólices'!$R674&lt;&gt;"Cancelada"),IF(AND('Apólices'!$L674&gt;=TODAY(),'Apólices'!$L674&lt;=TODAY()+90),'Apólices'!$L674+ROW()/100000,""),"")</f>
        <v/>
      </c>
    </row>
    <row r="675">
      <c r="Z675">
        <f>IF(AND(ISNUMBER('Apólices'!$L675),'Apólices'!$R675&lt;&gt;"Cancelada"),IF(AND('Apólices'!$L675&gt;=TODAY(),'Apólices'!$L675&lt;=TODAY()+90),'Apólices'!$L675+ROW()/100000,""),"")</f>
        <v/>
      </c>
    </row>
    <row r="676">
      <c r="Z676">
        <f>IF(AND(ISNUMBER('Apólices'!$L676),'Apólices'!$R676&lt;&gt;"Cancelada"),IF(AND('Apólices'!$L676&gt;=TODAY(),'Apólices'!$L676&lt;=TODAY()+90),'Apólices'!$L676+ROW()/100000,""),"")</f>
        <v/>
      </c>
    </row>
    <row r="677">
      <c r="Z677">
        <f>IF(AND(ISNUMBER('Apólices'!$L677),'Apólices'!$R677&lt;&gt;"Cancelada"),IF(AND('Apólices'!$L677&gt;=TODAY(),'Apólices'!$L677&lt;=TODAY()+90),'Apólices'!$L677+ROW()/100000,""),"")</f>
        <v/>
      </c>
    </row>
    <row r="678">
      <c r="Z678">
        <f>IF(AND(ISNUMBER('Apólices'!$L678),'Apólices'!$R678&lt;&gt;"Cancelada"),IF(AND('Apólices'!$L678&gt;=TODAY(),'Apólices'!$L678&lt;=TODAY()+90),'Apólices'!$L678+ROW()/100000,""),"")</f>
        <v/>
      </c>
    </row>
    <row r="679">
      <c r="Z679">
        <f>IF(AND(ISNUMBER('Apólices'!$L679),'Apólices'!$R679&lt;&gt;"Cancelada"),IF(AND('Apólices'!$L679&gt;=TODAY(),'Apólices'!$L679&lt;=TODAY()+90),'Apólices'!$L679+ROW()/100000,""),"")</f>
        <v/>
      </c>
    </row>
    <row r="680">
      <c r="Z680">
        <f>IF(AND(ISNUMBER('Apólices'!$L680),'Apólices'!$R680&lt;&gt;"Cancelada"),IF(AND('Apólices'!$L680&gt;=TODAY(),'Apólices'!$L680&lt;=TODAY()+90),'Apólices'!$L680+ROW()/100000,""),"")</f>
        <v/>
      </c>
    </row>
    <row r="681">
      <c r="Z681">
        <f>IF(AND(ISNUMBER('Apólices'!$L681),'Apólices'!$R681&lt;&gt;"Cancelada"),IF(AND('Apólices'!$L681&gt;=TODAY(),'Apólices'!$L681&lt;=TODAY()+90),'Apólices'!$L681+ROW()/100000,""),"")</f>
        <v/>
      </c>
    </row>
    <row r="682">
      <c r="Z682">
        <f>IF(AND(ISNUMBER('Apólices'!$L682),'Apólices'!$R682&lt;&gt;"Cancelada"),IF(AND('Apólices'!$L682&gt;=TODAY(),'Apólices'!$L682&lt;=TODAY()+90),'Apólices'!$L682+ROW()/100000,""),"")</f>
        <v/>
      </c>
    </row>
    <row r="683">
      <c r="Z683">
        <f>IF(AND(ISNUMBER('Apólices'!$L683),'Apólices'!$R683&lt;&gt;"Cancelada"),IF(AND('Apólices'!$L683&gt;=TODAY(),'Apólices'!$L683&lt;=TODAY()+90),'Apólices'!$L683+ROW()/100000,""),"")</f>
        <v/>
      </c>
    </row>
    <row r="684">
      <c r="Z684">
        <f>IF(AND(ISNUMBER('Apólices'!$L684),'Apólices'!$R684&lt;&gt;"Cancelada"),IF(AND('Apólices'!$L684&gt;=TODAY(),'Apólices'!$L684&lt;=TODAY()+90),'Apólices'!$L684+ROW()/100000,""),"")</f>
        <v/>
      </c>
    </row>
    <row r="685">
      <c r="Z685">
        <f>IF(AND(ISNUMBER('Apólices'!$L685),'Apólices'!$R685&lt;&gt;"Cancelada"),IF(AND('Apólices'!$L685&gt;=TODAY(),'Apólices'!$L685&lt;=TODAY()+90),'Apólices'!$L685+ROW()/100000,""),"")</f>
        <v/>
      </c>
    </row>
    <row r="686">
      <c r="Z686">
        <f>IF(AND(ISNUMBER('Apólices'!$L686),'Apólices'!$R686&lt;&gt;"Cancelada"),IF(AND('Apólices'!$L686&gt;=TODAY(),'Apólices'!$L686&lt;=TODAY()+90),'Apólices'!$L686+ROW()/100000,""),"")</f>
        <v/>
      </c>
    </row>
    <row r="687">
      <c r="Z687">
        <f>IF(AND(ISNUMBER('Apólices'!$L687),'Apólices'!$R687&lt;&gt;"Cancelada"),IF(AND('Apólices'!$L687&gt;=TODAY(),'Apólices'!$L687&lt;=TODAY()+90),'Apólices'!$L687+ROW()/100000,""),"")</f>
        <v/>
      </c>
    </row>
    <row r="688">
      <c r="Z688">
        <f>IF(AND(ISNUMBER('Apólices'!$L688),'Apólices'!$R688&lt;&gt;"Cancelada"),IF(AND('Apólices'!$L688&gt;=TODAY(),'Apólices'!$L688&lt;=TODAY()+90),'Apólices'!$L688+ROW()/100000,""),"")</f>
        <v/>
      </c>
    </row>
    <row r="689">
      <c r="Z689">
        <f>IF(AND(ISNUMBER('Apólices'!$L689),'Apólices'!$R689&lt;&gt;"Cancelada"),IF(AND('Apólices'!$L689&gt;=TODAY(),'Apólices'!$L689&lt;=TODAY()+90),'Apólices'!$L689+ROW()/100000,""),"")</f>
        <v/>
      </c>
    </row>
    <row r="690">
      <c r="Z690">
        <f>IF(AND(ISNUMBER('Apólices'!$L690),'Apólices'!$R690&lt;&gt;"Cancelada"),IF(AND('Apólices'!$L690&gt;=TODAY(),'Apólices'!$L690&lt;=TODAY()+90),'Apólices'!$L690+ROW()/100000,""),"")</f>
        <v/>
      </c>
    </row>
    <row r="691">
      <c r="Z691">
        <f>IF(AND(ISNUMBER('Apólices'!$L691),'Apólices'!$R691&lt;&gt;"Cancelada"),IF(AND('Apólices'!$L691&gt;=TODAY(),'Apólices'!$L691&lt;=TODAY()+90),'Apólices'!$L691+ROW()/100000,""),"")</f>
        <v/>
      </c>
    </row>
    <row r="692">
      <c r="Z692">
        <f>IF(AND(ISNUMBER('Apólices'!$L692),'Apólices'!$R692&lt;&gt;"Cancelada"),IF(AND('Apólices'!$L692&gt;=TODAY(),'Apólices'!$L692&lt;=TODAY()+90),'Apólices'!$L692+ROW()/100000,""),"")</f>
        <v/>
      </c>
    </row>
    <row r="693">
      <c r="Z693">
        <f>IF(AND(ISNUMBER('Apólices'!$L693),'Apólices'!$R693&lt;&gt;"Cancelada"),IF(AND('Apólices'!$L693&gt;=TODAY(),'Apólices'!$L693&lt;=TODAY()+90),'Apólices'!$L693+ROW()/100000,""),"")</f>
        <v/>
      </c>
    </row>
    <row r="694">
      <c r="Z694">
        <f>IF(AND(ISNUMBER('Apólices'!$L694),'Apólices'!$R694&lt;&gt;"Cancelada"),IF(AND('Apólices'!$L694&gt;=TODAY(),'Apólices'!$L694&lt;=TODAY()+90),'Apólices'!$L694+ROW()/100000,""),"")</f>
        <v/>
      </c>
    </row>
    <row r="695">
      <c r="Z695">
        <f>IF(AND(ISNUMBER('Apólices'!$L695),'Apólices'!$R695&lt;&gt;"Cancelada"),IF(AND('Apólices'!$L695&gt;=TODAY(),'Apólices'!$L695&lt;=TODAY()+90),'Apólices'!$L695+ROW()/100000,""),"")</f>
        <v/>
      </c>
    </row>
    <row r="696">
      <c r="Z696">
        <f>IF(AND(ISNUMBER('Apólices'!$L696),'Apólices'!$R696&lt;&gt;"Cancelada"),IF(AND('Apólices'!$L696&gt;=TODAY(),'Apólices'!$L696&lt;=TODAY()+90),'Apólices'!$L696+ROW()/100000,""),"")</f>
        <v/>
      </c>
    </row>
    <row r="697">
      <c r="Z697">
        <f>IF(AND(ISNUMBER('Apólices'!$L697),'Apólices'!$R697&lt;&gt;"Cancelada"),IF(AND('Apólices'!$L697&gt;=TODAY(),'Apólices'!$L697&lt;=TODAY()+90),'Apólices'!$L697+ROW()/100000,""),"")</f>
        <v/>
      </c>
    </row>
    <row r="698">
      <c r="Z698">
        <f>IF(AND(ISNUMBER('Apólices'!$L698),'Apólices'!$R698&lt;&gt;"Cancelada"),IF(AND('Apólices'!$L698&gt;=TODAY(),'Apólices'!$L698&lt;=TODAY()+90),'Apólices'!$L698+ROW()/100000,""),"")</f>
        <v/>
      </c>
    </row>
    <row r="699">
      <c r="Z699">
        <f>IF(AND(ISNUMBER('Apólices'!$L699),'Apólices'!$R699&lt;&gt;"Cancelada"),IF(AND('Apólices'!$L699&gt;=TODAY(),'Apólices'!$L699&lt;=TODAY()+90),'Apólices'!$L699+ROW()/100000,""),"")</f>
        <v/>
      </c>
    </row>
    <row r="700">
      <c r="Z700">
        <f>IF(AND(ISNUMBER('Apólices'!$L700),'Apólices'!$R700&lt;&gt;"Cancelada"),IF(AND('Apólices'!$L700&gt;=TODAY(),'Apólices'!$L700&lt;=TODAY()+90),'Apólices'!$L700+ROW()/100000,""),"")</f>
        <v/>
      </c>
    </row>
    <row r="701">
      <c r="Z701">
        <f>IF(AND(ISNUMBER('Apólices'!$L701),'Apólices'!$R701&lt;&gt;"Cancelada"),IF(AND('Apólices'!$L701&gt;=TODAY(),'Apólices'!$L701&lt;=TODAY()+90),'Apólices'!$L701+ROW()/100000,""),"")</f>
        <v/>
      </c>
    </row>
    <row r="702">
      <c r="Z702">
        <f>IF(AND(ISNUMBER('Apólices'!$L702),'Apólices'!$R702&lt;&gt;"Cancelada"),IF(AND('Apólices'!$L702&gt;=TODAY(),'Apólices'!$L702&lt;=TODAY()+90),'Apólices'!$L702+ROW()/100000,""),"")</f>
        <v/>
      </c>
    </row>
    <row r="703">
      <c r="Z703">
        <f>IF(AND(ISNUMBER('Apólices'!$L703),'Apólices'!$R703&lt;&gt;"Cancelada"),IF(AND('Apólices'!$L703&gt;=TODAY(),'Apólices'!$L703&lt;=TODAY()+90),'Apólices'!$L703+ROW()/100000,""),"")</f>
        <v/>
      </c>
    </row>
    <row r="704">
      <c r="Z704">
        <f>IF(AND(ISNUMBER('Apólices'!$L704),'Apólices'!$R704&lt;&gt;"Cancelada"),IF(AND('Apólices'!$L704&gt;=TODAY(),'Apólices'!$L704&lt;=TODAY()+90),'Apólices'!$L704+ROW()/100000,""),"")</f>
        <v/>
      </c>
    </row>
    <row r="705">
      <c r="Z705">
        <f>IF(AND(ISNUMBER('Apólices'!$L705),'Apólices'!$R705&lt;&gt;"Cancelada"),IF(AND('Apólices'!$L705&gt;=TODAY(),'Apólices'!$L705&lt;=TODAY()+90),'Apólices'!$L705+ROW()/100000,""),"")</f>
        <v/>
      </c>
    </row>
    <row r="706">
      <c r="Z706">
        <f>IF(AND(ISNUMBER('Apólices'!$L706),'Apólices'!$R706&lt;&gt;"Cancelada"),IF(AND('Apólices'!$L706&gt;=TODAY(),'Apólices'!$L706&lt;=TODAY()+90),'Apólices'!$L706+ROW()/100000,""),"")</f>
        <v/>
      </c>
    </row>
    <row r="707">
      <c r="Z707">
        <f>IF(AND(ISNUMBER('Apólices'!$L707),'Apólices'!$R707&lt;&gt;"Cancelada"),IF(AND('Apólices'!$L707&gt;=TODAY(),'Apólices'!$L707&lt;=TODAY()+90),'Apólices'!$L707+ROW()/100000,""),"")</f>
        <v/>
      </c>
    </row>
    <row r="708">
      <c r="Z708">
        <f>IF(AND(ISNUMBER('Apólices'!$L708),'Apólices'!$R708&lt;&gt;"Cancelada"),IF(AND('Apólices'!$L708&gt;=TODAY(),'Apólices'!$L708&lt;=TODAY()+90),'Apólices'!$L708+ROW()/100000,""),"")</f>
        <v/>
      </c>
    </row>
    <row r="709">
      <c r="Z709">
        <f>IF(AND(ISNUMBER('Apólices'!$L709),'Apólices'!$R709&lt;&gt;"Cancelada"),IF(AND('Apólices'!$L709&gt;=TODAY(),'Apólices'!$L709&lt;=TODAY()+90),'Apólices'!$L709+ROW()/100000,""),"")</f>
        <v/>
      </c>
    </row>
    <row r="710">
      <c r="Z710">
        <f>IF(AND(ISNUMBER('Apólices'!$L710),'Apólices'!$R710&lt;&gt;"Cancelada"),IF(AND('Apólices'!$L710&gt;=TODAY(),'Apólices'!$L710&lt;=TODAY()+90),'Apólices'!$L710+ROW()/100000,""),"")</f>
        <v/>
      </c>
    </row>
    <row r="711">
      <c r="Z711">
        <f>IF(AND(ISNUMBER('Apólices'!$L711),'Apólices'!$R711&lt;&gt;"Cancelada"),IF(AND('Apólices'!$L711&gt;=TODAY(),'Apólices'!$L711&lt;=TODAY()+90),'Apólices'!$L711+ROW()/100000,""),"")</f>
        <v/>
      </c>
    </row>
    <row r="712">
      <c r="Z712">
        <f>IF(AND(ISNUMBER('Apólices'!$L712),'Apólices'!$R712&lt;&gt;"Cancelada"),IF(AND('Apólices'!$L712&gt;=TODAY(),'Apólices'!$L712&lt;=TODAY()+90),'Apólices'!$L712+ROW()/100000,""),"")</f>
        <v/>
      </c>
    </row>
    <row r="713">
      <c r="Z713">
        <f>IF(AND(ISNUMBER('Apólices'!$L713),'Apólices'!$R713&lt;&gt;"Cancelada"),IF(AND('Apólices'!$L713&gt;=TODAY(),'Apólices'!$L713&lt;=TODAY()+90),'Apólices'!$L713+ROW()/100000,""),"")</f>
        <v/>
      </c>
    </row>
    <row r="714">
      <c r="Z714">
        <f>IF(AND(ISNUMBER('Apólices'!$L714),'Apólices'!$R714&lt;&gt;"Cancelada"),IF(AND('Apólices'!$L714&gt;=TODAY(),'Apólices'!$L714&lt;=TODAY()+90),'Apólices'!$L714+ROW()/100000,""),"")</f>
        <v/>
      </c>
    </row>
    <row r="715">
      <c r="Z715">
        <f>IF(AND(ISNUMBER('Apólices'!$L715),'Apólices'!$R715&lt;&gt;"Cancelada"),IF(AND('Apólices'!$L715&gt;=TODAY(),'Apólices'!$L715&lt;=TODAY()+90),'Apólices'!$L715+ROW()/100000,""),"")</f>
        <v/>
      </c>
    </row>
    <row r="716">
      <c r="Z716">
        <f>IF(AND(ISNUMBER('Apólices'!$L716),'Apólices'!$R716&lt;&gt;"Cancelada"),IF(AND('Apólices'!$L716&gt;=TODAY(),'Apólices'!$L716&lt;=TODAY()+90),'Apólices'!$L716+ROW()/100000,""),"")</f>
        <v/>
      </c>
    </row>
    <row r="717">
      <c r="Z717">
        <f>IF(AND(ISNUMBER('Apólices'!$L717),'Apólices'!$R717&lt;&gt;"Cancelada"),IF(AND('Apólices'!$L717&gt;=TODAY(),'Apólices'!$L717&lt;=TODAY()+90),'Apólices'!$L717+ROW()/100000,""),"")</f>
        <v/>
      </c>
    </row>
    <row r="718">
      <c r="Z718">
        <f>IF(AND(ISNUMBER('Apólices'!$L718),'Apólices'!$R718&lt;&gt;"Cancelada"),IF(AND('Apólices'!$L718&gt;=TODAY(),'Apólices'!$L718&lt;=TODAY()+90),'Apólices'!$L718+ROW()/100000,""),"")</f>
        <v/>
      </c>
    </row>
    <row r="719">
      <c r="Z719">
        <f>IF(AND(ISNUMBER('Apólices'!$L719),'Apólices'!$R719&lt;&gt;"Cancelada"),IF(AND('Apólices'!$L719&gt;=TODAY(),'Apólices'!$L719&lt;=TODAY()+90),'Apólices'!$L719+ROW()/100000,""),"")</f>
        <v/>
      </c>
    </row>
    <row r="720">
      <c r="Z720">
        <f>IF(AND(ISNUMBER('Apólices'!$L720),'Apólices'!$R720&lt;&gt;"Cancelada"),IF(AND('Apólices'!$L720&gt;=TODAY(),'Apólices'!$L720&lt;=TODAY()+90),'Apólices'!$L720+ROW()/100000,""),"")</f>
        <v/>
      </c>
    </row>
    <row r="721">
      <c r="Z721">
        <f>IF(AND(ISNUMBER('Apólices'!$L721),'Apólices'!$R721&lt;&gt;"Cancelada"),IF(AND('Apólices'!$L721&gt;=TODAY(),'Apólices'!$L721&lt;=TODAY()+90),'Apólices'!$L721+ROW()/100000,""),"")</f>
        <v/>
      </c>
    </row>
    <row r="722">
      <c r="Z722">
        <f>IF(AND(ISNUMBER('Apólices'!$L722),'Apólices'!$R722&lt;&gt;"Cancelada"),IF(AND('Apólices'!$L722&gt;=TODAY(),'Apólices'!$L722&lt;=TODAY()+90),'Apólices'!$L722+ROW()/100000,""),"")</f>
        <v/>
      </c>
    </row>
    <row r="723">
      <c r="Z723">
        <f>IF(AND(ISNUMBER('Apólices'!$L723),'Apólices'!$R723&lt;&gt;"Cancelada"),IF(AND('Apólices'!$L723&gt;=TODAY(),'Apólices'!$L723&lt;=TODAY()+90),'Apólices'!$L723+ROW()/100000,""),"")</f>
        <v/>
      </c>
    </row>
    <row r="724">
      <c r="Z724">
        <f>IF(AND(ISNUMBER('Apólices'!$L724),'Apólices'!$R724&lt;&gt;"Cancelada"),IF(AND('Apólices'!$L724&gt;=TODAY(),'Apólices'!$L724&lt;=TODAY()+90),'Apólices'!$L724+ROW()/100000,""),"")</f>
        <v/>
      </c>
    </row>
    <row r="725">
      <c r="Z725">
        <f>IF(AND(ISNUMBER('Apólices'!$L725),'Apólices'!$R725&lt;&gt;"Cancelada"),IF(AND('Apólices'!$L725&gt;=TODAY(),'Apólices'!$L725&lt;=TODAY()+90),'Apólices'!$L725+ROW()/100000,""),"")</f>
        <v/>
      </c>
    </row>
    <row r="726">
      <c r="Z726">
        <f>IF(AND(ISNUMBER('Apólices'!$L726),'Apólices'!$R726&lt;&gt;"Cancelada"),IF(AND('Apólices'!$L726&gt;=TODAY(),'Apólices'!$L726&lt;=TODAY()+90),'Apólices'!$L726+ROW()/100000,""),"")</f>
        <v/>
      </c>
    </row>
    <row r="727">
      <c r="Z727">
        <f>IF(AND(ISNUMBER('Apólices'!$L727),'Apólices'!$R727&lt;&gt;"Cancelada"),IF(AND('Apólices'!$L727&gt;=TODAY(),'Apólices'!$L727&lt;=TODAY()+90),'Apólices'!$L727+ROW()/100000,""),"")</f>
        <v/>
      </c>
    </row>
    <row r="728">
      <c r="Z728">
        <f>IF(AND(ISNUMBER('Apólices'!$L728),'Apólices'!$R728&lt;&gt;"Cancelada"),IF(AND('Apólices'!$L728&gt;=TODAY(),'Apólices'!$L728&lt;=TODAY()+90),'Apólices'!$L728+ROW()/100000,""),"")</f>
        <v/>
      </c>
    </row>
    <row r="729">
      <c r="Z729">
        <f>IF(AND(ISNUMBER('Apólices'!$L729),'Apólices'!$R729&lt;&gt;"Cancelada"),IF(AND('Apólices'!$L729&gt;=TODAY(),'Apólices'!$L729&lt;=TODAY()+90),'Apólices'!$L729+ROW()/100000,""),"")</f>
        <v/>
      </c>
    </row>
    <row r="730">
      <c r="Z730">
        <f>IF(AND(ISNUMBER('Apólices'!$L730),'Apólices'!$R730&lt;&gt;"Cancelada"),IF(AND('Apólices'!$L730&gt;=TODAY(),'Apólices'!$L730&lt;=TODAY()+90),'Apólices'!$L730+ROW()/100000,""),"")</f>
        <v/>
      </c>
    </row>
    <row r="731">
      <c r="Z731">
        <f>IF(AND(ISNUMBER('Apólices'!$L731),'Apólices'!$R731&lt;&gt;"Cancelada"),IF(AND('Apólices'!$L731&gt;=TODAY(),'Apólices'!$L731&lt;=TODAY()+90),'Apólices'!$L731+ROW()/100000,""),"")</f>
        <v/>
      </c>
    </row>
    <row r="732">
      <c r="Z732">
        <f>IF(AND(ISNUMBER('Apólices'!$L732),'Apólices'!$R732&lt;&gt;"Cancelada"),IF(AND('Apólices'!$L732&gt;=TODAY(),'Apólices'!$L732&lt;=TODAY()+90),'Apólices'!$L732+ROW()/100000,""),"")</f>
        <v/>
      </c>
    </row>
    <row r="733">
      <c r="Z733">
        <f>IF(AND(ISNUMBER('Apólices'!$L733),'Apólices'!$R733&lt;&gt;"Cancelada"),IF(AND('Apólices'!$L733&gt;=TODAY(),'Apólices'!$L733&lt;=TODAY()+90),'Apólices'!$L733+ROW()/100000,""),"")</f>
        <v/>
      </c>
    </row>
    <row r="734">
      <c r="Z734">
        <f>IF(AND(ISNUMBER('Apólices'!$L734),'Apólices'!$R734&lt;&gt;"Cancelada"),IF(AND('Apólices'!$L734&gt;=TODAY(),'Apólices'!$L734&lt;=TODAY()+90),'Apólices'!$L734+ROW()/100000,""),"")</f>
        <v/>
      </c>
    </row>
    <row r="735">
      <c r="Z735">
        <f>IF(AND(ISNUMBER('Apólices'!$L735),'Apólices'!$R735&lt;&gt;"Cancelada"),IF(AND('Apólices'!$L735&gt;=TODAY(),'Apólices'!$L735&lt;=TODAY()+90),'Apólices'!$L735+ROW()/100000,""),"")</f>
        <v/>
      </c>
    </row>
    <row r="736">
      <c r="Z736">
        <f>IF(AND(ISNUMBER('Apólices'!$L736),'Apólices'!$R736&lt;&gt;"Cancelada"),IF(AND('Apólices'!$L736&gt;=TODAY(),'Apólices'!$L736&lt;=TODAY()+90),'Apólices'!$L736+ROW()/100000,""),"")</f>
        <v/>
      </c>
    </row>
    <row r="737">
      <c r="Z737">
        <f>IF(AND(ISNUMBER('Apólices'!$L737),'Apólices'!$R737&lt;&gt;"Cancelada"),IF(AND('Apólices'!$L737&gt;=TODAY(),'Apólices'!$L737&lt;=TODAY()+90),'Apólices'!$L737+ROW()/100000,""),"")</f>
        <v/>
      </c>
    </row>
    <row r="738">
      <c r="Z738">
        <f>IF(AND(ISNUMBER('Apólices'!$L738),'Apólices'!$R738&lt;&gt;"Cancelada"),IF(AND('Apólices'!$L738&gt;=TODAY(),'Apólices'!$L738&lt;=TODAY()+90),'Apólices'!$L738+ROW()/100000,""),"")</f>
        <v/>
      </c>
    </row>
    <row r="739">
      <c r="Z739">
        <f>IF(AND(ISNUMBER('Apólices'!$L739),'Apólices'!$R739&lt;&gt;"Cancelada"),IF(AND('Apólices'!$L739&gt;=TODAY(),'Apólices'!$L739&lt;=TODAY()+90),'Apólices'!$L739+ROW()/100000,""),"")</f>
        <v/>
      </c>
    </row>
    <row r="740">
      <c r="Z740">
        <f>IF(AND(ISNUMBER('Apólices'!$L740),'Apólices'!$R740&lt;&gt;"Cancelada"),IF(AND('Apólices'!$L740&gt;=TODAY(),'Apólices'!$L740&lt;=TODAY()+90),'Apólices'!$L740+ROW()/100000,""),"")</f>
        <v/>
      </c>
    </row>
    <row r="741">
      <c r="Z741">
        <f>IF(AND(ISNUMBER('Apólices'!$L741),'Apólices'!$R741&lt;&gt;"Cancelada"),IF(AND('Apólices'!$L741&gt;=TODAY(),'Apólices'!$L741&lt;=TODAY()+90),'Apólices'!$L741+ROW()/100000,""),"")</f>
        <v/>
      </c>
    </row>
    <row r="742">
      <c r="Z742">
        <f>IF(AND(ISNUMBER('Apólices'!$L742),'Apólices'!$R742&lt;&gt;"Cancelada"),IF(AND('Apólices'!$L742&gt;=TODAY(),'Apólices'!$L742&lt;=TODAY()+90),'Apólices'!$L742+ROW()/100000,""),"")</f>
        <v/>
      </c>
    </row>
    <row r="743">
      <c r="Z743">
        <f>IF(AND(ISNUMBER('Apólices'!$L743),'Apólices'!$R743&lt;&gt;"Cancelada"),IF(AND('Apólices'!$L743&gt;=TODAY(),'Apólices'!$L743&lt;=TODAY()+90),'Apólices'!$L743+ROW()/100000,""),"")</f>
        <v/>
      </c>
    </row>
    <row r="744">
      <c r="Z744">
        <f>IF(AND(ISNUMBER('Apólices'!$L744),'Apólices'!$R744&lt;&gt;"Cancelada"),IF(AND('Apólices'!$L744&gt;=TODAY(),'Apólices'!$L744&lt;=TODAY()+90),'Apólices'!$L744+ROW()/100000,""),"")</f>
        <v/>
      </c>
    </row>
    <row r="745">
      <c r="Z745">
        <f>IF(AND(ISNUMBER('Apólices'!$L745),'Apólices'!$R745&lt;&gt;"Cancelada"),IF(AND('Apólices'!$L745&gt;=TODAY(),'Apólices'!$L745&lt;=TODAY()+90),'Apólices'!$L745+ROW()/100000,""),"")</f>
        <v/>
      </c>
    </row>
    <row r="746">
      <c r="Z746">
        <f>IF(AND(ISNUMBER('Apólices'!$L746),'Apólices'!$R746&lt;&gt;"Cancelada"),IF(AND('Apólices'!$L746&gt;=TODAY(),'Apólices'!$L746&lt;=TODAY()+90),'Apólices'!$L746+ROW()/100000,""),"")</f>
        <v/>
      </c>
    </row>
    <row r="747">
      <c r="Z747">
        <f>IF(AND(ISNUMBER('Apólices'!$L747),'Apólices'!$R747&lt;&gt;"Cancelada"),IF(AND('Apólices'!$L747&gt;=TODAY(),'Apólices'!$L747&lt;=TODAY()+90),'Apólices'!$L747+ROW()/100000,""),"")</f>
        <v/>
      </c>
    </row>
    <row r="748">
      <c r="Z748">
        <f>IF(AND(ISNUMBER('Apólices'!$L748),'Apólices'!$R748&lt;&gt;"Cancelada"),IF(AND('Apólices'!$L748&gt;=TODAY(),'Apólices'!$L748&lt;=TODAY()+90),'Apólices'!$L748+ROW()/100000,""),"")</f>
        <v/>
      </c>
    </row>
    <row r="749">
      <c r="Z749">
        <f>IF(AND(ISNUMBER('Apólices'!$L749),'Apólices'!$R749&lt;&gt;"Cancelada"),IF(AND('Apólices'!$L749&gt;=TODAY(),'Apólices'!$L749&lt;=TODAY()+90),'Apólices'!$L749+ROW()/100000,""),"")</f>
        <v/>
      </c>
    </row>
    <row r="750">
      <c r="Z750">
        <f>IF(AND(ISNUMBER('Apólices'!$L750),'Apólices'!$R750&lt;&gt;"Cancelada"),IF(AND('Apólices'!$L750&gt;=TODAY(),'Apólices'!$L750&lt;=TODAY()+90),'Apólices'!$L750+ROW()/100000,""),"")</f>
        <v/>
      </c>
    </row>
    <row r="751">
      <c r="Z751">
        <f>IF(AND(ISNUMBER('Apólices'!$L751),'Apólices'!$R751&lt;&gt;"Cancelada"),IF(AND('Apólices'!$L751&gt;=TODAY(),'Apólices'!$L751&lt;=TODAY()+90),'Apólices'!$L751+ROW()/100000,""),"")</f>
        <v/>
      </c>
    </row>
    <row r="752">
      <c r="Z752">
        <f>IF(AND(ISNUMBER('Apólices'!$L752),'Apólices'!$R752&lt;&gt;"Cancelada"),IF(AND('Apólices'!$L752&gt;=TODAY(),'Apólices'!$L752&lt;=TODAY()+90),'Apólices'!$L752+ROW()/100000,""),"")</f>
        <v/>
      </c>
    </row>
    <row r="753">
      <c r="Z753">
        <f>IF(AND(ISNUMBER('Apólices'!$L753),'Apólices'!$R753&lt;&gt;"Cancelada"),IF(AND('Apólices'!$L753&gt;=TODAY(),'Apólices'!$L753&lt;=TODAY()+90),'Apólices'!$L753+ROW()/100000,""),"")</f>
        <v/>
      </c>
    </row>
    <row r="754">
      <c r="Z754">
        <f>IF(AND(ISNUMBER('Apólices'!$L754),'Apólices'!$R754&lt;&gt;"Cancelada"),IF(AND('Apólices'!$L754&gt;=TODAY(),'Apólices'!$L754&lt;=TODAY()+90),'Apólices'!$L754+ROW()/100000,""),"")</f>
        <v/>
      </c>
    </row>
    <row r="755">
      <c r="Z755">
        <f>IF(AND(ISNUMBER('Apólices'!$L755),'Apólices'!$R755&lt;&gt;"Cancelada"),IF(AND('Apólices'!$L755&gt;=TODAY(),'Apólices'!$L755&lt;=TODAY()+90),'Apólices'!$L755+ROW()/100000,""),"")</f>
        <v/>
      </c>
    </row>
    <row r="756">
      <c r="Z756">
        <f>IF(AND(ISNUMBER('Apólices'!$L756),'Apólices'!$R756&lt;&gt;"Cancelada"),IF(AND('Apólices'!$L756&gt;=TODAY(),'Apólices'!$L756&lt;=TODAY()+90),'Apólices'!$L756+ROW()/100000,""),"")</f>
        <v/>
      </c>
    </row>
    <row r="757">
      <c r="Z757">
        <f>IF(AND(ISNUMBER('Apólices'!$L757),'Apólices'!$R757&lt;&gt;"Cancelada"),IF(AND('Apólices'!$L757&gt;=TODAY(),'Apólices'!$L757&lt;=TODAY()+90),'Apólices'!$L757+ROW()/100000,""),"")</f>
        <v/>
      </c>
    </row>
    <row r="758">
      <c r="Z758">
        <f>IF(AND(ISNUMBER('Apólices'!$L758),'Apólices'!$R758&lt;&gt;"Cancelada"),IF(AND('Apólices'!$L758&gt;=TODAY(),'Apólices'!$L758&lt;=TODAY()+90),'Apólices'!$L758+ROW()/100000,""),"")</f>
        <v/>
      </c>
    </row>
    <row r="759">
      <c r="Z759">
        <f>IF(AND(ISNUMBER('Apólices'!$L759),'Apólices'!$R759&lt;&gt;"Cancelada"),IF(AND('Apólices'!$L759&gt;=TODAY(),'Apólices'!$L759&lt;=TODAY()+90),'Apólices'!$L759+ROW()/100000,""),"")</f>
        <v/>
      </c>
    </row>
    <row r="760">
      <c r="Z760">
        <f>IF(AND(ISNUMBER('Apólices'!$L760),'Apólices'!$R760&lt;&gt;"Cancelada"),IF(AND('Apólices'!$L760&gt;=TODAY(),'Apólices'!$L760&lt;=TODAY()+90),'Apólices'!$L760+ROW()/100000,""),"")</f>
        <v/>
      </c>
    </row>
    <row r="761">
      <c r="Z761">
        <f>IF(AND(ISNUMBER('Apólices'!$L761),'Apólices'!$R761&lt;&gt;"Cancelada"),IF(AND('Apólices'!$L761&gt;=TODAY(),'Apólices'!$L761&lt;=TODAY()+90),'Apólices'!$L761+ROW()/100000,""),"")</f>
        <v/>
      </c>
    </row>
    <row r="762">
      <c r="Z762">
        <f>IF(AND(ISNUMBER('Apólices'!$L762),'Apólices'!$R762&lt;&gt;"Cancelada"),IF(AND('Apólices'!$L762&gt;=TODAY(),'Apólices'!$L762&lt;=TODAY()+90),'Apólices'!$L762+ROW()/100000,""),"")</f>
        <v/>
      </c>
    </row>
    <row r="763">
      <c r="Z763">
        <f>IF(AND(ISNUMBER('Apólices'!$L763),'Apólices'!$R763&lt;&gt;"Cancelada"),IF(AND('Apólices'!$L763&gt;=TODAY(),'Apólices'!$L763&lt;=TODAY()+90),'Apólices'!$L763+ROW()/100000,""),"")</f>
        <v/>
      </c>
    </row>
    <row r="764">
      <c r="Z764">
        <f>IF(AND(ISNUMBER('Apólices'!$L764),'Apólices'!$R764&lt;&gt;"Cancelada"),IF(AND('Apólices'!$L764&gt;=TODAY(),'Apólices'!$L764&lt;=TODAY()+90),'Apólices'!$L764+ROW()/100000,""),"")</f>
        <v/>
      </c>
    </row>
    <row r="765">
      <c r="Z765">
        <f>IF(AND(ISNUMBER('Apólices'!$L765),'Apólices'!$R765&lt;&gt;"Cancelada"),IF(AND('Apólices'!$L765&gt;=TODAY(),'Apólices'!$L765&lt;=TODAY()+90),'Apólices'!$L765+ROW()/100000,""),"")</f>
        <v/>
      </c>
    </row>
    <row r="766">
      <c r="Z766">
        <f>IF(AND(ISNUMBER('Apólices'!$L766),'Apólices'!$R766&lt;&gt;"Cancelada"),IF(AND('Apólices'!$L766&gt;=TODAY(),'Apólices'!$L766&lt;=TODAY()+90),'Apólices'!$L766+ROW()/100000,""),"")</f>
        <v/>
      </c>
    </row>
    <row r="767">
      <c r="Z767">
        <f>IF(AND(ISNUMBER('Apólices'!$L767),'Apólices'!$R767&lt;&gt;"Cancelada"),IF(AND('Apólices'!$L767&gt;=TODAY(),'Apólices'!$L767&lt;=TODAY()+90),'Apólices'!$L767+ROW()/100000,""),"")</f>
        <v/>
      </c>
    </row>
    <row r="768">
      <c r="Z768">
        <f>IF(AND(ISNUMBER('Apólices'!$L768),'Apólices'!$R768&lt;&gt;"Cancelada"),IF(AND('Apólices'!$L768&gt;=TODAY(),'Apólices'!$L768&lt;=TODAY()+90),'Apólices'!$L768+ROW()/100000,""),"")</f>
        <v/>
      </c>
    </row>
    <row r="769">
      <c r="Z769">
        <f>IF(AND(ISNUMBER('Apólices'!$L769),'Apólices'!$R769&lt;&gt;"Cancelada"),IF(AND('Apólices'!$L769&gt;=TODAY(),'Apólices'!$L769&lt;=TODAY()+90),'Apólices'!$L769+ROW()/100000,""),"")</f>
        <v/>
      </c>
    </row>
    <row r="770">
      <c r="Z770">
        <f>IF(AND(ISNUMBER('Apólices'!$L770),'Apólices'!$R770&lt;&gt;"Cancelada"),IF(AND('Apólices'!$L770&gt;=TODAY(),'Apólices'!$L770&lt;=TODAY()+90),'Apólices'!$L770+ROW()/100000,""),"")</f>
        <v/>
      </c>
    </row>
    <row r="771">
      <c r="Z771">
        <f>IF(AND(ISNUMBER('Apólices'!$L771),'Apólices'!$R771&lt;&gt;"Cancelada"),IF(AND('Apólices'!$L771&gt;=TODAY(),'Apólices'!$L771&lt;=TODAY()+90),'Apólices'!$L771+ROW()/100000,""),"")</f>
        <v/>
      </c>
    </row>
    <row r="772">
      <c r="Z772">
        <f>IF(AND(ISNUMBER('Apólices'!$L772),'Apólices'!$R772&lt;&gt;"Cancelada"),IF(AND('Apólices'!$L772&gt;=TODAY(),'Apólices'!$L772&lt;=TODAY()+90),'Apólices'!$L772+ROW()/100000,""),"")</f>
        <v/>
      </c>
    </row>
    <row r="773">
      <c r="Z773">
        <f>IF(AND(ISNUMBER('Apólices'!$L773),'Apólices'!$R773&lt;&gt;"Cancelada"),IF(AND('Apólices'!$L773&gt;=TODAY(),'Apólices'!$L773&lt;=TODAY()+90),'Apólices'!$L773+ROW()/100000,""),"")</f>
        <v/>
      </c>
    </row>
    <row r="774">
      <c r="Z774">
        <f>IF(AND(ISNUMBER('Apólices'!$L774),'Apólices'!$R774&lt;&gt;"Cancelada"),IF(AND('Apólices'!$L774&gt;=TODAY(),'Apólices'!$L774&lt;=TODAY()+90),'Apólices'!$L774+ROW()/100000,""),"")</f>
        <v/>
      </c>
    </row>
    <row r="775">
      <c r="Z775">
        <f>IF(AND(ISNUMBER('Apólices'!$L775),'Apólices'!$R775&lt;&gt;"Cancelada"),IF(AND('Apólices'!$L775&gt;=TODAY(),'Apólices'!$L775&lt;=TODAY()+90),'Apólices'!$L775+ROW()/100000,""),"")</f>
        <v/>
      </c>
    </row>
    <row r="776">
      <c r="Z776">
        <f>IF(AND(ISNUMBER('Apólices'!$L776),'Apólices'!$R776&lt;&gt;"Cancelada"),IF(AND('Apólices'!$L776&gt;=TODAY(),'Apólices'!$L776&lt;=TODAY()+90),'Apólices'!$L776+ROW()/100000,""),"")</f>
        <v/>
      </c>
    </row>
    <row r="777">
      <c r="Z777">
        <f>IF(AND(ISNUMBER('Apólices'!$L777),'Apólices'!$R777&lt;&gt;"Cancelada"),IF(AND('Apólices'!$L777&gt;=TODAY(),'Apólices'!$L777&lt;=TODAY()+90),'Apólices'!$L777+ROW()/100000,""),"")</f>
        <v/>
      </c>
    </row>
    <row r="778">
      <c r="Z778">
        <f>IF(AND(ISNUMBER('Apólices'!$L778),'Apólices'!$R778&lt;&gt;"Cancelada"),IF(AND('Apólices'!$L778&gt;=TODAY(),'Apólices'!$L778&lt;=TODAY()+90),'Apólices'!$L778+ROW()/100000,""),"")</f>
        <v/>
      </c>
    </row>
    <row r="779">
      <c r="Z779">
        <f>IF(AND(ISNUMBER('Apólices'!$L779),'Apólices'!$R779&lt;&gt;"Cancelada"),IF(AND('Apólices'!$L779&gt;=TODAY(),'Apólices'!$L779&lt;=TODAY()+90),'Apólices'!$L779+ROW()/100000,""),"")</f>
        <v/>
      </c>
    </row>
    <row r="780">
      <c r="Z780">
        <f>IF(AND(ISNUMBER('Apólices'!$L780),'Apólices'!$R780&lt;&gt;"Cancelada"),IF(AND('Apólices'!$L780&gt;=TODAY(),'Apólices'!$L780&lt;=TODAY()+90),'Apólices'!$L780+ROW()/100000,""),"")</f>
        <v/>
      </c>
    </row>
    <row r="781">
      <c r="Z781">
        <f>IF(AND(ISNUMBER('Apólices'!$L781),'Apólices'!$R781&lt;&gt;"Cancelada"),IF(AND('Apólices'!$L781&gt;=TODAY(),'Apólices'!$L781&lt;=TODAY()+90),'Apólices'!$L781+ROW()/100000,""),"")</f>
        <v/>
      </c>
    </row>
    <row r="782">
      <c r="Z782">
        <f>IF(AND(ISNUMBER('Apólices'!$L782),'Apólices'!$R782&lt;&gt;"Cancelada"),IF(AND('Apólices'!$L782&gt;=TODAY(),'Apólices'!$L782&lt;=TODAY()+90),'Apólices'!$L782+ROW()/100000,""),"")</f>
        <v/>
      </c>
    </row>
    <row r="783">
      <c r="Z783">
        <f>IF(AND(ISNUMBER('Apólices'!$L783),'Apólices'!$R783&lt;&gt;"Cancelada"),IF(AND('Apólices'!$L783&gt;=TODAY(),'Apólices'!$L783&lt;=TODAY()+90),'Apólices'!$L783+ROW()/100000,""),"")</f>
        <v/>
      </c>
    </row>
    <row r="784">
      <c r="Z784">
        <f>IF(AND(ISNUMBER('Apólices'!$L784),'Apólices'!$R784&lt;&gt;"Cancelada"),IF(AND('Apólices'!$L784&gt;=TODAY(),'Apólices'!$L784&lt;=TODAY()+90),'Apólices'!$L784+ROW()/100000,""),"")</f>
        <v/>
      </c>
    </row>
    <row r="785">
      <c r="Z785">
        <f>IF(AND(ISNUMBER('Apólices'!$L785),'Apólices'!$R785&lt;&gt;"Cancelada"),IF(AND('Apólices'!$L785&gt;=TODAY(),'Apólices'!$L785&lt;=TODAY()+90),'Apólices'!$L785+ROW()/100000,""),"")</f>
        <v/>
      </c>
    </row>
    <row r="786">
      <c r="Z786">
        <f>IF(AND(ISNUMBER('Apólices'!$L786),'Apólices'!$R786&lt;&gt;"Cancelada"),IF(AND('Apólices'!$L786&gt;=TODAY(),'Apólices'!$L786&lt;=TODAY()+90),'Apólices'!$L786+ROW()/100000,""),"")</f>
        <v/>
      </c>
    </row>
    <row r="787">
      <c r="Z787">
        <f>IF(AND(ISNUMBER('Apólices'!$L787),'Apólices'!$R787&lt;&gt;"Cancelada"),IF(AND('Apólices'!$L787&gt;=TODAY(),'Apólices'!$L787&lt;=TODAY()+90),'Apólices'!$L787+ROW()/100000,""),"")</f>
        <v/>
      </c>
    </row>
    <row r="788">
      <c r="Z788">
        <f>IF(AND(ISNUMBER('Apólices'!$L788),'Apólices'!$R788&lt;&gt;"Cancelada"),IF(AND('Apólices'!$L788&gt;=TODAY(),'Apólices'!$L788&lt;=TODAY()+90),'Apólices'!$L788+ROW()/100000,""),"")</f>
        <v/>
      </c>
    </row>
    <row r="789">
      <c r="Z789">
        <f>IF(AND(ISNUMBER('Apólices'!$L789),'Apólices'!$R789&lt;&gt;"Cancelada"),IF(AND('Apólices'!$L789&gt;=TODAY(),'Apólices'!$L789&lt;=TODAY()+90),'Apólices'!$L789+ROW()/100000,""),"")</f>
        <v/>
      </c>
    </row>
    <row r="790">
      <c r="Z790">
        <f>IF(AND(ISNUMBER('Apólices'!$L790),'Apólices'!$R790&lt;&gt;"Cancelada"),IF(AND('Apólices'!$L790&gt;=TODAY(),'Apólices'!$L790&lt;=TODAY()+90),'Apólices'!$L790+ROW()/100000,""),"")</f>
        <v/>
      </c>
    </row>
    <row r="791">
      <c r="Z791">
        <f>IF(AND(ISNUMBER('Apólices'!$L791),'Apólices'!$R791&lt;&gt;"Cancelada"),IF(AND('Apólices'!$L791&gt;=TODAY(),'Apólices'!$L791&lt;=TODAY()+90),'Apólices'!$L791+ROW()/100000,""),"")</f>
        <v/>
      </c>
    </row>
    <row r="792">
      <c r="Z792">
        <f>IF(AND(ISNUMBER('Apólices'!$L792),'Apólices'!$R792&lt;&gt;"Cancelada"),IF(AND('Apólices'!$L792&gt;=TODAY(),'Apólices'!$L792&lt;=TODAY()+90),'Apólices'!$L792+ROW()/100000,""),"")</f>
        <v/>
      </c>
    </row>
    <row r="793">
      <c r="Z793">
        <f>IF(AND(ISNUMBER('Apólices'!$L793),'Apólices'!$R793&lt;&gt;"Cancelada"),IF(AND('Apólices'!$L793&gt;=TODAY(),'Apólices'!$L793&lt;=TODAY()+90),'Apólices'!$L793+ROW()/100000,""),"")</f>
        <v/>
      </c>
    </row>
    <row r="794">
      <c r="Z794">
        <f>IF(AND(ISNUMBER('Apólices'!$L794),'Apólices'!$R794&lt;&gt;"Cancelada"),IF(AND('Apólices'!$L794&gt;=TODAY(),'Apólices'!$L794&lt;=TODAY()+90),'Apólices'!$L794+ROW()/100000,""),"")</f>
        <v/>
      </c>
    </row>
    <row r="795">
      <c r="Z795">
        <f>IF(AND(ISNUMBER('Apólices'!$L795),'Apólices'!$R795&lt;&gt;"Cancelada"),IF(AND('Apólices'!$L795&gt;=TODAY(),'Apólices'!$L795&lt;=TODAY()+90),'Apólices'!$L795+ROW()/100000,""),"")</f>
        <v/>
      </c>
    </row>
    <row r="796">
      <c r="Z796">
        <f>IF(AND(ISNUMBER('Apólices'!$L796),'Apólices'!$R796&lt;&gt;"Cancelada"),IF(AND('Apólices'!$L796&gt;=TODAY(),'Apólices'!$L796&lt;=TODAY()+90),'Apólices'!$L796+ROW()/100000,""),"")</f>
        <v/>
      </c>
    </row>
    <row r="797">
      <c r="Z797">
        <f>IF(AND(ISNUMBER('Apólices'!$L797),'Apólices'!$R797&lt;&gt;"Cancelada"),IF(AND('Apólices'!$L797&gt;=TODAY(),'Apólices'!$L797&lt;=TODAY()+90),'Apólices'!$L797+ROW()/100000,""),"")</f>
        <v/>
      </c>
    </row>
    <row r="798">
      <c r="Z798">
        <f>IF(AND(ISNUMBER('Apólices'!$L798),'Apólices'!$R798&lt;&gt;"Cancelada"),IF(AND('Apólices'!$L798&gt;=TODAY(),'Apólices'!$L798&lt;=TODAY()+90),'Apólices'!$L798+ROW()/100000,""),"")</f>
        <v/>
      </c>
    </row>
    <row r="799">
      <c r="Z799">
        <f>IF(AND(ISNUMBER('Apólices'!$L799),'Apólices'!$R799&lt;&gt;"Cancelada"),IF(AND('Apólices'!$L799&gt;=TODAY(),'Apólices'!$L799&lt;=TODAY()+90),'Apólices'!$L799+ROW()/100000,""),"")</f>
        <v/>
      </c>
    </row>
    <row r="800">
      <c r="Z800">
        <f>IF(AND(ISNUMBER('Apólices'!$L800),'Apólices'!$R800&lt;&gt;"Cancelada"),IF(AND('Apólices'!$L800&gt;=TODAY(),'Apólices'!$L800&lt;=TODAY()+90),'Apólices'!$L800+ROW()/100000,""),"")</f>
        <v/>
      </c>
    </row>
    <row r="801">
      <c r="Z801">
        <f>IF(AND(ISNUMBER('Apólices'!$L801),'Apólices'!$R801&lt;&gt;"Cancelada"),IF(AND('Apólices'!$L801&gt;=TODAY(),'Apólices'!$L801&lt;=TODAY()+90),'Apólices'!$L801+ROW()/100000,""),"")</f>
        <v/>
      </c>
    </row>
    <row r="802">
      <c r="Z802">
        <f>IF(AND(ISNUMBER('Apólices'!$L802),'Apólices'!$R802&lt;&gt;"Cancelada"),IF(AND('Apólices'!$L802&gt;=TODAY(),'Apólices'!$L802&lt;=TODAY()+90),'Apólices'!$L802+ROW()/100000,""),"")</f>
        <v/>
      </c>
    </row>
    <row r="803">
      <c r="Z803">
        <f>IF(AND(ISNUMBER('Apólices'!$L803),'Apólices'!$R803&lt;&gt;"Cancelada"),IF(AND('Apólices'!$L803&gt;=TODAY(),'Apólices'!$L803&lt;=TODAY()+90),'Apólices'!$L803+ROW()/100000,""),"")</f>
        <v/>
      </c>
    </row>
    <row r="804">
      <c r="Z804">
        <f>IF(AND(ISNUMBER('Apólices'!$L804),'Apólices'!$R804&lt;&gt;"Cancelada"),IF(AND('Apólices'!$L804&gt;=TODAY(),'Apólices'!$L804&lt;=TODAY()+90),'Apólices'!$L804+ROW()/100000,""),"")</f>
        <v/>
      </c>
    </row>
    <row r="805">
      <c r="Z805">
        <f>IF(AND(ISNUMBER('Apólices'!$L805),'Apólices'!$R805&lt;&gt;"Cancelada"),IF(AND('Apólices'!$L805&gt;=TODAY(),'Apólices'!$L805&lt;=TODAY()+90),'Apólices'!$L805+ROW()/100000,""),"")</f>
        <v/>
      </c>
    </row>
    <row r="806">
      <c r="Z806">
        <f>IF(AND(ISNUMBER('Apólices'!$L806),'Apólices'!$R806&lt;&gt;"Cancelada"),IF(AND('Apólices'!$L806&gt;=TODAY(),'Apólices'!$L806&lt;=TODAY()+90),'Apólices'!$L806+ROW()/100000,""),"")</f>
        <v/>
      </c>
    </row>
    <row r="807">
      <c r="Z807">
        <f>IF(AND(ISNUMBER('Apólices'!$L807),'Apólices'!$R807&lt;&gt;"Cancelada"),IF(AND('Apólices'!$L807&gt;=TODAY(),'Apólices'!$L807&lt;=TODAY()+90),'Apólices'!$L807+ROW()/100000,""),"")</f>
        <v/>
      </c>
    </row>
    <row r="808">
      <c r="Z808">
        <f>IF(AND(ISNUMBER('Apólices'!$L808),'Apólices'!$R808&lt;&gt;"Cancelada"),IF(AND('Apólices'!$L808&gt;=TODAY(),'Apólices'!$L808&lt;=TODAY()+90),'Apólices'!$L808+ROW()/100000,""),"")</f>
        <v/>
      </c>
    </row>
    <row r="809">
      <c r="Z809">
        <f>IF(AND(ISNUMBER('Apólices'!$L809),'Apólices'!$R809&lt;&gt;"Cancelada"),IF(AND('Apólices'!$L809&gt;=TODAY(),'Apólices'!$L809&lt;=TODAY()+90),'Apólices'!$L809+ROW()/100000,""),"")</f>
        <v/>
      </c>
    </row>
    <row r="810">
      <c r="Z810">
        <f>IF(AND(ISNUMBER('Apólices'!$L810),'Apólices'!$R810&lt;&gt;"Cancelada"),IF(AND('Apólices'!$L810&gt;=TODAY(),'Apólices'!$L810&lt;=TODAY()+90),'Apólices'!$L810+ROW()/100000,""),"")</f>
        <v/>
      </c>
    </row>
    <row r="811">
      <c r="Z811">
        <f>IF(AND(ISNUMBER('Apólices'!$L811),'Apólices'!$R811&lt;&gt;"Cancelada"),IF(AND('Apólices'!$L811&gt;=TODAY(),'Apólices'!$L811&lt;=TODAY()+90),'Apólices'!$L811+ROW()/100000,""),"")</f>
        <v/>
      </c>
    </row>
    <row r="812">
      <c r="Z812">
        <f>IF(AND(ISNUMBER('Apólices'!$L812),'Apólices'!$R812&lt;&gt;"Cancelada"),IF(AND('Apólices'!$L812&gt;=TODAY(),'Apólices'!$L812&lt;=TODAY()+90),'Apólices'!$L812+ROW()/100000,""),"")</f>
        <v/>
      </c>
    </row>
    <row r="813">
      <c r="Z813">
        <f>IF(AND(ISNUMBER('Apólices'!$L813),'Apólices'!$R813&lt;&gt;"Cancelada"),IF(AND('Apólices'!$L813&gt;=TODAY(),'Apólices'!$L813&lt;=TODAY()+90),'Apólices'!$L813+ROW()/100000,""),"")</f>
        <v/>
      </c>
    </row>
    <row r="814">
      <c r="Z814">
        <f>IF(AND(ISNUMBER('Apólices'!$L814),'Apólices'!$R814&lt;&gt;"Cancelada"),IF(AND('Apólices'!$L814&gt;=TODAY(),'Apólices'!$L814&lt;=TODAY()+90),'Apólices'!$L814+ROW()/100000,""),"")</f>
        <v/>
      </c>
    </row>
    <row r="815">
      <c r="Z815">
        <f>IF(AND(ISNUMBER('Apólices'!$L815),'Apólices'!$R815&lt;&gt;"Cancelada"),IF(AND('Apólices'!$L815&gt;=TODAY(),'Apólices'!$L815&lt;=TODAY()+90),'Apólices'!$L815+ROW()/100000,""),"")</f>
        <v/>
      </c>
    </row>
    <row r="816">
      <c r="Z816">
        <f>IF(AND(ISNUMBER('Apólices'!$L816),'Apólices'!$R816&lt;&gt;"Cancelada"),IF(AND('Apólices'!$L816&gt;=TODAY(),'Apólices'!$L816&lt;=TODAY()+90),'Apólices'!$L816+ROW()/100000,""),"")</f>
        <v/>
      </c>
    </row>
    <row r="817">
      <c r="Z817">
        <f>IF(AND(ISNUMBER('Apólices'!$L817),'Apólices'!$R817&lt;&gt;"Cancelada"),IF(AND('Apólices'!$L817&gt;=TODAY(),'Apólices'!$L817&lt;=TODAY()+90),'Apólices'!$L817+ROW()/100000,""),"")</f>
        <v/>
      </c>
    </row>
    <row r="818">
      <c r="Z818">
        <f>IF(AND(ISNUMBER('Apólices'!$L818),'Apólices'!$R818&lt;&gt;"Cancelada"),IF(AND('Apólices'!$L818&gt;=TODAY(),'Apólices'!$L818&lt;=TODAY()+90),'Apólices'!$L818+ROW()/100000,""),"")</f>
        <v/>
      </c>
    </row>
    <row r="819">
      <c r="Z819">
        <f>IF(AND(ISNUMBER('Apólices'!$L819),'Apólices'!$R819&lt;&gt;"Cancelada"),IF(AND('Apólices'!$L819&gt;=TODAY(),'Apólices'!$L819&lt;=TODAY()+90),'Apólices'!$L819+ROW()/100000,""),"")</f>
        <v/>
      </c>
    </row>
    <row r="820">
      <c r="Z820">
        <f>IF(AND(ISNUMBER('Apólices'!$L820),'Apólices'!$R820&lt;&gt;"Cancelada"),IF(AND('Apólices'!$L820&gt;=TODAY(),'Apólices'!$L820&lt;=TODAY()+90),'Apólices'!$L820+ROW()/100000,""),"")</f>
        <v/>
      </c>
    </row>
    <row r="821">
      <c r="Z821">
        <f>IF(AND(ISNUMBER('Apólices'!$L821),'Apólices'!$R821&lt;&gt;"Cancelada"),IF(AND('Apólices'!$L821&gt;=TODAY(),'Apólices'!$L821&lt;=TODAY()+90),'Apólices'!$L821+ROW()/100000,""),"")</f>
        <v/>
      </c>
    </row>
    <row r="822">
      <c r="Z822">
        <f>IF(AND(ISNUMBER('Apólices'!$L822),'Apólices'!$R822&lt;&gt;"Cancelada"),IF(AND('Apólices'!$L822&gt;=TODAY(),'Apólices'!$L822&lt;=TODAY()+90),'Apólices'!$L822+ROW()/100000,""),"")</f>
        <v/>
      </c>
    </row>
    <row r="823">
      <c r="Z823">
        <f>IF(AND(ISNUMBER('Apólices'!$L823),'Apólices'!$R823&lt;&gt;"Cancelada"),IF(AND('Apólices'!$L823&gt;=TODAY(),'Apólices'!$L823&lt;=TODAY()+90),'Apólices'!$L823+ROW()/100000,""),"")</f>
        <v/>
      </c>
    </row>
    <row r="824">
      <c r="Z824">
        <f>IF(AND(ISNUMBER('Apólices'!$L824),'Apólices'!$R824&lt;&gt;"Cancelada"),IF(AND('Apólices'!$L824&gt;=TODAY(),'Apólices'!$L824&lt;=TODAY()+90),'Apólices'!$L824+ROW()/100000,""),"")</f>
        <v/>
      </c>
    </row>
    <row r="825">
      <c r="Z825">
        <f>IF(AND(ISNUMBER('Apólices'!$L825),'Apólices'!$R825&lt;&gt;"Cancelada"),IF(AND('Apólices'!$L825&gt;=TODAY(),'Apólices'!$L825&lt;=TODAY()+90),'Apólices'!$L825+ROW()/100000,""),"")</f>
        <v/>
      </c>
    </row>
    <row r="826">
      <c r="Z826">
        <f>IF(AND(ISNUMBER('Apólices'!$L826),'Apólices'!$R826&lt;&gt;"Cancelada"),IF(AND('Apólices'!$L826&gt;=TODAY(),'Apólices'!$L826&lt;=TODAY()+90),'Apólices'!$L826+ROW()/100000,""),"")</f>
        <v/>
      </c>
    </row>
    <row r="827">
      <c r="Z827">
        <f>IF(AND(ISNUMBER('Apólices'!$L827),'Apólices'!$R827&lt;&gt;"Cancelada"),IF(AND('Apólices'!$L827&gt;=TODAY(),'Apólices'!$L827&lt;=TODAY()+90),'Apólices'!$L827+ROW()/100000,""),"")</f>
        <v/>
      </c>
    </row>
    <row r="828">
      <c r="Z828">
        <f>IF(AND(ISNUMBER('Apólices'!$L828),'Apólices'!$R828&lt;&gt;"Cancelada"),IF(AND('Apólices'!$L828&gt;=TODAY(),'Apólices'!$L828&lt;=TODAY()+90),'Apólices'!$L828+ROW()/100000,""),"")</f>
        <v/>
      </c>
    </row>
    <row r="829">
      <c r="Z829">
        <f>IF(AND(ISNUMBER('Apólices'!$L829),'Apólices'!$R829&lt;&gt;"Cancelada"),IF(AND('Apólices'!$L829&gt;=TODAY(),'Apólices'!$L829&lt;=TODAY()+90),'Apólices'!$L829+ROW()/100000,""),"")</f>
        <v/>
      </c>
    </row>
    <row r="830">
      <c r="Z830">
        <f>IF(AND(ISNUMBER('Apólices'!$L830),'Apólices'!$R830&lt;&gt;"Cancelada"),IF(AND('Apólices'!$L830&gt;=TODAY(),'Apólices'!$L830&lt;=TODAY()+90),'Apólices'!$L830+ROW()/100000,""),"")</f>
        <v/>
      </c>
    </row>
    <row r="831">
      <c r="Z831">
        <f>IF(AND(ISNUMBER('Apólices'!$L831),'Apólices'!$R831&lt;&gt;"Cancelada"),IF(AND('Apólices'!$L831&gt;=TODAY(),'Apólices'!$L831&lt;=TODAY()+90),'Apólices'!$L831+ROW()/100000,""),"")</f>
        <v/>
      </c>
    </row>
    <row r="832">
      <c r="Z832">
        <f>IF(AND(ISNUMBER('Apólices'!$L832),'Apólices'!$R832&lt;&gt;"Cancelada"),IF(AND('Apólices'!$L832&gt;=TODAY(),'Apólices'!$L832&lt;=TODAY()+90),'Apólices'!$L832+ROW()/100000,""),"")</f>
        <v/>
      </c>
    </row>
    <row r="833">
      <c r="Z833">
        <f>IF(AND(ISNUMBER('Apólices'!$L833),'Apólices'!$R833&lt;&gt;"Cancelada"),IF(AND('Apólices'!$L833&gt;=TODAY(),'Apólices'!$L833&lt;=TODAY()+90),'Apólices'!$L833+ROW()/100000,""),"")</f>
        <v/>
      </c>
    </row>
    <row r="834">
      <c r="Z834">
        <f>IF(AND(ISNUMBER('Apólices'!$L834),'Apólices'!$R834&lt;&gt;"Cancelada"),IF(AND('Apólices'!$L834&gt;=TODAY(),'Apólices'!$L834&lt;=TODAY()+90),'Apólices'!$L834+ROW()/100000,""),"")</f>
        <v/>
      </c>
    </row>
    <row r="835">
      <c r="Z835">
        <f>IF(AND(ISNUMBER('Apólices'!$L835),'Apólices'!$R835&lt;&gt;"Cancelada"),IF(AND('Apólices'!$L835&gt;=TODAY(),'Apólices'!$L835&lt;=TODAY()+90),'Apólices'!$L835+ROW()/100000,""),"")</f>
        <v/>
      </c>
    </row>
    <row r="836">
      <c r="Z836">
        <f>IF(AND(ISNUMBER('Apólices'!$L836),'Apólices'!$R836&lt;&gt;"Cancelada"),IF(AND('Apólices'!$L836&gt;=TODAY(),'Apólices'!$L836&lt;=TODAY()+90),'Apólices'!$L836+ROW()/100000,""),"")</f>
        <v/>
      </c>
    </row>
    <row r="837">
      <c r="Z837">
        <f>IF(AND(ISNUMBER('Apólices'!$L837),'Apólices'!$R837&lt;&gt;"Cancelada"),IF(AND('Apólices'!$L837&gt;=TODAY(),'Apólices'!$L837&lt;=TODAY()+90),'Apólices'!$L837+ROW()/100000,""),"")</f>
        <v/>
      </c>
    </row>
    <row r="838">
      <c r="Z838">
        <f>IF(AND(ISNUMBER('Apólices'!$L838),'Apólices'!$R838&lt;&gt;"Cancelada"),IF(AND('Apólices'!$L838&gt;=TODAY(),'Apólices'!$L838&lt;=TODAY()+90),'Apólices'!$L838+ROW()/100000,""),"")</f>
        <v/>
      </c>
    </row>
    <row r="839">
      <c r="Z839">
        <f>IF(AND(ISNUMBER('Apólices'!$L839),'Apólices'!$R839&lt;&gt;"Cancelada"),IF(AND('Apólices'!$L839&gt;=TODAY(),'Apólices'!$L839&lt;=TODAY()+90),'Apólices'!$L839+ROW()/100000,""),"")</f>
        <v/>
      </c>
    </row>
    <row r="840">
      <c r="Z840">
        <f>IF(AND(ISNUMBER('Apólices'!$L840),'Apólices'!$R840&lt;&gt;"Cancelada"),IF(AND('Apólices'!$L840&gt;=TODAY(),'Apólices'!$L840&lt;=TODAY()+90),'Apólices'!$L840+ROW()/100000,""),"")</f>
        <v/>
      </c>
    </row>
    <row r="841">
      <c r="Z841">
        <f>IF(AND(ISNUMBER('Apólices'!$L841),'Apólices'!$R841&lt;&gt;"Cancelada"),IF(AND('Apólices'!$L841&gt;=TODAY(),'Apólices'!$L841&lt;=TODAY()+90),'Apólices'!$L841+ROW()/100000,""),"")</f>
        <v/>
      </c>
    </row>
    <row r="842">
      <c r="Z842">
        <f>IF(AND(ISNUMBER('Apólices'!$L842),'Apólices'!$R842&lt;&gt;"Cancelada"),IF(AND('Apólices'!$L842&gt;=TODAY(),'Apólices'!$L842&lt;=TODAY()+90),'Apólices'!$L842+ROW()/100000,""),"")</f>
        <v/>
      </c>
    </row>
    <row r="843">
      <c r="Z843">
        <f>IF(AND(ISNUMBER('Apólices'!$L843),'Apólices'!$R843&lt;&gt;"Cancelada"),IF(AND('Apólices'!$L843&gt;=TODAY(),'Apólices'!$L843&lt;=TODAY()+90),'Apólices'!$L843+ROW()/100000,""),"")</f>
        <v/>
      </c>
    </row>
    <row r="844">
      <c r="Z844">
        <f>IF(AND(ISNUMBER('Apólices'!$L844),'Apólices'!$R844&lt;&gt;"Cancelada"),IF(AND('Apólices'!$L844&gt;=TODAY(),'Apólices'!$L844&lt;=TODAY()+90),'Apólices'!$L844+ROW()/100000,""),"")</f>
        <v/>
      </c>
    </row>
    <row r="845">
      <c r="Z845">
        <f>IF(AND(ISNUMBER('Apólices'!$L845),'Apólices'!$R845&lt;&gt;"Cancelada"),IF(AND('Apólices'!$L845&gt;=TODAY(),'Apólices'!$L845&lt;=TODAY()+90),'Apólices'!$L845+ROW()/100000,""),"")</f>
        <v/>
      </c>
    </row>
    <row r="846">
      <c r="Z846">
        <f>IF(AND(ISNUMBER('Apólices'!$L846),'Apólices'!$R846&lt;&gt;"Cancelada"),IF(AND('Apólices'!$L846&gt;=TODAY(),'Apólices'!$L846&lt;=TODAY()+90),'Apólices'!$L846+ROW()/100000,""),"")</f>
        <v/>
      </c>
    </row>
    <row r="847">
      <c r="Z847">
        <f>IF(AND(ISNUMBER('Apólices'!$L847),'Apólices'!$R847&lt;&gt;"Cancelada"),IF(AND('Apólices'!$L847&gt;=TODAY(),'Apólices'!$L847&lt;=TODAY()+90),'Apólices'!$L847+ROW()/100000,""),"")</f>
        <v/>
      </c>
    </row>
    <row r="848">
      <c r="Z848">
        <f>IF(AND(ISNUMBER('Apólices'!$L848),'Apólices'!$R848&lt;&gt;"Cancelada"),IF(AND('Apólices'!$L848&gt;=TODAY(),'Apólices'!$L848&lt;=TODAY()+90),'Apólices'!$L848+ROW()/100000,""),"")</f>
        <v/>
      </c>
    </row>
    <row r="849">
      <c r="Z849">
        <f>IF(AND(ISNUMBER('Apólices'!$L849),'Apólices'!$R849&lt;&gt;"Cancelada"),IF(AND('Apólices'!$L849&gt;=TODAY(),'Apólices'!$L849&lt;=TODAY()+90),'Apólices'!$L849+ROW()/100000,""),"")</f>
        <v/>
      </c>
    </row>
    <row r="850">
      <c r="Z850">
        <f>IF(AND(ISNUMBER('Apólices'!$L850),'Apólices'!$R850&lt;&gt;"Cancelada"),IF(AND('Apólices'!$L850&gt;=TODAY(),'Apólices'!$L850&lt;=TODAY()+90),'Apólices'!$L850+ROW()/100000,""),"")</f>
        <v/>
      </c>
    </row>
    <row r="851">
      <c r="Z851">
        <f>IF(AND(ISNUMBER('Apólices'!$L851),'Apólices'!$R851&lt;&gt;"Cancelada"),IF(AND('Apólices'!$L851&gt;=TODAY(),'Apólices'!$L851&lt;=TODAY()+90),'Apólices'!$L851+ROW()/100000,""),"")</f>
        <v/>
      </c>
    </row>
    <row r="852">
      <c r="Z852">
        <f>IF(AND(ISNUMBER('Apólices'!$L852),'Apólices'!$R852&lt;&gt;"Cancelada"),IF(AND('Apólices'!$L852&gt;=TODAY(),'Apólices'!$L852&lt;=TODAY()+90),'Apólices'!$L852+ROW()/100000,""),"")</f>
        <v/>
      </c>
    </row>
    <row r="853">
      <c r="Z853">
        <f>IF(AND(ISNUMBER('Apólices'!$L853),'Apólices'!$R853&lt;&gt;"Cancelada"),IF(AND('Apólices'!$L853&gt;=TODAY(),'Apólices'!$L853&lt;=TODAY()+90),'Apólices'!$L853+ROW()/100000,""),"")</f>
        <v/>
      </c>
    </row>
    <row r="854">
      <c r="Z854">
        <f>IF(AND(ISNUMBER('Apólices'!$L854),'Apólices'!$R854&lt;&gt;"Cancelada"),IF(AND('Apólices'!$L854&gt;=TODAY(),'Apólices'!$L854&lt;=TODAY()+90),'Apólices'!$L854+ROW()/100000,""),"")</f>
        <v/>
      </c>
    </row>
    <row r="855">
      <c r="Z855">
        <f>IF(AND(ISNUMBER('Apólices'!$L855),'Apólices'!$R855&lt;&gt;"Cancelada"),IF(AND('Apólices'!$L855&gt;=TODAY(),'Apólices'!$L855&lt;=TODAY()+90),'Apólices'!$L855+ROW()/100000,""),"")</f>
        <v/>
      </c>
    </row>
    <row r="856">
      <c r="Z856">
        <f>IF(AND(ISNUMBER('Apólices'!$L856),'Apólices'!$R856&lt;&gt;"Cancelada"),IF(AND('Apólices'!$L856&gt;=TODAY(),'Apólices'!$L856&lt;=TODAY()+90),'Apólices'!$L856+ROW()/100000,""),"")</f>
        <v/>
      </c>
    </row>
    <row r="857">
      <c r="Z857">
        <f>IF(AND(ISNUMBER('Apólices'!$L857),'Apólices'!$R857&lt;&gt;"Cancelada"),IF(AND('Apólices'!$L857&gt;=TODAY(),'Apólices'!$L857&lt;=TODAY()+90),'Apólices'!$L857+ROW()/100000,""),"")</f>
        <v/>
      </c>
    </row>
    <row r="858">
      <c r="Z858">
        <f>IF(AND(ISNUMBER('Apólices'!$L858),'Apólices'!$R858&lt;&gt;"Cancelada"),IF(AND('Apólices'!$L858&gt;=TODAY(),'Apólices'!$L858&lt;=TODAY()+90),'Apólices'!$L858+ROW()/100000,""),"")</f>
        <v/>
      </c>
    </row>
    <row r="859">
      <c r="Z859">
        <f>IF(AND(ISNUMBER('Apólices'!$L859),'Apólices'!$R859&lt;&gt;"Cancelada"),IF(AND('Apólices'!$L859&gt;=TODAY(),'Apólices'!$L859&lt;=TODAY()+90),'Apólices'!$L859+ROW()/100000,""),"")</f>
        <v/>
      </c>
    </row>
    <row r="860">
      <c r="Z860">
        <f>IF(AND(ISNUMBER('Apólices'!$L860),'Apólices'!$R860&lt;&gt;"Cancelada"),IF(AND('Apólices'!$L860&gt;=TODAY(),'Apólices'!$L860&lt;=TODAY()+90),'Apólices'!$L860+ROW()/100000,""),"")</f>
        <v/>
      </c>
    </row>
    <row r="861">
      <c r="Z861">
        <f>IF(AND(ISNUMBER('Apólices'!$L861),'Apólices'!$R861&lt;&gt;"Cancelada"),IF(AND('Apólices'!$L861&gt;=TODAY(),'Apólices'!$L861&lt;=TODAY()+90),'Apólices'!$L861+ROW()/100000,""),"")</f>
        <v/>
      </c>
    </row>
    <row r="862">
      <c r="Z862">
        <f>IF(AND(ISNUMBER('Apólices'!$L862),'Apólices'!$R862&lt;&gt;"Cancelada"),IF(AND('Apólices'!$L862&gt;=TODAY(),'Apólices'!$L862&lt;=TODAY()+90),'Apólices'!$L862+ROW()/100000,""),"")</f>
        <v/>
      </c>
    </row>
    <row r="863">
      <c r="Z863">
        <f>IF(AND(ISNUMBER('Apólices'!$L863),'Apólices'!$R863&lt;&gt;"Cancelada"),IF(AND('Apólices'!$L863&gt;=TODAY(),'Apólices'!$L863&lt;=TODAY()+90),'Apólices'!$L863+ROW()/100000,""),"")</f>
        <v/>
      </c>
    </row>
    <row r="864">
      <c r="Z864">
        <f>IF(AND(ISNUMBER('Apólices'!$L864),'Apólices'!$R864&lt;&gt;"Cancelada"),IF(AND('Apólices'!$L864&gt;=TODAY(),'Apólices'!$L864&lt;=TODAY()+90),'Apólices'!$L864+ROW()/100000,""),"")</f>
        <v/>
      </c>
    </row>
    <row r="865">
      <c r="Z865">
        <f>IF(AND(ISNUMBER('Apólices'!$L865),'Apólices'!$R865&lt;&gt;"Cancelada"),IF(AND('Apólices'!$L865&gt;=TODAY(),'Apólices'!$L865&lt;=TODAY()+90),'Apólices'!$L865+ROW()/100000,""),"")</f>
        <v/>
      </c>
    </row>
    <row r="866">
      <c r="Z866">
        <f>IF(AND(ISNUMBER('Apólices'!$L866),'Apólices'!$R866&lt;&gt;"Cancelada"),IF(AND('Apólices'!$L866&gt;=TODAY(),'Apólices'!$L866&lt;=TODAY()+90),'Apólices'!$L866+ROW()/100000,""),"")</f>
        <v/>
      </c>
    </row>
    <row r="867">
      <c r="Z867">
        <f>IF(AND(ISNUMBER('Apólices'!$L867),'Apólices'!$R867&lt;&gt;"Cancelada"),IF(AND('Apólices'!$L867&gt;=TODAY(),'Apólices'!$L867&lt;=TODAY()+90),'Apólices'!$L867+ROW()/100000,""),"")</f>
        <v/>
      </c>
    </row>
    <row r="868">
      <c r="Z868">
        <f>IF(AND(ISNUMBER('Apólices'!$L868),'Apólices'!$R868&lt;&gt;"Cancelada"),IF(AND('Apólices'!$L868&gt;=TODAY(),'Apólices'!$L868&lt;=TODAY()+90),'Apólices'!$L868+ROW()/100000,""),"")</f>
        <v/>
      </c>
    </row>
    <row r="869">
      <c r="Z869">
        <f>IF(AND(ISNUMBER('Apólices'!$L869),'Apólices'!$R869&lt;&gt;"Cancelada"),IF(AND('Apólices'!$L869&gt;=TODAY(),'Apólices'!$L869&lt;=TODAY()+90),'Apólices'!$L869+ROW()/100000,""),"")</f>
        <v/>
      </c>
    </row>
    <row r="870">
      <c r="Z870">
        <f>IF(AND(ISNUMBER('Apólices'!$L870),'Apólices'!$R870&lt;&gt;"Cancelada"),IF(AND('Apólices'!$L870&gt;=TODAY(),'Apólices'!$L870&lt;=TODAY()+90),'Apólices'!$L870+ROW()/100000,""),"")</f>
        <v/>
      </c>
    </row>
    <row r="871">
      <c r="Z871">
        <f>IF(AND(ISNUMBER('Apólices'!$L871),'Apólices'!$R871&lt;&gt;"Cancelada"),IF(AND('Apólices'!$L871&gt;=TODAY(),'Apólices'!$L871&lt;=TODAY()+90),'Apólices'!$L871+ROW()/100000,""),"")</f>
        <v/>
      </c>
    </row>
    <row r="872">
      <c r="Z872">
        <f>IF(AND(ISNUMBER('Apólices'!$L872),'Apólices'!$R872&lt;&gt;"Cancelada"),IF(AND('Apólices'!$L872&gt;=TODAY(),'Apólices'!$L872&lt;=TODAY()+90),'Apólices'!$L872+ROW()/100000,""),"")</f>
        <v/>
      </c>
    </row>
    <row r="873">
      <c r="Z873">
        <f>IF(AND(ISNUMBER('Apólices'!$L873),'Apólices'!$R873&lt;&gt;"Cancelada"),IF(AND('Apólices'!$L873&gt;=TODAY(),'Apólices'!$L873&lt;=TODAY()+90),'Apólices'!$L873+ROW()/100000,""),"")</f>
        <v/>
      </c>
    </row>
    <row r="874">
      <c r="Z874">
        <f>IF(AND(ISNUMBER('Apólices'!$L874),'Apólices'!$R874&lt;&gt;"Cancelada"),IF(AND('Apólices'!$L874&gt;=TODAY(),'Apólices'!$L874&lt;=TODAY()+90),'Apólices'!$L874+ROW()/100000,""),"")</f>
        <v/>
      </c>
    </row>
    <row r="875">
      <c r="Z875">
        <f>IF(AND(ISNUMBER('Apólices'!$L875),'Apólices'!$R875&lt;&gt;"Cancelada"),IF(AND('Apólices'!$L875&gt;=TODAY(),'Apólices'!$L875&lt;=TODAY()+90),'Apólices'!$L875+ROW()/100000,""),"")</f>
        <v/>
      </c>
    </row>
    <row r="876">
      <c r="Z876">
        <f>IF(AND(ISNUMBER('Apólices'!$L876),'Apólices'!$R876&lt;&gt;"Cancelada"),IF(AND('Apólices'!$L876&gt;=TODAY(),'Apólices'!$L876&lt;=TODAY()+90),'Apólices'!$L876+ROW()/100000,""),"")</f>
        <v/>
      </c>
    </row>
    <row r="877">
      <c r="Z877">
        <f>IF(AND(ISNUMBER('Apólices'!$L877),'Apólices'!$R877&lt;&gt;"Cancelada"),IF(AND('Apólices'!$L877&gt;=TODAY(),'Apólices'!$L877&lt;=TODAY()+90),'Apólices'!$L877+ROW()/100000,""),"")</f>
        <v/>
      </c>
    </row>
    <row r="878">
      <c r="Z878">
        <f>IF(AND(ISNUMBER('Apólices'!$L878),'Apólices'!$R878&lt;&gt;"Cancelada"),IF(AND('Apólices'!$L878&gt;=TODAY(),'Apólices'!$L878&lt;=TODAY()+90),'Apólices'!$L878+ROW()/100000,""),"")</f>
        <v/>
      </c>
    </row>
    <row r="879">
      <c r="Z879">
        <f>IF(AND(ISNUMBER('Apólices'!$L879),'Apólices'!$R879&lt;&gt;"Cancelada"),IF(AND('Apólices'!$L879&gt;=TODAY(),'Apólices'!$L879&lt;=TODAY()+90),'Apólices'!$L879+ROW()/100000,""),"")</f>
        <v/>
      </c>
    </row>
    <row r="880">
      <c r="Z880">
        <f>IF(AND(ISNUMBER('Apólices'!$L880),'Apólices'!$R880&lt;&gt;"Cancelada"),IF(AND('Apólices'!$L880&gt;=TODAY(),'Apólices'!$L880&lt;=TODAY()+90),'Apólices'!$L880+ROW()/100000,""),"")</f>
        <v/>
      </c>
    </row>
    <row r="881">
      <c r="Z881">
        <f>IF(AND(ISNUMBER('Apólices'!$L881),'Apólices'!$R881&lt;&gt;"Cancelada"),IF(AND('Apólices'!$L881&gt;=TODAY(),'Apólices'!$L881&lt;=TODAY()+90),'Apólices'!$L881+ROW()/100000,""),"")</f>
        <v/>
      </c>
    </row>
    <row r="882">
      <c r="Z882">
        <f>IF(AND(ISNUMBER('Apólices'!$L882),'Apólices'!$R882&lt;&gt;"Cancelada"),IF(AND('Apólices'!$L882&gt;=TODAY(),'Apólices'!$L882&lt;=TODAY()+90),'Apólices'!$L882+ROW()/100000,""),"")</f>
        <v/>
      </c>
    </row>
    <row r="883">
      <c r="Z883">
        <f>IF(AND(ISNUMBER('Apólices'!$L883),'Apólices'!$R883&lt;&gt;"Cancelada"),IF(AND('Apólices'!$L883&gt;=TODAY(),'Apólices'!$L883&lt;=TODAY()+90),'Apólices'!$L883+ROW()/100000,""),"")</f>
        <v/>
      </c>
    </row>
    <row r="884">
      <c r="Z884">
        <f>IF(AND(ISNUMBER('Apólices'!$L884),'Apólices'!$R884&lt;&gt;"Cancelada"),IF(AND('Apólices'!$L884&gt;=TODAY(),'Apólices'!$L884&lt;=TODAY()+90),'Apólices'!$L884+ROW()/100000,""),"")</f>
        <v/>
      </c>
    </row>
    <row r="885">
      <c r="Z885">
        <f>IF(AND(ISNUMBER('Apólices'!$L885),'Apólices'!$R885&lt;&gt;"Cancelada"),IF(AND('Apólices'!$L885&gt;=TODAY(),'Apólices'!$L885&lt;=TODAY()+90),'Apólices'!$L885+ROW()/100000,""),"")</f>
        <v/>
      </c>
    </row>
    <row r="886">
      <c r="Z886">
        <f>IF(AND(ISNUMBER('Apólices'!$L886),'Apólices'!$R886&lt;&gt;"Cancelada"),IF(AND('Apólices'!$L886&gt;=TODAY(),'Apólices'!$L886&lt;=TODAY()+90),'Apólices'!$L886+ROW()/100000,""),"")</f>
        <v/>
      </c>
    </row>
    <row r="887">
      <c r="Z887">
        <f>IF(AND(ISNUMBER('Apólices'!$L887),'Apólices'!$R887&lt;&gt;"Cancelada"),IF(AND('Apólices'!$L887&gt;=TODAY(),'Apólices'!$L887&lt;=TODAY()+90),'Apólices'!$L887+ROW()/100000,""),"")</f>
        <v/>
      </c>
    </row>
    <row r="888">
      <c r="Z888">
        <f>IF(AND(ISNUMBER('Apólices'!$L888),'Apólices'!$R888&lt;&gt;"Cancelada"),IF(AND('Apólices'!$L888&gt;=TODAY(),'Apólices'!$L888&lt;=TODAY()+90),'Apólices'!$L888+ROW()/100000,""),"")</f>
        <v/>
      </c>
    </row>
    <row r="889">
      <c r="Z889">
        <f>IF(AND(ISNUMBER('Apólices'!$L889),'Apólices'!$R889&lt;&gt;"Cancelada"),IF(AND('Apólices'!$L889&gt;=TODAY(),'Apólices'!$L889&lt;=TODAY()+90),'Apólices'!$L889+ROW()/100000,""),"")</f>
        <v/>
      </c>
    </row>
    <row r="890">
      <c r="Z890">
        <f>IF(AND(ISNUMBER('Apólices'!$L890),'Apólices'!$R890&lt;&gt;"Cancelada"),IF(AND('Apólices'!$L890&gt;=TODAY(),'Apólices'!$L890&lt;=TODAY()+90),'Apólices'!$L890+ROW()/100000,""),"")</f>
        <v/>
      </c>
    </row>
    <row r="891">
      <c r="Z891">
        <f>IF(AND(ISNUMBER('Apólices'!$L891),'Apólices'!$R891&lt;&gt;"Cancelada"),IF(AND('Apólices'!$L891&gt;=TODAY(),'Apólices'!$L891&lt;=TODAY()+90),'Apólices'!$L891+ROW()/100000,""),"")</f>
        <v/>
      </c>
    </row>
    <row r="892">
      <c r="Z892">
        <f>IF(AND(ISNUMBER('Apólices'!$L892),'Apólices'!$R892&lt;&gt;"Cancelada"),IF(AND('Apólices'!$L892&gt;=TODAY(),'Apólices'!$L892&lt;=TODAY()+90),'Apólices'!$L892+ROW()/100000,""),"")</f>
        <v/>
      </c>
    </row>
    <row r="893">
      <c r="Z893">
        <f>IF(AND(ISNUMBER('Apólices'!$L893),'Apólices'!$R893&lt;&gt;"Cancelada"),IF(AND('Apólices'!$L893&gt;=TODAY(),'Apólices'!$L893&lt;=TODAY()+90),'Apólices'!$L893+ROW()/100000,""),"")</f>
        <v/>
      </c>
    </row>
    <row r="894">
      <c r="Z894">
        <f>IF(AND(ISNUMBER('Apólices'!$L894),'Apólices'!$R894&lt;&gt;"Cancelada"),IF(AND('Apólices'!$L894&gt;=TODAY(),'Apólices'!$L894&lt;=TODAY()+90),'Apólices'!$L894+ROW()/100000,""),"")</f>
        <v/>
      </c>
    </row>
    <row r="895">
      <c r="Z895">
        <f>IF(AND(ISNUMBER('Apólices'!$L895),'Apólices'!$R895&lt;&gt;"Cancelada"),IF(AND('Apólices'!$L895&gt;=TODAY(),'Apólices'!$L895&lt;=TODAY()+90),'Apólices'!$L895+ROW()/100000,""),"")</f>
        <v/>
      </c>
    </row>
    <row r="896">
      <c r="Z896">
        <f>IF(AND(ISNUMBER('Apólices'!$L896),'Apólices'!$R896&lt;&gt;"Cancelada"),IF(AND('Apólices'!$L896&gt;=TODAY(),'Apólices'!$L896&lt;=TODAY()+90),'Apólices'!$L896+ROW()/100000,""),"")</f>
        <v/>
      </c>
    </row>
    <row r="897">
      <c r="Z897">
        <f>IF(AND(ISNUMBER('Apólices'!$L897),'Apólices'!$R897&lt;&gt;"Cancelada"),IF(AND('Apólices'!$L897&gt;=TODAY(),'Apólices'!$L897&lt;=TODAY()+90),'Apólices'!$L897+ROW()/100000,""),"")</f>
        <v/>
      </c>
    </row>
    <row r="898">
      <c r="Z898">
        <f>IF(AND(ISNUMBER('Apólices'!$L898),'Apólices'!$R898&lt;&gt;"Cancelada"),IF(AND('Apólices'!$L898&gt;=TODAY(),'Apólices'!$L898&lt;=TODAY()+90),'Apólices'!$L898+ROW()/100000,""),"")</f>
        <v/>
      </c>
    </row>
    <row r="899">
      <c r="Z899">
        <f>IF(AND(ISNUMBER('Apólices'!$L899),'Apólices'!$R899&lt;&gt;"Cancelada"),IF(AND('Apólices'!$L899&gt;=TODAY(),'Apólices'!$L899&lt;=TODAY()+90),'Apólices'!$L899+ROW()/100000,""),"")</f>
        <v/>
      </c>
    </row>
    <row r="900">
      <c r="Z900">
        <f>IF(AND(ISNUMBER('Apólices'!$L900),'Apólices'!$R900&lt;&gt;"Cancelada"),IF(AND('Apólices'!$L900&gt;=TODAY(),'Apólices'!$L900&lt;=TODAY()+90),'Apólices'!$L900+ROW()/100000,""),"")</f>
        <v/>
      </c>
    </row>
    <row r="901">
      <c r="Z901">
        <f>IF(AND(ISNUMBER('Apólices'!$L901),'Apólices'!$R901&lt;&gt;"Cancelada"),IF(AND('Apólices'!$L901&gt;=TODAY(),'Apólices'!$L901&lt;=TODAY()+90),'Apólices'!$L901+ROW()/100000,""),"")</f>
        <v/>
      </c>
    </row>
    <row r="902">
      <c r="Z902">
        <f>IF(AND(ISNUMBER('Apólices'!$L902),'Apólices'!$R902&lt;&gt;"Cancelada"),IF(AND('Apólices'!$L902&gt;=TODAY(),'Apólices'!$L902&lt;=TODAY()+90),'Apólices'!$L902+ROW()/100000,""),"")</f>
        <v/>
      </c>
    </row>
    <row r="903">
      <c r="Z903">
        <f>IF(AND(ISNUMBER('Apólices'!$L903),'Apólices'!$R903&lt;&gt;"Cancelada"),IF(AND('Apólices'!$L903&gt;=TODAY(),'Apólices'!$L903&lt;=TODAY()+90),'Apólices'!$L903+ROW()/100000,""),"")</f>
        <v/>
      </c>
    </row>
    <row r="904">
      <c r="Z904">
        <f>IF(AND(ISNUMBER('Apólices'!$L904),'Apólices'!$R904&lt;&gt;"Cancelada"),IF(AND('Apólices'!$L904&gt;=TODAY(),'Apólices'!$L904&lt;=TODAY()+90),'Apólices'!$L904+ROW()/100000,""),"")</f>
        <v/>
      </c>
    </row>
    <row r="905">
      <c r="Z905">
        <f>IF(AND(ISNUMBER('Apólices'!$L905),'Apólices'!$R905&lt;&gt;"Cancelada"),IF(AND('Apólices'!$L905&gt;=TODAY(),'Apólices'!$L905&lt;=TODAY()+90),'Apólices'!$L905+ROW()/100000,""),"")</f>
        <v/>
      </c>
    </row>
    <row r="906">
      <c r="Z906">
        <f>IF(AND(ISNUMBER('Apólices'!$L906),'Apólices'!$R906&lt;&gt;"Cancelada"),IF(AND('Apólices'!$L906&gt;=TODAY(),'Apólices'!$L906&lt;=TODAY()+90),'Apólices'!$L906+ROW()/100000,""),"")</f>
        <v/>
      </c>
    </row>
    <row r="907">
      <c r="Z907">
        <f>IF(AND(ISNUMBER('Apólices'!$L907),'Apólices'!$R907&lt;&gt;"Cancelada"),IF(AND('Apólices'!$L907&gt;=TODAY(),'Apólices'!$L907&lt;=TODAY()+90),'Apólices'!$L907+ROW()/100000,""),"")</f>
        <v/>
      </c>
    </row>
    <row r="908">
      <c r="Z908">
        <f>IF(AND(ISNUMBER('Apólices'!$L908),'Apólices'!$R908&lt;&gt;"Cancelada"),IF(AND('Apólices'!$L908&gt;=TODAY(),'Apólices'!$L908&lt;=TODAY()+90),'Apólices'!$L908+ROW()/100000,""),"")</f>
        <v/>
      </c>
    </row>
    <row r="909">
      <c r="Z909">
        <f>IF(AND(ISNUMBER('Apólices'!$L909),'Apólices'!$R909&lt;&gt;"Cancelada"),IF(AND('Apólices'!$L909&gt;=TODAY(),'Apólices'!$L909&lt;=TODAY()+90),'Apólices'!$L909+ROW()/100000,""),"")</f>
        <v/>
      </c>
    </row>
    <row r="910">
      <c r="Z910">
        <f>IF(AND(ISNUMBER('Apólices'!$L910),'Apólices'!$R910&lt;&gt;"Cancelada"),IF(AND('Apólices'!$L910&gt;=TODAY(),'Apólices'!$L910&lt;=TODAY()+90),'Apólices'!$L910+ROW()/100000,""),"")</f>
        <v/>
      </c>
    </row>
    <row r="911">
      <c r="Z911">
        <f>IF(AND(ISNUMBER('Apólices'!$L911),'Apólices'!$R911&lt;&gt;"Cancelada"),IF(AND('Apólices'!$L911&gt;=TODAY(),'Apólices'!$L911&lt;=TODAY()+90),'Apólices'!$L911+ROW()/100000,""),"")</f>
        <v/>
      </c>
    </row>
    <row r="912">
      <c r="Z912">
        <f>IF(AND(ISNUMBER('Apólices'!$L912),'Apólices'!$R912&lt;&gt;"Cancelada"),IF(AND('Apólices'!$L912&gt;=TODAY(),'Apólices'!$L912&lt;=TODAY()+90),'Apólices'!$L912+ROW()/100000,""),"")</f>
        <v/>
      </c>
    </row>
    <row r="913">
      <c r="Z913">
        <f>IF(AND(ISNUMBER('Apólices'!$L913),'Apólices'!$R913&lt;&gt;"Cancelada"),IF(AND('Apólices'!$L913&gt;=TODAY(),'Apólices'!$L913&lt;=TODAY()+90),'Apólices'!$L913+ROW()/100000,""),"")</f>
        <v/>
      </c>
    </row>
    <row r="914">
      <c r="Z914">
        <f>IF(AND(ISNUMBER('Apólices'!$L914),'Apólices'!$R914&lt;&gt;"Cancelada"),IF(AND('Apólices'!$L914&gt;=TODAY(),'Apólices'!$L914&lt;=TODAY()+90),'Apólices'!$L914+ROW()/100000,""),"")</f>
        <v/>
      </c>
    </row>
    <row r="915">
      <c r="Z915">
        <f>IF(AND(ISNUMBER('Apólices'!$L915),'Apólices'!$R915&lt;&gt;"Cancelada"),IF(AND('Apólices'!$L915&gt;=TODAY(),'Apólices'!$L915&lt;=TODAY()+90),'Apólices'!$L915+ROW()/100000,""),"")</f>
        <v/>
      </c>
    </row>
    <row r="916">
      <c r="Z916">
        <f>IF(AND(ISNUMBER('Apólices'!$L916),'Apólices'!$R916&lt;&gt;"Cancelada"),IF(AND('Apólices'!$L916&gt;=TODAY(),'Apólices'!$L916&lt;=TODAY()+90),'Apólices'!$L916+ROW()/100000,""),"")</f>
        <v/>
      </c>
    </row>
    <row r="917">
      <c r="Z917">
        <f>IF(AND(ISNUMBER('Apólices'!$L917),'Apólices'!$R917&lt;&gt;"Cancelada"),IF(AND('Apólices'!$L917&gt;=TODAY(),'Apólices'!$L917&lt;=TODAY()+90),'Apólices'!$L917+ROW()/100000,""),"")</f>
        <v/>
      </c>
    </row>
    <row r="918">
      <c r="Z918">
        <f>IF(AND(ISNUMBER('Apólices'!$L918),'Apólices'!$R918&lt;&gt;"Cancelada"),IF(AND('Apólices'!$L918&gt;=TODAY(),'Apólices'!$L918&lt;=TODAY()+90),'Apólices'!$L918+ROW()/100000,""),"")</f>
        <v/>
      </c>
    </row>
    <row r="919">
      <c r="Z919">
        <f>IF(AND(ISNUMBER('Apólices'!$L919),'Apólices'!$R919&lt;&gt;"Cancelada"),IF(AND('Apólices'!$L919&gt;=TODAY(),'Apólices'!$L919&lt;=TODAY()+90),'Apólices'!$L919+ROW()/100000,""),"")</f>
        <v/>
      </c>
    </row>
    <row r="920">
      <c r="Z920">
        <f>IF(AND(ISNUMBER('Apólices'!$L920),'Apólices'!$R920&lt;&gt;"Cancelada"),IF(AND('Apólices'!$L920&gt;=TODAY(),'Apólices'!$L920&lt;=TODAY()+90),'Apólices'!$L920+ROW()/100000,""),"")</f>
        <v/>
      </c>
    </row>
    <row r="921">
      <c r="Z921">
        <f>IF(AND(ISNUMBER('Apólices'!$L921),'Apólices'!$R921&lt;&gt;"Cancelada"),IF(AND('Apólices'!$L921&gt;=TODAY(),'Apólices'!$L921&lt;=TODAY()+90),'Apólices'!$L921+ROW()/100000,""),"")</f>
        <v/>
      </c>
    </row>
    <row r="922">
      <c r="Z922">
        <f>IF(AND(ISNUMBER('Apólices'!$L922),'Apólices'!$R922&lt;&gt;"Cancelada"),IF(AND('Apólices'!$L922&gt;=TODAY(),'Apólices'!$L922&lt;=TODAY()+90),'Apólices'!$L922+ROW()/100000,""),"")</f>
        <v/>
      </c>
    </row>
    <row r="923">
      <c r="Z923">
        <f>IF(AND(ISNUMBER('Apólices'!$L923),'Apólices'!$R923&lt;&gt;"Cancelada"),IF(AND('Apólices'!$L923&gt;=TODAY(),'Apólices'!$L923&lt;=TODAY()+90),'Apólices'!$L923+ROW()/100000,""),"")</f>
        <v/>
      </c>
    </row>
    <row r="924">
      <c r="Z924">
        <f>IF(AND(ISNUMBER('Apólices'!$L924),'Apólices'!$R924&lt;&gt;"Cancelada"),IF(AND('Apólices'!$L924&gt;=TODAY(),'Apólices'!$L924&lt;=TODAY()+90),'Apólices'!$L924+ROW()/100000,""),"")</f>
        <v/>
      </c>
    </row>
    <row r="925">
      <c r="Z925">
        <f>IF(AND(ISNUMBER('Apólices'!$L925),'Apólices'!$R925&lt;&gt;"Cancelada"),IF(AND('Apólices'!$L925&gt;=TODAY(),'Apólices'!$L925&lt;=TODAY()+90),'Apólices'!$L925+ROW()/100000,""),"")</f>
        <v/>
      </c>
    </row>
    <row r="926">
      <c r="Z926">
        <f>IF(AND(ISNUMBER('Apólices'!$L926),'Apólices'!$R926&lt;&gt;"Cancelada"),IF(AND('Apólices'!$L926&gt;=TODAY(),'Apólices'!$L926&lt;=TODAY()+90),'Apólices'!$L926+ROW()/100000,""),"")</f>
        <v/>
      </c>
    </row>
    <row r="927">
      <c r="Z927">
        <f>IF(AND(ISNUMBER('Apólices'!$L927),'Apólices'!$R927&lt;&gt;"Cancelada"),IF(AND('Apólices'!$L927&gt;=TODAY(),'Apólices'!$L927&lt;=TODAY()+90),'Apólices'!$L927+ROW()/100000,""),"")</f>
        <v/>
      </c>
    </row>
    <row r="928">
      <c r="Z928">
        <f>IF(AND(ISNUMBER('Apólices'!$L928),'Apólices'!$R928&lt;&gt;"Cancelada"),IF(AND('Apólices'!$L928&gt;=TODAY(),'Apólices'!$L928&lt;=TODAY()+90),'Apólices'!$L928+ROW()/100000,""),"")</f>
        <v/>
      </c>
    </row>
    <row r="929">
      <c r="Z929">
        <f>IF(AND(ISNUMBER('Apólices'!$L929),'Apólices'!$R929&lt;&gt;"Cancelada"),IF(AND('Apólices'!$L929&gt;=TODAY(),'Apólices'!$L929&lt;=TODAY()+90),'Apólices'!$L929+ROW()/100000,""),"")</f>
        <v/>
      </c>
    </row>
    <row r="930">
      <c r="Z930">
        <f>IF(AND(ISNUMBER('Apólices'!$L930),'Apólices'!$R930&lt;&gt;"Cancelada"),IF(AND('Apólices'!$L930&gt;=TODAY(),'Apólices'!$L930&lt;=TODAY()+90),'Apólices'!$L930+ROW()/100000,""),"")</f>
        <v/>
      </c>
    </row>
    <row r="931">
      <c r="Z931">
        <f>IF(AND(ISNUMBER('Apólices'!$L931),'Apólices'!$R931&lt;&gt;"Cancelada"),IF(AND('Apólices'!$L931&gt;=TODAY(),'Apólices'!$L931&lt;=TODAY()+90),'Apólices'!$L931+ROW()/100000,""),"")</f>
        <v/>
      </c>
    </row>
    <row r="932">
      <c r="Z932">
        <f>IF(AND(ISNUMBER('Apólices'!$L932),'Apólices'!$R932&lt;&gt;"Cancelada"),IF(AND('Apólices'!$L932&gt;=TODAY(),'Apólices'!$L932&lt;=TODAY()+90),'Apólices'!$L932+ROW()/100000,""),"")</f>
        <v/>
      </c>
    </row>
    <row r="933">
      <c r="Z933">
        <f>IF(AND(ISNUMBER('Apólices'!$L933),'Apólices'!$R933&lt;&gt;"Cancelada"),IF(AND('Apólices'!$L933&gt;=TODAY(),'Apólices'!$L933&lt;=TODAY()+90),'Apólices'!$L933+ROW()/100000,""),"")</f>
        <v/>
      </c>
    </row>
    <row r="934">
      <c r="Z934">
        <f>IF(AND(ISNUMBER('Apólices'!$L934),'Apólices'!$R934&lt;&gt;"Cancelada"),IF(AND('Apólices'!$L934&gt;=TODAY(),'Apólices'!$L934&lt;=TODAY()+90),'Apólices'!$L934+ROW()/100000,""),"")</f>
        <v/>
      </c>
    </row>
    <row r="935">
      <c r="Z935">
        <f>IF(AND(ISNUMBER('Apólices'!$L935),'Apólices'!$R935&lt;&gt;"Cancelada"),IF(AND('Apólices'!$L935&gt;=TODAY(),'Apólices'!$L935&lt;=TODAY()+90),'Apólices'!$L935+ROW()/100000,""),"")</f>
        <v/>
      </c>
    </row>
    <row r="936">
      <c r="Z936">
        <f>IF(AND(ISNUMBER('Apólices'!$L936),'Apólices'!$R936&lt;&gt;"Cancelada"),IF(AND('Apólices'!$L936&gt;=TODAY(),'Apólices'!$L936&lt;=TODAY()+90),'Apólices'!$L936+ROW()/100000,""),"")</f>
        <v/>
      </c>
    </row>
    <row r="937">
      <c r="Z937">
        <f>IF(AND(ISNUMBER('Apólices'!$L937),'Apólices'!$R937&lt;&gt;"Cancelada"),IF(AND('Apólices'!$L937&gt;=TODAY(),'Apólices'!$L937&lt;=TODAY()+90),'Apólices'!$L937+ROW()/100000,""),"")</f>
        <v/>
      </c>
    </row>
    <row r="938">
      <c r="Z938">
        <f>IF(AND(ISNUMBER('Apólices'!$L938),'Apólices'!$R938&lt;&gt;"Cancelada"),IF(AND('Apólices'!$L938&gt;=TODAY(),'Apólices'!$L938&lt;=TODAY()+90),'Apólices'!$L938+ROW()/100000,""),"")</f>
        <v/>
      </c>
    </row>
    <row r="939">
      <c r="Z939">
        <f>IF(AND(ISNUMBER('Apólices'!$L939),'Apólices'!$R939&lt;&gt;"Cancelada"),IF(AND('Apólices'!$L939&gt;=TODAY(),'Apólices'!$L939&lt;=TODAY()+90),'Apólices'!$L939+ROW()/100000,""),"")</f>
        <v/>
      </c>
    </row>
    <row r="940">
      <c r="Z940">
        <f>IF(AND(ISNUMBER('Apólices'!$L940),'Apólices'!$R940&lt;&gt;"Cancelada"),IF(AND('Apólices'!$L940&gt;=TODAY(),'Apólices'!$L940&lt;=TODAY()+90),'Apólices'!$L940+ROW()/100000,""),"")</f>
        <v/>
      </c>
    </row>
    <row r="941">
      <c r="Z941">
        <f>IF(AND(ISNUMBER('Apólices'!$L941),'Apólices'!$R941&lt;&gt;"Cancelada"),IF(AND('Apólices'!$L941&gt;=TODAY(),'Apólices'!$L941&lt;=TODAY()+90),'Apólices'!$L941+ROW()/100000,""),"")</f>
        <v/>
      </c>
    </row>
    <row r="942">
      <c r="Z942">
        <f>IF(AND(ISNUMBER('Apólices'!$L942),'Apólices'!$R942&lt;&gt;"Cancelada"),IF(AND('Apólices'!$L942&gt;=TODAY(),'Apólices'!$L942&lt;=TODAY()+90),'Apólices'!$L942+ROW()/100000,""),"")</f>
        <v/>
      </c>
    </row>
    <row r="943">
      <c r="Z943">
        <f>IF(AND(ISNUMBER('Apólices'!$L943),'Apólices'!$R943&lt;&gt;"Cancelada"),IF(AND('Apólices'!$L943&gt;=TODAY(),'Apólices'!$L943&lt;=TODAY()+90),'Apólices'!$L943+ROW()/100000,""),"")</f>
        <v/>
      </c>
    </row>
    <row r="944">
      <c r="Z944">
        <f>IF(AND(ISNUMBER('Apólices'!$L944),'Apólices'!$R944&lt;&gt;"Cancelada"),IF(AND('Apólices'!$L944&gt;=TODAY(),'Apólices'!$L944&lt;=TODAY()+90),'Apólices'!$L944+ROW()/100000,""),"")</f>
        <v/>
      </c>
    </row>
    <row r="945">
      <c r="Z945">
        <f>IF(AND(ISNUMBER('Apólices'!$L945),'Apólices'!$R945&lt;&gt;"Cancelada"),IF(AND('Apólices'!$L945&gt;=TODAY(),'Apólices'!$L945&lt;=TODAY()+90),'Apólices'!$L945+ROW()/100000,""),"")</f>
        <v/>
      </c>
    </row>
    <row r="946">
      <c r="Z946">
        <f>IF(AND(ISNUMBER('Apólices'!$L946),'Apólices'!$R946&lt;&gt;"Cancelada"),IF(AND('Apólices'!$L946&gt;=TODAY(),'Apólices'!$L946&lt;=TODAY()+90),'Apólices'!$L946+ROW()/100000,""),"")</f>
        <v/>
      </c>
    </row>
    <row r="947">
      <c r="Z947">
        <f>IF(AND(ISNUMBER('Apólices'!$L947),'Apólices'!$R947&lt;&gt;"Cancelada"),IF(AND('Apólices'!$L947&gt;=TODAY(),'Apólices'!$L947&lt;=TODAY()+90),'Apólices'!$L947+ROW()/100000,""),"")</f>
        <v/>
      </c>
    </row>
    <row r="948">
      <c r="Z948">
        <f>IF(AND(ISNUMBER('Apólices'!$L948),'Apólices'!$R948&lt;&gt;"Cancelada"),IF(AND('Apólices'!$L948&gt;=TODAY(),'Apólices'!$L948&lt;=TODAY()+90),'Apólices'!$L948+ROW()/100000,""),"")</f>
        <v/>
      </c>
    </row>
    <row r="949">
      <c r="Z949">
        <f>IF(AND(ISNUMBER('Apólices'!$L949),'Apólices'!$R949&lt;&gt;"Cancelada"),IF(AND('Apólices'!$L949&gt;=TODAY(),'Apólices'!$L949&lt;=TODAY()+90),'Apólices'!$L949+ROW()/100000,""),"")</f>
        <v/>
      </c>
    </row>
    <row r="950">
      <c r="Z950">
        <f>IF(AND(ISNUMBER('Apólices'!$L950),'Apólices'!$R950&lt;&gt;"Cancelada"),IF(AND('Apólices'!$L950&gt;=TODAY(),'Apólices'!$L950&lt;=TODAY()+90),'Apólices'!$L950+ROW()/100000,""),"")</f>
        <v/>
      </c>
    </row>
    <row r="951">
      <c r="Z951">
        <f>IF(AND(ISNUMBER('Apólices'!$L951),'Apólices'!$R951&lt;&gt;"Cancelada"),IF(AND('Apólices'!$L951&gt;=TODAY(),'Apólices'!$L951&lt;=TODAY()+90),'Apólices'!$L951+ROW()/100000,""),"")</f>
        <v/>
      </c>
    </row>
    <row r="952">
      <c r="Z952">
        <f>IF(AND(ISNUMBER('Apólices'!$L952),'Apólices'!$R952&lt;&gt;"Cancelada"),IF(AND('Apólices'!$L952&gt;=TODAY(),'Apólices'!$L952&lt;=TODAY()+90),'Apólices'!$L952+ROW()/100000,""),"")</f>
        <v/>
      </c>
    </row>
    <row r="953">
      <c r="Z953">
        <f>IF(AND(ISNUMBER('Apólices'!$L953),'Apólices'!$R953&lt;&gt;"Cancelada"),IF(AND('Apólices'!$L953&gt;=TODAY(),'Apólices'!$L953&lt;=TODAY()+90),'Apólices'!$L953+ROW()/100000,""),"")</f>
        <v/>
      </c>
    </row>
    <row r="954">
      <c r="Z954">
        <f>IF(AND(ISNUMBER('Apólices'!$L954),'Apólices'!$R954&lt;&gt;"Cancelada"),IF(AND('Apólices'!$L954&gt;=TODAY(),'Apólices'!$L954&lt;=TODAY()+90),'Apólices'!$L954+ROW()/100000,""),"")</f>
        <v/>
      </c>
    </row>
    <row r="955">
      <c r="Z955">
        <f>IF(AND(ISNUMBER('Apólices'!$L955),'Apólices'!$R955&lt;&gt;"Cancelada"),IF(AND('Apólices'!$L955&gt;=TODAY(),'Apólices'!$L955&lt;=TODAY()+90),'Apólices'!$L955+ROW()/100000,""),"")</f>
        <v/>
      </c>
    </row>
    <row r="956">
      <c r="Z956">
        <f>IF(AND(ISNUMBER('Apólices'!$L956),'Apólices'!$R956&lt;&gt;"Cancelada"),IF(AND('Apólices'!$L956&gt;=TODAY(),'Apólices'!$L956&lt;=TODAY()+90),'Apólices'!$L956+ROW()/100000,""),"")</f>
        <v/>
      </c>
    </row>
    <row r="957">
      <c r="Z957">
        <f>IF(AND(ISNUMBER('Apólices'!$L957),'Apólices'!$R957&lt;&gt;"Cancelada"),IF(AND('Apólices'!$L957&gt;=TODAY(),'Apólices'!$L957&lt;=TODAY()+90),'Apólices'!$L957+ROW()/100000,""),"")</f>
        <v/>
      </c>
    </row>
    <row r="958">
      <c r="Z958">
        <f>IF(AND(ISNUMBER('Apólices'!$L958),'Apólices'!$R958&lt;&gt;"Cancelada"),IF(AND('Apólices'!$L958&gt;=TODAY(),'Apólices'!$L958&lt;=TODAY()+90),'Apólices'!$L958+ROW()/100000,""),"")</f>
        <v/>
      </c>
    </row>
    <row r="959">
      <c r="Z959">
        <f>IF(AND(ISNUMBER('Apólices'!$L959),'Apólices'!$R959&lt;&gt;"Cancelada"),IF(AND('Apólices'!$L959&gt;=TODAY(),'Apólices'!$L959&lt;=TODAY()+90),'Apólices'!$L959+ROW()/100000,""),"")</f>
        <v/>
      </c>
    </row>
    <row r="960">
      <c r="Z960">
        <f>IF(AND(ISNUMBER('Apólices'!$L960),'Apólices'!$R960&lt;&gt;"Cancelada"),IF(AND('Apólices'!$L960&gt;=TODAY(),'Apólices'!$L960&lt;=TODAY()+90),'Apólices'!$L960+ROW()/100000,""),"")</f>
        <v/>
      </c>
    </row>
    <row r="961">
      <c r="Z961">
        <f>IF(AND(ISNUMBER('Apólices'!$L961),'Apólices'!$R961&lt;&gt;"Cancelada"),IF(AND('Apólices'!$L961&gt;=TODAY(),'Apólices'!$L961&lt;=TODAY()+90),'Apólices'!$L961+ROW()/100000,""),"")</f>
        <v/>
      </c>
    </row>
    <row r="962">
      <c r="Z962">
        <f>IF(AND(ISNUMBER('Apólices'!$L962),'Apólices'!$R962&lt;&gt;"Cancelada"),IF(AND('Apólices'!$L962&gt;=TODAY(),'Apólices'!$L962&lt;=TODAY()+90),'Apólices'!$L962+ROW()/100000,""),"")</f>
        <v/>
      </c>
    </row>
    <row r="963">
      <c r="Z963">
        <f>IF(AND(ISNUMBER('Apólices'!$L963),'Apólices'!$R963&lt;&gt;"Cancelada"),IF(AND('Apólices'!$L963&gt;=TODAY(),'Apólices'!$L963&lt;=TODAY()+90),'Apólices'!$L963+ROW()/100000,""),"")</f>
        <v/>
      </c>
    </row>
    <row r="964">
      <c r="Z964">
        <f>IF(AND(ISNUMBER('Apólices'!$L964),'Apólices'!$R964&lt;&gt;"Cancelada"),IF(AND('Apólices'!$L964&gt;=TODAY(),'Apólices'!$L964&lt;=TODAY()+90),'Apólices'!$L964+ROW()/100000,""),"")</f>
        <v/>
      </c>
    </row>
    <row r="965">
      <c r="Z965">
        <f>IF(AND(ISNUMBER('Apólices'!$L965),'Apólices'!$R965&lt;&gt;"Cancelada"),IF(AND('Apólices'!$L965&gt;=TODAY(),'Apólices'!$L965&lt;=TODAY()+90),'Apólices'!$L965+ROW()/100000,""),"")</f>
        <v/>
      </c>
    </row>
    <row r="966">
      <c r="Z966">
        <f>IF(AND(ISNUMBER('Apólices'!$L966),'Apólices'!$R966&lt;&gt;"Cancelada"),IF(AND('Apólices'!$L966&gt;=TODAY(),'Apólices'!$L966&lt;=TODAY()+90),'Apólices'!$L966+ROW()/100000,""),"")</f>
        <v/>
      </c>
    </row>
    <row r="967">
      <c r="Z967">
        <f>IF(AND(ISNUMBER('Apólices'!$L967),'Apólices'!$R967&lt;&gt;"Cancelada"),IF(AND('Apólices'!$L967&gt;=TODAY(),'Apólices'!$L967&lt;=TODAY()+90),'Apólices'!$L967+ROW()/100000,""),"")</f>
        <v/>
      </c>
    </row>
    <row r="968">
      <c r="Z968">
        <f>IF(AND(ISNUMBER('Apólices'!$L968),'Apólices'!$R968&lt;&gt;"Cancelada"),IF(AND('Apólices'!$L968&gt;=TODAY(),'Apólices'!$L968&lt;=TODAY()+90),'Apólices'!$L968+ROW()/100000,""),"")</f>
        <v/>
      </c>
    </row>
    <row r="969">
      <c r="Z969">
        <f>IF(AND(ISNUMBER('Apólices'!$L969),'Apólices'!$R969&lt;&gt;"Cancelada"),IF(AND('Apólices'!$L969&gt;=TODAY(),'Apólices'!$L969&lt;=TODAY()+90),'Apólices'!$L969+ROW()/100000,""),"")</f>
        <v/>
      </c>
    </row>
    <row r="970">
      <c r="Z970">
        <f>IF(AND(ISNUMBER('Apólices'!$L970),'Apólices'!$R970&lt;&gt;"Cancelada"),IF(AND('Apólices'!$L970&gt;=TODAY(),'Apólices'!$L970&lt;=TODAY()+90),'Apólices'!$L970+ROW()/100000,""),"")</f>
        <v/>
      </c>
    </row>
    <row r="971">
      <c r="Z971">
        <f>IF(AND(ISNUMBER('Apólices'!$L971),'Apólices'!$R971&lt;&gt;"Cancelada"),IF(AND('Apólices'!$L971&gt;=TODAY(),'Apólices'!$L971&lt;=TODAY()+90),'Apólices'!$L971+ROW()/100000,""),"")</f>
        <v/>
      </c>
    </row>
    <row r="972">
      <c r="Z972">
        <f>IF(AND(ISNUMBER('Apólices'!$L972),'Apólices'!$R972&lt;&gt;"Cancelada"),IF(AND('Apólices'!$L972&gt;=TODAY(),'Apólices'!$L972&lt;=TODAY()+90),'Apólices'!$L972+ROW()/100000,""),"")</f>
        <v/>
      </c>
    </row>
    <row r="973">
      <c r="Z973">
        <f>IF(AND(ISNUMBER('Apólices'!$L973),'Apólices'!$R973&lt;&gt;"Cancelada"),IF(AND('Apólices'!$L973&gt;=TODAY(),'Apólices'!$L973&lt;=TODAY()+90),'Apólices'!$L973+ROW()/100000,""),"")</f>
        <v/>
      </c>
    </row>
    <row r="974">
      <c r="Z974">
        <f>IF(AND(ISNUMBER('Apólices'!$L974),'Apólices'!$R974&lt;&gt;"Cancelada"),IF(AND('Apólices'!$L974&gt;=TODAY(),'Apólices'!$L974&lt;=TODAY()+90),'Apólices'!$L974+ROW()/100000,""),"")</f>
        <v/>
      </c>
    </row>
    <row r="975">
      <c r="Z975">
        <f>IF(AND(ISNUMBER('Apólices'!$L975),'Apólices'!$R975&lt;&gt;"Cancelada"),IF(AND('Apólices'!$L975&gt;=TODAY(),'Apólices'!$L975&lt;=TODAY()+90),'Apólices'!$L975+ROW()/100000,""),"")</f>
        <v/>
      </c>
    </row>
    <row r="976">
      <c r="Z976">
        <f>IF(AND(ISNUMBER('Apólices'!$L976),'Apólices'!$R976&lt;&gt;"Cancelada"),IF(AND('Apólices'!$L976&gt;=TODAY(),'Apólices'!$L976&lt;=TODAY()+90),'Apólices'!$L976+ROW()/100000,""),"")</f>
        <v/>
      </c>
    </row>
    <row r="977">
      <c r="Z977">
        <f>IF(AND(ISNUMBER('Apólices'!$L977),'Apólices'!$R977&lt;&gt;"Cancelada"),IF(AND('Apólices'!$L977&gt;=TODAY(),'Apólices'!$L977&lt;=TODAY()+90),'Apólices'!$L977+ROW()/100000,""),"")</f>
        <v/>
      </c>
    </row>
    <row r="978">
      <c r="Z978">
        <f>IF(AND(ISNUMBER('Apólices'!$L978),'Apólices'!$R978&lt;&gt;"Cancelada"),IF(AND('Apólices'!$L978&gt;=TODAY(),'Apólices'!$L978&lt;=TODAY()+90),'Apólices'!$L978+ROW()/100000,""),"")</f>
        <v/>
      </c>
    </row>
    <row r="979">
      <c r="Z979">
        <f>IF(AND(ISNUMBER('Apólices'!$L979),'Apólices'!$R979&lt;&gt;"Cancelada"),IF(AND('Apólices'!$L979&gt;=TODAY(),'Apólices'!$L979&lt;=TODAY()+90),'Apólices'!$L979+ROW()/100000,""),"")</f>
        <v/>
      </c>
    </row>
    <row r="980">
      <c r="Z980">
        <f>IF(AND(ISNUMBER('Apólices'!$L980),'Apólices'!$R980&lt;&gt;"Cancelada"),IF(AND('Apólices'!$L980&gt;=TODAY(),'Apólices'!$L980&lt;=TODAY()+90),'Apólices'!$L980+ROW()/100000,""),"")</f>
        <v/>
      </c>
    </row>
    <row r="981">
      <c r="Z981">
        <f>IF(AND(ISNUMBER('Apólices'!$L981),'Apólices'!$R981&lt;&gt;"Cancelada"),IF(AND('Apólices'!$L981&gt;=TODAY(),'Apólices'!$L981&lt;=TODAY()+90),'Apólices'!$L981+ROW()/100000,""),"")</f>
        <v/>
      </c>
    </row>
    <row r="982">
      <c r="Z982">
        <f>IF(AND(ISNUMBER('Apólices'!$L982),'Apólices'!$R982&lt;&gt;"Cancelada"),IF(AND('Apólices'!$L982&gt;=TODAY(),'Apólices'!$L982&lt;=TODAY()+90),'Apólices'!$L982+ROW()/100000,""),"")</f>
        <v/>
      </c>
    </row>
    <row r="983">
      <c r="Z983">
        <f>IF(AND(ISNUMBER('Apólices'!$L983),'Apólices'!$R983&lt;&gt;"Cancelada"),IF(AND('Apólices'!$L983&gt;=TODAY(),'Apólices'!$L983&lt;=TODAY()+90),'Apólices'!$L983+ROW()/100000,""),"")</f>
        <v/>
      </c>
    </row>
    <row r="984">
      <c r="Z984">
        <f>IF(AND(ISNUMBER('Apólices'!$L984),'Apólices'!$R984&lt;&gt;"Cancelada"),IF(AND('Apólices'!$L984&gt;=TODAY(),'Apólices'!$L984&lt;=TODAY()+90),'Apólices'!$L984+ROW()/100000,""),"")</f>
        <v/>
      </c>
    </row>
    <row r="985">
      <c r="Z985">
        <f>IF(AND(ISNUMBER('Apólices'!$L985),'Apólices'!$R985&lt;&gt;"Cancelada"),IF(AND('Apólices'!$L985&gt;=TODAY(),'Apólices'!$L985&lt;=TODAY()+90),'Apólices'!$L985+ROW()/100000,""),"")</f>
        <v/>
      </c>
    </row>
    <row r="986">
      <c r="Z986">
        <f>IF(AND(ISNUMBER('Apólices'!$L986),'Apólices'!$R986&lt;&gt;"Cancelada"),IF(AND('Apólices'!$L986&gt;=TODAY(),'Apólices'!$L986&lt;=TODAY()+90),'Apólices'!$L986+ROW()/100000,""),"")</f>
        <v/>
      </c>
    </row>
    <row r="987">
      <c r="Z987">
        <f>IF(AND(ISNUMBER('Apólices'!$L987),'Apólices'!$R987&lt;&gt;"Cancelada"),IF(AND('Apólices'!$L987&gt;=TODAY(),'Apólices'!$L987&lt;=TODAY()+90),'Apólices'!$L987+ROW()/100000,""),"")</f>
        <v/>
      </c>
    </row>
    <row r="988">
      <c r="Z988">
        <f>IF(AND(ISNUMBER('Apólices'!$L988),'Apólices'!$R988&lt;&gt;"Cancelada"),IF(AND('Apólices'!$L988&gt;=TODAY(),'Apólices'!$L988&lt;=TODAY()+90),'Apólices'!$L988+ROW()/100000,""),"")</f>
        <v/>
      </c>
    </row>
    <row r="989">
      <c r="Z989">
        <f>IF(AND(ISNUMBER('Apólices'!$L989),'Apólices'!$R989&lt;&gt;"Cancelada"),IF(AND('Apólices'!$L989&gt;=TODAY(),'Apólices'!$L989&lt;=TODAY()+90),'Apólices'!$L989+ROW()/100000,""),"")</f>
        <v/>
      </c>
    </row>
    <row r="990">
      <c r="Z990">
        <f>IF(AND(ISNUMBER('Apólices'!$L990),'Apólices'!$R990&lt;&gt;"Cancelada"),IF(AND('Apólices'!$L990&gt;=TODAY(),'Apólices'!$L990&lt;=TODAY()+90),'Apólices'!$L990+ROW()/100000,""),"")</f>
        <v/>
      </c>
    </row>
    <row r="991">
      <c r="Z991">
        <f>IF(AND(ISNUMBER('Apólices'!$L991),'Apólices'!$R991&lt;&gt;"Cancelada"),IF(AND('Apólices'!$L991&gt;=TODAY(),'Apólices'!$L991&lt;=TODAY()+90),'Apólices'!$L991+ROW()/100000,""),"")</f>
        <v/>
      </c>
    </row>
    <row r="992">
      <c r="Z992">
        <f>IF(AND(ISNUMBER('Apólices'!$L992),'Apólices'!$R992&lt;&gt;"Cancelada"),IF(AND('Apólices'!$L992&gt;=TODAY(),'Apólices'!$L992&lt;=TODAY()+90),'Apólices'!$L992+ROW()/100000,""),"")</f>
        <v/>
      </c>
    </row>
    <row r="993">
      <c r="Z993">
        <f>IF(AND(ISNUMBER('Apólices'!$L993),'Apólices'!$R993&lt;&gt;"Cancelada"),IF(AND('Apólices'!$L993&gt;=TODAY(),'Apólices'!$L993&lt;=TODAY()+90),'Apólices'!$L993+ROW()/100000,""),"")</f>
        <v/>
      </c>
    </row>
    <row r="994">
      <c r="Z994">
        <f>IF(AND(ISNUMBER('Apólices'!$L994),'Apólices'!$R994&lt;&gt;"Cancelada"),IF(AND('Apólices'!$L994&gt;=TODAY(),'Apólices'!$L994&lt;=TODAY()+90),'Apólices'!$L994+ROW()/100000,""),"")</f>
        <v/>
      </c>
    </row>
    <row r="995">
      <c r="Z995">
        <f>IF(AND(ISNUMBER('Apólices'!$L995),'Apólices'!$R995&lt;&gt;"Cancelada"),IF(AND('Apólices'!$L995&gt;=TODAY(),'Apólices'!$L995&lt;=TODAY()+90),'Apólices'!$L995+ROW()/100000,""),"")</f>
        <v/>
      </c>
    </row>
    <row r="996">
      <c r="Z996">
        <f>IF(AND(ISNUMBER('Apólices'!$L996),'Apólices'!$R996&lt;&gt;"Cancelada"),IF(AND('Apólices'!$L996&gt;=TODAY(),'Apólices'!$L996&lt;=TODAY()+90),'Apólices'!$L996+ROW()/100000,""),"")</f>
        <v/>
      </c>
    </row>
    <row r="997">
      <c r="Z997">
        <f>IF(AND(ISNUMBER('Apólices'!$L997),'Apólices'!$R997&lt;&gt;"Cancelada"),IF(AND('Apólices'!$L997&gt;=TODAY(),'Apólices'!$L997&lt;=TODAY()+90),'Apólices'!$L997+ROW()/100000,""),"")</f>
        <v/>
      </c>
    </row>
    <row r="998">
      <c r="Z998">
        <f>IF(AND(ISNUMBER('Apólices'!$L998),'Apólices'!$R998&lt;&gt;"Cancelada"),IF(AND('Apólices'!$L998&gt;=TODAY(),'Apólices'!$L998&lt;=TODAY()+90),'Apólices'!$L998+ROW()/100000,""),"")</f>
        <v/>
      </c>
    </row>
    <row r="999">
      <c r="Z999">
        <f>IF(AND(ISNUMBER('Apólices'!$L999),'Apólices'!$R999&lt;&gt;"Cancelada"),IF(AND('Apólices'!$L999&gt;=TODAY(),'Apólices'!$L999&lt;=TODAY()+90),'Apólices'!$L999+ROW()/100000,""),"")</f>
        <v/>
      </c>
    </row>
    <row r="1000">
      <c r="Z1000">
        <f>IF(AND(ISNUMBER('Apólices'!$L1000),'Apólices'!$R1000&lt;&gt;"Cancelada"),IF(AND('Apólices'!$L1000&gt;=TODAY(),'Apólices'!$L1000&lt;=TODAY()+90),'Apólices'!$L1000+ROW()/100000,""),"")</f>
        <v/>
      </c>
    </row>
    <row r="1001">
      <c r="Z1001">
        <f>IF(AND(ISNUMBER('Apólices'!$L1001),'Apólices'!$R1001&lt;&gt;"Cancelada"),IF(AND('Apólices'!$L1001&gt;=TODAY(),'Apólices'!$L1001&lt;=TODAY()+90),'Apólices'!$L1001+ROW()/100000,""),"")</f>
        <v/>
      </c>
    </row>
    <row r="1002">
      <c r="Z1002">
        <f>IF(AND(ISNUMBER('Apólices'!$L1002),'Apólices'!$R1002&lt;&gt;"Cancelada"),IF(AND('Apólices'!$L1002&gt;=TODAY(),'Apólices'!$L1002&lt;=TODAY()+90),'Apólices'!$L1002+ROW()/100000,""),"")</f>
        <v/>
      </c>
    </row>
    <row r="1003">
      <c r="Z1003">
        <f>IF(AND(ISNUMBER('Apólices'!$L1003),'Apólices'!$R1003&lt;&gt;"Cancelada"),IF(AND('Apólices'!$L1003&gt;=TODAY(),'Apólices'!$L1003&lt;=TODAY()+90),'Apólices'!$L1003+ROW()/100000,""),"")</f>
        <v/>
      </c>
    </row>
    <row r="1004">
      <c r="Z1004">
        <f>IF(AND(ISNUMBER('Apólices'!$L1004),'Apólices'!$R1004&lt;&gt;"Cancelada"),IF(AND('Apólices'!$L1004&gt;=TODAY(),'Apólices'!$L1004&lt;=TODAY()+90),'Apólices'!$L1004+ROW()/100000,""),"")</f>
        <v/>
      </c>
    </row>
    <row r="1005">
      <c r="Z1005">
        <f>IF(AND(ISNUMBER('Apólices'!$L1005),'Apólices'!$R1005&lt;&gt;"Cancelada"),IF(AND('Apólices'!$L1005&gt;=TODAY(),'Apólices'!$L1005&lt;=TODAY()+90),'Apólices'!$L1005+ROW()/100000,""),"")</f>
        <v/>
      </c>
    </row>
    <row r="1006">
      <c r="Z1006">
        <f>IF(AND(ISNUMBER('Apólices'!$L1006),'Apólices'!$R1006&lt;&gt;"Cancelada"),IF(AND('Apólices'!$L1006&gt;=TODAY(),'Apólices'!$L1006&lt;=TODAY()+90),'Apólices'!$L1006+ROW()/100000,""),"")</f>
        <v/>
      </c>
    </row>
    <row r="1007">
      <c r="Z1007">
        <f>IF(AND(ISNUMBER('Apólices'!$L1007),'Apólices'!$R1007&lt;&gt;"Cancelada"),IF(AND('Apólices'!$L1007&gt;=TODAY(),'Apólices'!$L1007&lt;=TODAY()+90),'Apólices'!$L1007+ROW()/100000,""),"")</f>
        <v/>
      </c>
    </row>
    <row r="1008">
      <c r="Z1008">
        <f>IF(AND(ISNUMBER('Apólices'!$L1008),'Apólices'!$R1008&lt;&gt;"Cancelada"),IF(AND('Apólices'!$L1008&gt;=TODAY(),'Apólices'!$L1008&lt;=TODAY()+90),'Apólices'!$L1008+ROW()/100000,""),"")</f>
        <v/>
      </c>
    </row>
    <row r="1009">
      <c r="Z1009">
        <f>IF(AND(ISNUMBER('Apólices'!$L1009),'Apólices'!$R1009&lt;&gt;"Cancelada"),IF(AND('Apólices'!$L1009&gt;=TODAY(),'Apólices'!$L1009&lt;=TODAY()+90),'Apólices'!$L1009+ROW()/100000,""),"")</f>
        <v/>
      </c>
    </row>
    <row r="1010">
      <c r="Z1010">
        <f>IF(AND(ISNUMBER('Apólices'!$L1010),'Apólices'!$R1010&lt;&gt;"Cancelada"),IF(AND('Apólices'!$L1010&gt;=TODAY(),'Apólices'!$L1010&lt;=TODAY()+90),'Apólices'!$L1010+ROW()/100000,""),"")</f>
        <v/>
      </c>
    </row>
    <row r="1011">
      <c r="Z1011">
        <f>IF(AND(ISNUMBER('Apólices'!$L1011),'Apólices'!$R1011&lt;&gt;"Cancelada"),IF(AND('Apólices'!$L1011&gt;=TODAY(),'Apólices'!$L1011&lt;=TODAY()+90),'Apólices'!$L1011+ROW()/100000,""),"")</f>
        <v/>
      </c>
    </row>
    <row r="1012">
      <c r="Z1012">
        <f>IF(AND(ISNUMBER('Apólices'!$L1012),'Apólices'!$R1012&lt;&gt;"Cancelada"),IF(AND('Apólices'!$L1012&gt;=TODAY(),'Apólices'!$L1012&lt;=TODAY()+90),'Apólices'!$L1012+ROW()/100000,""),"")</f>
        <v/>
      </c>
    </row>
    <row r="1013">
      <c r="Z1013">
        <f>IF(AND(ISNUMBER('Apólices'!$L1013),'Apólices'!$R1013&lt;&gt;"Cancelada"),IF(AND('Apólices'!$L1013&gt;=TODAY(),'Apólices'!$L1013&lt;=TODAY()+90),'Apólices'!$L1013+ROW()/100000,""),"")</f>
        <v/>
      </c>
    </row>
    <row r="1014">
      <c r="Z1014">
        <f>IF(AND(ISNUMBER('Apólices'!$L1014),'Apólices'!$R1014&lt;&gt;"Cancelada"),IF(AND('Apólices'!$L1014&gt;=TODAY(),'Apólices'!$L1014&lt;=TODAY()+90),'Apólices'!$L1014+ROW()/100000,""),"")</f>
        <v/>
      </c>
    </row>
    <row r="1015">
      <c r="Z1015">
        <f>IF(AND(ISNUMBER('Apólices'!$L1015),'Apólices'!$R1015&lt;&gt;"Cancelada"),IF(AND('Apólices'!$L1015&gt;=TODAY(),'Apólices'!$L1015&lt;=TODAY()+90),'Apólices'!$L1015+ROW()/100000,""),"")</f>
        <v/>
      </c>
    </row>
    <row r="1016">
      <c r="Z1016">
        <f>IF(AND(ISNUMBER('Apólices'!$L1016),'Apólices'!$R1016&lt;&gt;"Cancelada"),IF(AND('Apólices'!$L1016&gt;=TODAY(),'Apólices'!$L1016&lt;=TODAY()+90),'Apólices'!$L1016+ROW()/100000,""),"")</f>
        <v/>
      </c>
    </row>
    <row r="1017">
      <c r="Z1017">
        <f>IF(AND(ISNUMBER('Apólices'!$L1017),'Apólices'!$R1017&lt;&gt;"Cancelada"),IF(AND('Apólices'!$L1017&gt;=TODAY(),'Apólices'!$L1017&lt;=TODAY()+90),'Apólices'!$L1017+ROW()/100000,""),"")</f>
        <v/>
      </c>
    </row>
    <row r="1018">
      <c r="Z1018">
        <f>IF(AND(ISNUMBER('Apólices'!$L1018),'Apólices'!$R1018&lt;&gt;"Cancelada"),IF(AND('Apólices'!$L1018&gt;=TODAY(),'Apólices'!$L1018&lt;=TODAY()+90),'Apólices'!$L1018+ROW()/100000,""),"")</f>
        <v/>
      </c>
    </row>
    <row r="1019">
      <c r="Z1019">
        <f>IF(AND(ISNUMBER('Apólices'!$L1019),'Apólices'!$R1019&lt;&gt;"Cancelada"),IF(AND('Apólices'!$L1019&gt;=TODAY(),'Apólices'!$L1019&lt;=TODAY()+90),'Apólices'!$L1019+ROW()/100000,""),"")</f>
        <v/>
      </c>
    </row>
    <row r="1020">
      <c r="Z1020">
        <f>IF(AND(ISNUMBER('Apólices'!$L1020),'Apólices'!$R1020&lt;&gt;"Cancelada"),IF(AND('Apólices'!$L1020&gt;=TODAY(),'Apólices'!$L1020&lt;=TODAY()+90),'Apólices'!$L1020+ROW()/100000,""),"")</f>
        <v/>
      </c>
    </row>
    <row r="1021">
      <c r="Z1021">
        <f>IF(AND(ISNUMBER('Apólices'!$L1021),'Apólices'!$R1021&lt;&gt;"Cancelada"),IF(AND('Apólices'!$L1021&gt;=TODAY(),'Apólices'!$L1021&lt;=TODAY()+90),'Apólices'!$L1021+ROW()/100000,""),"")</f>
        <v/>
      </c>
    </row>
    <row r="1022">
      <c r="Z1022">
        <f>IF(AND(ISNUMBER('Apólices'!$L1022),'Apólices'!$R1022&lt;&gt;"Cancelada"),IF(AND('Apólices'!$L1022&gt;=TODAY(),'Apólices'!$L1022&lt;=TODAY()+90),'Apólices'!$L1022+ROW()/100000,""),"")</f>
        <v/>
      </c>
    </row>
    <row r="1023">
      <c r="Z1023">
        <f>IF(AND(ISNUMBER('Apólices'!$L1023),'Apólices'!$R1023&lt;&gt;"Cancelada"),IF(AND('Apólices'!$L1023&gt;=TODAY(),'Apólices'!$L1023&lt;=TODAY()+90),'Apólices'!$L1023+ROW()/100000,""),"")</f>
        <v/>
      </c>
    </row>
    <row r="1024">
      <c r="Z1024">
        <f>IF(AND(ISNUMBER('Apólices'!$L1024),'Apólices'!$R1024&lt;&gt;"Cancelada"),IF(AND('Apólices'!$L1024&gt;=TODAY(),'Apólices'!$L1024&lt;=TODAY()+90),'Apólices'!$L1024+ROW()/100000,""),"")</f>
        <v/>
      </c>
    </row>
    <row r="1025">
      <c r="Z1025">
        <f>IF(AND(ISNUMBER('Apólices'!$L1025),'Apólices'!$R1025&lt;&gt;"Cancelada"),IF(AND('Apólices'!$L1025&gt;=TODAY(),'Apólices'!$L1025&lt;=TODAY()+90),'Apólices'!$L1025+ROW()/100000,""),"")</f>
        <v/>
      </c>
    </row>
    <row r="1026">
      <c r="Z1026">
        <f>IF(AND(ISNUMBER('Apólices'!$L1026),'Apólices'!$R1026&lt;&gt;"Cancelada"),IF(AND('Apólices'!$L1026&gt;=TODAY(),'Apólices'!$L1026&lt;=TODAY()+90),'Apólices'!$L1026+ROW()/100000,""),"")</f>
        <v/>
      </c>
    </row>
    <row r="1027">
      <c r="Z1027">
        <f>IF(AND(ISNUMBER('Apólices'!$L1027),'Apólices'!$R1027&lt;&gt;"Cancelada"),IF(AND('Apólices'!$L1027&gt;=TODAY(),'Apólices'!$L1027&lt;=TODAY()+90),'Apólices'!$L1027+ROW()/100000,""),"")</f>
        <v/>
      </c>
    </row>
    <row r="1028">
      <c r="Z1028">
        <f>IF(AND(ISNUMBER('Apólices'!$L1028),'Apólices'!$R1028&lt;&gt;"Cancelada"),IF(AND('Apólices'!$L1028&gt;=TODAY(),'Apólices'!$L1028&lt;=TODAY()+90),'Apólices'!$L1028+ROW()/100000,""),"")</f>
        <v/>
      </c>
    </row>
    <row r="1029">
      <c r="Z1029">
        <f>IF(AND(ISNUMBER('Apólices'!$L1029),'Apólices'!$R1029&lt;&gt;"Cancelada"),IF(AND('Apólices'!$L1029&gt;=TODAY(),'Apólices'!$L1029&lt;=TODAY()+90),'Apólices'!$L1029+ROW()/100000,""),"")</f>
        <v/>
      </c>
    </row>
    <row r="1030">
      <c r="Z1030">
        <f>IF(AND(ISNUMBER('Apólices'!$L1030),'Apólices'!$R1030&lt;&gt;"Cancelada"),IF(AND('Apólices'!$L1030&gt;=TODAY(),'Apólices'!$L1030&lt;=TODAY()+90),'Apólices'!$L1030+ROW()/100000,""),"")</f>
        <v/>
      </c>
    </row>
    <row r="1031">
      <c r="Z1031">
        <f>IF(AND(ISNUMBER('Apólices'!$L1031),'Apólices'!$R1031&lt;&gt;"Cancelada"),IF(AND('Apólices'!$L1031&gt;=TODAY(),'Apólices'!$L1031&lt;=TODAY()+90),'Apólices'!$L1031+ROW()/100000,""),"")</f>
        <v/>
      </c>
    </row>
    <row r="1032">
      <c r="Z1032">
        <f>IF(AND(ISNUMBER('Apólices'!$L1032),'Apólices'!$R1032&lt;&gt;"Cancelada"),IF(AND('Apólices'!$L1032&gt;=TODAY(),'Apólices'!$L1032&lt;=TODAY()+90),'Apólices'!$L1032+ROW()/100000,""),"")</f>
        <v/>
      </c>
    </row>
    <row r="1033">
      <c r="Z1033">
        <f>IF(AND(ISNUMBER('Apólices'!$L1033),'Apólices'!$R1033&lt;&gt;"Cancelada"),IF(AND('Apólices'!$L1033&gt;=TODAY(),'Apólices'!$L1033&lt;=TODAY()+90),'Apólices'!$L1033+ROW()/100000,""),"")</f>
        <v/>
      </c>
    </row>
    <row r="1034">
      <c r="Z1034">
        <f>IF(AND(ISNUMBER('Apólices'!$L1034),'Apólices'!$R1034&lt;&gt;"Cancelada"),IF(AND('Apólices'!$L1034&gt;=TODAY(),'Apólices'!$L1034&lt;=TODAY()+90),'Apólices'!$L1034+ROW()/100000,""),"")</f>
        <v/>
      </c>
    </row>
    <row r="1035">
      <c r="Z1035">
        <f>IF(AND(ISNUMBER('Apólices'!$L1035),'Apólices'!$R1035&lt;&gt;"Cancelada"),IF(AND('Apólices'!$L1035&gt;=TODAY(),'Apólices'!$L1035&lt;=TODAY()+90),'Apólices'!$L1035+ROW()/100000,""),"")</f>
        <v/>
      </c>
    </row>
    <row r="1036">
      <c r="Z1036">
        <f>IF(AND(ISNUMBER('Apólices'!$L1036),'Apólices'!$R1036&lt;&gt;"Cancelada"),IF(AND('Apólices'!$L1036&gt;=TODAY(),'Apólices'!$L1036&lt;=TODAY()+90),'Apólices'!$L1036+ROW()/100000,""),"")</f>
        <v/>
      </c>
    </row>
    <row r="1037">
      <c r="Z1037">
        <f>IF(AND(ISNUMBER('Apólices'!$L1037),'Apólices'!$R1037&lt;&gt;"Cancelada"),IF(AND('Apólices'!$L1037&gt;=TODAY(),'Apólices'!$L1037&lt;=TODAY()+90),'Apólices'!$L1037+ROW()/100000,""),"")</f>
        <v/>
      </c>
    </row>
    <row r="1038">
      <c r="Z1038">
        <f>IF(AND(ISNUMBER('Apólices'!$L1038),'Apólices'!$R1038&lt;&gt;"Cancelada"),IF(AND('Apólices'!$L1038&gt;=TODAY(),'Apólices'!$L1038&lt;=TODAY()+90),'Apólices'!$L1038+ROW()/100000,""),"")</f>
        <v/>
      </c>
    </row>
    <row r="1039">
      <c r="Z1039">
        <f>IF(AND(ISNUMBER('Apólices'!$L1039),'Apólices'!$R1039&lt;&gt;"Cancelada"),IF(AND('Apólices'!$L1039&gt;=TODAY(),'Apólices'!$L1039&lt;=TODAY()+90),'Apólices'!$L1039+ROW()/100000,""),"")</f>
        <v/>
      </c>
    </row>
    <row r="1040">
      <c r="Z1040">
        <f>IF(AND(ISNUMBER('Apólices'!$L1040),'Apólices'!$R1040&lt;&gt;"Cancelada"),IF(AND('Apólices'!$L1040&gt;=TODAY(),'Apólices'!$L1040&lt;=TODAY()+90),'Apólices'!$L1040+ROW()/100000,""),"")</f>
        <v/>
      </c>
    </row>
    <row r="1041">
      <c r="Z1041">
        <f>IF(AND(ISNUMBER('Apólices'!$L1041),'Apólices'!$R1041&lt;&gt;"Cancelada"),IF(AND('Apólices'!$L1041&gt;=TODAY(),'Apólices'!$L1041&lt;=TODAY()+90),'Apólices'!$L1041+ROW()/100000,""),"")</f>
        <v/>
      </c>
    </row>
    <row r="1042">
      <c r="Z1042">
        <f>IF(AND(ISNUMBER('Apólices'!$L1042),'Apólices'!$R1042&lt;&gt;"Cancelada"),IF(AND('Apólices'!$L1042&gt;=TODAY(),'Apólices'!$L1042&lt;=TODAY()+90),'Apólices'!$L1042+ROW()/100000,""),"")</f>
        <v/>
      </c>
    </row>
    <row r="1043">
      <c r="Z1043">
        <f>IF(AND(ISNUMBER('Apólices'!$L1043),'Apólices'!$R1043&lt;&gt;"Cancelada"),IF(AND('Apólices'!$L1043&gt;=TODAY(),'Apólices'!$L1043&lt;=TODAY()+90),'Apólices'!$L1043+ROW()/100000,""),"")</f>
        <v/>
      </c>
    </row>
    <row r="1044">
      <c r="Z1044">
        <f>IF(AND(ISNUMBER('Apólices'!$L1044),'Apólices'!$R1044&lt;&gt;"Cancelada"),IF(AND('Apólices'!$L1044&gt;=TODAY(),'Apólices'!$L1044&lt;=TODAY()+90),'Apólices'!$L1044+ROW()/100000,""),"")</f>
        <v/>
      </c>
    </row>
    <row r="1045">
      <c r="Z1045">
        <f>IF(AND(ISNUMBER('Apólices'!$L1045),'Apólices'!$R1045&lt;&gt;"Cancelada"),IF(AND('Apólices'!$L1045&gt;=TODAY(),'Apólices'!$L1045&lt;=TODAY()+90),'Apólices'!$L1045+ROW()/100000,""),"")</f>
        <v/>
      </c>
    </row>
    <row r="1046">
      <c r="Z1046">
        <f>IF(AND(ISNUMBER('Apólices'!$L1046),'Apólices'!$R1046&lt;&gt;"Cancelada"),IF(AND('Apólices'!$L1046&gt;=TODAY(),'Apólices'!$L1046&lt;=TODAY()+90),'Apólices'!$L1046+ROW()/100000,""),"")</f>
        <v/>
      </c>
    </row>
    <row r="1047">
      <c r="Z1047">
        <f>IF(AND(ISNUMBER('Apólices'!$L1047),'Apólices'!$R1047&lt;&gt;"Cancelada"),IF(AND('Apólices'!$L1047&gt;=TODAY(),'Apólices'!$L1047&lt;=TODAY()+90),'Apólices'!$L1047+ROW()/100000,""),"")</f>
        <v/>
      </c>
    </row>
    <row r="1048">
      <c r="Z1048">
        <f>IF(AND(ISNUMBER('Apólices'!$L1048),'Apólices'!$R1048&lt;&gt;"Cancelada"),IF(AND('Apólices'!$L1048&gt;=TODAY(),'Apólices'!$L1048&lt;=TODAY()+90),'Apólices'!$L1048+ROW()/100000,""),"")</f>
        <v/>
      </c>
    </row>
    <row r="1049">
      <c r="Z1049">
        <f>IF(AND(ISNUMBER('Apólices'!$L1049),'Apólices'!$R1049&lt;&gt;"Cancelada"),IF(AND('Apólices'!$L1049&gt;=TODAY(),'Apólices'!$L1049&lt;=TODAY()+90),'Apólices'!$L1049+ROW()/100000,""),"")</f>
        <v/>
      </c>
    </row>
    <row r="1050">
      <c r="Z1050">
        <f>IF(AND(ISNUMBER('Apólices'!$L1050),'Apólices'!$R1050&lt;&gt;"Cancelada"),IF(AND('Apólices'!$L1050&gt;=TODAY(),'Apólices'!$L1050&lt;=TODAY()+90),'Apólices'!$L1050+ROW()/100000,""),"")</f>
        <v/>
      </c>
    </row>
    <row r="1051">
      <c r="Z1051">
        <f>IF(AND(ISNUMBER('Apólices'!$L1051),'Apólices'!$R1051&lt;&gt;"Cancelada"),IF(AND('Apólices'!$L1051&gt;=TODAY(),'Apólices'!$L1051&lt;=TODAY()+90),'Apólices'!$L1051+ROW()/100000,""),"")</f>
        <v/>
      </c>
    </row>
    <row r="1052">
      <c r="Z1052">
        <f>IF(AND(ISNUMBER('Apólices'!$L1052),'Apólices'!$R1052&lt;&gt;"Cancelada"),IF(AND('Apólices'!$L1052&gt;=TODAY(),'Apólices'!$L1052&lt;=TODAY()+90),'Apólices'!$L1052+ROW()/100000,""),"")</f>
        <v/>
      </c>
    </row>
    <row r="1053">
      <c r="Z1053">
        <f>IF(AND(ISNUMBER('Apólices'!$L1053),'Apólices'!$R1053&lt;&gt;"Cancelada"),IF(AND('Apólices'!$L1053&gt;=TODAY(),'Apólices'!$L1053&lt;=TODAY()+90),'Apólices'!$L1053+ROW()/100000,""),"")</f>
        <v/>
      </c>
    </row>
    <row r="1054">
      <c r="Z1054">
        <f>IF(AND(ISNUMBER('Apólices'!$L1054),'Apólices'!$R1054&lt;&gt;"Cancelada"),IF(AND('Apólices'!$L1054&gt;=TODAY(),'Apólices'!$L1054&lt;=TODAY()+90),'Apólices'!$L1054+ROW()/100000,""),"")</f>
        <v/>
      </c>
    </row>
    <row r="1055">
      <c r="Z1055">
        <f>IF(AND(ISNUMBER('Apólices'!$L1055),'Apólices'!$R1055&lt;&gt;"Cancelada"),IF(AND('Apólices'!$L1055&gt;=TODAY(),'Apólices'!$L1055&lt;=TODAY()+90),'Apólices'!$L1055+ROW()/100000,""),"")</f>
        <v/>
      </c>
    </row>
    <row r="1056">
      <c r="Z1056">
        <f>IF(AND(ISNUMBER('Apólices'!$L1056),'Apólices'!$R1056&lt;&gt;"Cancelada"),IF(AND('Apólices'!$L1056&gt;=TODAY(),'Apólices'!$L1056&lt;=TODAY()+90),'Apólices'!$L1056+ROW()/100000,""),"")</f>
        <v/>
      </c>
    </row>
    <row r="1057">
      <c r="Z1057">
        <f>IF(AND(ISNUMBER('Apólices'!$L1057),'Apólices'!$R1057&lt;&gt;"Cancelada"),IF(AND('Apólices'!$L1057&gt;=TODAY(),'Apólices'!$L1057&lt;=TODAY()+90),'Apólices'!$L1057+ROW()/100000,""),"")</f>
        <v/>
      </c>
    </row>
    <row r="1058">
      <c r="Z1058">
        <f>IF(AND(ISNUMBER('Apólices'!$L1058),'Apólices'!$R1058&lt;&gt;"Cancelada"),IF(AND('Apólices'!$L1058&gt;=TODAY(),'Apólices'!$L1058&lt;=TODAY()+90),'Apólices'!$L1058+ROW()/100000,""),"")</f>
        <v/>
      </c>
    </row>
    <row r="1059">
      <c r="Z1059">
        <f>IF(AND(ISNUMBER('Apólices'!$L1059),'Apólices'!$R1059&lt;&gt;"Cancelada"),IF(AND('Apólices'!$L1059&gt;=TODAY(),'Apólices'!$L1059&lt;=TODAY()+90),'Apólices'!$L1059+ROW()/100000,""),"")</f>
        <v/>
      </c>
    </row>
    <row r="1060">
      <c r="Z1060">
        <f>IF(AND(ISNUMBER('Apólices'!$L1060),'Apólices'!$R1060&lt;&gt;"Cancelada"),IF(AND('Apólices'!$L1060&gt;=TODAY(),'Apólices'!$L1060&lt;=TODAY()+90),'Apólices'!$L1060+ROW()/100000,""),"")</f>
        <v/>
      </c>
    </row>
    <row r="1061">
      <c r="Z1061">
        <f>IF(AND(ISNUMBER('Apólices'!$L1061),'Apólices'!$R1061&lt;&gt;"Cancelada"),IF(AND('Apólices'!$L1061&gt;=TODAY(),'Apólices'!$L1061&lt;=TODAY()+90),'Apólices'!$L1061+ROW()/100000,""),"")</f>
        <v/>
      </c>
    </row>
    <row r="1062">
      <c r="Z1062">
        <f>IF(AND(ISNUMBER('Apólices'!$L1062),'Apólices'!$R1062&lt;&gt;"Cancelada"),IF(AND('Apólices'!$L1062&gt;=TODAY(),'Apólices'!$L1062&lt;=TODAY()+90),'Apólices'!$L1062+ROW()/100000,""),"")</f>
        <v/>
      </c>
    </row>
    <row r="1063">
      <c r="Z1063">
        <f>IF(AND(ISNUMBER('Apólices'!$L1063),'Apólices'!$R1063&lt;&gt;"Cancelada"),IF(AND('Apólices'!$L1063&gt;=TODAY(),'Apólices'!$L1063&lt;=TODAY()+90),'Apólices'!$L1063+ROW()/100000,""),"")</f>
        <v/>
      </c>
    </row>
    <row r="1064">
      <c r="Z1064">
        <f>IF(AND(ISNUMBER('Apólices'!$L1064),'Apólices'!$R1064&lt;&gt;"Cancelada"),IF(AND('Apólices'!$L1064&gt;=TODAY(),'Apólices'!$L1064&lt;=TODAY()+90),'Apólices'!$L1064+ROW()/100000,""),"")</f>
        <v/>
      </c>
    </row>
    <row r="1065">
      <c r="Z1065">
        <f>IF(AND(ISNUMBER('Apólices'!$L1065),'Apólices'!$R1065&lt;&gt;"Cancelada"),IF(AND('Apólices'!$L1065&gt;=TODAY(),'Apólices'!$L1065&lt;=TODAY()+90),'Apólices'!$L1065+ROW()/100000,""),"")</f>
        <v/>
      </c>
    </row>
    <row r="1066">
      <c r="Z1066">
        <f>IF(AND(ISNUMBER('Apólices'!$L1066),'Apólices'!$R1066&lt;&gt;"Cancelada"),IF(AND('Apólices'!$L1066&gt;=TODAY(),'Apólices'!$L1066&lt;=TODAY()+90),'Apólices'!$L1066+ROW()/100000,""),"")</f>
        <v/>
      </c>
    </row>
    <row r="1067">
      <c r="Z1067">
        <f>IF(AND(ISNUMBER('Apólices'!$L1067),'Apólices'!$R1067&lt;&gt;"Cancelada"),IF(AND('Apólices'!$L1067&gt;=TODAY(),'Apólices'!$L1067&lt;=TODAY()+90),'Apólices'!$L1067+ROW()/100000,""),"")</f>
        <v/>
      </c>
    </row>
    <row r="1068">
      <c r="Z1068">
        <f>IF(AND(ISNUMBER('Apólices'!$L1068),'Apólices'!$R1068&lt;&gt;"Cancelada"),IF(AND('Apólices'!$L1068&gt;=TODAY(),'Apólices'!$L1068&lt;=TODAY()+90),'Apólices'!$L1068+ROW()/100000,""),"")</f>
        <v/>
      </c>
    </row>
    <row r="1069">
      <c r="Z1069">
        <f>IF(AND(ISNUMBER('Apólices'!$L1069),'Apólices'!$R1069&lt;&gt;"Cancelada"),IF(AND('Apólices'!$L1069&gt;=TODAY(),'Apólices'!$L1069&lt;=TODAY()+90),'Apólices'!$L1069+ROW()/100000,""),"")</f>
        <v/>
      </c>
    </row>
    <row r="1070">
      <c r="Z1070">
        <f>IF(AND(ISNUMBER('Apólices'!$L1070),'Apólices'!$R1070&lt;&gt;"Cancelada"),IF(AND('Apólices'!$L1070&gt;=TODAY(),'Apólices'!$L1070&lt;=TODAY()+90),'Apólices'!$L1070+ROW()/100000,""),"")</f>
        <v/>
      </c>
    </row>
    <row r="1071">
      <c r="Z1071">
        <f>IF(AND(ISNUMBER('Apólices'!$L1071),'Apólices'!$R1071&lt;&gt;"Cancelada"),IF(AND('Apólices'!$L1071&gt;=TODAY(),'Apólices'!$L1071&lt;=TODAY()+90),'Apólices'!$L1071+ROW()/100000,""),"")</f>
        <v/>
      </c>
    </row>
    <row r="1072">
      <c r="Z1072">
        <f>IF(AND(ISNUMBER('Apólices'!$L1072),'Apólices'!$R1072&lt;&gt;"Cancelada"),IF(AND('Apólices'!$L1072&gt;=TODAY(),'Apólices'!$L1072&lt;=TODAY()+90),'Apólices'!$L1072+ROW()/100000,""),"")</f>
        <v/>
      </c>
    </row>
    <row r="1073">
      <c r="Z1073">
        <f>IF(AND(ISNUMBER('Apólices'!$L1073),'Apólices'!$R1073&lt;&gt;"Cancelada"),IF(AND('Apólices'!$L1073&gt;=TODAY(),'Apólices'!$L1073&lt;=TODAY()+90),'Apólices'!$L1073+ROW()/100000,""),"")</f>
        <v/>
      </c>
    </row>
    <row r="1074">
      <c r="Z1074">
        <f>IF(AND(ISNUMBER('Apólices'!$L1074),'Apólices'!$R1074&lt;&gt;"Cancelada"),IF(AND('Apólices'!$L1074&gt;=TODAY(),'Apólices'!$L1074&lt;=TODAY()+90),'Apólices'!$L1074+ROW()/100000,""),"")</f>
        <v/>
      </c>
    </row>
    <row r="1075">
      <c r="Z1075">
        <f>IF(AND(ISNUMBER('Apólices'!$L1075),'Apólices'!$R1075&lt;&gt;"Cancelada"),IF(AND('Apólices'!$L1075&gt;=TODAY(),'Apólices'!$L1075&lt;=TODAY()+90),'Apólices'!$L1075+ROW()/100000,""),"")</f>
        <v/>
      </c>
    </row>
    <row r="1076">
      <c r="Z1076">
        <f>IF(AND(ISNUMBER('Apólices'!$L1076),'Apólices'!$R1076&lt;&gt;"Cancelada"),IF(AND('Apólices'!$L1076&gt;=TODAY(),'Apólices'!$L1076&lt;=TODAY()+90),'Apólices'!$L1076+ROW()/100000,""),"")</f>
        <v/>
      </c>
    </row>
    <row r="1077">
      <c r="Z1077">
        <f>IF(AND(ISNUMBER('Apólices'!$L1077),'Apólices'!$R1077&lt;&gt;"Cancelada"),IF(AND('Apólices'!$L1077&gt;=TODAY(),'Apólices'!$L1077&lt;=TODAY()+90),'Apólices'!$L1077+ROW()/100000,""),"")</f>
        <v/>
      </c>
    </row>
    <row r="1078">
      <c r="Z1078">
        <f>IF(AND(ISNUMBER('Apólices'!$L1078),'Apólices'!$R1078&lt;&gt;"Cancelada"),IF(AND('Apólices'!$L1078&gt;=TODAY(),'Apólices'!$L1078&lt;=TODAY()+90),'Apólices'!$L1078+ROW()/100000,""),"")</f>
        <v/>
      </c>
    </row>
    <row r="1079">
      <c r="Z1079">
        <f>IF(AND(ISNUMBER('Apólices'!$L1079),'Apólices'!$R1079&lt;&gt;"Cancelada"),IF(AND('Apólices'!$L1079&gt;=TODAY(),'Apólices'!$L1079&lt;=TODAY()+90),'Apólices'!$L1079+ROW()/100000,""),"")</f>
        <v/>
      </c>
    </row>
    <row r="1080">
      <c r="Z1080">
        <f>IF(AND(ISNUMBER('Apólices'!$L1080),'Apólices'!$R1080&lt;&gt;"Cancelada"),IF(AND('Apólices'!$L1080&gt;=TODAY(),'Apólices'!$L1080&lt;=TODAY()+90),'Apólices'!$L1080+ROW()/100000,""),"")</f>
        <v/>
      </c>
    </row>
    <row r="1081">
      <c r="Z1081">
        <f>IF(AND(ISNUMBER('Apólices'!$L1081),'Apólices'!$R1081&lt;&gt;"Cancelada"),IF(AND('Apólices'!$L1081&gt;=TODAY(),'Apólices'!$L1081&lt;=TODAY()+90),'Apólices'!$L1081+ROW()/100000,""),"")</f>
        <v/>
      </c>
    </row>
    <row r="1082">
      <c r="Z1082">
        <f>IF(AND(ISNUMBER('Apólices'!$L1082),'Apólices'!$R1082&lt;&gt;"Cancelada"),IF(AND('Apólices'!$L1082&gt;=TODAY(),'Apólices'!$L1082&lt;=TODAY()+90),'Apólices'!$L1082+ROW()/100000,""),"")</f>
        <v/>
      </c>
    </row>
    <row r="1083">
      <c r="Z1083">
        <f>IF(AND(ISNUMBER('Apólices'!$L1083),'Apólices'!$R1083&lt;&gt;"Cancelada"),IF(AND('Apólices'!$L1083&gt;=TODAY(),'Apólices'!$L1083&lt;=TODAY()+90),'Apólices'!$L1083+ROW()/100000,""),"")</f>
        <v/>
      </c>
    </row>
    <row r="1084">
      <c r="Z1084">
        <f>IF(AND(ISNUMBER('Apólices'!$L1084),'Apólices'!$R1084&lt;&gt;"Cancelada"),IF(AND('Apólices'!$L1084&gt;=TODAY(),'Apólices'!$L1084&lt;=TODAY()+90),'Apólices'!$L1084+ROW()/100000,""),"")</f>
        <v/>
      </c>
    </row>
    <row r="1085">
      <c r="Z1085">
        <f>IF(AND(ISNUMBER('Apólices'!$L1085),'Apólices'!$R1085&lt;&gt;"Cancelada"),IF(AND('Apólices'!$L1085&gt;=TODAY(),'Apólices'!$L1085&lt;=TODAY()+90),'Apólices'!$L1085+ROW()/100000,""),"")</f>
        <v/>
      </c>
    </row>
    <row r="1086">
      <c r="Z1086">
        <f>IF(AND(ISNUMBER('Apólices'!$L1086),'Apólices'!$R1086&lt;&gt;"Cancelada"),IF(AND('Apólices'!$L1086&gt;=TODAY(),'Apólices'!$L1086&lt;=TODAY()+90),'Apólices'!$L1086+ROW()/100000,""),"")</f>
        <v/>
      </c>
    </row>
    <row r="1087">
      <c r="Z1087">
        <f>IF(AND(ISNUMBER('Apólices'!$L1087),'Apólices'!$R1087&lt;&gt;"Cancelada"),IF(AND('Apólices'!$L1087&gt;=TODAY(),'Apólices'!$L1087&lt;=TODAY()+90),'Apólices'!$L1087+ROW()/100000,""),"")</f>
        <v/>
      </c>
    </row>
    <row r="1088">
      <c r="Z1088">
        <f>IF(AND(ISNUMBER('Apólices'!$L1088),'Apólices'!$R1088&lt;&gt;"Cancelada"),IF(AND('Apólices'!$L1088&gt;=TODAY(),'Apólices'!$L1088&lt;=TODAY()+90),'Apólices'!$L1088+ROW()/100000,""),"")</f>
        <v/>
      </c>
    </row>
    <row r="1089">
      <c r="Z1089">
        <f>IF(AND(ISNUMBER('Apólices'!$L1089),'Apólices'!$R1089&lt;&gt;"Cancelada"),IF(AND('Apólices'!$L1089&gt;=TODAY(),'Apólices'!$L1089&lt;=TODAY()+90),'Apólices'!$L1089+ROW()/100000,""),"")</f>
        <v/>
      </c>
    </row>
    <row r="1090">
      <c r="Z1090">
        <f>IF(AND(ISNUMBER('Apólices'!$L1090),'Apólices'!$R1090&lt;&gt;"Cancelada"),IF(AND('Apólices'!$L1090&gt;=TODAY(),'Apólices'!$L1090&lt;=TODAY()+90),'Apólices'!$L1090+ROW()/100000,""),"")</f>
        <v/>
      </c>
    </row>
    <row r="1091">
      <c r="Z1091">
        <f>IF(AND(ISNUMBER('Apólices'!$L1091),'Apólices'!$R1091&lt;&gt;"Cancelada"),IF(AND('Apólices'!$L1091&gt;=TODAY(),'Apólices'!$L1091&lt;=TODAY()+90),'Apólices'!$L1091+ROW()/100000,""),"")</f>
        <v/>
      </c>
    </row>
    <row r="1092">
      <c r="Z1092">
        <f>IF(AND(ISNUMBER('Apólices'!$L1092),'Apólices'!$R1092&lt;&gt;"Cancelada"),IF(AND('Apólices'!$L1092&gt;=TODAY(),'Apólices'!$L1092&lt;=TODAY()+90),'Apólices'!$L1092+ROW()/100000,""),"")</f>
        <v/>
      </c>
    </row>
    <row r="1093">
      <c r="Z1093">
        <f>IF(AND(ISNUMBER('Apólices'!$L1093),'Apólices'!$R1093&lt;&gt;"Cancelada"),IF(AND('Apólices'!$L1093&gt;=TODAY(),'Apólices'!$L1093&lt;=TODAY()+90),'Apólices'!$L1093+ROW()/100000,""),"")</f>
        <v/>
      </c>
    </row>
    <row r="1094">
      <c r="Z1094">
        <f>IF(AND(ISNUMBER('Apólices'!$L1094),'Apólices'!$R1094&lt;&gt;"Cancelada"),IF(AND('Apólices'!$L1094&gt;=TODAY(),'Apólices'!$L1094&lt;=TODAY()+90),'Apólices'!$L1094+ROW()/100000,""),"")</f>
        <v/>
      </c>
    </row>
    <row r="1095">
      <c r="Z1095">
        <f>IF(AND(ISNUMBER('Apólices'!$L1095),'Apólices'!$R1095&lt;&gt;"Cancelada"),IF(AND('Apólices'!$L1095&gt;=TODAY(),'Apólices'!$L1095&lt;=TODAY()+90),'Apólices'!$L1095+ROW()/100000,""),"")</f>
        <v/>
      </c>
    </row>
    <row r="1096">
      <c r="Z1096">
        <f>IF(AND(ISNUMBER('Apólices'!$L1096),'Apólices'!$R1096&lt;&gt;"Cancelada"),IF(AND('Apólices'!$L1096&gt;=TODAY(),'Apólices'!$L1096&lt;=TODAY()+90),'Apólices'!$L1096+ROW()/100000,""),"")</f>
        <v/>
      </c>
    </row>
    <row r="1097">
      <c r="Z1097">
        <f>IF(AND(ISNUMBER('Apólices'!$L1097),'Apólices'!$R1097&lt;&gt;"Cancelada"),IF(AND('Apólices'!$L1097&gt;=TODAY(),'Apólices'!$L1097&lt;=TODAY()+90),'Apólices'!$L1097+ROW()/100000,""),"")</f>
        <v/>
      </c>
    </row>
    <row r="1098">
      <c r="Z1098">
        <f>IF(AND(ISNUMBER('Apólices'!$L1098),'Apólices'!$R1098&lt;&gt;"Cancelada"),IF(AND('Apólices'!$L1098&gt;=TODAY(),'Apólices'!$L1098&lt;=TODAY()+90),'Apólices'!$L1098+ROW()/100000,""),"")</f>
        <v/>
      </c>
    </row>
    <row r="1099">
      <c r="Z1099">
        <f>IF(AND(ISNUMBER('Apólices'!$L1099),'Apólices'!$R1099&lt;&gt;"Cancelada"),IF(AND('Apólices'!$L1099&gt;=TODAY(),'Apólices'!$L1099&lt;=TODAY()+90),'Apólices'!$L1099+ROW()/100000,""),"")</f>
        <v/>
      </c>
    </row>
    <row r="1100">
      <c r="Z1100">
        <f>IF(AND(ISNUMBER('Apólices'!$L1100),'Apólices'!$R1100&lt;&gt;"Cancelada"),IF(AND('Apólices'!$L1100&gt;=TODAY(),'Apólices'!$L1100&lt;=TODAY()+90),'Apólices'!$L1100+ROW()/100000,""),"")</f>
        <v/>
      </c>
    </row>
    <row r="1101">
      <c r="Z1101">
        <f>IF(AND(ISNUMBER('Apólices'!$L1101),'Apólices'!$R1101&lt;&gt;"Cancelada"),IF(AND('Apólices'!$L1101&gt;=TODAY(),'Apólices'!$L1101&lt;=TODAY()+90),'Apólices'!$L1101+ROW()/100000,""),"")</f>
        <v/>
      </c>
    </row>
    <row r="1102">
      <c r="Z1102">
        <f>IF(AND(ISNUMBER('Apólices'!$L1102),'Apólices'!$R1102&lt;&gt;"Cancelada"),IF(AND('Apólices'!$L1102&gt;=TODAY(),'Apólices'!$L1102&lt;=TODAY()+90),'Apólices'!$L1102+ROW()/100000,""),"")</f>
        <v/>
      </c>
    </row>
    <row r="1103">
      <c r="Z1103">
        <f>IF(AND(ISNUMBER('Apólices'!$L1103),'Apólices'!$R1103&lt;&gt;"Cancelada"),IF(AND('Apólices'!$L1103&gt;=TODAY(),'Apólices'!$L1103&lt;=TODAY()+90),'Apólices'!$L1103+ROW()/100000,""),"")</f>
        <v/>
      </c>
    </row>
    <row r="1104">
      <c r="Z1104">
        <f>IF(AND(ISNUMBER('Apólices'!$L1104),'Apólices'!$R1104&lt;&gt;"Cancelada"),IF(AND('Apólices'!$L1104&gt;=TODAY(),'Apólices'!$L1104&lt;=TODAY()+90),'Apólices'!$L1104+ROW()/100000,""),"")</f>
        <v/>
      </c>
    </row>
    <row r="1105">
      <c r="Z1105">
        <f>IF(AND(ISNUMBER('Apólices'!$L1105),'Apólices'!$R1105&lt;&gt;"Cancelada"),IF(AND('Apólices'!$L1105&gt;=TODAY(),'Apólices'!$L1105&lt;=TODAY()+90),'Apólices'!$L1105+ROW()/100000,""),"")</f>
        <v/>
      </c>
    </row>
    <row r="1106">
      <c r="Z1106">
        <f>IF(AND(ISNUMBER('Apólices'!$L1106),'Apólices'!$R1106&lt;&gt;"Cancelada"),IF(AND('Apólices'!$L1106&gt;=TODAY(),'Apólices'!$L1106&lt;=TODAY()+90),'Apólices'!$L1106+ROW()/100000,""),"")</f>
        <v/>
      </c>
    </row>
    <row r="1107">
      <c r="Z1107">
        <f>IF(AND(ISNUMBER('Apólices'!$L1107),'Apólices'!$R1107&lt;&gt;"Cancelada"),IF(AND('Apólices'!$L1107&gt;=TODAY(),'Apólices'!$L1107&lt;=TODAY()+90),'Apólices'!$L1107+ROW()/100000,""),"")</f>
        <v/>
      </c>
    </row>
    <row r="1108">
      <c r="Z1108">
        <f>IF(AND(ISNUMBER('Apólices'!$L1108),'Apólices'!$R1108&lt;&gt;"Cancelada"),IF(AND('Apólices'!$L1108&gt;=TODAY(),'Apólices'!$L1108&lt;=TODAY()+90),'Apólices'!$L1108+ROW()/100000,""),"")</f>
        <v/>
      </c>
    </row>
    <row r="1109">
      <c r="Z1109">
        <f>IF(AND(ISNUMBER('Apólices'!$L1109),'Apólices'!$R1109&lt;&gt;"Cancelada"),IF(AND('Apólices'!$L1109&gt;=TODAY(),'Apólices'!$L1109&lt;=TODAY()+90),'Apólices'!$L1109+ROW()/100000,""),"")</f>
        <v/>
      </c>
    </row>
    <row r="1110">
      <c r="Z1110">
        <f>IF(AND(ISNUMBER('Apólices'!$L1110),'Apólices'!$R1110&lt;&gt;"Cancelada"),IF(AND('Apólices'!$L1110&gt;=TODAY(),'Apólices'!$L1110&lt;=TODAY()+90),'Apólices'!$L1110+ROW()/100000,""),"")</f>
        <v/>
      </c>
    </row>
    <row r="1111">
      <c r="Z1111">
        <f>IF(AND(ISNUMBER('Apólices'!$L1111),'Apólices'!$R1111&lt;&gt;"Cancelada"),IF(AND('Apólices'!$L1111&gt;=TODAY(),'Apólices'!$L1111&lt;=TODAY()+90),'Apólices'!$L1111+ROW()/100000,""),"")</f>
        <v/>
      </c>
    </row>
    <row r="1112">
      <c r="Z1112">
        <f>IF(AND(ISNUMBER('Apólices'!$L1112),'Apólices'!$R1112&lt;&gt;"Cancelada"),IF(AND('Apólices'!$L1112&gt;=TODAY(),'Apólices'!$L1112&lt;=TODAY()+90),'Apólices'!$L1112+ROW()/100000,""),"")</f>
        <v/>
      </c>
    </row>
    <row r="1113">
      <c r="Z1113">
        <f>IF(AND(ISNUMBER('Apólices'!$L1113),'Apólices'!$R1113&lt;&gt;"Cancelada"),IF(AND('Apólices'!$L1113&gt;=TODAY(),'Apólices'!$L1113&lt;=TODAY()+90),'Apólices'!$L1113+ROW()/100000,""),"")</f>
        <v/>
      </c>
    </row>
    <row r="1114">
      <c r="Z1114">
        <f>IF(AND(ISNUMBER('Apólices'!$L1114),'Apólices'!$R1114&lt;&gt;"Cancelada"),IF(AND('Apólices'!$L1114&gt;=TODAY(),'Apólices'!$L1114&lt;=TODAY()+90),'Apólices'!$L1114+ROW()/100000,""),"")</f>
        <v/>
      </c>
    </row>
    <row r="1115">
      <c r="Z1115">
        <f>IF(AND(ISNUMBER('Apólices'!$L1115),'Apólices'!$R1115&lt;&gt;"Cancelada"),IF(AND('Apólices'!$L1115&gt;=TODAY(),'Apólices'!$L1115&lt;=TODAY()+90),'Apólices'!$L1115+ROW()/100000,""),"")</f>
        <v/>
      </c>
    </row>
    <row r="1116">
      <c r="Z1116">
        <f>IF(AND(ISNUMBER('Apólices'!$L1116),'Apólices'!$R1116&lt;&gt;"Cancelada"),IF(AND('Apólices'!$L1116&gt;=TODAY(),'Apólices'!$L1116&lt;=TODAY()+90),'Apólices'!$L1116+ROW()/100000,""),"")</f>
        <v/>
      </c>
    </row>
    <row r="1117">
      <c r="Z1117">
        <f>IF(AND(ISNUMBER('Apólices'!$L1117),'Apólices'!$R1117&lt;&gt;"Cancelada"),IF(AND('Apólices'!$L1117&gt;=TODAY(),'Apólices'!$L1117&lt;=TODAY()+90),'Apólices'!$L1117+ROW()/100000,""),"")</f>
        <v/>
      </c>
    </row>
    <row r="1118">
      <c r="Z1118">
        <f>IF(AND(ISNUMBER('Apólices'!$L1118),'Apólices'!$R1118&lt;&gt;"Cancelada"),IF(AND('Apólices'!$L1118&gt;=TODAY(),'Apólices'!$L1118&lt;=TODAY()+90),'Apólices'!$L1118+ROW()/100000,""),"")</f>
        <v/>
      </c>
    </row>
    <row r="1119">
      <c r="Z1119">
        <f>IF(AND(ISNUMBER('Apólices'!$L1119),'Apólices'!$R1119&lt;&gt;"Cancelada"),IF(AND('Apólices'!$L1119&gt;=TODAY(),'Apólices'!$L1119&lt;=TODAY()+90),'Apólices'!$L1119+ROW()/100000,""),"")</f>
        <v/>
      </c>
    </row>
    <row r="1120">
      <c r="Z1120">
        <f>IF(AND(ISNUMBER('Apólices'!$L1120),'Apólices'!$R1120&lt;&gt;"Cancelada"),IF(AND('Apólices'!$L1120&gt;=TODAY(),'Apólices'!$L1120&lt;=TODAY()+90),'Apólices'!$L1120+ROW()/100000,""),"")</f>
        <v/>
      </c>
    </row>
    <row r="1121">
      <c r="Z1121">
        <f>IF(AND(ISNUMBER('Apólices'!$L1121),'Apólices'!$R1121&lt;&gt;"Cancelada"),IF(AND('Apólices'!$L1121&gt;=TODAY(),'Apólices'!$L1121&lt;=TODAY()+90),'Apólices'!$L1121+ROW()/100000,""),"")</f>
        <v/>
      </c>
    </row>
    <row r="1122">
      <c r="Z1122">
        <f>IF(AND(ISNUMBER('Apólices'!$L1122),'Apólices'!$R1122&lt;&gt;"Cancelada"),IF(AND('Apólices'!$L1122&gt;=TODAY(),'Apólices'!$L1122&lt;=TODAY()+90),'Apólices'!$L1122+ROW()/100000,""),"")</f>
        <v/>
      </c>
    </row>
    <row r="1123">
      <c r="Z1123">
        <f>IF(AND(ISNUMBER('Apólices'!$L1123),'Apólices'!$R1123&lt;&gt;"Cancelada"),IF(AND('Apólices'!$L1123&gt;=TODAY(),'Apólices'!$L1123&lt;=TODAY()+90),'Apólices'!$L1123+ROW()/100000,""),"")</f>
        <v/>
      </c>
    </row>
    <row r="1124">
      <c r="Z1124">
        <f>IF(AND(ISNUMBER('Apólices'!$L1124),'Apólices'!$R1124&lt;&gt;"Cancelada"),IF(AND('Apólices'!$L1124&gt;=TODAY(),'Apólices'!$L1124&lt;=TODAY()+90),'Apólices'!$L1124+ROW()/100000,""),"")</f>
        <v/>
      </c>
    </row>
    <row r="1125">
      <c r="Z1125">
        <f>IF(AND(ISNUMBER('Apólices'!$L1125),'Apólices'!$R1125&lt;&gt;"Cancelada"),IF(AND('Apólices'!$L1125&gt;=TODAY(),'Apólices'!$L1125&lt;=TODAY()+90),'Apólices'!$L1125+ROW()/100000,""),"")</f>
        <v/>
      </c>
    </row>
    <row r="1126">
      <c r="Z1126">
        <f>IF(AND(ISNUMBER('Apólices'!$L1126),'Apólices'!$R1126&lt;&gt;"Cancelada"),IF(AND('Apólices'!$L1126&gt;=TODAY(),'Apólices'!$L1126&lt;=TODAY()+90),'Apólices'!$L1126+ROW()/100000,""),"")</f>
        <v/>
      </c>
    </row>
    <row r="1127">
      <c r="Z1127">
        <f>IF(AND(ISNUMBER('Apólices'!$L1127),'Apólices'!$R1127&lt;&gt;"Cancelada"),IF(AND('Apólices'!$L1127&gt;=TODAY(),'Apólices'!$L1127&lt;=TODAY()+90),'Apólices'!$L1127+ROW()/100000,""),"")</f>
        <v/>
      </c>
    </row>
    <row r="1128">
      <c r="Z1128">
        <f>IF(AND(ISNUMBER('Apólices'!$L1128),'Apólices'!$R1128&lt;&gt;"Cancelada"),IF(AND('Apólices'!$L1128&gt;=TODAY(),'Apólices'!$L1128&lt;=TODAY()+90),'Apólices'!$L1128+ROW()/100000,""),"")</f>
        <v/>
      </c>
    </row>
    <row r="1129">
      <c r="Z1129">
        <f>IF(AND(ISNUMBER('Apólices'!$L1129),'Apólices'!$R1129&lt;&gt;"Cancelada"),IF(AND('Apólices'!$L1129&gt;=TODAY(),'Apólices'!$L1129&lt;=TODAY()+90),'Apólices'!$L1129+ROW()/100000,""),"")</f>
        <v/>
      </c>
    </row>
    <row r="1130">
      <c r="Z1130">
        <f>IF(AND(ISNUMBER('Apólices'!$L1130),'Apólices'!$R1130&lt;&gt;"Cancelada"),IF(AND('Apólices'!$L1130&gt;=TODAY(),'Apólices'!$L1130&lt;=TODAY()+90),'Apólices'!$L1130+ROW()/100000,""),"")</f>
        <v/>
      </c>
    </row>
    <row r="1131">
      <c r="Z1131">
        <f>IF(AND(ISNUMBER('Apólices'!$L1131),'Apólices'!$R1131&lt;&gt;"Cancelada"),IF(AND('Apólices'!$L1131&gt;=TODAY(),'Apólices'!$L1131&lt;=TODAY()+90),'Apólices'!$L1131+ROW()/100000,""),"")</f>
        <v/>
      </c>
    </row>
    <row r="1132">
      <c r="Z1132">
        <f>IF(AND(ISNUMBER('Apólices'!$L1132),'Apólices'!$R1132&lt;&gt;"Cancelada"),IF(AND('Apólices'!$L1132&gt;=TODAY(),'Apólices'!$L1132&lt;=TODAY()+90),'Apólices'!$L1132+ROW()/100000,""),"")</f>
        <v/>
      </c>
    </row>
    <row r="1133">
      <c r="Z1133">
        <f>IF(AND(ISNUMBER('Apólices'!$L1133),'Apólices'!$R1133&lt;&gt;"Cancelada"),IF(AND('Apólices'!$L1133&gt;=TODAY(),'Apólices'!$L1133&lt;=TODAY()+90),'Apólices'!$L1133+ROW()/100000,""),"")</f>
        <v/>
      </c>
    </row>
    <row r="1134">
      <c r="Z1134">
        <f>IF(AND(ISNUMBER('Apólices'!$L1134),'Apólices'!$R1134&lt;&gt;"Cancelada"),IF(AND('Apólices'!$L1134&gt;=TODAY(),'Apólices'!$L1134&lt;=TODAY()+90),'Apólices'!$L1134+ROW()/100000,""),"")</f>
        <v/>
      </c>
    </row>
    <row r="1135">
      <c r="Z1135">
        <f>IF(AND(ISNUMBER('Apólices'!$L1135),'Apólices'!$R1135&lt;&gt;"Cancelada"),IF(AND('Apólices'!$L1135&gt;=TODAY(),'Apólices'!$L1135&lt;=TODAY()+90),'Apólices'!$L1135+ROW()/100000,""),"")</f>
        <v/>
      </c>
    </row>
    <row r="1136">
      <c r="Z1136">
        <f>IF(AND(ISNUMBER('Apólices'!$L1136),'Apólices'!$R1136&lt;&gt;"Cancelada"),IF(AND('Apólices'!$L1136&gt;=TODAY(),'Apólices'!$L1136&lt;=TODAY()+90),'Apólices'!$L1136+ROW()/100000,""),"")</f>
        <v/>
      </c>
    </row>
    <row r="1137">
      <c r="Z1137">
        <f>IF(AND(ISNUMBER('Apólices'!$L1137),'Apólices'!$R1137&lt;&gt;"Cancelada"),IF(AND('Apólices'!$L1137&gt;=TODAY(),'Apólices'!$L1137&lt;=TODAY()+90),'Apólices'!$L1137+ROW()/100000,""),"")</f>
        <v/>
      </c>
    </row>
    <row r="1138">
      <c r="Z1138">
        <f>IF(AND(ISNUMBER('Apólices'!$L1138),'Apólices'!$R1138&lt;&gt;"Cancelada"),IF(AND('Apólices'!$L1138&gt;=TODAY(),'Apólices'!$L1138&lt;=TODAY()+90),'Apólices'!$L1138+ROW()/100000,""),"")</f>
        <v/>
      </c>
    </row>
    <row r="1139">
      <c r="Z1139">
        <f>IF(AND(ISNUMBER('Apólices'!$L1139),'Apólices'!$R1139&lt;&gt;"Cancelada"),IF(AND('Apólices'!$L1139&gt;=TODAY(),'Apólices'!$L1139&lt;=TODAY()+90),'Apólices'!$L1139+ROW()/100000,""),"")</f>
        <v/>
      </c>
    </row>
    <row r="1140">
      <c r="Z1140">
        <f>IF(AND(ISNUMBER('Apólices'!$L1140),'Apólices'!$R1140&lt;&gt;"Cancelada"),IF(AND('Apólices'!$L1140&gt;=TODAY(),'Apólices'!$L1140&lt;=TODAY()+90),'Apólices'!$L1140+ROW()/100000,""),"")</f>
        <v/>
      </c>
    </row>
    <row r="1141">
      <c r="Z1141">
        <f>IF(AND(ISNUMBER('Apólices'!$L1141),'Apólices'!$R1141&lt;&gt;"Cancelada"),IF(AND('Apólices'!$L1141&gt;=TODAY(),'Apólices'!$L1141&lt;=TODAY()+90),'Apólices'!$L1141+ROW()/100000,""),"")</f>
        <v/>
      </c>
    </row>
    <row r="1142">
      <c r="Z1142">
        <f>IF(AND(ISNUMBER('Apólices'!$L1142),'Apólices'!$R1142&lt;&gt;"Cancelada"),IF(AND('Apólices'!$L1142&gt;=TODAY(),'Apólices'!$L1142&lt;=TODAY()+90),'Apólices'!$L1142+ROW()/100000,""),"")</f>
        <v/>
      </c>
    </row>
    <row r="1143">
      <c r="Z1143">
        <f>IF(AND(ISNUMBER('Apólices'!$L1143),'Apólices'!$R1143&lt;&gt;"Cancelada"),IF(AND('Apólices'!$L1143&gt;=TODAY(),'Apólices'!$L1143&lt;=TODAY()+90),'Apólices'!$L1143+ROW()/100000,""),"")</f>
        <v/>
      </c>
    </row>
    <row r="1144">
      <c r="Z1144">
        <f>IF(AND(ISNUMBER('Apólices'!$L1144),'Apólices'!$R1144&lt;&gt;"Cancelada"),IF(AND('Apólices'!$L1144&gt;=TODAY(),'Apólices'!$L1144&lt;=TODAY()+90),'Apólices'!$L1144+ROW()/100000,""),"")</f>
        <v/>
      </c>
    </row>
    <row r="1145">
      <c r="Z1145">
        <f>IF(AND(ISNUMBER('Apólices'!$L1145),'Apólices'!$R1145&lt;&gt;"Cancelada"),IF(AND('Apólices'!$L1145&gt;=TODAY(),'Apólices'!$L1145&lt;=TODAY()+90),'Apólices'!$L1145+ROW()/100000,""),"")</f>
        <v/>
      </c>
    </row>
    <row r="1146">
      <c r="Z1146">
        <f>IF(AND(ISNUMBER('Apólices'!$L1146),'Apólices'!$R1146&lt;&gt;"Cancelada"),IF(AND('Apólices'!$L1146&gt;=TODAY(),'Apólices'!$L1146&lt;=TODAY()+90),'Apólices'!$L1146+ROW()/100000,""),"")</f>
        <v/>
      </c>
    </row>
    <row r="1147">
      <c r="Z1147">
        <f>IF(AND(ISNUMBER('Apólices'!$L1147),'Apólices'!$R1147&lt;&gt;"Cancelada"),IF(AND('Apólices'!$L1147&gt;=TODAY(),'Apólices'!$L1147&lt;=TODAY()+90),'Apólices'!$L1147+ROW()/100000,""),"")</f>
        <v/>
      </c>
    </row>
    <row r="1148">
      <c r="Z1148">
        <f>IF(AND(ISNUMBER('Apólices'!$L1148),'Apólices'!$R1148&lt;&gt;"Cancelada"),IF(AND('Apólices'!$L1148&gt;=TODAY(),'Apólices'!$L1148&lt;=TODAY()+90),'Apólices'!$L1148+ROW()/100000,""),"")</f>
        <v/>
      </c>
    </row>
    <row r="1149">
      <c r="Z1149">
        <f>IF(AND(ISNUMBER('Apólices'!$L1149),'Apólices'!$R1149&lt;&gt;"Cancelada"),IF(AND('Apólices'!$L1149&gt;=TODAY(),'Apólices'!$L1149&lt;=TODAY()+90),'Apólices'!$L1149+ROW()/100000,""),"")</f>
        <v/>
      </c>
    </row>
    <row r="1150">
      <c r="Z1150">
        <f>IF(AND(ISNUMBER('Apólices'!$L1150),'Apólices'!$R1150&lt;&gt;"Cancelada"),IF(AND('Apólices'!$L1150&gt;=TODAY(),'Apólices'!$L1150&lt;=TODAY()+90),'Apólices'!$L1150+ROW()/100000,""),"")</f>
        <v/>
      </c>
    </row>
    <row r="1151">
      <c r="Z1151">
        <f>IF(AND(ISNUMBER('Apólices'!$L1151),'Apólices'!$R1151&lt;&gt;"Cancelada"),IF(AND('Apólices'!$L1151&gt;=TODAY(),'Apólices'!$L1151&lt;=TODAY()+90),'Apólices'!$L1151+ROW()/100000,""),"")</f>
        <v/>
      </c>
    </row>
    <row r="1152">
      <c r="Z1152">
        <f>IF(AND(ISNUMBER('Apólices'!$L1152),'Apólices'!$R1152&lt;&gt;"Cancelada"),IF(AND('Apólices'!$L1152&gt;=TODAY(),'Apólices'!$L1152&lt;=TODAY()+90),'Apólices'!$L1152+ROW()/100000,""),"")</f>
        <v/>
      </c>
    </row>
    <row r="1153">
      <c r="Z1153">
        <f>IF(AND(ISNUMBER('Apólices'!$L1153),'Apólices'!$R1153&lt;&gt;"Cancelada"),IF(AND('Apólices'!$L1153&gt;=TODAY(),'Apólices'!$L1153&lt;=TODAY()+90),'Apólices'!$L1153+ROW()/100000,""),"")</f>
        <v/>
      </c>
    </row>
    <row r="1154">
      <c r="Z1154">
        <f>IF(AND(ISNUMBER('Apólices'!$L1154),'Apólices'!$R1154&lt;&gt;"Cancelada"),IF(AND('Apólices'!$L1154&gt;=TODAY(),'Apólices'!$L1154&lt;=TODAY()+90),'Apólices'!$L1154+ROW()/100000,""),"")</f>
        <v/>
      </c>
    </row>
    <row r="1155">
      <c r="Z1155">
        <f>IF(AND(ISNUMBER('Apólices'!$L1155),'Apólices'!$R1155&lt;&gt;"Cancelada"),IF(AND('Apólices'!$L1155&gt;=TODAY(),'Apólices'!$L1155&lt;=TODAY()+90),'Apólices'!$L1155+ROW()/100000,""),"")</f>
        <v/>
      </c>
    </row>
    <row r="1156">
      <c r="Z1156">
        <f>IF(AND(ISNUMBER('Apólices'!$L1156),'Apólices'!$R1156&lt;&gt;"Cancelada"),IF(AND('Apólices'!$L1156&gt;=TODAY(),'Apólices'!$L1156&lt;=TODAY()+90),'Apólices'!$L1156+ROW()/100000,""),"")</f>
        <v/>
      </c>
    </row>
    <row r="1157">
      <c r="Z1157">
        <f>IF(AND(ISNUMBER('Apólices'!$L1157),'Apólices'!$R1157&lt;&gt;"Cancelada"),IF(AND('Apólices'!$L1157&gt;=TODAY(),'Apólices'!$L1157&lt;=TODAY()+90),'Apólices'!$L1157+ROW()/100000,""),"")</f>
        <v/>
      </c>
    </row>
    <row r="1158">
      <c r="Z1158">
        <f>IF(AND(ISNUMBER('Apólices'!$L1158),'Apólices'!$R1158&lt;&gt;"Cancelada"),IF(AND('Apólices'!$L1158&gt;=TODAY(),'Apólices'!$L1158&lt;=TODAY()+90),'Apólices'!$L1158+ROW()/100000,""),"")</f>
        <v/>
      </c>
    </row>
    <row r="1159">
      <c r="Z1159">
        <f>IF(AND(ISNUMBER('Apólices'!$L1159),'Apólices'!$R1159&lt;&gt;"Cancelada"),IF(AND('Apólices'!$L1159&gt;=TODAY(),'Apólices'!$L1159&lt;=TODAY()+90),'Apólices'!$L1159+ROW()/100000,""),"")</f>
        <v/>
      </c>
    </row>
    <row r="1160">
      <c r="Z1160">
        <f>IF(AND(ISNUMBER('Apólices'!$L1160),'Apólices'!$R1160&lt;&gt;"Cancelada"),IF(AND('Apólices'!$L1160&gt;=TODAY(),'Apólices'!$L1160&lt;=TODAY()+90),'Apólices'!$L1160+ROW()/100000,""),"")</f>
        <v/>
      </c>
    </row>
    <row r="1161">
      <c r="Z1161">
        <f>IF(AND(ISNUMBER('Apólices'!$L1161),'Apólices'!$R1161&lt;&gt;"Cancelada"),IF(AND('Apólices'!$L1161&gt;=TODAY(),'Apólices'!$L1161&lt;=TODAY()+90),'Apólices'!$L1161+ROW()/100000,""),"")</f>
        <v/>
      </c>
    </row>
    <row r="1162">
      <c r="Z1162">
        <f>IF(AND(ISNUMBER('Apólices'!$L1162),'Apólices'!$R1162&lt;&gt;"Cancelada"),IF(AND('Apólices'!$L1162&gt;=TODAY(),'Apólices'!$L1162&lt;=TODAY()+90),'Apólices'!$L1162+ROW()/100000,""),"")</f>
        <v/>
      </c>
    </row>
    <row r="1163">
      <c r="Z1163">
        <f>IF(AND(ISNUMBER('Apólices'!$L1163),'Apólices'!$R1163&lt;&gt;"Cancelada"),IF(AND('Apólices'!$L1163&gt;=TODAY(),'Apólices'!$L1163&lt;=TODAY()+90),'Apólices'!$L1163+ROW()/100000,""),"")</f>
        <v/>
      </c>
    </row>
    <row r="1164">
      <c r="Z1164">
        <f>IF(AND(ISNUMBER('Apólices'!$L1164),'Apólices'!$R1164&lt;&gt;"Cancelada"),IF(AND('Apólices'!$L1164&gt;=TODAY(),'Apólices'!$L1164&lt;=TODAY()+90),'Apólices'!$L1164+ROW()/100000,""),"")</f>
        <v/>
      </c>
    </row>
    <row r="1165">
      <c r="Z1165">
        <f>IF(AND(ISNUMBER('Apólices'!$L1165),'Apólices'!$R1165&lt;&gt;"Cancelada"),IF(AND('Apólices'!$L1165&gt;=TODAY(),'Apólices'!$L1165&lt;=TODAY()+90),'Apólices'!$L1165+ROW()/100000,""),"")</f>
        <v/>
      </c>
    </row>
    <row r="1166">
      <c r="Z1166">
        <f>IF(AND(ISNUMBER('Apólices'!$L1166),'Apólices'!$R1166&lt;&gt;"Cancelada"),IF(AND('Apólices'!$L1166&gt;=TODAY(),'Apólices'!$L1166&lt;=TODAY()+90),'Apólices'!$L1166+ROW()/100000,""),"")</f>
        <v/>
      </c>
    </row>
    <row r="1167">
      <c r="Z1167">
        <f>IF(AND(ISNUMBER('Apólices'!$L1167),'Apólices'!$R1167&lt;&gt;"Cancelada"),IF(AND('Apólices'!$L1167&gt;=TODAY(),'Apólices'!$L1167&lt;=TODAY()+90),'Apólices'!$L1167+ROW()/100000,""),"")</f>
        <v/>
      </c>
    </row>
    <row r="1168">
      <c r="Z1168">
        <f>IF(AND(ISNUMBER('Apólices'!$L1168),'Apólices'!$R1168&lt;&gt;"Cancelada"),IF(AND('Apólices'!$L1168&gt;=TODAY(),'Apólices'!$L1168&lt;=TODAY()+90),'Apólices'!$L1168+ROW()/100000,""),"")</f>
        <v/>
      </c>
    </row>
    <row r="1169">
      <c r="Z1169">
        <f>IF(AND(ISNUMBER('Apólices'!$L1169),'Apólices'!$R1169&lt;&gt;"Cancelada"),IF(AND('Apólices'!$L1169&gt;=TODAY(),'Apólices'!$L1169&lt;=TODAY()+90),'Apólices'!$L1169+ROW()/100000,""),"")</f>
        <v/>
      </c>
    </row>
    <row r="1170">
      <c r="Z1170">
        <f>IF(AND(ISNUMBER('Apólices'!$L1170),'Apólices'!$R1170&lt;&gt;"Cancelada"),IF(AND('Apólices'!$L1170&gt;=TODAY(),'Apólices'!$L1170&lt;=TODAY()+90),'Apólices'!$L1170+ROW()/100000,""),"")</f>
        <v/>
      </c>
    </row>
    <row r="1171">
      <c r="Z1171">
        <f>IF(AND(ISNUMBER('Apólices'!$L1171),'Apólices'!$R1171&lt;&gt;"Cancelada"),IF(AND('Apólices'!$L1171&gt;=TODAY(),'Apólices'!$L1171&lt;=TODAY()+90),'Apólices'!$L1171+ROW()/100000,""),"")</f>
        <v/>
      </c>
    </row>
    <row r="1172">
      <c r="Z1172">
        <f>IF(AND(ISNUMBER('Apólices'!$L1172),'Apólices'!$R1172&lt;&gt;"Cancelada"),IF(AND('Apólices'!$L1172&gt;=TODAY(),'Apólices'!$L1172&lt;=TODAY()+90),'Apólices'!$L1172+ROW()/100000,""),"")</f>
        <v/>
      </c>
    </row>
    <row r="1173">
      <c r="Z1173">
        <f>IF(AND(ISNUMBER('Apólices'!$L1173),'Apólices'!$R1173&lt;&gt;"Cancelada"),IF(AND('Apólices'!$L1173&gt;=TODAY(),'Apólices'!$L1173&lt;=TODAY()+90),'Apólices'!$L1173+ROW()/100000,""),"")</f>
        <v/>
      </c>
    </row>
    <row r="1174">
      <c r="Z1174">
        <f>IF(AND(ISNUMBER('Apólices'!$L1174),'Apólices'!$R1174&lt;&gt;"Cancelada"),IF(AND('Apólices'!$L1174&gt;=TODAY(),'Apólices'!$L1174&lt;=TODAY()+90),'Apólices'!$L1174+ROW()/100000,""),"")</f>
        <v/>
      </c>
    </row>
    <row r="1175">
      <c r="Z1175">
        <f>IF(AND(ISNUMBER('Apólices'!$L1175),'Apólices'!$R1175&lt;&gt;"Cancelada"),IF(AND('Apólices'!$L1175&gt;=TODAY(),'Apólices'!$L1175&lt;=TODAY()+90),'Apólices'!$L1175+ROW()/100000,""),"")</f>
        <v/>
      </c>
    </row>
    <row r="1176">
      <c r="Z1176">
        <f>IF(AND(ISNUMBER('Apólices'!$L1176),'Apólices'!$R1176&lt;&gt;"Cancelada"),IF(AND('Apólices'!$L1176&gt;=TODAY(),'Apólices'!$L1176&lt;=TODAY()+90),'Apólices'!$L1176+ROW()/100000,""),"")</f>
        <v/>
      </c>
    </row>
    <row r="1177">
      <c r="Z1177">
        <f>IF(AND(ISNUMBER('Apólices'!$L1177),'Apólices'!$R1177&lt;&gt;"Cancelada"),IF(AND('Apólices'!$L1177&gt;=TODAY(),'Apólices'!$L1177&lt;=TODAY()+90),'Apólices'!$L1177+ROW()/100000,""),"")</f>
        <v/>
      </c>
    </row>
    <row r="1178">
      <c r="Z1178">
        <f>IF(AND(ISNUMBER('Apólices'!$L1178),'Apólices'!$R1178&lt;&gt;"Cancelada"),IF(AND('Apólices'!$L1178&gt;=TODAY(),'Apólices'!$L1178&lt;=TODAY()+90),'Apólices'!$L1178+ROW()/100000,""),"")</f>
        <v/>
      </c>
    </row>
    <row r="1179">
      <c r="Z1179">
        <f>IF(AND(ISNUMBER('Apólices'!$L1179),'Apólices'!$R1179&lt;&gt;"Cancelada"),IF(AND('Apólices'!$L1179&gt;=TODAY(),'Apólices'!$L1179&lt;=TODAY()+90),'Apólices'!$L1179+ROW()/100000,""),"")</f>
        <v/>
      </c>
    </row>
    <row r="1180">
      <c r="Z1180">
        <f>IF(AND(ISNUMBER('Apólices'!$L1180),'Apólices'!$R1180&lt;&gt;"Cancelada"),IF(AND('Apólices'!$L1180&gt;=TODAY(),'Apólices'!$L1180&lt;=TODAY()+90),'Apólices'!$L1180+ROW()/100000,""),"")</f>
        <v/>
      </c>
    </row>
    <row r="1181">
      <c r="Z1181">
        <f>IF(AND(ISNUMBER('Apólices'!$L1181),'Apólices'!$R1181&lt;&gt;"Cancelada"),IF(AND('Apólices'!$L1181&gt;=TODAY(),'Apólices'!$L1181&lt;=TODAY()+90),'Apólices'!$L1181+ROW()/100000,""),"")</f>
        <v/>
      </c>
    </row>
    <row r="1182">
      <c r="Z1182">
        <f>IF(AND(ISNUMBER('Apólices'!$L1182),'Apólices'!$R1182&lt;&gt;"Cancelada"),IF(AND('Apólices'!$L1182&gt;=TODAY(),'Apólices'!$L1182&lt;=TODAY()+90),'Apólices'!$L1182+ROW()/100000,""),"")</f>
        <v/>
      </c>
    </row>
    <row r="1183">
      <c r="Z1183">
        <f>IF(AND(ISNUMBER('Apólices'!$L1183),'Apólices'!$R1183&lt;&gt;"Cancelada"),IF(AND('Apólices'!$L1183&gt;=TODAY(),'Apólices'!$L1183&lt;=TODAY()+90),'Apólices'!$L1183+ROW()/100000,""),"")</f>
        <v/>
      </c>
    </row>
    <row r="1184">
      <c r="Z1184">
        <f>IF(AND(ISNUMBER('Apólices'!$L1184),'Apólices'!$R1184&lt;&gt;"Cancelada"),IF(AND('Apólices'!$L1184&gt;=TODAY(),'Apólices'!$L1184&lt;=TODAY()+90),'Apólices'!$L1184+ROW()/100000,""),"")</f>
        <v/>
      </c>
    </row>
    <row r="1185">
      <c r="Z1185">
        <f>IF(AND(ISNUMBER('Apólices'!$L1185),'Apólices'!$R1185&lt;&gt;"Cancelada"),IF(AND('Apólices'!$L1185&gt;=TODAY(),'Apólices'!$L1185&lt;=TODAY()+90),'Apólices'!$L1185+ROW()/100000,""),"")</f>
        <v/>
      </c>
    </row>
    <row r="1186">
      <c r="Z1186">
        <f>IF(AND(ISNUMBER('Apólices'!$L1186),'Apólices'!$R1186&lt;&gt;"Cancelada"),IF(AND('Apólices'!$L1186&gt;=TODAY(),'Apólices'!$L1186&lt;=TODAY()+90),'Apólices'!$L1186+ROW()/100000,""),"")</f>
        <v/>
      </c>
    </row>
    <row r="1187">
      <c r="Z1187">
        <f>IF(AND(ISNUMBER('Apólices'!$L1187),'Apólices'!$R1187&lt;&gt;"Cancelada"),IF(AND('Apólices'!$L1187&gt;=TODAY(),'Apólices'!$L1187&lt;=TODAY()+90),'Apólices'!$L1187+ROW()/100000,""),"")</f>
        <v/>
      </c>
    </row>
    <row r="1188">
      <c r="Z1188">
        <f>IF(AND(ISNUMBER('Apólices'!$L1188),'Apólices'!$R1188&lt;&gt;"Cancelada"),IF(AND('Apólices'!$L1188&gt;=TODAY(),'Apólices'!$L1188&lt;=TODAY()+90),'Apólices'!$L1188+ROW()/100000,""),"")</f>
        <v/>
      </c>
    </row>
    <row r="1189">
      <c r="Z1189">
        <f>IF(AND(ISNUMBER('Apólices'!$L1189),'Apólices'!$R1189&lt;&gt;"Cancelada"),IF(AND('Apólices'!$L1189&gt;=TODAY(),'Apólices'!$L1189&lt;=TODAY()+90),'Apólices'!$L1189+ROW()/100000,""),"")</f>
        <v/>
      </c>
    </row>
    <row r="1190">
      <c r="Z1190">
        <f>IF(AND(ISNUMBER('Apólices'!$L1190),'Apólices'!$R1190&lt;&gt;"Cancelada"),IF(AND('Apólices'!$L1190&gt;=TODAY(),'Apólices'!$L1190&lt;=TODAY()+90),'Apólices'!$L1190+ROW()/100000,""),"")</f>
        <v/>
      </c>
    </row>
    <row r="1191">
      <c r="Z1191">
        <f>IF(AND(ISNUMBER('Apólices'!$L1191),'Apólices'!$R1191&lt;&gt;"Cancelada"),IF(AND('Apólices'!$L1191&gt;=TODAY(),'Apólices'!$L1191&lt;=TODAY()+90),'Apólices'!$L1191+ROW()/100000,""),"")</f>
        <v/>
      </c>
    </row>
    <row r="1192">
      <c r="Z1192">
        <f>IF(AND(ISNUMBER('Apólices'!$L1192),'Apólices'!$R1192&lt;&gt;"Cancelada"),IF(AND('Apólices'!$L1192&gt;=TODAY(),'Apólices'!$L1192&lt;=TODAY()+90),'Apólices'!$L1192+ROW()/100000,""),"")</f>
        <v/>
      </c>
    </row>
    <row r="1193">
      <c r="Z1193">
        <f>IF(AND(ISNUMBER('Apólices'!$L1193),'Apólices'!$R1193&lt;&gt;"Cancelada"),IF(AND('Apólices'!$L1193&gt;=TODAY(),'Apólices'!$L1193&lt;=TODAY()+90),'Apólices'!$L1193+ROW()/100000,""),"")</f>
        <v/>
      </c>
    </row>
    <row r="1194">
      <c r="Z1194">
        <f>IF(AND(ISNUMBER('Apólices'!$L1194),'Apólices'!$R1194&lt;&gt;"Cancelada"),IF(AND('Apólices'!$L1194&gt;=TODAY(),'Apólices'!$L1194&lt;=TODAY()+90),'Apólices'!$L1194+ROW()/100000,""),"")</f>
        <v/>
      </c>
    </row>
    <row r="1195">
      <c r="Z1195">
        <f>IF(AND(ISNUMBER('Apólices'!$L1195),'Apólices'!$R1195&lt;&gt;"Cancelada"),IF(AND('Apólices'!$L1195&gt;=TODAY(),'Apólices'!$L1195&lt;=TODAY()+90),'Apólices'!$L1195+ROW()/100000,""),"")</f>
        <v/>
      </c>
    </row>
    <row r="1196">
      <c r="Z1196">
        <f>IF(AND(ISNUMBER('Apólices'!$L1196),'Apólices'!$R1196&lt;&gt;"Cancelada"),IF(AND('Apólices'!$L1196&gt;=TODAY(),'Apólices'!$L1196&lt;=TODAY()+90),'Apólices'!$L1196+ROW()/100000,""),"")</f>
        <v/>
      </c>
    </row>
    <row r="1197">
      <c r="Z1197">
        <f>IF(AND(ISNUMBER('Apólices'!$L1197),'Apólices'!$R1197&lt;&gt;"Cancelada"),IF(AND('Apólices'!$L1197&gt;=TODAY(),'Apólices'!$L1197&lt;=TODAY()+90),'Apólices'!$L1197+ROW()/100000,""),"")</f>
        <v/>
      </c>
    </row>
    <row r="1198">
      <c r="Z1198">
        <f>IF(AND(ISNUMBER('Apólices'!$L1198),'Apólices'!$R1198&lt;&gt;"Cancelada"),IF(AND('Apólices'!$L1198&gt;=TODAY(),'Apólices'!$L1198&lt;=TODAY()+90),'Apólices'!$L1198+ROW()/100000,""),"")</f>
        <v/>
      </c>
    </row>
    <row r="1199">
      <c r="Z1199">
        <f>IF(AND(ISNUMBER('Apólices'!$L1199),'Apólices'!$R1199&lt;&gt;"Cancelada"),IF(AND('Apólices'!$L1199&gt;=TODAY(),'Apólices'!$L1199&lt;=TODAY()+90),'Apólices'!$L1199+ROW()/100000,""),"")</f>
        <v/>
      </c>
    </row>
    <row r="1200">
      <c r="Z1200">
        <f>IF(AND(ISNUMBER('Apólices'!$L1200),'Apólices'!$R1200&lt;&gt;"Cancelada"),IF(AND('Apólices'!$L1200&gt;=TODAY(),'Apólices'!$L1200&lt;=TODAY()+90),'Apólices'!$L1200+ROW()/100000,""),"")</f>
        <v/>
      </c>
    </row>
    <row r="1201">
      <c r="Z1201">
        <f>IF(AND(ISNUMBER('Apólices'!$L1201),'Apólices'!$R1201&lt;&gt;"Cancelada"),IF(AND('Apólices'!$L1201&gt;=TODAY(),'Apólices'!$L1201&lt;=TODAY()+90),'Apólices'!$L1201+ROW()/100000,""),"")</f>
        <v/>
      </c>
    </row>
    <row r="1202">
      <c r="Z1202">
        <f>IF(AND(ISNUMBER('Apólices'!$L1202),'Apólices'!$R1202&lt;&gt;"Cancelada"),IF(AND('Apólices'!$L1202&gt;=TODAY(),'Apólices'!$L1202&lt;=TODAY()+90),'Apólices'!$L1202+ROW()/100000,""),"")</f>
        <v/>
      </c>
    </row>
    <row r="1203">
      <c r="Z1203">
        <f>IF(AND(ISNUMBER('Apólices'!$L1203),'Apólices'!$R1203&lt;&gt;"Cancelada"),IF(AND('Apólices'!$L1203&gt;=TODAY(),'Apólices'!$L1203&lt;=TODAY()+90),'Apólices'!$L1203+ROW()/100000,""),"")</f>
        <v/>
      </c>
    </row>
    <row r="1204">
      <c r="Z1204">
        <f>IF(AND(ISNUMBER('Apólices'!$L1204),'Apólices'!$R1204&lt;&gt;"Cancelada"),IF(AND('Apólices'!$L1204&gt;=TODAY(),'Apólices'!$L1204&lt;=TODAY()+90),'Apólices'!$L1204+ROW()/100000,""),"")</f>
        <v/>
      </c>
    </row>
    <row r="1205">
      <c r="Z1205">
        <f>IF(AND(ISNUMBER('Apólices'!$L1205),'Apólices'!$R1205&lt;&gt;"Cancelada"),IF(AND('Apólices'!$L1205&gt;=TODAY(),'Apólices'!$L1205&lt;=TODAY()+90),'Apólices'!$L1205+ROW()/100000,""),"")</f>
        <v/>
      </c>
    </row>
    <row r="1206">
      <c r="Z1206">
        <f>IF(AND(ISNUMBER('Apólices'!$L1206),'Apólices'!$R1206&lt;&gt;"Cancelada"),IF(AND('Apólices'!$L1206&gt;=TODAY(),'Apólices'!$L1206&lt;=TODAY()+90),'Apólices'!$L1206+ROW()/100000,""),"")</f>
        <v/>
      </c>
    </row>
    <row r="1207">
      <c r="Z1207">
        <f>IF(AND(ISNUMBER('Apólices'!$L1207),'Apólices'!$R1207&lt;&gt;"Cancelada"),IF(AND('Apólices'!$L1207&gt;=TODAY(),'Apólices'!$L1207&lt;=TODAY()+90),'Apólices'!$L1207+ROW()/100000,""),"")</f>
        <v/>
      </c>
    </row>
    <row r="1208">
      <c r="Z1208">
        <f>IF(AND(ISNUMBER('Apólices'!$L1208),'Apólices'!$R1208&lt;&gt;"Cancelada"),IF(AND('Apólices'!$L1208&gt;=TODAY(),'Apólices'!$L1208&lt;=TODAY()+90),'Apólices'!$L1208+ROW()/100000,""),"")</f>
        <v/>
      </c>
    </row>
    <row r="1209">
      <c r="Z1209">
        <f>IF(AND(ISNUMBER('Apólices'!$L1209),'Apólices'!$R1209&lt;&gt;"Cancelada"),IF(AND('Apólices'!$L1209&gt;=TODAY(),'Apólices'!$L1209&lt;=TODAY()+90),'Apólices'!$L1209+ROW()/100000,""),"")</f>
        <v/>
      </c>
    </row>
    <row r="1210">
      <c r="Z1210">
        <f>IF(AND(ISNUMBER('Apólices'!$L1210),'Apólices'!$R1210&lt;&gt;"Cancelada"),IF(AND('Apólices'!$L1210&gt;=TODAY(),'Apólices'!$L1210&lt;=TODAY()+90),'Apólices'!$L1210+ROW()/100000,""),"")</f>
        <v/>
      </c>
    </row>
    <row r="1211">
      <c r="Z1211">
        <f>IF(AND(ISNUMBER('Apólices'!$L1211),'Apólices'!$R1211&lt;&gt;"Cancelada"),IF(AND('Apólices'!$L1211&gt;=TODAY(),'Apólices'!$L1211&lt;=TODAY()+90),'Apólices'!$L1211+ROW()/100000,""),"")</f>
        <v/>
      </c>
    </row>
    <row r="1212">
      <c r="Z1212">
        <f>IF(AND(ISNUMBER('Apólices'!$L1212),'Apólices'!$R1212&lt;&gt;"Cancelada"),IF(AND('Apólices'!$L1212&gt;=TODAY(),'Apólices'!$L1212&lt;=TODAY()+90),'Apólices'!$L1212+ROW()/100000,""),"")</f>
        <v/>
      </c>
    </row>
    <row r="1213">
      <c r="Z1213">
        <f>IF(AND(ISNUMBER('Apólices'!$L1213),'Apólices'!$R1213&lt;&gt;"Cancelada"),IF(AND('Apólices'!$L1213&gt;=TODAY(),'Apólices'!$L1213&lt;=TODAY()+90),'Apólices'!$L1213+ROW()/100000,""),"")</f>
        <v/>
      </c>
    </row>
    <row r="1214">
      <c r="Z1214">
        <f>IF(AND(ISNUMBER('Apólices'!$L1214),'Apólices'!$R1214&lt;&gt;"Cancelada"),IF(AND('Apólices'!$L1214&gt;=TODAY(),'Apólices'!$L1214&lt;=TODAY()+90),'Apólices'!$L1214+ROW()/100000,""),"")</f>
        <v/>
      </c>
    </row>
    <row r="1215">
      <c r="Z1215">
        <f>IF(AND(ISNUMBER('Apólices'!$L1215),'Apólices'!$R1215&lt;&gt;"Cancelada"),IF(AND('Apólices'!$L1215&gt;=TODAY(),'Apólices'!$L1215&lt;=TODAY()+90),'Apólices'!$L1215+ROW()/100000,""),"")</f>
        <v/>
      </c>
    </row>
    <row r="1216">
      <c r="Z1216">
        <f>IF(AND(ISNUMBER('Apólices'!$L1216),'Apólices'!$R1216&lt;&gt;"Cancelada"),IF(AND('Apólices'!$L1216&gt;=TODAY(),'Apólices'!$L1216&lt;=TODAY()+90),'Apólices'!$L1216+ROW()/100000,""),"")</f>
        <v/>
      </c>
    </row>
    <row r="1217">
      <c r="Z1217">
        <f>IF(AND(ISNUMBER('Apólices'!$L1217),'Apólices'!$R1217&lt;&gt;"Cancelada"),IF(AND('Apólices'!$L1217&gt;=TODAY(),'Apólices'!$L1217&lt;=TODAY()+90),'Apólices'!$L1217+ROW()/100000,""),"")</f>
        <v/>
      </c>
    </row>
    <row r="1218">
      <c r="Z1218">
        <f>IF(AND(ISNUMBER('Apólices'!$L1218),'Apólices'!$R1218&lt;&gt;"Cancelada"),IF(AND('Apólices'!$L1218&gt;=TODAY(),'Apólices'!$L1218&lt;=TODAY()+90),'Apólices'!$L1218+ROW()/100000,""),"")</f>
        <v/>
      </c>
    </row>
    <row r="1219">
      <c r="Z1219">
        <f>IF(AND(ISNUMBER('Apólices'!$L1219),'Apólices'!$R1219&lt;&gt;"Cancelada"),IF(AND('Apólices'!$L1219&gt;=TODAY(),'Apólices'!$L1219&lt;=TODAY()+90),'Apólices'!$L1219+ROW()/100000,""),"")</f>
        <v/>
      </c>
    </row>
    <row r="1220">
      <c r="Z1220">
        <f>IF(AND(ISNUMBER('Apólices'!$L1220),'Apólices'!$R1220&lt;&gt;"Cancelada"),IF(AND('Apólices'!$L1220&gt;=TODAY(),'Apólices'!$L1220&lt;=TODAY()+90),'Apólices'!$L1220+ROW()/100000,""),"")</f>
        <v/>
      </c>
    </row>
    <row r="1221">
      <c r="Z1221">
        <f>IF(AND(ISNUMBER('Apólices'!$L1221),'Apólices'!$R1221&lt;&gt;"Cancelada"),IF(AND('Apólices'!$L1221&gt;=TODAY(),'Apólices'!$L1221&lt;=TODAY()+90),'Apólices'!$L1221+ROW()/100000,""),"")</f>
        <v/>
      </c>
    </row>
    <row r="1222">
      <c r="Z1222">
        <f>IF(AND(ISNUMBER('Apólices'!$L1222),'Apólices'!$R1222&lt;&gt;"Cancelada"),IF(AND('Apólices'!$L1222&gt;=TODAY(),'Apólices'!$L1222&lt;=TODAY()+90),'Apólices'!$L1222+ROW()/100000,""),"")</f>
        <v/>
      </c>
    </row>
    <row r="1223">
      <c r="Z1223">
        <f>IF(AND(ISNUMBER('Apólices'!$L1223),'Apólices'!$R1223&lt;&gt;"Cancelada"),IF(AND('Apólices'!$L1223&gt;=TODAY(),'Apólices'!$L1223&lt;=TODAY()+90),'Apólices'!$L1223+ROW()/100000,""),"")</f>
        <v/>
      </c>
    </row>
    <row r="1224">
      <c r="Z1224">
        <f>IF(AND(ISNUMBER('Apólices'!$L1224),'Apólices'!$R1224&lt;&gt;"Cancelada"),IF(AND('Apólices'!$L1224&gt;=TODAY(),'Apólices'!$L1224&lt;=TODAY()+90),'Apólices'!$L1224+ROW()/100000,""),"")</f>
        <v/>
      </c>
    </row>
    <row r="1225">
      <c r="Z1225">
        <f>IF(AND(ISNUMBER('Apólices'!$L1225),'Apólices'!$R1225&lt;&gt;"Cancelada"),IF(AND('Apólices'!$L1225&gt;=TODAY(),'Apólices'!$L1225&lt;=TODAY()+90),'Apólices'!$L1225+ROW()/100000,""),"")</f>
        <v/>
      </c>
    </row>
    <row r="1226">
      <c r="Z1226">
        <f>IF(AND(ISNUMBER('Apólices'!$L1226),'Apólices'!$R1226&lt;&gt;"Cancelada"),IF(AND('Apólices'!$L1226&gt;=TODAY(),'Apólices'!$L1226&lt;=TODAY()+90),'Apólices'!$L1226+ROW()/100000,""),"")</f>
        <v/>
      </c>
    </row>
    <row r="1227">
      <c r="Z1227">
        <f>IF(AND(ISNUMBER('Apólices'!$L1227),'Apólices'!$R1227&lt;&gt;"Cancelada"),IF(AND('Apólices'!$L1227&gt;=TODAY(),'Apólices'!$L1227&lt;=TODAY()+90),'Apólices'!$L1227+ROW()/100000,""),"")</f>
        <v/>
      </c>
    </row>
    <row r="1228">
      <c r="Z1228">
        <f>IF(AND(ISNUMBER('Apólices'!$L1228),'Apólices'!$R1228&lt;&gt;"Cancelada"),IF(AND('Apólices'!$L1228&gt;=TODAY(),'Apólices'!$L1228&lt;=TODAY()+90),'Apólices'!$L1228+ROW()/100000,""),"")</f>
        <v/>
      </c>
    </row>
    <row r="1229">
      <c r="Z1229">
        <f>IF(AND(ISNUMBER('Apólices'!$L1229),'Apólices'!$R1229&lt;&gt;"Cancelada"),IF(AND('Apólices'!$L1229&gt;=TODAY(),'Apólices'!$L1229&lt;=TODAY()+90),'Apólices'!$L1229+ROW()/100000,""),"")</f>
        <v/>
      </c>
    </row>
    <row r="1230">
      <c r="Z1230">
        <f>IF(AND(ISNUMBER('Apólices'!$L1230),'Apólices'!$R1230&lt;&gt;"Cancelada"),IF(AND('Apólices'!$L1230&gt;=TODAY(),'Apólices'!$L1230&lt;=TODAY()+90),'Apólices'!$L1230+ROW()/100000,""),"")</f>
        <v/>
      </c>
    </row>
    <row r="1231">
      <c r="Z1231">
        <f>IF(AND(ISNUMBER('Apólices'!$L1231),'Apólices'!$R1231&lt;&gt;"Cancelada"),IF(AND('Apólices'!$L1231&gt;=TODAY(),'Apólices'!$L1231&lt;=TODAY()+90),'Apólices'!$L1231+ROW()/100000,""),"")</f>
        <v/>
      </c>
    </row>
    <row r="1232">
      <c r="Z1232">
        <f>IF(AND(ISNUMBER('Apólices'!$L1232),'Apólices'!$R1232&lt;&gt;"Cancelada"),IF(AND('Apólices'!$L1232&gt;=TODAY(),'Apólices'!$L1232&lt;=TODAY()+90),'Apólices'!$L1232+ROW()/100000,""),"")</f>
        <v/>
      </c>
    </row>
    <row r="1233">
      <c r="Z1233">
        <f>IF(AND(ISNUMBER('Apólices'!$L1233),'Apólices'!$R1233&lt;&gt;"Cancelada"),IF(AND('Apólices'!$L1233&gt;=TODAY(),'Apólices'!$L1233&lt;=TODAY()+90),'Apólices'!$L1233+ROW()/100000,""),"")</f>
        <v/>
      </c>
    </row>
    <row r="1234">
      <c r="Z1234">
        <f>IF(AND(ISNUMBER('Apólices'!$L1234),'Apólices'!$R1234&lt;&gt;"Cancelada"),IF(AND('Apólices'!$L1234&gt;=TODAY(),'Apólices'!$L1234&lt;=TODAY()+90),'Apólices'!$L1234+ROW()/100000,""),"")</f>
        <v/>
      </c>
    </row>
    <row r="1235">
      <c r="Z1235">
        <f>IF(AND(ISNUMBER('Apólices'!$L1235),'Apólices'!$R1235&lt;&gt;"Cancelada"),IF(AND('Apólices'!$L1235&gt;=TODAY(),'Apólices'!$L1235&lt;=TODAY()+90),'Apólices'!$L1235+ROW()/100000,""),"")</f>
        <v/>
      </c>
    </row>
    <row r="1236">
      <c r="Z1236">
        <f>IF(AND(ISNUMBER('Apólices'!$L1236),'Apólices'!$R1236&lt;&gt;"Cancelada"),IF(AND('Apólices'!$L1236&gt;=TODAY(),'Apólices'!$L1236&lt;=TODAY()+90),'Apólices'!$L1236+ROW()/100000,""),"")</f>
        <v/>
      </c>
    </row>
    <row r="1237">
      <c r="Z1237">
        <f>IF(AND(ISNUMBER('Apólices'!$L1237),'Apólices'!$R1237&lt;&gt;"Cancelada"),IF(AND('Apólices'!$L1237&gt;=TODAY(),'Apólices'!$L1237&lt;=TODAY()+90),'Apólices'!$L1237+ROW()/100000,""),"")</f>
        <v/>
      </c>
    </row>
    <row r="1238">
      <c r="Z1238">
        <f>IF(AND(ISNUMBER('Apólices'!$L1238),'Apólices'!$R1238&lt;&gt;"Cancelada"),IF(AND('Apólices'!$L1238&gt;=TODAY(),'Apólices'!$L1238&lt;=TODAY()+90),'Apólices'!$L1238+ROW()/100000,""),"")</f>
        <v/>
      </c>
    </row>
    <row r="1239">
      <c r="Z1239">
        <f>IF(AND(ISNUMBER('Apólices'!$L1239),'Apólices'!$R1239&lt;&gt;"Cancelada"),IF(AND('Apólices'!$L1239&gt;=TODAY(),'Apólices'!$L1239&lt;=TODAY()+90),'Apólices'!$L1239+ROW()/100000,""),"")</f>
        <v/>
      </c>
    </row>
    <row r="1240">
      <c r="Z1240">
        <f>IF(AND(ISNUMBER('Apólices'!$L1240),'Apólices'!$R1240&lt;&gt;"Cancelada"),IF(AND('Apólices'!$L1240&gt;=TODAY(),'Apólices'!$L1240&lt;=TODAY()+90),'Apólices'!$L1240+ROW()/100000,""),"")</f>
        <v/>
      </c>
    </row>
    <row r="1241">
      <c r="Z1241">
        <f>IF(AND(ISNUMBER('Apólices'!$L1241),'Apólices'!$R1241&lt;&gt;"Cancelada"),IF(AND('Apólices'!$L1241&gt;=TODAY(),'Apólices'!$L1241&lt;=TODAY()+90),'Apólices'!$L1241+ROW()/100000,""),"")</f>
        <v/>
      </c>
    </row>
    <row r="1242">
      <c r="Z1242">
        <f>IF(AND(ISNUMBER('Apólices'!$L1242),'Apólices'!$R1242&lt;&gt;"Cancelada"),IF(AND('Apólices'!$L1242&gt;=TODAY(),'Apólices'!$L1242&lt;=TODAY()+90),'Apólices'!$L1242+ROW()/100000,""),"")</f>
        <v/>
      </c>
    </row>
    <row r="1243">
      <c r="Z1243">
        <f>IF(AND(ISNUMBER('Apólices'!$L1243),'Apólices'!$R1243&lt;&gt;"Cancelada"),IF(AND('Apólices'!$L1243&gt;=TODAY(),'Apólices'!$L1243&lt;=TODAY()+90),'Apólices'!$L1243+ROW()/100000,""),"")</f>
        <v/>
      </c>
    </row>
    <row r="1244">
      <c r="Z1244">
        <f>IF(AND(ISNUMBER('Apólices'!$L1244),'Apólices'!$R1244&lt;&gt;"Cancelada"),IF(AND('Apólices'!$L1244&gt;=TODAY(),'Apólices'!$L1244&lt;=TODAY()+90),'Apólices'!$L1244+ROW()/100000,""),"")</f>
        <v/>
      </c>
    </row>
    <row r="1245">
      <c r="Z1245">
        <f>IF(AND(ISNUMBER('Apólices'!$L1245),'Apólices'!$R1245&lt;&gt;"Cancelada"),IF(AND('Apólices'!$L1245&gt;=TODAY(),'Apólices'!$L1245&lt;=TODAY()+90),'Apólices'!$L1245+ROW()/100000,""),"")</f>
        <v/>
      </c>
    </row>
    <row r="1246">
      <c r="Z1246">
        <f>IF(AND(ISNUMBER('Apólices'!$L1246),'Apólices'!$R1246&lt;&gt;"Cancelada"),IF(AND('Apólices'!$L1246&gt;=TODAY(),'Apólices'!$L1246&lt;=TODAY()+90),'Apólices'!$L1246+ROW()/100000,""),"")</f>
        <v/>
      </c>
    </row>
    <row r="1247">
      <c r="Z1247">
        <f>IF(AND(ISNUMBER('Apólices'!$L1247),'Apólices'!$R1247&lt;&gt;"Cancelada"),IF(AND('Apólices'!$L1247&gt;=TODAY(),'Apólices'!$L1247&lt;=TODAY()+90),'Apólices'!$L1247+ROW()/100000,""),"")</f>
        <v/>
      </c>
    </row>
    <row r="1248">
      <c r="Z1248">
        <f>IF(AND(ISNUMBER('Apólices'!$L1248),'Apólices'!$R1248&lt;&gt;"Cancelada"),IF(AND('Apólices'!$L1248&gt;=TODAY(),'Apólices'!$L1248&lt;=TODAY()+90),'Apólices'!$L1248+ROW()/100000,""),"")</f>
        <v/>
      </c>
    </row>
    <row r="1249">
      <c r="Z1249">
        <f>IF(AND(ISNUMBER('Apólices'!$L1249),'Apólices'!$R1249&lt;&gt;"Cancelada"),IF(AND('Apólices'!$L1249&gt;=TODAY(),'Apólices'!$L1249&lt;=TODAY()+90),'Apólices'!$L1249+ROW()/100000,""),"")</f>
        <v/>
      </c>
    </row>
    <row r="1250">
      <c r="Z1250">
        <f>IF(AND(ISNUMBER('Apólices'!$L1250),'Apólices'!$R1250&lt;&gt;"Cancelada"),IF(AND('Apólices'!$L1250&gt;=TODAY(),'Apólices'!$L1250&lt;=TODAY()+90),'Apólices'!$L1250+ROW()/100000,""),"")</f>
        <v/>
      </c>
    </row>
    <row r="1251">
      <c r="Z1251">
        <f>IF(AND(ISNUMBER('Apólices'!$L1251),'Apólices'!$R1251&lt;&gt;"Cancelada"),IF(AND('Apólices'!$L1251&gt;=TODAY(),'Apólices'!$L1251&lt;=TODAY()+90),'Apólices'!$L1251+ROW()/100000,""),"")</f>
        <v/>
      </c>
    </row>
    <row r="1252">
      <c r="Z1252">
        <f>IF(AND(ISNUMBER('Apólices'!$L1252),'Apólices'!$R1252&lt;&gt;"Cancelada"),IF(AND('Apólices'!$L1252&gt;=TODAY(),'Apólices'!$L1252&lt;=TODAY()+90),'Apólices'!$L1252+ROW()/100000,""),"")</f>
        <v/>
      </c>
    </row>
    <row r="1253">
      <c r="Z1253">
        <f>IF(AND(ISNUMBER('Apólices'!$L1253),'Apólices'!$R1253&lt;&gt;"Cancelada"),IF(AND('Apólices'!$L1253&gt;=TODAY(),'Apólices'!$L1253&lt;=TODAY()+90),'Apólices'!$L1253+ROW()/100000,""),"")</f>
        <v/>
      </c>
    </row>
    <row r="1254">
      <c r="Z1254">
        <f>IF(AND(ISNUMBER('Apólices'!$L1254),'Apólices'!$R1254&lt;&gt;"Cancelada"),IF(AND('Apólices'!$L1254&gt;=TODAY(),'Apólices'!$L1254&lt;=TODAY()+90),'Apólices'!$L1254+ROW()/100000,""),"")</f>
        <v/>
      </c>
    </row>
    <row r="1255">
      <c r="Z1255">
        <f>IF(AND(ISNUMBER('Apólices'!$L1255),'Apólices'!$R1255&lt;&gt;"Cancelada"),IF(AND('Apólices'!$L1255&gt;=TODAY(),'Apólices'!$L1255&lt;=TODAY()+90),'Apólices'!$L1255+ROW()/100000,""),"")</f>
        <v/>
      </c>
    </row>
    <row r="1256">
      <c r="Z1256">
        <f>IF(AND(ISNUMBER('Apólices'!$L1256),'Apólices'!$R1256&lt;&gt;"Cancelada"),IF(AND('Apólices'!$L1256&gt;=TODAY(),'Apólices'!$L1256&lt;=TODAY()+90),'Apólices'!$L1256+ROW()/100000,""),"")</f>
        <v/>
      </c>
    </row>
    <row r="1257">
      <c r="Z1257">
        <f>IF(AND(ISNUMBER('Apólices'!$L1257),'Apólices'!$R1257&lt;&gt;"Cancelada"),IF(AND('Apólices'!$L1257&gt;=TODAY(),'Apólices'!$L1257&lt;=TODAY()+90),'Apólices'!$L1257+ROW()/100000,""),"")</f>
        <v/>
      </c>
    </row>
    <row r="1258">
      <c r="Z1258">
        <f>IF(AND(ISNUMBER('Apólices'!$L1258),'Apólices'!$R1258&lt;&gt;"Cancelada"),IF(AND('Apólices'!$L1258&gt;=TODAY(),'Apólices'!$L1258&lt;=TODAY()+90),'Apólices'!$L1258+ROW()/100000,""),"")</f>
        <v/>
      </c>
    </row>
    <row r="1259">
      <c r="Z1259">
        <f>IF(AND(ISNUMBER('Apólices'!$L1259),'Apólices'!$R1259&lt;&gt;"Cancelada"),IF(AND('Apólices'!$L1259&gt;=TODAY(),'Apólices'!$L1259&lt;=TODAY()+90),'Apólices'!$L1259+ROW()/100000,""),"")</f>
        <v/>
      </c>
    </row>
    <row r="1260">
      <c r="Z1260">
        <f>IF(AND(ISNUMBER('Apólices'!$L1260),'Apólices'!$R1260&lt;&gt;"Cancelada"),IF(AND('Apólices'!$L1260&gt;=TODAY(),'Apólices'!$L1260&lt;=TODAY()+90),'Apólices'!$L1260+ROW()/100000,""),"")</f>
        <v/>
      </c>
    </row>
    <row r="1261">
      <c r="Z1261">
        <f>IF(AND(ISNUMBER('Apólices'!$L1261),'Apólices'!$R1261&lt;&gt;"Cancelada"),IF(AND('Apólices'!$L1261&gt;=TODAY(),'Apólices'!$L1261&lt;=TODAY()+90),'Apólices'!$L1261+ROW()/100000,""),"")</f>
        <v/>
      </c>
    </row>
    <row r="1262">
      <c r="Z1262">
        <f>IF(AND(ISNUMBER('Apólices'!$L1262),'Apólices'!$R1262&lt;&gt;"Cancelada"),IF(AND('Apólices'!$L1262&gt;=TODAY(),'Apólices'!$L1262&lt;=TODAY()+90),'Apólices'!$L1262+ROW()/100000,""),"")</f>
        <v/>
      </c>
    </row>
    <row r="1263">
      <c r="Z1263">
        <f>IF(AND(ISNUMBER('Apólices'!$L1263),'Apólices'!$R1263&lt;&gt;"Cancelada"),IF(AND('Apólices'!$L1263&gt;=TODAY(),'Apólices'!$L1263&lt;=TODAY()+90),'Apólices'!$L1263+ROW()/100000,""),"")</f>
        <v/>
      </c>
    </row>
    <row r="1264">
      <c r="Z1264">
        <f>IF(AND(ISNUMBER('Apólices'!$L1264),'Apólices'!$R1264&lt;&gt;"Cancelada"),IF(AND('Apólices'!$L1264&gt;=TODAY(),'Apólices'!$L1264&lt;=TODAY()+90),'Apólices'!$L1264+ROW()/100000,""),"")</f>
        <v/>
      </c>
    </row>
    <row r="1265">
      <c r="Z1265">
        <f>IF(AND(ISNUMBER('Apólices'!$L1265),'Apólices'!$R1265&lt;&gt;"Cancelada"),IF(AND('Apólices'!$L1265&gt;=TODAY(),'Apólices'!$L1265&lt;=TODAY()+90),'Apólices'!$L1265+ROW()/100000,""),"")</f>
        <v/>
      </c>
    </row>
    <row r="1266">
      <c r="Z1266">
        <f>IF(AND(ISNUMBER('Apólices'!$L1266),'Apólices'!$R1266&lt;&gt;"Cancelada"),IF(AND('Apólices'!$L1266&gt;=TODAY(),'Apólices'!$L1266&lt;=TODAY()+90),'Apólices'!$L1266+ROW()/100000,""),"")</f>
        <v/>
      </c>
    </row>
    <row r="1267">
      <c r="Z1267">
        <f>IF(AND(ISNUMBER('Apólices'!$L1267),'Apólices'!$R1267&lt;&gt;"Cancelada"),IF(AND('Apólices'!$L1267&gt;=TODAY(),'Apólices'!$L1267&lt;=TODAY()+90),'Apólices'!$L1267+ROW()/100000,""),"")</f>
        <v/>
      </c>
    </row>
    <row r="1268">
      <c r="Z1268">
        <f>IF(AND(ISNUMBER('Apólices'!$L1268),'Apólices'!$R1268&lt;&gt;"Cancelada"),IF(AND('Apólices'!$L1268&gt;=TODAY(),'Apólices'!$L1268&lt;=TODAY()+90),'Apólices'!$L1268+ROW()/100000,""),"")</f>
        <v/>
      </c>
    </row>
    <row r="1269">
      <c r="Z1269">
        <f>IF(AND(ISNUMBER('Apólices'!$L1269),'Apólices'!$R1269&lt;&gt;"Cancelada"),IF(AND('Apólices'!$L1269&gt;=TODAY(),'Apólices'!$L1269&lt;=TODAY()+90),'Apólices'!$L1269+ROW()/100000,""),"")</f>
        <v/>
      </c>
    </row>
    <row r="1270">
      <c r="Z1270">
        <f>IF(AND(ISNUMBER('Apólices'!$L1270),'Apólices'!$R1270&lt;&gt;"Cancelada"),IF(AND('Apólices'!$L1270&gt;=TODAY(),'Apólices'!$L1270&lt;=TODAY()+90),'Apólices'!$L1270+ROW()/100000,""),"")</f>
        <v/>
      </c>
    </row>
    <row r="1271">
      <c r="Z1271">
        <f>IF(AND(ISNUMBER('Apólices'!$L1271),'Apólices'!$R1271&lt;&gt;"Cancelada"),IF(AND('Apólices'!$L1271&gt;=TODAY(),'Apólices'!$L1271&lt;=TODAY()+90),'Apólices'!$L1271+ROW()/100000,""),"")</f>
        <v/>
      </c>
    </row>
    <row r="1272">
      <c r="Z1272">
        <f>IF(AND(ISNUMBER('Apólices'!$L1272),'Apólices'!$R1272&lt;&gt;"Cancelada"),IF(AND('Apólices'!$L1272&gt;=TODAY(),'Apólices'!$L1272&lt;=TODAY()+90),'Apólices'!$L1272+ROW()/100000,""),"")</f>
        <v/>
      </c>
    </row>
    <row r="1273">
      <c r="Z1273">
        <f>IF(AND(ISNUMBER('Apólices'!$L1273),'Apólices'!$R1273&lt;&gt;"Cancelada"),IF(AND('Apólices'!$L1273&gt;=TODAY(),'Apólices'!$L1273&lt;=TODAY()+90),'Apólices'!$L1273+ROW()/100000,""),"")</f>
        <v/>
      </c>
    </row>
    <row r="1274">
      <c r="Z1274">
        <f>IF(AND(ISNUMBER('Apólices'!$L1274),'Apólices'!$R1274&lt;&gt;"Cancelada"),IF(AND('Apólices'!$L1274&gt;=TODAY(),'Apólices'!$L1274&lt;=TODAY()+90),'Apólices'!$L1274+ROW()/100000,""),"")</f>
        <v/>
      </c>
    </row>
    <row r="1275">
      <c r="Z1275">
        <f>IF(AND(ISNUMBER('Apólices'!$L1275),'Apólices'!$R1275&lt;&gt;"Cancelada"),IF(AND('Apólices'!$L1275&gt;=TODAY(),'Apólices'!$L1275&lt;=TODAY()+90),'Apólices'!$L1275+ROW()/100000,""),"")</f>
        <v/>
      </c>
    </row>
    <row r="1276">
      <c r="Z1276">
        <f>IF(AND(ISNUMBER('Apólices'!$L1276),'Apólices'!$R1276&lt;&gt;"Cancelada"),IF(AND('Apólices'!$L1276&gt;=TODAY(),'Apólices'!$L1276&lt;=TODAY()+90),'Apólices'!$L1276+ROW()/100000,""),"")</f>
        <v/>
      </c>
    </row>
    <row r="1277">
      <c r="Z1277">
        <f>IF(AND(ISNUMBER('Apólices'!$L1277),'Apólices'!$R1277&lt;&gt;"Cancelada"),IF(AND('Apólices'!$L1277&gt;=TODAY(),'Apólices'!$L1277&lt;=TODAY()+90),'Apólices'!$L1277+ROW()/100000,""),"")</f>
        <v/>
      </c>
    </row>
    <row r="1278">
      <c r="Z1278">
        <f>IF(AND(ISNUMBER('Apólices'!$L1278),'Apólices'!$R1278&lt;&gt;"Cancelada"),IF(AND('Apólices'!$L1278&gt;=TODAY(),'Apólices'!$L1278&lt;=TODAY()+90),'Apólices'!$L1278+ROW()/100000,""),"")</f>
        <v/>
      </c>
    </row>
    <row r="1279">
      <c r="Z1279">
        <f>IF(AND(ISNUMBER('Apólices'!$L1279),'Apólices'!$R1279&lt;&gt;"Cancelada"),IF(AND('Apólices'!$L1279&gt;=TODAY(),'Apólices'!$L1279&lt;=TODAY()+90),'Apólices'!$L1279+ROW()/100000,""),"")</f>
        <v/>
      </c>
    </row>
    <row r="1280">
      <c r="Z1280">
        <f>IF(AND(ISNUMBER('Apólices'!$L1280),'Apólices'!$R1280&lt;&gt;"Cancelada"),IF(AND('Apólices'!$L1280&gt;=TODAY(),'Apólices'!$L1280&lt;=TODAY()+90),'Apólices'!$L1280+ROW()/100000,""),"")</f>
        <v/>
      </c>
    </row>
    <row r="1281">
      <c r="Z1281">
        <f>IF(AND(ISNUMBER('Apólices'!$L1281),'Apólices'!$R1281&lt;&gt;"Cancelada"),IF(AND('Apólices'!$L1281&gt;=TODAY(),'Apólices'!$L1281&lt;=TODAY()+90),'Apólices'!$L1281+ROW()/100000,""),"")</f>
        <v/>
      </c>
    </row>
    <row r="1282">
      <c r="Z1282">
        <f>IF(AND(ISNUMBER('Apólices'!$L1282),'Apólices'!$R1282&lt;&gt;"Cancelada"),IF(AND('Apólices'!$L1282&gt;=TODAY(),'Apólices'!$L1282&lt;=TODAY()+90),'Apólices'!$L1282+ROW()/100000,""),"")</f>
        <v/>
      </c>
    </row>
    <row r="1283">
      <c r="Z1283">
        <f>IF(AND(ISNUMBER('Apólices'!$L1283),'Apólices'!$R1283&lt;&gt;"Cancelada"),IF(AND('Apólices'!$L1283&gt;=TODAY(),'Apólices'!$L1283&lt;=TODAY()+90),'Apólices'!$L1283+ROW()/100000,""),"")</f>
        <v/>
      </c>
    </row>
    <row r="1284">
      <c r="Z1284">
        <f>IF(AND(ISNUMBER('Apólices'!$L1284),'Apólices'!$R1284&lt;&gt;"Cancelada"),IF(AND('Apólices'!$L1284&gt;=TODAY(),'Apólices'!$L1284&lt;=TODAY()+90),'Apólices'!$L1284+ROW()/100000,""),"")</f>
        <v/>
      </c>
    </row>
    <row r="1285">
      <c r="Z1285">
        <f>IF(AND(ISNUMBER('Apólices'!$L1285),'Apólices'!$R1285&lt;&gt;"Cancelada"),IF(AND('Apólices'!$L1285&gt;=TODAY(),'Apólices'!$L1285&lt;=TODAY()+90),'Apólices'!$L1285+ROW()/100000,""),"")</f>
        <v/>
      </c>
    </row>
    <row r="1286">
      <c r="Z1286">
        <f>IF(AND(ISNUMBER('Apólices'!$L1286),'Apólices'!$R1286&lt;&gt;"Cancelada"),IF(AND('Apólices'!$L1286&gt;=TODAY(),'Apólices'!$L1286&lt;=TODAY()+90),'Apólices'!$L1286+ROW()/100000,""),"")</f>
        <v/>
      </c>
    </row>
    <row r="1287">
      <c r="Z1287">
        <f>IF(AND(ISNUMBER('Apólices'!$L1287),'Apólices'!$R1287&lt;&gt;"Cancelada"),IF(AND('Apólices'!$L1287&gt;=TODAY(),'Apólices'!$L1287&lt;=TODAY()+90),'Apólices'!$L1287+ROW()/100000,""),"")</f>
        <v/>
      </c>
    </row>
    <row r="1288">
      <c r="Z1288">
        <f>IF(AND(ISNUMBER('Apólices'!$L1288),'Apólices'!$R1288&lt;&gt;"Cancelada"),IF(AND('Apólices'!$L1288&gt;=TODAY(),'Apólices'!$L1288&lt;=TODAY()+90),'Apólices'!$L1288+ROW()/100000,""),"")</f>
        <v/>
      </c>
    </row>
    <row r="1289">
      <c r="Z1289">
        <f>IF(AND(ISNUMBER('Apólices'!$L1289),'Apólices'!$R1289&lt;&gt;"Cancelada"),IF(AND('Apólices'!$L1289&gt;=TODAY(),'Apólices'!$L1289&lt;=TODAY()+90),'Apólices'!$L1289+ROW()/100000,""),"")</f>
        <v/>
      </c>
    </row>
    <row r="1290">
      <c r="Z1290">
        <f>IF(AND(ISNUMBER('Apólices'!$L1290),'Apólices'!$R1290&lt;&gt;"Cancelada"),IF(AND('Apólices'!$L1290&gt;=TODAY(),'Apólices'!$L1290&lt;=TODAY()+90),'Apólices'!$L1290+ROW()/100000,""),"")</f>
        <v/>
      </c>
    </row>
    <row r="1291">
      <c r="Z1291">
        <f>IF(AND(ISNUMBER('Apólices'!$L1291),'Apólices'!$R1291&lt;&gt;"Cancelada"),IF(AND('Apólices'!$L1291&gt;=TODAY(),'Apólices'!$L1291&lt;=TODAY()+90),'Apólices'!$L1291+ROW()/100000,""),"")</f>
        <v/>
      </c>
    </row>
    <row r="1292">
      <c r="Z1292">
        <f>IF(AND(ISNUMBER('Apólices'!$L1292),'Apólices'!$R1292&lt;&gt;"Cancelada"),IF(AND('Apólices'!$L1292&gt;=TODAY(),'Apólices'!$L1292&lt;=TODAY()+90),'Apólices'!$L1292+ROW()/100000,""),"")</f>
        <v/>
      </c>
    </row>
    <row r="1293">
      <c r="Z1293">
        <f>IF(AND(ISNUMBER('Apólices'!$L1293),'Apólices'!$R1293&lt;&gt;"Cancelada"),IF(AND('Apólices'!$L1293&gt;=TODAY(),'Apólices'!$L1293&lt;=TODAY()+90),'Apólices'!$L1293+ROW()/100000,""),"")</f>
        <v/>
      </c>
    </row>
    <row r="1294">
      <c r="Z1294">
        <f>IF(AND(ISNUMBER('Apólices'!$L1294),'Apólices'!$R1294&lt;&gt;"Cancelada"),IF(AND('Apólices'!$L1294&gt;=TODAY(),'Apólices'!$L1294&lt;=TODAY()+90),'Apólices'!$L1294+ROW()/100000,""),"")</f>
        <v/>
      </c>
    </row>
    <row r="1295">
      <c r="Z1295">
        <f>IF(AND(ISNUMBER('Apólices'!$L1295),'Apólices'!$R1295&lt;&gt;"Cancelada"),IF(AND('Apólices'!$L1295&gt;=TODAY(),'Apólices'!$L1295&lt;=TODAY()+90),'Apólices'!$L1295+ROW()/100000,""),"")</f>
        <v/>
      </c>
    </row>
    <row r="1296">
      <c r="Z1296">
        <f>IF(AND(ISNUMBER('Apólices'!$L1296),'Apólices'!$R1296&lt;&gt;"Cancelada"),IF(AND('Apólices'!$L1296&gt;=TODAY(),'Apólices'!$L1296&lt;=TODAY()+90),'Apólices'!$L1296+ROW()/100000,""),"")</f>
        <v/>
      </c>
    </row>
    <row r="1297">
      <c r="Z1297">
        <f>IF(AND(ISNUMBER('Apólices'!$L1297),'Apólices'!$R1297&lt;&gt;"Cancelada"),IF(AND('Apólices'!$L1297&gt;=TODAY(),'Apólices'!$L1297&lt;=TODAY()+90),'Apólices'!$L1297+ROW()/100000,""),"")</f>
        <v/>
      </c>
    </row>
    <row r="1298">
      <c r="Z1298">
        <f>IF(AND(ISNUMBER('Apólices'!$L1298),'Apólices'!$R1298&lt;&gt;"Cancelada"),IF(AND('Apólices'!$L1298&gt;=TODAY(),'Apólices'!$L1298&lt;=TODAY()+90),'Apólices'!$L1298+ROW()/100000,""),"")</f>
        <v/>
      </c>
    </row>
    <row r="1299">
      <c r="Z1299">
        <f>IF(AND(ISNUMBER('Apólices'!$L1299),'Apólices'!$R1299&lt;&gt;"Cancelada"),IF(AND('Apólices'!$L1299&gt;=TODAY(),'Apólices'!$L1299&lt;=TODAY()+90),'Apólices'!$L1299+ROW()/100000,""),"")</f>
        <v/>
      </c>
    </row>
    <row r="1300">
      <c r="Z1300">
        <f>IF(AND(ISNUMBER('Apólices'!$L1300),'Apólices'!$R1300&lt;&gt;"Cancelada"),IF(AND('Apólices'!$L1300&gt;=TODAY(),'Apólices'!$L1300&lt;=TODAY()+90),'Apólices'!$L1300+ROW()/100000,""),"")</f>
        <v/>
      </c>
    </row>
    <row r="1301">
      <c r="Z1301">
        <f>IF(AND(ISNUMBER('Apólices'!$L1301),'Apólices'!$R1301&lt;&gt;"Cancelada"),IF(AND('Apólices'!$L1301&gt;=TODAY(),'Apólices'!$L1301&lt;=TODAY()+90),'Apólices'!$L1301+ROW()/100000,""),"")</f>
        <v/>
      </c>
    </row>
    <row r="1302">
      <c r="Z1302">
        <f>IF(AND(ISNUMBER('Apólices'!$L1302),'Apólices'!$R1302&lt;&gt;"Cancelada"),IF(AND('Apólices'!$L1302&gt;=TODAY(),'Apólices'!$L1302&lt;=TODAY()+90),'Apólices'!$L1302+ROW()/100000,""),"")</f>
        <v/>
      </c>
    </row>
    <row r="1303">
      <c r="Z1303">
        <f>IF(AND(ISNUMBER('Apólices'!$L1303),'Apólices'!$R1303&lt;&gt;"Cancelada"),IF(AND('Apólices'!$L1303&gt;=TODAY(),'Apólices'!$L1303&lt;=TODAY()+90),'Apólices'!$L1303+ROW()/100000,""),"")</f>
        <v/>
      </c>
    </row>
    <row r="1304">
      <c r="Z1304">
        <f>IF(AND(ISNUMBER('Apólices'!$L1304),'Apólices'!$R1304&lt;&gt;"Cancelada"),IF(AND('Apólices'!$L1304&gt;=TODAY(),'Apólices'!$L1304&lt;=TODAY()+90),'Apólices'!$L1304+ROW()/100000,""),"")</f>
        <v/>
      </c>
    </row>
    <row r="1305">
      <c r="Z1305">
        <f>IF(AND(ISNUMBER('Apólices'!$L1305),'Apólices'!$R1305&lt;&gt;"Cancelada"),IF(AND('Apólices'!$L1305&gt;=TODAY(),'Apólices'!$L1305&lt;=TODAY()+90),'Apólices'!$L1305+ROW()/100000,""),"")</f>
        <v/>
      </c>
    </row>
    <row r="1306">
      <c r="Z1306">
        <f>IF(AND(ISNUMBER('Apólices'!$L1306),'Apólices'!$R1306&lt;&gt;"Cancelada"),IF(AND('Apólices'!$L1306&gt;=TODAY(),'Apólices'!$L1306&lt;=TODAY()+90),'Apólices'!$L1306+ROW()/100000,""),"")</f>
        <v/>
      </c>
    </row>
    <row r="1307">
      <c r="Z1307">
        <f>IF(AND(ISNUMBER('Apólices'!$L1307),'Apólices'!$R1307&lt;&gt;"Cancelada"),IF(AND('Apólices'!$L1307&gt;=TODAY(),'Apólices'!$L1307&lt;=TODAY()+90),'Apólices'!$L1307+ROW()/100000,""),"")</f>
        <v/>
      </c>
    </row>
    <row r="1308">
      <c r="Z1308">
        <f>IF(AND(ISNUMBER('Apólices'!$L1308),'Apólices'!$R1308&lt;&gt;"Cancelada"),IF(AND('Apólices'!$L1308&gt;=TODAY(),'Apólices'!$L1308&lt;=TODAY()+90),'Apólices'!$L1308+ROW()/100000,""),"")</f>
        <v/>
      </c>
    </row>
    <row r="1309">
      <c r="Z1309">
        <f>IF(AND(ISNUMBER('Apólices'!$L1309),'Apólices'!$R1309&lt;&gt;"Cancelada"),IF(AND('Apólices'!$L1309&gt;=TODAY(),'Apólices'!$L1309&lt;=TODAY()+90),'Apólices'!$L1309+ROW()/100000,""),"")</f>
        <v/>
      </c>
    </row>
    <row r="1310">
      <c r="Z1310">
        <f>IF(AND(ISNUMBER('Apólices'!$L1310),'Apólices'!$R1310&lt;&gt;"Cancelada"),IF(AND('Apólices'!$L1310&gt;=TODAY(),'Apólices'!$L1310&lt;=TODAY()+90),'Apólices'!$L1310+ROW()/100000,""),"")</f>
        <v/>
      </c>
    </row>
    <row r="1311">
      <c r="Z1311">
        <f>IF(AND(ISNUMBER('Apólices'!$L1311),'Apólices'!$R1311&lt;&gt;"Cancelada"),IF(AND('Apólices'!$L1311&gt;=TODAY(),'Apólices'!$L1311&lt;=TODAY()+90),'Apólices'!$L1311+ROW()/100000,""),"")</f>
        <v/>
      </c>
    </row>
    <row r="1312">
      <c r="Z1312">
        <f>IF(AND(ISNUMBER('Apólices'!$L1312),'Apólices'!$R1312&lt;&gt;"Cancelada"),IF(AND('Apólices'!$L1312&gt;=TODAY(),'Apólices'!$L1312&lt;=TODAY()+90),'Apólices'!$L1312+ROW()/100000,""),"")</f>
        <v/>
      </c>
    </row>
    <row r="1313">
      <c r="Z1313">
        <f>IF(AND(ISNUMBER('Apólices'!$L1313),'Apólices'!$R1313&lt;&gt;"Cancelada"),IF(AND('Apólices'!$L1313&gt;=TODAY(),'Apólices'!$L1313&lt;=TODAY()+90),'Apólices'!$L1313+ROW()/100000,""),"")</f>
        <v/>
      </c>
    </row>
    <row r="1314">
      <c r="Z1314">
        <f>IF(AND(ISNUMBER('Apólices'!$L1314),'Apólices'!$R1314&lt;&gt;"Cancelada"),IF(AND('Apólices'!$L1314&gt;=TODAY(),'Apólices'!$L1314&lt;=TODAY()+90),'Apólices'!$L1314+ROW()/100000,""),"")</f>
        <v/>
      </c>
    </row>
    <row r="1315">
      <c r="Z1315">
        <f>IF(AND(ISNUMBER('Apólices'!$L1315),'Apólices'!$R1315&lt;&gt;"Cancelada"),IF(AND('Apólices'!$L1315&gt;=TODAY(),'Apólices'!$L1315&lt;=TODAY()+90),'Apólices'!$L1315+ROW()/100000,""),"")</f>
        <v/>
      </c>
    </row>
    <row r="1316">
      <c r="Z1316">
        <f>IF(AND(ISNUMBER('Apólices'!$L1316),'Apólices'!$R1316&lt;&gt;"Cancelada"),IF(AND('Apólices'!$L1316&gt;=TODAY(),'Apólices'!$L1316&lt;=TODAY()+90),'Apólices'!$L1316+ROW()/100000,""),"")</f>
        <v/>
      </c>
    </row>
    <row r="1317">
      <c r="Z1317">
        <f>IF(AND(ISNUMBER('Apólices'!$L1317),'Apólices'!$R1317&lt;&gt;"Cancelada"),IF(AND('Apólices'!$L1317&gt;=TODAY(),'Apólices'!$L1317&lt;=TODAY()+90),'Apólices'!$L1317+ROW()/100000,""),"")</f>
        <v/>
      </c>
    </row>
    <row r="1318">
      <c r="Z1318">
        <f>IF(AND(ISNUMBER('Apólices'!$L1318),'Apólices'!$R1318&lt;&gt;"Cancelada"),IF(AND('Apólices'!$L1318&gt;=TODAY(),'Apólices'!$L1318&lt;=TODAY()+90),'Apólices'!$L1318+ROW()/100000,""),"")</f>
        <v/>
      </c>
    </row>
    <row r="1319">
      <c r="Z1319">
        <f>IF(AND(ISNUMBER('Apólices'!$L1319),'Apólices'!$R1319&lt;&gt;"Cancelada"),IF(AND('Apólices'!$L1319&gt;=TODAY(),'Apólices'!$L1319&lt;=TODAY()+90),'Apólices'!$L1319+ROW()/100000,""),"")</f>
        <v/>
      </c>
    </row>
    <row r="1320">
      <c r="Z1320">
        <f>IF(AND(ISNUMBER('Apólices'!$L1320),'Apólices'!$R1320&lt;&gt;"Cancelada"),IF(AND('Apólices'!$L1320&gt;=TODAY(),'Apólices'!$L1320&lt;=TODAY()+90),'Apólices'!$L1320+ROW()/100000,""),"")</f>
        <v/>
      </c>
    </row>
    <row r="1321">
      <c r="Z1321">
        <f>IF(AND(ISNUMBER('Apólices'!$L1321),'Apólices'!$R1321&lt;&gt;"Cancelada"),IF(AND('Apólices'!$L1321&gt;=TODAY(),'Apólices'!$L1321&lt;=TODAY()+90),'Apólices'!$L1321+ROW()/100000,""),"")</f>
        <v/>
      </c>
    </row>
    <row r="1322">
      <c r="Z1322">
        <f>IF(AND(ISNUMBER('Apólices'!$L1322),'Apólices'!$R1322&lt;&gt;"Cancelada"),IF(AND('Apólices'!$L1322&gt;=TODAY(),'Apólices'!$L1322&lt;=TODAY()+90),'Apólices'!$L1322+ROW()/100000,""),"")</f>
        <v/>
      </c>
    </row>
    <row r="1323">
      <c r="Z1323">
        <f>IF(AND(ISNUMBER('Apólices'!$L1323),'Apólices'!$R1323&lt;&gt;"Cancelada"),IF(AND('Apólices'!$L1323&gt;=TODAY(),'Apólices'!$L1323&lt;=TODAY()+90),'Apólices'!$L1323+ROW()/100000,""),"")</f>
        <v/>
      </c>
    </row>
    <row r="1324">
      <c r="Z1324">
        <f>IF(AND(ISNUMBER('Apólices'!$L1324),'Apólices'!$R1324&lt;&gt;"Cancelada"),IF(AND('Apólices'!$L1324&gt;=TODAY(),'Apólices'!$L1324&lt;=TODAY()+90),'Apólices'!$L1324+ROW()/100000,""),"")</f>
        <v/>
      </c>
    </row>
    <row r="1325">
      <c r="Z1325">
        <f>IF(AND(ISNUMBER('Apólices'!$L1325),'Apólices'!$R1325&lt;&gt;"Cancelada"),IF(AND('Apólices'!$L1325&gt;=TODAY(),'Apólices'!$L1325&lt;=TODAY()+90),'Apólices'!$L1325+ROW()/100000,""),"")</f>
        <v/>
      </c>
    </row>
    <row r="1326">
      <c r="Z1326">
        <f>IF(AND(ISNUMBER('Apólices'!$L1326),'Apólices'!$R1326&lt;&gt;"Cancelada"),IF(AND('Apólices'!$L1326&gt;=TODAY(),'Apólices'!$L1326&lt;=TODAY()+90),'Apólices'!$L1326+ROW()/100000,""),"")</f>
        <v/>
      </c>
    </row>
    <row r="1327">
      <c r="Z1327">
        <f>IF(AND(ISNUMBER('Apólices'!$L1327),'Apólices'!$R1327&lt;&gt;"Cancelada"),IF(AND('Apólices'!$L1327&gt;=TODAY(),'Apólices'!$L1327&lt;=TODAY()+90),'Apólices'!$L1327+ROW()/100000,""),"")</f>
        <v/>
      </c>
    </row>
    <row r="1328">
      <c r="Z1328">
        <f>IF(AND(ISNUMBER('Apólices'!$L1328),'Apólices'!$R1328&lt;&gt;"Cancelada"),IF(AND('Apólices'!$L1328&gt;=TODAY(),'Apólices'!$L1328&lt;=TODAY()+90),'Apólices'!$L1328+ROW()/100000,""),"")</f>
        <v/>
      </c>
    </row>
    <row r="1329">
      <c r="Z1329">
        <f>IF(AND(ISNUMBER('Apólices'!$L1329),'Apólices'!$R1329&lt;&gt;"Cancelada"),IF(AND('Apólices'!$L1329&gt;=TODAY(),'Apólices'!$L1329&lt;=TODAY()+90),'Apólices'!$L1329+ROW()/100000,""),"")</f>
        <v/>
      </c>
    </row>
    <row r="1330">
      <c r="Z1330">
        <f>IF(AND(ISNUMBER('Apólices'!$L1330),'Apólices'!$R1330&lt;&gt;"Cancelada"),IF(AND('Apólices'!$L1330&gt;=TODAY(),'Apólices'!$L1330&lt;=TODAY()+90),'Apólices'!$L1330+ROW()/100000,""),"")</f>
        <v/>
      </c>
    </row>
    <row r="1331">
      <c r="Z1331">
        <f>IF(AND(ISNUMBER('Apólices'!$L1331),'Apólices'!$R1331&lt;&gt;"Cancelada"),IF(AND('Apólices'!$L1331&gt;=TODAY(),'Apólices'!$L1331&lt;=TODAY()+90),'Apólices'!$L1331+ROW()/100000,""),"")</f>
        <v/>
      </c>
    </row>
    <row r="1332">
      <c r="Z1332">
        <f>IF(AND(ISNUMBER('Apólices'!$L1332),'Apólices'!$R1332&lt;&gt;"Cancelada"),IF(AND('Apólices'!$L1332&gt;=TODAY(),'Apólices'!$L1332&lt;=TODAY()+90),'Apólices'!$L1332+ROW()/100000,""),"")</f>
        <v/>
      </c>
    </row>
    <row r="1333">
      <c r="Z1333">
        <f>IF(AND(ISNUMBER('Apólices'!$L1333),'Apólices'!$R1333&lt;&gt;"Cancelada"),IF(AND('Apólices'!$L1333&gt;=TODAY(),'Apólices'!$L1333&lt;=TODAY()+90),'Apólices'!$L1333+ROW()/100000,""),"")</f>
        <v/>
      </c>
    </row>
    <row r="1334">
      <c r="Z1334">
        <f>IF(AND(ISNUMBER('Apólices'!$L1334),'Apólices'!$R1334&lt;&gt;"Cancelada"),IF(AND('Apólices'!$L1334&gt;=TODAY(),'Apólices'!$L1334&lt;=TODAY()+90),'Apólices'!$L1334+ROW()/100000,""),"")</f>
        <v/>
      </c>
    </row>
    <row r="1335">
      <c r="Z1335">
        <f>IF(AND(ISNUMBER('Apólices'!$L1335),'Apólices'!$R1335&lt;&gt;"Cancelada"),IF(AND('Apólices'!$L1335&gt;=TODAY(),'Apólices'!$L1335&lt;=TODAY()+90),'Apólices'!$L1335+ROW()/100000,""),"")</f>
        <v/>
      </c>
    </row>
    <row r="1336">
      <c r="Z1336">
        <f>IF(AND(ISNUMBER('Apólices'!$L1336),'Apólices'!$R1336&lt;&gt;"Cancelada"),IF(AND('Apólices'!$L1336&gt;=TODAY(),'Apólices'!$L1336&lt;=TODAY()+90),'Apólices'!$L1336+ROW()/100000,""),"")</f>
        <v/>
      </c>
    </row>
    <row r="1337">
      <c r="Z1337">
        <f>IF(AND(ISNUMBER('Apólices'!$L1337),'Apólices'!$R1337&lt;&gt;"Cancelada"),IF(AND('Apólices'!$L1337&gt;=TODAY(),'Apólices'!$L1337&lt;=TODAY()+90),'Apólices'!$L1337+ROW()/100000,""),"")</f>
        <v/>
      </c>
    </row>
    <row r="1338">
      <c r="Z1338">
        <f>IF(AND(ISNUMBER('Apólices'!$L1338),'Apólices'!$R1338&lt;&gt;"Cancelada"),IF(AND('Apólices'!$L1338&gt;=TODAY(),'Apólices'!$L1338&lt;=TODAY()+90),'Apólices'!$L1338+ROW()/100000,""),"")</f>
        <v/>
      </c>
    </row>
    <row r="1339">
      <c r="Z1339">
        <f>IF(AND(ISNUMBER('Apólices'!$L1339),'Apólices'!$R1339&lt;&gt;"Cancelada"),IF(AND('Apólices'!$L1339&gt;=TODAY(),'Apólices'!$L1339&lt;=TODAY()+90),'Apólices'!$L1339+ROW()/100000,""),"")</f>
        <v/>
      </c>
    </row>
    <row r="1340">
      <c r="Z1340">
        <f>IF(AND(ISNUMBER('Apólices'!$L1340),'Apólices'!$R1340&lt;&gt;"Cancelada"),IF(AND('Apólices'!$L1340&gt;=TODAY(),'Apólices'!$L1340&lt;=TODAY()+90),'Apólices'!$L1340+ROW()/100000,""),"")</f>
        <v/>
      </c>
    </row>
    <row r="1341">
      <c r="Z1341">
        <f>IF(AND(ISNUMBER('Apólices'!$L1341),'Apólices'!$R1341&lt;&gt;"Cancelada"),IF(AND('Apólices'!$L1341&gt;=TODAY(),'Apólices'!$L1341&lt;=TODAY()+90),'Apólices'!$L1341+ROW()/100000,""),"")</f>
        <v/>
      </c>
    </row>
    <row r="1342">
      <c r="Z1342">
        <f>IF(AND(ISNUMBER('Apólices'!$L1342),'Apólices'!$R1342&lt;&gt;"Cancelada"),IF(AND('Apólices'!$L1342&gt;=TODAY(),'Apólices'!$L1342&lt;=TODAY()+90),'Apólices'!$L1342+ROW()/100000,""),"")</f>
        <v/>
      </c>
    </row>
    <row r="1343">
      <c r="Z1343">
        <f>IF(AND(ISNUMBER('Apólices'!$L1343),'Apólices'!$R1343&lt;&gt;"Cancelada"),IF(AND('Apólices'!$L1343&gt;=TODAY(),'Apólices'!$L1343&lt;=TODAY()+90),'Apólices'!$L1343+ROW()/100000,""),"")</f>
        <v/>
      </c>
    </row>
    <row r="1344">
      <c r="Z1344">
        <f>IF(AND(ISNUMBER('Apólices'!$L1344),'Apólices'!$R1344&lt;&gt;"Cancelada"),IF(AND('Apólices'!$L1344&gt;=TODAY(),'Apólices'!$L1344&lt;=TODAY()+90),'Apólices'!$L1344+ROW()/100000,""),"")</f>
        <v/>
      </c>
    </row>
    <row r="1345">
      <c r="Z1345">
        <f>IF(AND(ISNUMBER('Apólices'!$L1345),'Apólices'!$R1345&lt;&gt;"Cancelada"),IF(AND('Apólices'!$L1345&gt;=TODAY(),'Apólices'!$L1345&lt;=TODAY()+90),'Apólices'!$L1345+ROW()/100000,""),"")</f>
        <v/>
      </c>
    </row>
    <row r="1346">
      <c r="Z1346">
        <f>IF(AND(ISNUMBER('Apólices'!$L1346),'Apólices'!$R1346&lt;&gt;"Cancelada"),IF(AND('Apólices'!$L1346&gt;=TODAY(),'Apólices'!$L1346&lt;=TODAY()+90),'Apólices'!$L1346+ROW()/100000,""),"")</f>
        <v/>
      </c>
    </row>
    <row r="1347">
      <c r="Z1347">
        <f>IF(AND(ISNUMBER('Apólices'!$L1347),'Apólices'!$R1347&lt;&gt;"Cancelada"),IF(AND('Apólices'!$L1347&gt;=TODAY(),'Apólices'!$L1347&lt;=TODAY()+90),'Apólices'!$L1347+ROW()/100000,""),"")</f>
        <v/>
      </c>
    </row>
    <row r="1348">
      <c r="Z1348">
        <f>IF(AND(ISNUMBER('Apólices'!$L1348),'Apólices'!$R1348&lt;&gt;"Cancelada"),IF(AND('Apólices'!$L1348&gt;=TODAY(),'Apólices'!$L1348&lt;=TODAY()+90),'Apólices'!$L1348+ROW()/100000,""),"")</f>
        <v/>
      </c>
    </row>
    <row r="1349">
      <c r="Z1349">
        <f>IF(AND(ISNUMBER('Apólices'!$L1349),'Apólices'!$R1349&lt;&gt;"Cancelada"),IF(AND('Apólices'!$L1349&gt;=TODAY(),'Apólices'!$L1349&lt;=TODAY()+90),'Apólices'!$L1349+ROW()/100000,""),"")</f>
        <v/>
      </c>
    </row>
    <row r="1350">
      <c r="Z1350">
        <f>IF(AND(ISNUMBER('Apólices'!$L1350),'Apólices'!$R1350&lt;&gt;"Cancelada"),IF(AND('Apólices'!$L1350&gt;=TODAY(),'Apólices'!$L1350&lt;=TODAY()+90),'Apólices'!$L1350+ROW()/100000,""),"")</f>
        <v/>
      </c>
    </row>
    <row r="1351">
      <c r="Z1351">
        <f>IF(AND(ISNUMBER('Apólices'!$L1351),'Apólices'!$R1351&lt;&gt;"Cancelada"),IF(AND('Apólices'!$L1351&gt;=TODAY(),'Apólices'!$L1351&lt;=TODAY()+90),'Apólices'!$L1351+ROW()/100000,""),"")</f>
        <v/>
      </c>
    </row>
    <row r="1352">
      <c r="Z1352">
        <f>IF(AND(ISNUMBER('Apólices'!$L1352),'Apólices'!$R1352&lt;&gt;"Cancelada"),IF(AND('Apólices'!$L1352&gt;=TODAY(),'Apólices'!$L1352&lt;=TODAY()+90),'Apólices'!$L1352+ROW()/100000,""),"")</f>
        <v/>
      </c>
    </row>
    <row r="1353">
      <c r="Z1353">
        <f>IF(AND(ISNUMBER('Apólices'!$L1353),'Apólices'!$R1353&lt;&gt;"Cancelada"),IF(AND('Apólices'!$L1353&gt;=TODAY(),'Apólices'!$L1353&lt;=TODAY()+90),'Apólices'!$L1353+ROW()/100000,""),"")</f>
        <v/>
      </c>
    </row>
    <row r="1354">
      <c r="Z1354">
        <f>IF(AND(ISNUMBER('Apólices'!$L1354),'Apólices'!$R1354&lt;&gt;"Cancelada"),IF(AND('Apólices'!$L1354&gt;=TODAY(),'Apólices'!$L1354&lt;=TODAY()+90),'Apólices'!$L1354+ROW()/100000,""),"")</f>
        <v/>
      </c>
    </row>
    <row r="1355">
      <c r="Z1355">
        <f>IF(AND(ISNUMBER('Apólices'!$L1355),'Apólices'!$R1355&lt;&gt;"Cancelada"),IF(AND('Apólices'!$L1355&gt;=TODAY(),'Apólices'!$L1355&lt;=TODAY()+90),'Apólices'!$L1355+ROW()/100000,""),"")</f>
        <v/>
      </c>
    </row>
    <row r="1356">
      <c r="Z1356">
        <f>IF(AND(ISNUMBER('Apólices'!$L1356),'Apólices'!$R1356&lt;&gt;"Cancelada"),IF(AND('Apólices'!$L1356&gt;=TODAY(),'Apólices'!$L1356&lt;=TODAY()+90),'Apólices'!$L1356+ROW()/100000,""),"")</f>
        <v/>
      </c>
    </row>
    <row r="1357">
      <c r="Z1357">
        <f>IF(AND(ISNUMBER('Apólices'!$L1357),'Apólices'!$R1357&lt;&gt;"Cancelada"),IF(AND('Apólices'!$L1357&gt;=TODAY(),'Apólices'!$L1357&lt;=TODAY()+90),'Apólices'!$L1357+ROW()/100000,""),"")</f>
        <v/>
      </c>
    </row>
    <row r="1358">
      <c r="Z1358">
        <f>IF(AND(ISNUMBER('Apólices'!$L1358),'Apólices'!$R1358&lt;&gt;"Cancelada"),IF(AND('Apólices'!$L1358&gt;=TODAY(),'Apólices'!$L1358&lt;=TODAY()+90),'Apólices'!$L1358+ROW()/100000,""),"")</f>
        <v/>
      </c>
    </row>
    <row r="1359">
      <c r="Z1359">
        <f>IF(AND(ISNUMBER('Apólices'!$L1359),'Apólices'!$R1359&lt;&gt;"Cancelada"),IF(AND('Apólices'!$L1359&gt;=TODAY(),'Apólices'!$L1359&lt;=TODAY()+90),'Apólices'!$L1359+ROW()/100000,""),"")</f>
        <v/>
      </c>
    </row>
    <row r="1360">
      <c r="Z1360">
        <f>IF(AND(ISNUMBER('Apólices'!$L1360),'Apólices'!$R1360&lt;&gt;"Cancelada"),IF(AND('Apólices'!$L1360&gt;=TODAY(),'Apólices'!$L1360&lt;=TODAY()+90),'Apólices'!$L1360+ROW()/100000,""),"")</f>
        <v/>
      </c>
    </row>
    <row r="1361">
      <c r="Z1361">
        <f>IF(AND(ISNUMBER('Apólices'!$L1361),'Apólices'!$R1361&lt;&gt;"Cancelada"),IF(AND('Apólices'!$L1361&gt;=TODAY(),'Apólices'!$L1361&lt;=TODAY()+90),'Apólices'!$L1361+ROW()/100000,""),"")</f>
        <v/>
      </c>
    </row>
    <row r="1362">
      <c r="Z1362">
        <f>IF(AND(ISNUMBER('Apólices'!$L1362),'Apólices'!$R1362&lt;&gt;"Cancelada"),IF(AND('Apólices'!$L1362&gt;=TODAY(),'Apólices'!$L1362&lt;=TODAY()+90),'Apólices'!$L1362+ROW()/100000,""),"")</f>
        <v/>
      </c>
    </row>
    <row r="1363">
      <c r="Z1363">
        <f>IF(AND(ISNUMBER('Apólices'!$L1363),'Apólices'!$R1363&lt;&gt;"Cancelada"),IF(AND('Apólices'!$L1363&gt;=TODAY(),'Apólices'!$L1363&lt;=TODAY()+90),'Apólices'!$L1363+ROW()/100000,""),"")</f>
        <v/>
      </c>
    </row>
    <row r="1364">
      <c r="Z1364">
        <f>IF(AND(ISNUMBER('Apólices'!$L1364),'Apólices'!$R1364&lt;&gt;"Cancelada"),IF(AND('Apólices'!$L1364&gt;=TODAY(),'Apólices'!$L1364&lt;=TODAY()+90),'Apólices'!$L1364+ROW()/100000,""),"")</f>
        <v/>
      </c>
    </row>
    <row r="1365">
      <c r="Z1365">
        <f>IF(AND(ISNUMBER('Apólices'!$L1365),'Apólices'!$R1365&lt;&gt;"Cancelada"),IF(AND('Apólices'!$L1365&gt;=TODAY(),'Apólices'!$L1365&lt;=TODAY()+90),'Apólices'!$L1365+ROW()/100000,""),"")</f>
        <v/>
      </c>
    </row>
    <row r="1366">
      <c r="Z1366">
        <f>IF(AND(ISNUMBER('Apólices'!$L1366),'Apólices'!$R1366&lt;&gt;"Cancelada"),IF(AND('Apólices'!$L1366&gt;=TODAY(),'Apólices'!$L1366&lt;=TODAY()+90),'Apólices'!$L1366+ROW()/100000,""),"")</f>
        <v/>
      </c>
    </row>
    <row r="1367">
      <c r="Z1367">
        <f>IF(AND(ISNUMBER('Apólices'!$L1367),'Apólices'!$R1367&lt;&gt;"Cancelada"),IF(AND('Apólices'!$L1367&gt;=TODAY(),'Apólices'!$L1367&lt;=TODAY()+90),'Apólices'!$L1367+ROW()/100000,""),"")</f>
        <v/>
      </c>
    </row>
    <row r="1368">
      <c r="Z1368">
        <f>IF(AND(ISNUMBER('Apólices'!$L1368),'Apólices'!$R1368&lt;&gt;"Cancelada"),IF(AND('Apólices'!$L1368&gt;=TODAY(),'Apólices'!$L1368&lt;=TODAY()+90),'Apólices'!$L1368+ROW()/100000,""),"")</f>
        <v/>
      </c>
    </row>
    <row r="1369">
      <c r="Z1369">
        <f>IF(AND(ISNUMBER('Apólices'!$L1369),'Apólices'!$R1369&lt;&gt;"Cancelada"),IF(AND('Apólices'!$L1369&gt;=TODAY(),'Apólices'!$L1369&lt;=TODAY()+90),'Apólices'!$L1369+ROW()/100000,""),"")</f>
        <v/>
      </c>
    </row>
    <row r="1370">
      <c r="Z1370">
        <f>IF(AND(ISNUMBER('Apólices'!$L1370),'Apólices'!$R1370&lt;&gt;"Cancelada"),IF(AND('Apólices'!$L1370&gt;=TODAY(),'Apólices'!$L1370&lt;=TODAY()+90),'Apólices'!$L1370+ROW()/100000,""),"")</f>
        <v/>
      </c>
    </row>
    <row r="1371">
      <c r="Z1371">
        <f>IF(AND(ISNUMBER('Apólices'!$L1371),'Apólices'!$R1371&lt;&gt;"Cancelada"),IF(AND('Apólices'!$L1371&gt;=TODAY(),'Apólices'!$L1371&lt;=TODAY()+90),'Apólices'!$L1371+ROW()/100000,""),"")</f>
        <v/>
      </c>
    </row>
    <row r="1372">
      <c r="Z1372">
        <f>IF(AND(ISNUMBER('Apólices'!$L1372),'Apólices'!$R1372&lt;&gt;"Cancelada"),IF(AND('Apólices'!$L1372&gt;=TODAY(),'Apólices'!$L1372&lt;=TODAY()+90),'Apólices'!$L1372+ROW()/100000,""),"")</f>
        <v/>
      </c>
    </row>
    <row r="1373">
      <c r="Z1373">
        <f>IF(AND(ISNUMBER('Apólices'!$L1373),'Apólices'!$R1373&lt;&gt;"Cancelada"),IF(AND('Apólices'!$L1373&gt;=TODAY(),'Apólices'!$L1373&lt;=TODAY()+90),'Apólices'!$L1373+ROW()/100000,""),"")</f>
        <v/>
      </c>
    </row>
    <row r="1374">
      <c r="Z1374">
        <f>IF(AND(ISNUMBER('Apólices'!$L1374),'Apólices'!$R1374&lt;&gt;"Cancelada"),IF(AND('Apólices'!$L1374&gt;=TODAY(),'Apólices'!$L1374&lt;=TODAY()+90),'Apólices'!$L1374+ROW()/100000,""),"")</f>
        <v/>
      </c>
    </row>
    <row r="1375">
      <c r="Z1375">
        <f>IF(AND(ISNUMBER('Apólices'!$L1375),'Apólices'!$R1375&lt;&gt;"Cancelada"),IF(AND('Apólices'!$L1375&gt;=TODAY(),'Apólices'!$L1375&lt;=TODAY()+90),'Apólices'!$L1375+ROW()/100000,""),"")</f>
        <v/>
      </c>
    </row>
    <row r="1376">
      <c r="Z1376">
        <f>IF(AND(ISNUMBER('Apólices'!$L1376),'Apólices'!$R1376&lt;&gt;"Cancelada"),IF(AND('Apólices'!$L1376&gt;=TODAY(),'Apólices'!$L1376&lt;=TODAY()+90),'Apólices'!$L1376+ROW()/100000,""),"")</f>
        <v/>
      </c>
    </row>
    <row r="1377">
      <c r="Z1377">
        <f>IF(AND(ISNUMBER('Apólices'!$L1377),'Apólices'!$R1377&lt;&gt;"Cancelada"),IF(AND('Apólices'!$L1377&gt;=TODAY(),'Apólices'!$L1377&lt;=TODAY()+90),'Apólices'!$L1377+ROW()/100000,""),"")</f>
        <v/>
      </c>
    </row>
    <row r="1378">
      <c r="Z1378">
        <f>IF(AND(ISNUMBER('Apólices'!$L1378),'Apólices'!$R1378&lt;&gt;"Cancelada"),IF(AND('Apólices'!$L1378&gt;=TODAY(),'Apólices'!$L1378&lt;=TODAY()+90),'Apólices'!$L1378+ROW()/100000,""),"")</f>
        <v/>
      </c>
    </row>
    <row r="1379">
      <c r="Z1379">
        <f>IF(AND(ISNUMBER('Apólices'!$L1379),'Apólices'!$R1379&lt;&gt;"Cancelada"),IF(AND('Apólices'!$L1379&gt;=TODAY(),'Apólices'!$L1379&lt;=TODAY()+90),'Apólices'!$L1379+ROW()/100000,""),"")</f>
        <v/>
      </c>
    </row>
    <row r="1380">
      <c r="Z1380">
        <f>IF(AND(ISNUMBER('Apólices'!$L1380),'Apólices'!$R1380&lt;&gt;"Cancelada"),IF(AND('Apólices'!$L1380&gt;=TODAY(),'Apólices'!$L1380&lt;=TODAY()+90),'Apólices'!$L1380+ROW()/100000,""),"")</f>
        <v/>
      </c>
    </row>
    <row r="1381">
      <c r="Z1381">
        <f>IF(AND(ISNUMBER('Apólices'!$L1381),'Apólices'!$R1381&lt;&gt;"Cancelada"),IF(AND('Apólices'!$L1381&gt;=TODAY(),'Apólices'!$L1381&lt;=TODAY()+90),'Apólices'!$L1381+ROW()/100000,""),"")</f>
        <v/>
      </c>
    </row>
    <row r="1382">
      <c r="Z1382">
        <f>IF(AND(ISNUMBER('Apólices'!$L1382),'Apólices'!$R1382&lt;&gt;"Cancelada"),IF(AND('Apólices'!$L1382&gt;=TODAY(),'Apólices'!$L1382&lt;=TODAY()+90),'Apólices'!$L1382+ROW()/100000,""),"")</f>
        <v/>
      </c>
    </row>
    <row r="1383">
      <c r="Z1383">
        <f>IF(AND(ISNUMBER('Apólices'!$L1383),'Apólices'!$R1383&lt;&gt;"Cancelada"),IF(AND('Apólices'!$L1383&gt;=TODAY(),'Apólices'!$L1383&lt;=TODAY()+90),'Apólices'!$L1383+ROW()/100000,""),"")</f>
        <v/>
      </c>
    </row>
    <row r="1384">
      <c r="Z1384">
        <f>IF(AND(ISNUMBER('Apólices'!$L1384),'Apólices'!$R1384&lt;&gt;"Cancelada"),IF(AND('Apólices'!$L1384&gt;=TODAY(),'Apólices'!$L1384&lt;=TODAY()+90),'Apólices'!$L1384+ROW()/100000,""),"")</f>
        <v/>
      </c>
    </row>
    <row r="1385">
      <c r="Z1385">
        <f>IF(AND(ISNUMBER('Apólices'!$L1385),'Apólices'!$R1385&lt;&gt;"Cancelada"),IF(AND('Apólices'!$L1385&gt;=TODAY(),'Apólices'!$L1385&lt;=TODAY()+90),'Apólices'!$L1385+ROW()/100000,""),"")</f>
        <v/>
      </c>
    </row>
    <row r="1386">
      <c r="Z1386">
        <f>IF(AND(ISNUMBER('Apólices'!$L1386),'Apólices'!$R1386&lt;&gt;"Cancelada"),IF(AND('Apólices'!$L1386&gt;=TODAY(),'Apólices'!$L1386&lt;=TODAY()+90),'Apólices'!$L1386+ROW()/100000,""),"")</f>
        <v/>
      </c>
    </row>
    <row r="1387">
      <c r="Z1387">
        <f>IF(AND(ISNUMBER('Apólices'!$L1387),'Apólices'!$R1387&lt;&gt;"Cancelada"),IF(AND('Apólices'!$L1387&gt;=TODAY(),'Apólices'!$L1387&lt;=TODAY()+90),'Apólices'!$L1387+ROW()/100000,""),"")</f>
        <v/>
      </c>
    </row>
    <row r="1388">
      <c r="Z1388">
        <f>IF(AND(ISNUMBER('Apólices'!$L1388),'Apólices'!$R1388&lt;&gt;"Cancelada"),IF(AND('Apólices'!$L1388&gt;=TODAY(),'Apólices'!$L1388&lt;=TODAY()+90),'Apólices'!$L1388+ROW()/100000,""),"")</f>
        <v/>
      </c>
    </row>
    <row r="1389">
      <c r="Z1389">
        <f>IF(AND(ISNUMBER('Apólices'!$L1389),'Apólices'!$R1389&lt;&gt;"Cancelada"),IF(AND('Apólices'!$L1389&gt;=TODAY(),'Apólices'!$L1389&lt;=TODAY()+90),'Apólices'!$L1389+ROW()/100000,""),"")</f>
        <v/>
      </c>
    </row>
    <row r="1390">
      <c r="Z1390">
        <f>IF(AND(ISNUMBER('Apólices'!$L1390),'Apólices'!$R1390&lt;&gt;"Cancelada"),IF(AND('Apólices'!$L1390&gt;=TODAY(),'Apólices'!$L1390&lt;=TODAY()+90),'Apólices'!$L1390+ROW()/100000,""),"")</f>
        <v/>
      </c>
    </row>
    <row r="1391">
      <c r="Z1391">
        <f>IF(AND(ISNUMBER('Apólices'!$L1391),'Apólices'!$R1391&lt;&gt;"Cancelada"),IF(AND('Apólices'!$L1391&gt;=TODAY(),'Apólices'!$L1391&lt;=TODAY()+90),'Apólices'!$L1391+ROW()/100000,""),"")</f>
        <v/>
      </c>
    </row>
    <row r="1392">
      <c r="Z1392">
        <f>IF(AND(ISNUMBER('Apólices'!$L1392),'Apólices'!$R1392&lt;&gt;"Cancelada"),IF(AND('Apólices'!$L1392&gt;=TODAY(),'Apólices'!$L1392&lt;=TODAY()+90),'Apólices'!$L1392+ROW()/100000,""),"")</f>
        <v/>
      </c>
    </row>
    <row r="1393">
      <c r="Z1393">
        <f>IF(AND(ISNUMBER('Apólices'!$L1393),'Apólices'!$R1393&lt;&gt;"Cancelada"),IF(AND('Apólices'!$L1393&gt;=TODAY(),'Apólices'!$L1393&lt;=TODAY()+90),'Apólices'!$L1393+ROW()/100000,""),"")</f>
        <v/>
      </c>
    </row>
    <row r="1394">
      <c r="Z1394">
        <f>IF(AND(ISNUMBER('Apólices'!$L1394),'Apólices'!$R1394&lt;&gt;"Cancelada"),IF(AND('Apólices'!$L1394&gt;=TODAY(),'Apólices'!$L1394&lt;=TODAY()+90),'Apólices'!$L1394+ROW()/100000,""),"")</f>
        <v/>
      </c>
    </row>
    <row r="1395">
      <c r="Z1395">
        <f>IF(AND(ISNUMBER('Apólices'!$L1395),'Apólices'!$R1395&lt;&gt;"Cancelada"),IF(AND('Apólices'!$L1395&gt;=TODAY(),'Apólices'!$L1395&lt;=TODAY()+90),'Apólices'!$L1395+ROW()/100000,""),"")</f>
        <v/>
      </c>
    </row>
    <row r="1396">
      <c r="Z1396">
        <f>IF(AND(ISNUMBER('Apólices'!$L1396),'Apólices'!$R1396&lt;&gt;"Cancelada"),IF(AND('Apólices'!$L1396&gt;=TODAY(),'Apólices'!$L1396&lt;=TODAY()+90),'Apólices'!$L1396+ROW()/100000,""),"")</f>
        <v/>
      </c>
    </row>
    <row r="1397">
      <c r="Z1397">
        <f>IF(AND(ISNUMBER('Apólices'!$L1397),'Apólices'!$R1397&lt;&gt;"Cancelada"),IF(AND('Apólices'!$L1397&gt;=TODAY(),'Apólices'!$L1397&lt;=TODAY()+90),'Apólices'!$L1397+ROW()/100000,""),"")</f>
        <v/>
      </c>
    </row>
    <row r="1398">
      <c r="Z1398">
        <f>IF(AND(ISNUMBER('Apólices'!$L1398),'Apólices'!$R1398&lt;&gt;"Cancelada"),IF(AND('Apólices'!$L1398&gt;=TODAY(),'Apólices'!$L1398&lt;=TODAY()+90),'Apólices'!$L1398+ROW()/100000,""),"")</f>
        <v/>
      </c>
    </row>
    <row r="1399">
      <c r="Z1399">
        <f>IF(AND(ISNUMBER('Apólices'!$L1399),'Apólices'!$R1399&lt;&gt;"Cancelada"),IF(AND('Apólices'!$L1399&gt;=TODAY(),'Apólices'!$L1399&lt;=TODAY()+90),'Apólices'!$L1399+ROW()/100000,""),"")</f>
        <v/>
      </c>
    </row>
    <row r="1400">
      <c r="Z1400">
        <f>IF(AND(ISNUMBER('Apólices'!$L1400),'Apólices'!$R1400&lt;&gt;"Cancelada"),IF(AND('Apólices'!$L1400&gt;=TODAY(),'Apólices'!$L1400&lt;=TODAY()+90),'Apólices'!$L1400+ROW()/100000,""),"")</f>
        <v/>
      </c>
    </row>
    <row r="1401">
      <c r="Z1401">
        <f>IF(AND(ISNUMBER('Apólices'!$L1401),'Apólices'!$R1401&lt;&gt;"Cancelada"),IF(AND('Apólices'!$L1401&gt;=TODAY(),'Apólices'!$L1401&lt;=TODAY()+90),'Apólices'!$L1401+ROW()/100000,""),"")</f>
        <v/>
      </c>
    </row>
    <row r="1402">
      <c r="Z1402">
        <f>IF(AND(ISNUMBER('Apólices'!$L1402),'Apólices'!$R1402&lt;&gt;"Cancelada"),IF(AND('Apólices'!$L1402&gt;=TODAY(),'Apólices'!$L1402&lt;=TODAY()+90),'Apólices'!$L1402+ROW()/100000,""),"")</f>
        <v/>
      </c>
    </row>
    <row r="1403">
      <c r="Z1403">
        <f>IF(AND(ISNUMBER('Apólices'!$L1403),'Apólices'!$R1403&lt;&gt;"Cancelada"),IF(AND('Apólices'!$L1403&gt;=TODAY(),'Apólices'!$L1403&lt;=TODAY()+90),'Apólices'!$L1403+ROW()/100000,""),"")</f>
        <v/>
      </c>
    </row>
    <row r="1404">
      <c r="Z1404">
        <f>IF(AND(ISNUMBER('Apólices'!$L1404),'Apólices'!$R1404&lt;&gt;"Cancelada"),IF(AND('Apólices'!$L1404&gt;=TODAY(),'Apólices'!$L1404&lt;=TODAY()+90),'Apólices'!$L1404+ROW()/100000,""),"")</f>
        <v/>
      </c>
    </row>
    <row r="1405">
      <c r="Z1405">
        <f>IF(AND(ISNUMBER('Apólices'!$L1405),'Apólices'!$R1405&lt;&gt;"Cancelada"),IF(AND('Apólices'!$L1405&gt;=TODAY(),'Apólices'!$L1405&lt;=TODAY()+90),'Apólices'!$L1405+ROW()/100000,""),"")</f>
        <v/>
      </c>
    </row>
    <row r="1406">
      <c r="Z1406">
        <f>IF(AND(ISNUMBER('Apólices'!$L1406),'Apólices'!$R1406&lt;&gt;"Cancelada"),IF(AND('Apólices'!$L1406&gt;=TODAY(),'Apólices'!$L1406&lt;=TODAY()+90),'Apólices'!$L1406+ROW()/100000,""),"")</f>
        <v/>
      </c>
    </row>
    <row r="1407">
      <c r="Z1407">
        <f>IF(AND(ISNUMBER('Apólices'!$L1407),'Apólices'!$R1407&lt;&gt;"Cancelada"),IF(AND('Apólices'!$L1407&gt;=TODAY(),'Apólices'!$L1407&lt;=TODAY()+90),'Apólices'!$L1407+ROW()/100000,""),"")</f>
        <v/>
      </c>
    </row>
    <row r="1408">
      <c r="Z1408">
        <f>IF(AND(ISNUMBER('Apólices'!$L1408),'Apólices'!$R1408&lt;&gt;"Cancelada"),IF(AND('Apólices'!$L1408&gt;=TODAY(),'Apólices'!$L1408&lt;=TODAY()+90),'Apólices'!$L1408+ROW()/100000,""),"")</f>
        <v/>
      </c>
    </row>
    <row r="1409">
      <c r="Z1409">
        <f>IF(AND(ISNUMBER('Apólices'!$L1409),'Apólices'!$R1409&lt;&gt;"Cancelada"),IF(AND('Apólices'!$L1409&gt;=TODAY(),'Apólices'!$L1409&lt;=TODAY()+90),'Apólices'!$L1409+ROW()/100000,""),"")</f>
        <v/>
      </c>
    </row>
    <row r="1410">
      <c r="Z1410">
        <f>IF(AND(ISNUMBER('Apólices'!$L1410),'Apólices'!$R1410&lt;&gt;"Cancelada"),IF(AND('Apólices'!$L1410&gt;=TODAY(),'Apólices'!$L1410&lt;=TODAY()+90),'Apólices'!$L1410+ROW()/100000,""),"")</f>
        <v/>
      </c>
    </row>
    <row r="1411">
      <c r="Z1411">
        <f>IF(AND(ISNUMBER('Apólices'!$L1411),'Apólices'!$R1411&lt;&gt;"Cancelada"),IF(AND('Apólices'!$L1411&gt;=TODAY(),'Apólices'!$L1411&lt;=TODAY()+90),'Apólices'!$L1411+ROW()/100000,""),"")</f>
        <v/>
      </c>
    </row>
    <row r="1412">
      <c r="Z1412">
        <f>IF(AND(ISNUMBER('Apólices'!$L1412),'Apólices'!$R1412&lt;&gt;"Cancelada"),IF(AND('Apólices'!$L1412&gt;=TODAY(),'Apólices'!$L1412&lt;=TODAY()+90),'Apólices'!$L1412+ROW()/100000,""),"")</f>
        <v/>
      </c>
    </row>
    <row r="1413">
      <c r="Z1413">
        <f>IF(AND(ISNUMBER('Apólices'!$L1413),'Apólices'!$R1413&lt;&gt;"Cancelada"),IF(AND('Apólices'!$L1413&gt;=TODAY(),'Apólices'!$L1413&lt;=TODAY()+90),'Apólices'!$L1413+ROW()/100000,""),"")</f>
        <v/>
      </c>
    </row>
    <row r="1414">
      <c r="Z1414">
        <f>IF(AND(ISNUMBER('Apólices'!$L1414),'Apólices'!$R1414&lt;&gt;"Cancelada"),IF(AND('Apólices'!$L1414&gt;=TODAY(),'Apólices'!$L1414&lt;=TODAY()+90),'Apólices'!$L1414+ROW()/100000,""),"")</f>
        <v/>
      </c>
    </row>
    <row r="1415">
      <c r="Z1415">
        <f>IF(AND(ISNUMBER('Apólices'!$L1415),'Apólices'!$R1415&lt;&gt;"Cancelada"),IF(AND('Apólices'!$L1415&gt;=TODAY(),'Apólices'!$L1415&lt;=TODAY()+90),'Apólices'!$L1415+ROW()/100000,""),"")</f>
        <v/>
      </c>
    </row>
    <row r="1416">
      <c r="Z1416">
        <f>IF(AND(ISNUMBER('Apólices'!$L1416),'Apólices'!$R1416&lt;&gt;"Cancelada"),IF(AND('Apólices'!$L1416&gt;=TODAY(),'Apólices'!$L1416&lt;=TODAY()+90),'Apólices'!$L1416+ROW()/100000,""),"")</f>
        <v/>
      </c>
    </row>
    <row r="1417">
      <c r="Z1417">
        <f>IF(AND(ISNUMBER('Apólices'!$L1417),'Apólices'!$R1417&lt;&gt;"Cancelada"),IF(AND('Apólices'!$L1417&gt;=TODAY(),'Apólices'!$L1417&lt;=TODAY()+90),'Apólices'!$L1417+ROW()/100000,""),"")</f>
        <v/>
      </c>
    </row>
    <row r="1418">
      <c r="Z1418">
        <f>IF(AND(ISNUMBER('Apólices'!$L1418),'Apólices'!$R1418&lt;&gt;"Cancelada"),IF(AND('Apólices'!$L1418&gt;=TODAY(),'Apólices'!$L1418&lt;=TODAY()+90),'Apólices'!$L1418+ROW()/100000,""),"")</f>
        <v/>
      </c>
    </row>
    <row r="1419">
      <c r="Z1419">
        <f>IF(AND(ISNUMBER('Apólices'!$L1419),'Apólices'!$R1419&lt;&gt;"Cancelada"),IF(AND('Apólices'!$L1419&gt;=TODAY(),'Apólices'!$L1419&lt;=TODAY()+90),'Apólices'!$L1419+ROW()/100000,""),"")</f>
        <v/>
      </c>
    </row>
    <row r="1420">
      <c r="Z1420">
        <f>IF(AND(ISNUMBER('Apólices'!$L1420),'Apólices'!$R1420&lt;&gt;"Cancelada"),IF(AND('Apólices'!$L1420&gt;=TODAY(),'Apólices'!$L1420&lt;=TODAY()+90),'Apólices'!$L1420+ROW()/100000,""),"")</f>
        <v/>
      </c>
    </row>
    <row r="1421">
      <c r="Z1421">
        <f>IF(AND(ISNUMBER('Apólices'!$L1421),'Apólices'!$R1421&lt;&gt;"Cancelada"),IF(AND('Apólices'!$L1421&gt;=TODAY(),'Apólices'!$L1421&lt;=TODAY()+90),'Apólices'!$L1421+ROW()/100000,""),"")</f>
        <v/>
      </c>
    </row>
    <row r="1422">
      <c r="Z1422">
        <f>IF(AND(ISNUMBER('Apólices'!$L1422),'Apólices'!$R1422&lt;&gt;"Cancelada"),IF(AND('Apólices'!$L1422&gt;=TODAY(),'Apólices'!$L1422&lt;=TODAY()+90),'Apólices'!$L1422+ROW()/100000,""),"")</f>
        <v/>
      </c>
    </row>
    <row r="1423">
      <c r="Z1423">
        <f>IF(AND(ISNUMBER('Apólices'!$L1423),'Apólices'!$R1423&lt;&gt;"Cancelada"),IF(AND('Apólices'!$L1423&gt;=TODAY(),'Apólices'!$L1423&lt;=TODAY()+90),'Apólices'!$L1423+ROW()/100000,""),"")</f>
        <v/>
      </c>
    </row>
    <row r="1424">
      <c r="Z1424">
        <f>IF(AND(ISNUMBER('Apólices'!$L1424),'Apólices'!$R1424&lt;&gt;"Cancelada"),IF(AND('Apólices'!$L1424&gt;=TODAY(),'Apólices'!$L1424&lt;=TODAY()+90),'Apólices'!$L1424+ROW()/100000,""),"")</f>
        <v/>
      </c>
    </row>
    <row r="1425">
      <c r="Z1425">
        <f>IF(AND(ISNUMBER('Apólices'!$L1425),'Apólices'!$R1425&lt;&gt;"Cancelada"),IF(AND('Apólices'!$L1425&gt;=TODAY(),'Apólices'!$L1425&lt;=TODAY()+90),'Apólices'!$L1425+ROW()/100000,""),"")</f>
        <v/>
      </c>
    </row>
    <row r="1426">
      <c r="Z1426">
        <f>IF(AND(ISNUMBER('Apólices'!$L1426),'Apólices'!$R1426&lt;&gt;"Cancelada"),IF(AND('Apólices'!$L1426&gt;=TODAY(),'Apólices'!$L1426&lt;=TODAY()+90),'Apólices'!$L1426+ROW()/100000,""),"")</f>
        <v/>
      </c>
    </row>
    <row r="1427">
      <c r="Z1427">
        <f>IF(AND(ISNUMBER('Apólices'!$L1427),'Apólices'!$R1427&lt;&gt;"Cancelada"),IF(AND('Apólices'!$L1427&gt;=TODAY(),'Apólices'!$L1427&lt;=TODAY()+90),'Apólices'!$L1427+ROW()/100000,""),"")</f>
        <v/>
      </c>
    </row>
    <row r="1428">
      <c r="Z1428">
        <f>IF(AND(ISNUMBER('Apólices'!$L1428),'Apólices'!$R1428&lt;&gt;"Cancelada"),IF(AND('Apólices'!$L1428&gt;=TODAY(),'Apólices'!$L1428&lt;=TODAY()+90),'Apólices'!$L1428+ROW()/100000,""),"")</f>
        <v/>
      </c>
    </row>
    <row r="1429">
      <c r="Z1429">
        <f>IF(AND(ISNUMBER('Apólices'!$L1429),'Apólices'!$R1429&lt;&gt;"Cancelada"),IF(AND('Apólices'!$L1429&gt;=TODAY(),'Apólices'!$L1429&lt;=TODAY()+90),'Apólices'!$L1429+ROW()/100000,""),"")</f>
        <v/>
      </c>
    </row>
    <row r="1430">
      <c r="Z1430">
        <f>IF(AND(ISNUMBER('Apólices'!$L1430),'Apólices'!$R1430&lt;&gt;"Cancelada"),IF(AND('Apólices'!$L1430&gt;=TODAY(),'Apólices'!$L1430&lt;=TODAY()+90),'Apólices'!$L1430+ROW()/100000,""),"")</f>
        <v/>
      </c>
    </row>
    <row r="1431">
      <c r="Z1431">
        <f>IF(AND(ISNUMBER('Apólices'!$L1431),'Apólices'!$R1431&lt;&gt;"Cancelada"),IF(AND('Apólices'!$L1431&gt;=TODAY(),'Apólices'!$L1431&lt;=TODAY()+90),'Apólices'!$L1431+ROW()/100000,""),"")</f>
        <v/>
      </c>
    </row>
    <row r="1432">
      <c r="Z1432">
        <f>IF(AND(ISNUMBER('Apólices'!$L1432),'Apólices'!$R1432&lt;&gt;"Cancelada"),IF(AND('Apólices'!$L1432&gt;=TODAY(),'Apólices'!$L1432&lt;=TODAY()+90),'Apólices'!$L1432+ROW()/100000,""),"")</f>
        <v/>
      </c>
    </row>
    <row r="1433">
      <c r="Z1433">
        <f>IF(AND(ISNUMBER('Apólices'!$L1433),'Apólices'!$R1433&lt;&gt;"Cancelada"),IF(AND('Apólices'!$L1433&gt;=TODAY(),'Apólices'!$L1433&lt;=TODAY()+90),'Apólices'!$L1433+ROW()/100000,""),"")</f>
        <v/>
      </c>
    </row>
    <row r="1434">
      <c r="Z1434">
        <f>IF(AND(ISNUMBER('Apólices'!$L1434),'Apólices'!$R1434&lt;&gt;"Cancelada"),IF(AND('Apólices'!$L1434&gt;=TODAY(),'Apólices'!$L1434&lt;=TODAY()+90),'Apólices'!$L1434+ROW()/100000,""),"")</f>
        <v/>
      </c>
    </row>
    <row r="1435">
      <c r="Z1435">
        <f>IF(AND(ISNUMBER('Apólices'!$L1435),'Apólices'!$R1435&lt;&gt;"Cancelada"),IF(AND('Apólices'!$L1435&gt;=TODAY(),'Apólices'!$L1435&lt;=TODAY()+90),'Apólices'!$L1435+ROW()/100000,""),"")</f>
        <v/>
      </c>
    </row>
    <row r="1436">
      <c r="Z1436">
        <f>IF(AND(ISNUMBER('Apólices'!$L1436),'Apólices'!$R1436&lt;&gt;"Cancelada"),IF(AND('Apólices'!$L1436&gt;=TODAY(),'Apólices'!$L1436&lt;=TODAY()+90),'Apólices'!$L1436+ROW()/100000,""),"")</f>
        <v/>
      </c>
    </row>
    <row r="1437">
      <c r="Z1437">
        <f>IF(AND(ISNUMBER('Apólices'!$L1437),'Apólices'!$R1437&lt;&gt;"Cancelada"),IF(AND('Apólices'!$L1437&gt;=TODAY(),'Apólices'!$L1437&lt;=TODAY()+90),'Apólices'!$L1437+ROW()/100000,""),"")</f>
        <v/>
      </c>
    </row>
    <row r="1438">
      <c r="Z1438">
        <f>IF(AND(ISNUMBER('Apólices'!$L1438),'Apólices'!$R1438&lt;&gt;"Cancelada"),IF(AND('Apólices'!$L1438&gt;=TODAY(),'Apólices'!$L1438&lt;=TODAY()+90),'Apólices'!$L1438+ROW()/100000,""),"")</f>
        <v/>
      </c>
    </row>
    <row r="1439">
      <c r="Z1439">
        <f>IF(AND(ISNUMBER('Apólices'!$L1439),'Apólices'!$R1439&lt;&gt;"Cancelada"),IF(AND('Apólices'!$L1439&gt;=TODAY(),'Apólices'!$L1439&lt;=TODAY()+90),'Apólices'!$L1439+ROW()/100000,""),"")</f>
        <v/>
      </c>
    </row>
    <row r="1440">
      <c r="Z1440">
        <f>IF(AND(ISNUMBER('Apólices'!$L1440),'Apólices'!$R1440&lt;&gt;"Cancelada"),IF(AND('Apólices'!$L1440&gt;=TODAY(),'Apólices'!$L1440&lt;=TODAY()+90),'Apólices'!$L1440+ROW()/100000,""),"")</f>
        <v/>
      </c>
    </row>
    <row r="1441">
      <c r="Z1441">
        <f>IF(AND(ISNUMBER('Apólices'!$L1441),'Apólices'!$R1441&lt;&gt;"Cancelada"),IF(AND('Apólices'!$L1441&gt;=TODAY(),'Apólices'!$L1441&lt;=TODAY()+90),'Apólices'!$L1441+ROW()/100000,""),"")</f>
        <v/>
      </c>
    </row>
    <row r="1442">
      <c r="Z1442">
        <f>IF(AND(ISNUMBER('Apólices'!$L1442),'Apólices'!$R1442&lt;&gt;"Cancelada"),IF(AND('Apólices'!$L1442&gt;=TODAY(),'Apólices'!$L1442&lt;=TODAY()+90),'Apólices'!$L1442+ROW()/100000,""),"")</f>
        <v/>
      </c>
    </row>
    <row r="1443">
      <c r="Z1443">
        <f>IF(AND(ISNUMBER('Apólices'!$L1443),'Apólices'!$R1443&lt;&gt;"Cancelada"),IF(AND('Apólices'!$L1443&gt;=TODAY(),'Apólices'!$L1443&lt;=TODAY()+90),'Apólices'!$L1443+ROW()/100000,""),"")</f>
        <v/>
      </c>
    </row>
    <row r="1444">
      <c r="Z1444">
        <f>IF(AND(ISNUMBER('Apólices'!$L1444),'Apólices'!$R1444&lt;&gt;"Cancelada"),IF(AND('Apólices'!$L1444&gt;=TODAY(),'Apólices'!$L1444&lt;=TODAY()+90),'Apólices'!$L1444+ROW()/100000,""),"")</f>
        <v/>
      </c>
    </row>
    <row r="1445">
      <c r="Z1445">
        <f>IF(AND(ISNUMBER('Apólices'!$L1445),'Apólices'!$R1445&lt;&gt;"Cancelada"),IF(AND('Apólices'!$L1445&gt;=TODAY(),'Apólices'!$L1445&lt;=TODAY()+90),'Apólices'!$L1445+ROW()/100000,""),"")</f>
        <v/>
      </c>
    </row>
    <row r="1446">
      <c r="Z1446">
        <f>IF(AND(ISNUMBER('Apólices'!$L1446),'Apólices'!$R1446&lt;&gt;"Cancelada"),IF(AND('Apólices'!$L1446&gt;=TODAY(),'Apólices'!$L1446&lt;=TODAY()+90),'Apólices'!$L1446+ROW()/100000,""),"")</f>
        <v/>
      </c>
    </row>
    <row r="1447">
      <c r="Z1447">
        <f>IF(AND(ISNUMBER('Apólices'!$L1447),'Apólices'!$R1447&lt;&gt;"Cancelada"),IF(AND('Apólices'!$L1447&gt;=TODAY(),'Apólices'!$L1447&lt;=TODAY()+90),'Apólices'!$L1447+ROW()/100000,""),"")</f>
        <v/>
      </c>
    </row>
    <row r="1448">
      <c r="Z1448">
        <f>IF(AND(ISNUMBER('Apólices'!$L1448),'Apólices'!$R1448&lt;&gt;"Cancelada"),IF(AND('Apólices'!$L1448&gt;=TODAY(),'Apólices'!$L1448&lt;=TODAY()+90),'Apólices'!$L1448+ROW()/100000,""),"")</f>
        <v/>
      </c>
    </row>
    <row r="1449">
      <c r="Z1449">
        <f>IF(AND(ISNUMBER('Apólices'!$L1449),'Apólices'!$R1449&lt;&gt;"Cancelada"),IF(AND('Apólices'!$L1449&gt;=TODAY(),'Apólices'!$L1449&lt;=TODAY()+90),'Apólices'!$L1449+ROW()/100000,""),"")</f>
        <v/>
      </c>
    </row>
    <row r="1450">
      <c r="Z1450">
        <f>IF(AND(ISNUMBER('Apólices'!$L1450),'Apólices'!$R1450&lt;&gt;"Cancelada"),IF(AND('Apólices'!$L1450&gt;=TODAY(),'Apólices'!$L1450&lt;=TODAY()+90),'Apólices'!$L1450+ROW()/100000,""),"")</f>
        <v/>
      </c>
    </row>
    <row r="1451">
      <c r="Z1451">
        <f>IF(AND(ISNUMBER('Apólices'!$L1451),'Apólices'!$R1451&lt;&gt;"Cancelada"),IF(AND('Apólices'!$L1451&gt;=TODAY(),'Apólices'!$L1451&lt;=TODAY()+90),'Apólices'!$L1451+ROW()/100000,""),"")</f>
        <v/>
      </c>
    </row>
    <row r="1452">
      <c r="Z1452">
        <f>IF(AND(ISNUMBER('Apólices'!$L1452),'Apólices'!$R1452&lt;&gt;"Cancelada"),IF(AND('Apólices'!$L1452&gt;=TODAY(),'Apólices'!$L1452&lt;=TODAY()+90),'Apólices'!$L1452+ROW()/100000,""),"")</f>
        <v/>
      </c>
    </row>
    <row r="1453">
      <c r="Z1453">
        <f>IF(AND(ISNUMBER('Apólices'!$L1453),'Apólices'!$R1453&lt;&gt;"Cancelada"),IF(AND('Apólices'!$L1453&gt;=TODAY(),'Apólices'!$L1453&lt;=TODAY()+90),'Apólices'!$L1453+ROW()/100000,""),"")</f>
        <v/>
      </c>
    </row>
    <row r="1454">
      <c r="Z1454">
        <f>IF(AND(ISNUMBER('Apólices'!$L1454),'Apólices'!$R1454&lt;&gt;"Cancelada"),IF(AND('Apólices'!$L1454&gt;=TODAY(),'Apólices'!$L1454&lt;=TODAY()+90),'Apólices'!$L1454+ROW()/100000,""),"")</f>
        <v/>
      </c>
    </row>
    <row r="1455">
      <c r="Z1455">
        <f>IF(AND(ISNUMBER('Apólices'!$L1455),'Apólices'!$R1455&lt;&gt;"Cancelada"),IF(AND('Apólices'!$L1455&gt;=TODAY(),'Apólices'!$L1455&lt;=TODAY()+90),'Apólices'!$L1455+ROW()/100000,""),"")</f>
        <v/>
      </c>
    </row>
    <row r="1456">
      <c r="Z1456">
        <f>IF(AND(ISNUMBER('Apólices'!$L1456),'Apólices'!$R1456&lt;&gt;"Cancelada"),IF(AND('Apólices'!$L1456&gt;=TODAY(),'Apólices'!$L1456&lt;=TODAY()+90),'Apólices'!$L1456+ROW()/100000,""),"")</f>
        <v/>
      </c>
    </row>
    <row r="1457">
      <c r="Z1457">
        <f>IF(AND(ISNUMBER('Apólices'!$L1457),'Apólices'!$R1457&lt;&gt;"Cancelada"),IF(AND('Apólices'!$L1457&gt;=TODAY(),'Apólices'!$L1457&lt;=TODAY()+90),'Apólices'!$L1457+ROW()/100000,""),"")</f>
        <v/>
      </c>
    </row>
    <row r="1458">
      <c r="Z1458">
        <f>IF(AND(ISNUMBER('Apólices'!$L1458),'Apólices'!$R1458&lt;&gt;"Cancelada"),IF(AND('Apólices'!$L1458&gt;=TODAY(),'Apólices'!$L1458&lt;=TODAY()+90),'Apólices'!$L1458+ROW()/100000,""),"")</f>
        <v/>
      </c>
    </row>
    <row r="1459">
      <c r="Z1459">
        <f>IF(AND(ISNUMBER('Apólices'!$L1459),'Apólices'!$R1459&lt;&gt;"Cancelada"),IF(AND('Apólices'!$L1459&gt;=TODAY(),'Apólices'!$L1459&lt;=TODAY()+90),'Apólices'!$L1459+ROW()/100000,""),"")</f>
        <v/>
      </c>
    </row>
    <row r="1460">
      <c r="Z1460">
        <f>IF(AND(ISNUMBER('Apólices'!$L1460),'Apólices'!$R1460&lt;&gt;"Cancelada"),IF(AND('Apólices'!$L1460&gt;=TODAY(),'Apólices'!$L1460&lt;=TODAY()+90),'Apólices'!$L1460+ROW()/100000,""),"")</f>
        <v/>
      </c>
    </row>
    <row r="1461">
      <c r="Z1461">
        <f>IF(AND(ISNUMBER('Apólices'!$L1461),'Apólices'!$R1461&lt;&gt;"Cancelada"),IF(AND('Apólices'!$L1461&gt;=TODAY(),'Apólices'!$L1461&lt;=TODAY()+90),'Apólices'!$L1461+ROW()/100000,""),"")</f>
        <v/>
      </c>
    </row>
    <row r="1462">
      <c r="Z1462">
        <f>IF(AND(ISNUMBER('Apólices'!$L1462),'Apólices'!$R1462&lt;&gt;"Cancelada"),IF(AND('Apólices'!$L1462&gt;=TODAY(),'Apólices'!$L1462&lt;=TODAY()+90),'Apólices'!$L1462+ROW()/100000,""),"")</f>
        <v/>
      </c>
    </row>
    <row r="1463">
      <c r="Z1463">
        <f>IF(AND(ISNUMBER('Apólices'!$L1463),'Apólices'!$R1463&lt;&gt;"Cancelada"),IF(AND('Apólices'!$L1463&gt;=TODAY(),'Apólices'!$L1463&lt;=TODAY()+90),'Apólices'!$L1463+ROW()/100000,""),"")</f>
        <v/>
      </c>
    </row>
    <row r="1464">
      <c r="Z1464">
        <f>IF(AND(ISNUMBER('Apólices'!$L1464),'Apólices'!$R1464&lt;&gt;"Cancelada"),IF(AND('Apólices'!$L1464&gt;=TODAY(),'Apólices'!$L1464&lt;=TODAY()+90),'Apólices'!$L1464+ROW()/100000,""),"")</f>
        <v/>
      </c>
    </row>
    <row r="1465">
      <c r="Z1465">
        <f>IF(AND(ISNUMBER('Apólices'!$L1465),'Apólices'!$R1465&lt;&gt;"Cancelada"),IF(AND('Apólices'!$L1465&gt;=TODAY(),'Apólices'!$L1465&lt;=TODAY()+90),'Apólices'!$L1465+ROW()/100000,""),"")</f>
        <v/>
      </c>
    </row>
    <row r="1466">
      <c r="Z1466">
        <f>IF(AND(ISNUMBER('Apólices'!$L1466),'Apólices'!$R1466&lt;&gt;"Cancelada"),IF(AND('Apólices'!$L1466&gt;=TODAY(),'Apólices'!$L1466&lt;=TODAY()+90),'Apólices'!$L1466+ROW()/100000,""),"")</f>
        <v/>
      </c>
    </row>
    <row r="1467">
      <c r="Z1467">
        <f>IF(AND(ISNUMBER('Apólices'!$L1467),'Apólices'!$R1467&lt;&gt;"Cancelada"),IF(AND('Apólices'!$L1467&gt;=TODAY(),'Apólices'!$L1467&lt;=TODAY()+90),'Apólices'!$L1467+ROW()/100000,""),"")</f>
        <v/>
      </c>
    </row>
    <row r="1468">
      <c r="Z1468">
        <f>IF(AND(ISNUMBER('Apólices'!$L1468),'Apólices'!$R1468&lt;&gt;"Cancelada"),IF(AND('Apólices'!$L1468&gt;=TODAY(),'Apólices'!$L1468&lt;=TODAY()+90),'Apólices'!$L1468+ROW()/100000,""),"")</f>
        <v/>
      </c>
    </row>
    <row r="1469">
      <c r="Z1469">
        <f>IF(AND(ISNUMBER('Apólices'!$L1469),'Apólices'!$R1469&lt;&gt;"Cancelada"),IF(AND('Apólices'!$L1469&gt;=TODAY(),'Apólices'!$L1469&lt;=TODAY()+90),'Apólices'!$L1469+ROW()/100000,""),"")</f>
        <v/>
      </c>
    </row>
    <row r="1470">
      <c r="Z1470">
        <f>IF(AND(ISNUMBER('Apólices'!$L1470),'Apólices'!$R1470&lt;&gt;"Cancelada"),IF(AND('Apólices'!$L1470&gt;=TODAY(),'Apólices'!$L1470&lt;=TODAY()+90),'Apólices'!$L1470+ROW()/100000,""),"")</f>
        <v/>
      </c>
    </row>
    <row r="1471">
      <c r="Z1471">
        <f>IF(AND(ISNUMBER('Apólices'!$L1471),'Apólices'!$R1471&lt;&gt;"Cancelada"),IF(AND('Apólices'!$L1471&gt;=TODAY(),'Apólices'!$L1471&lt;=TODAY()+90),'Apólices'!$L1471+ROW()/100000,""),"")</f>
        <v/>
      </c>
    </row>
    <row r="1472">
      <c r="Z1472">
        <f>IF(AND(ISNUMBER('Apólices'!$L1472),'Apólices'!$R1472&lt;&gt;"Cancelada"),IF(AND('Apólices'!$L1472&gt;=TODAY(),'Apólices'!$L1472&lt;=TODAY()+90),'Apólices'!$L1472+ROW()/100000,""),"")</f>
        <v/>
      </c>
    </row>
    <row r="1473">
      <c r="Z1473">
        <f>IF(AND(ISNUMBER('Apólices'!$L1473),'Apólices'!$R1473&lt;&gt;"Cancelada"),IF(AND('Apólices'!$L1473&gt;=TODAY(),'Apólices'!$L1473&lt;=TODAY()+90),'Apólices'!$L1473+ROW()/100000,""),"")</f>
        <v/>
      </c>
    </row>
    <row r="1474">
      <c r="Z1474">
        <f>IF(AND(ISNUMBER('Apólices'!$L1474),'Apólices'!$R1474&lt;&gt;"Cancelada"),IF(AND('Apólices'!$L1474&gt;=TODAY(),'Apólices'!$L1474&lt;=TODAY()+90),'Apólices'!$L1474+ROW()/100000,""),"")</f>
        <v/>
      </c>
    </row>
    <row r="1475">
      <c r="Z1475">
        <f>IF(AND(ISNUMBER('Apólices'!$L1475),'Apólices'!$R1475&lt;&gt;"Cancelada"),IF(AND('Apólices'!$L1475&gt;=TODAY(),'Apólices'!$L1475&lt;=TODAY()+90),'Apólices'!$L1475+ROW()/100000,""),"")</f>
        <v/>
      </c>
    </row>
    <row r="1476">
      <c r="Z1476">
        <f>IF(AND(ISNUMBER('Apólices'!$L1476),'Apólices'!$R1476&lt;&gt;"Cancelada"),IF(AND('Apólices'!$L1476&gt;=TODAY(),'Apólices'!$L1476&lt;=TODAY()+90),'Apólices'!$L1476+ROW()/100000,""),"")</f>
        <v/>
      </c>
    </row>
    <row r="1477">
      <c r="Z1477">
        <f>IF(AND(ISNUMBER('Apólices'!$L1477),'Apólices'!$R1477&lt;&gt;"Cancelada"),IF(AND('Apólices'!$L1477&gt;=TODAY(),'Apólices'!$L1477&lt;=TODAY()+90),'Apólices'!$L1477+ROW()/100000,""),"")</f>
        <v/>
      </c>
    </row>
    <row r="1478">
      <c r="Z1478">
        <f>IF(AND(ISNUMBER('Apólices'!$L1478),'Apólices'!$R1478&lt;&gt;"Cancelada"),IF(AND('Apólices'!$L1478&gt;=TODAY(),'Apólices'!$L1478&lt;=TODAY()+90),'Apólices'!$L1478+ROW()/100000,""),"")</f>
        <v/>
      </c>
    </row>
    <row r="1479">
      <c r="Z1479">
        <f>IF(AND(ISNUMBER('Apólices'!$L1479),'Apólices'!$R1479&lt;&gt;"Cancelada"),IF(AND('Apólices'!$L1479&gt;=TODAY(),'Apólices'!$L1479&lt;=TODAY()+90),'Apólices'!$L1479+ROW()/100000,""),"")</f>
        <v/>
      </c>
    </row>
    <row r="1480">
      <c r="Z1480">
        <f>IF(AND(ISNUMBER('Apólices'!$L1480),'Apólices'!$R1480&lt;&gt;"Cancelada"),IF(AND('Apólices'!$L1480&gt;=TODAY(),'Apólices'!$L1480&lt;=TODAY()+90),'Apólices'!$L1480+ROW()/100000,""),"")</f>
        <v/>
      </c>
    </row>
    <row r="1481">
      <c r="Z1481">
        <f>IF(AND(ISNUMBER('Apólices'!$L1481),'Apólices'!$R1481&lt;&gt;"Cancelada"),IF(AND('Apólices'!$L1481&gt;=TODAY(),'Apólices'!$L1481&lt;=TODAY()+90),'Apólices'!$L1481+ROW()/100000,""),"")</f>
        <v/>
      </c>
    </row>
    <row r="1482">
      <c r="Z1482">
        <f>IF(AND(ISNUMBER('Apólices'!$L1482),'Apólices'!$R1482&lt;&gt;"Cancelada"),IF(AND('Apólices'!$L1482&gt;=TODAY(),'Apólices'!$L1482&lt;=TODAY()+90),'Apólices'!$L1482+ROW()/100000,""),"")</f>
        <v/>
      </c>
    </row>
    <row r="1483">
      <c r="Z1483">
        <f>IF(AND(ISNUMBER('Apólices'!$L1483),'Apólices'!$R1483&lt;&gt;"Cancelada"),IF(AND('Apólices'!$L1483&gt;=TODAY(),'Apólices'!$L1483&lt;=TODAY()+90),'Apólices'!$L1483+ROW()/100000,""),"")</f>
        <v/>
      </c>
    </row>
    <row r="1484">
      <c r="Z1484">
        <f>IF(AND(ISNUMBER('Apólices'!$L1484),'Apólices'!$R1484&lt;&gt;"Cancelada"),IF(AND('Apólices'!$L1484&gt;=TODAY(),'Apólices'!$L1484&lt;=TODAY()+90),'Apólices'!$L1484+ROW()/100000,""),"")</f>
        <v/>
      </c>
    </row>
    <row r="1485">
      <c r="Z1485">
        <f>IF(AND(ISNUMBER('Apólices'!$L1485),'Apólices'!$R1485&lt;&gt;"Cancelada"),IF(AND('Apólices'!$L1485&gt;=TODAY(),'Apólices'!$L1485&lt;=TODAY()+90),'Apólices'!$L1485+ROW()/100000,""),"")</f>
        <v/>
      </c>
    </row>
    <row r="1486">
      <c r="Z1486">
        <f>IF(AND(ISNUMBER('Apólices'!$L1486),'Apólices'!$R1486&lt;&gt;"Cancelada"),IF(AND('Apólices'!$L1486&gt;=TODAY(),'Apólices'!$L1486&lt;=TODAY()+90),'Apólices'!$L1486+ROW()/100000,""),"")</f>
        <v/>
      </c>
    </row>
    <row r="1487">
      <c r="Z1487">
        <f>IF(AND(ISNUMBER('Apólices'!$L1487),'Apólices'!$R1487&lt;&gt;"Cancelada"),IF(AND('Apólices'!$L1487&gt;=TODAY(),'Apólices'!$L1487&lt;=TODAY()+90),'Apólices'!$L1487+ROW()/100000,""),"")</f>
        <v/>
      </c>
    </row>
    <row r="1488">
      <c r="Z1488">
        <f>IF(AND(ISNUMBER('Apólices'!$L1488),'Apólices'!$R1488&lt;&gt;"Cancelada"),IF(AND('Apólices'!$L1488&gt;=TODAY(),'Apólices'!$L1488&lt;=TODAY()+90),'Apólices'!$L1488+ROW()/100000,""),"")</f>
        <v/>
      </c>
    </row>
    <row r="1489">
      <c r="Z1489">
        <f>IF(AND(ISNUMBER('Apólices'!$L1489),'Apólices'!$R1489&lt;&gt;"Cancelada"),IF(AND('Apólices'!$L1489&gt;=TODAY(),'Apólices'!$L1489&lt;=TODAY()+90),'Apólices'!$L1489+ROW()/100000,""),"")</f>
        <v/>
      </c>
    </row>
    <row r="1490">
      <c r="Z1490">
        <f>IF(AND(ISNUMBER('Apólices'!$L1490),'Apólices'!$R1490&lt;&gt;"Cancelada"),IF(AND('Apólices'!$L1490&gt;=TODAY(),'Apólices'!$L1490&lt;=TODAY()+90),'Apólices'!$L1490+ROW()/100000,""),"")</f>
        <v/>
      </c>
    </row>
    <row r="1491">
      <c r="Z1491">
        <f>IF(AND(ISNUMBER('Apólices'!$L1491),'Apólices'!$R1491&lt;&gt;"Cancelada"),IF(AND('Apólices'!$L1491&gt;=TODAY(),'Apólices'!$L1491&lt;=TODAY()+90),'Apólices'!$L1491+ROW()/100000,""),"")</f>
        <v/>
      </c>
    </row>
    <row r="1492">
      <c r="Z1492">
        <f>IF(AND(ISNUMBER('Apólices'!$L1492),'Apólices'!$R1492&lt;&gt;"Cancelada"),IF(AND('Apólices'!$L1492&gt;=TODAY(),'Apólices'!$L1492&lt;=TODAY()+90),'Apólices'!$L1492+ROW()/100000,""),"")</f>
        <v/>
      </c>
    </row>
    <row r="1493">
      <c r="Z1493">
        <f>IF(AND(ISNUMBER('Apólices'!$L1493),'Apólices'!$R1493&lt;&gt;"Cancelada"),IF(AND('Apólices'!$L1493&gt;=TODAY(),'Apólices'!$L1493&lt;=TODAY()+90),'Apólices'!$L1493+ROW()/100000,""),"")</f>
        <v/>
      </c>
    </row>
    <row r="1494">
      <c r="Z1494">
        <f>IF(AND(ISNUMBER('Apólices'!$L1494),'Apólices'!$R1494&lt;&gt;"Cancelada"),IF(AND('Apólices'!$L1494&gt;=TODAY(),'Apólices'!$L1494&lt;=TODAY()+90),'Apólices'!$L1494+ROW()/100000,""),"")</f>
        <v/>
      </c>
    </row>
    <row r="1495">
      <c r="Z1495">
        <f>IF(AND(ISNUMBER('Apólices'!$L1495),'Apólices'!$R1495&lt;&gt;"Cancelada"),IF(AND('Apólices'!$L1495&gt;=TODAY(),'Apólices'!$L1495&lt;=TODAY()+90),'Apólices'!$L1495+ROW()/100000,""),"")</f>
        <v/>
      </c>
    </row>
    <row r="1496">
      <c r="Z1496">
        <f>IF(AND(ISNUMBER('Apólices'!$L1496),'Apólices'!$R1496&lt;&gt;"Cancelada"),IF(AND('Apólices'!$L1496&gt;=TODAY(),'Apólices'!$L1496&lt;=TODAY()+90),'Apólices'!$L1496+ROW()/100000,""),"")</f>
        <v/>
      </c>
    </row>
    <row r="1497">
      <c r="Z1497">
        <f>IF(AND(ISNUMBER('Apólices'!$L1497),'Apólices'!$R1497&lt;&gt;"Cancelada"),IF(AND('Apólices'!$L1497&gt;=TODAY(),'Apólices'!$L1497&lt;=TODAY()+90),'Apólices'!$L1497+ROW()/100000,""),"")</f>
        <v/>
      </c>
    </row>
    <row r="1498">
      <c r="Z1498">
        <f>IF(AND(ISNUMBER('Apólices'!$L1498),'Apólices'!$R1498&lt;&gt;"Cancelada"),IF(AND('Apólices'!$L1498&gt;=TODAY(),'Apólices'!$L1498&lt;=TODAY()+90),'Apólices'!$L1498+ROW()/100000,""),"")</f>
        <v/>
      </c>
    </row>
    <row r="1499">
      <c r="Z1499">
        <f>IF(AND(ISNUMBER('Apólices'!$L1499),'Apólices'!$R1499&lt;&gt;"Cancelada"),IF(AND('Apólices'!$L1499&gt;=TODAY(),'Apólices'!$L1499&lt;=TODAY()+90),'Apólices'!$L1499+ROW()/100000,""),"")</f>
        <v/>
      </c>
    </row>
    <row r="1500">
      <c r="Z1500">
        <f>IF(AND(ISNUMBER('Apólices'!$L1500),'Apólices'!$R1500&lt;&gt;"Cancelada"),IF(AND('Apólices'!$L1500&gt;=TODAY(),'Apólices'!$L1500&lt;=TODAY()+90),'Apólices'!$L1500+ROW()/100000,""),"")</f>
        <v/>
      </c>
    </row>
    <row r="1501">
      <c r="Z1501">
        <f>IF(AND(ISNUMBER('Apólices'!$L1501),'Apólices'!$R1501&lt;&gt;"Cancelada"),IF(AND('Apólices'!$L1501&gt;=TODAY(),'Apólices'!$L1501&lt;=TODAY()+90),'Apólices'!$L1501+ROW()/100000,""),"")</f>
        <v/>
      </c>
    </row>
    <row r="1502">
      <c r="Z1502">
        <f>IF(AND(ISNUMBER('Apólices'!$L1502),'Apólices'!$R1502&lt;&gt;"Cancelada"),IF(AND('Apólices'!$L1502&gt;=TODAY(),'Apólices'!$L1502&lt;=TODAY()+90),'Apólices'!$L1502+ROW()/100000,""),"")</f>
        <v/>
      </c>
    </row>
    <row r="1503">
      <c r="Z1503">
        <f>IF(AND(ISNUMBER('Apólices'!$L1503),'Apólices'!$R1503&lt;&gt;"Cancelada"),IF(AND('Apólices'!$L1503&gt;=TODAY(),'Apólices'!$L1503&lt;=TODAY()+90),'Apólices'!$L1503+ROW()/100000,""),"")</f>
        <v/>
      </c>
    </row>
    <row r="1504">
      <c r="Z1504">
        <f>IF(AND(ISNUMBER('Apólices'!$L1504),'Apólices'!$R1504&lt;&gt;"Cancelada"),IF(AND('Apólices'!$L1504&gt;=TODAY(),'Apólices'!$L1504&lt;=TODAY()+90),'Apólices'!$L1504+ROW()/100000,""),"")</f>
        <v/>
      </c>
    </row>
    <row r="1505">
      <c r="Z1505">
        <f>IF(AND(ISNUMBER('Apólices'!$L1505),'Apólices'!$R1505&lt;&gt;"Cancelada"),IF(AND('Apólices'!$L1505&gt;=TODAY(),'Apólices'!$L1505&lt;=TODAY()+90),'Apólices'!$L1505+ROW()/100000,""),"")</f>
        <v/>
      </c>
    </row>
    <row r="1506">
      <c r="Z1506">
        <f>IF(AND(ISNUMBER('Apólices'!$L1506),'Apólices'!$R1506&lt;&gt;"Cancelada"),IF(AND('Apólices'!$L1506&gt;=TODAY(),'Apólices'!$L1506&lt;=TODAY()+90),'Apólices'!$L1506+ROW()/100000,""),"")</f>
        <v/>
      </c>
    </row>
    <row r="1507">
      <c r="Z1507">
        <f>IF(AND(ISNUMBER('Apólices'!$L1507),'Apólices'!$R1507&lt;&gt;"Cancelada"),IF(AND('Apólices'!$L1507&gt;=TODAY(),'Apólices'!$L1507&lt;=TODAY()+90),'Apólices'!$L1507+ROW()/100000,""),"")</f>
        <v/>
      </c>
    </row>
    <row r="1508">
      <c r="Z1508">
        <f>IF(AND(ISNUMBER('Apólices'!$L1508),'Apólices'!$R1508&lt;&gt;"Cancelada"),IF(AND('Apólices'!$L1508&gt;=TODAY(),'Apólices'!$L1508&lt;=TODAY()+90),'Apólices'!$L1508+ROW()/100000,""),"")</f>
        <v/>
      </c>
    </row>
    <row r="1509">
      <c r="Z1509">
        <f>IF(AND(ISNUMBER('Apólices'!$L1509),'Apólices'!$R1509&lt;&gt;"Cancelada"),IF(AND('Apólices'!$L1509&gt;=TODAY(),'Apólices'!$L1509&lt;=TODAY()+90),'Apólices'!$L1509+ROW()/100000,""),"")</f>
        <v/>
      </c>
    </row>
    <row r="1510">
      <c r="Z1510">
        <f>IF(AND(ISNUMBER('Apólices'!$L1510),'Apólices'!$R1510&lt;&gt;"Cancelada"),IF(AND('Apólices'!$L1510&gt;=TODAY(),'Apólices'!$L1510&lt;=TODAY()+90),'Apólices'!$L1510+ROW()/100000,""),"")</f>
        <v/>
      </c>
    </row>
    <row r="1511">
      <c r="Z1511">
        <f>IF(AND(ISNUMBER('Apólices'!$L1511),'Apólices'!$R1511&lt;&gt;"Cancelada"),IF(AND('Apólices'!$L1511&gt;=TODAY(),'Apólices'!$L1511&lt;=TODAY()+90),'Apólices'!$L1511+ROW()/100000,""),"")</f>
        <v/>
      </c>
    </row>
    <row r="1512">
      <c r="Z1512">
        <f>IF(AND(ISNUMBER('Apólices'!$L1512),'Apólices'!$R1512&lt;&gt;"Cancelada"),IF(AND('Apólices'!$L1512&gt;=TODAY(),'Apólices'!$L1512&lt;=TODAY()+90),'Apólices'!$L1512+ROW()/100000,""),"")</f>
        <v/>
      </c>
    </row>
    <row r="1513">
      <c r="Z1513">
        <f>IF(AND(ISNUMBER('Apólices'!$L1513),'Apólices'!$R1513&lt;&gt;"Cancelada"),IF(AND('Apólices'!$L1513&gt;=TODAY(),'Apólices'!$L1513&lt;=TODAY()+90),'Apólices'!$L1513+ROW()/100000,""),"")</f>
        <v/>
      </c>
    </row>
    <row r="1514">
      <c r="Z1514">
        <f>IF(AND(ISNUMBER('Apólices'!$L1514),'Apólices'!$R1514&lt;&gt;"Cancelada"),IF(AND('Apólices'!$L1514&gt;=TODAY(),'Apólices'!$L1514&lt;=TODAY()+90),'Apólices'!$L1514+ROW()/100000,""),"")</f>
        <v/>
      </c>
    </row>
    <row r="1515">
      <c r="Z1515">
        <f>IF(AND(ISNUMBER('Apólices'!$L1515),'Apólices'!$R1515&lt;&gt;"Cancelada"),IF(AND('Apólices'!$L1515&gt;=TODAY(),'Apólices'!$L1515&lt;=TODAY()+90),'Apólices'!$L1515+ROW()/100000,""),"")</f>
        <v/>
      </c>
    </row>
    <row r="1516">
      <c r="Z1516">
        <f>IF(AND(ISNUMBER('Apólices'!$L1516),'Apólices'!$R1516&lt;&gt;"Cancelada"),IF(AND('Apólices'!$L1516&gt;=TODAY(),'Apólices'!$L1516&lt;=TODAY()+90),'Apólices'!$L1516+ROW()/100000,""),"")</f>
        <v/>
      </c>
    </row>
    <row r="1517">
      <c r="Z1517">
        <f>IF(AND(ISNUMBER('Apólices'!$L1517),'Apólices'!$R1517&lt;&gt;"Cancelada"),IF(AND('Apólices'!$L1517&gt;=TODAY(),'Apólices'!$L1517&lt;=TODAY()+90),'Apólices'!$L1517+ROW()/100000,""),"")</f>
        <v/>
      </c>
    </row>
    <row r="1518">
      <c r="Z1518">
        <f>IF(AND(ISNUMBER('Apólices'!$L1518),'Apólices'!$R1518&lt;&gt;"Cancelada"),IF(AND('Apólices'!$L1518&gt;=TODAY(),'Apólices'!$L1518&lt;=TODAY()+90),'Apólices'!$L1518+ROW()/100000,""),"")</f>
        <v/>
      </c>
    </row>
    <row r="1519">
      <c r="Z1519">
        <f>IF(AND(ISNUMBER('Apólices'!$L1519),'Apólices'!$R1519&lt;&gt;"Cancelada"),IF(AND('Apólices'!$L1519&gt;=TODAY(),'Apólices'!$L1519&lt;=TODAY()+90),'Apólices'!$L1519+ROW()/100000,""),"")</f>
        <v/>
      </c>
    </row>
    <row r="1520">
      <c r="Z1520">
        <f>IF(AND(ISNUMBER('Apólices'!$L1520),'Apólices'!$R1520&lt;&gt;"Cancelada"),IF(AND('Apólices'!$L1520&gt;=TODAY(),'Apólices'!$L1520&lt;=TODAY()+90),'Apólices'!$L1520+ROW()/100000,""),"")</f>
        <v/>
      </c>
    </row>
    <row r="1521">
      <c r="Z1521">
        <f>IF(AND(ISNUMBER('Apólices'!$L1521),'Apólices'!$R1521&lt;&gt;"Cancelada"),IF(AND('Apólices'!$L1521&gt;=TODAY(),'Apólices'!$L1521&lt;=TODAY()+90),'Apólices'!$L1521+ROW()/100000,""),"")</f>
        <v/>
      </c>
    </row>
    <row r="1522">
      <c r="Z1522">
        <f>IF(AND(ISNUMBER('Apólices'!$L1522),'Apólices'!$R1522&lt;&gt;"Cancelada"),IF(AND('Apólices'!$L1522&gt;=TODAY(),'Apólices'!$L1522&lt;=TODAY()+90),'Apólices'!$L1522+ROW()/100000,""),"")</f>
        <v/>
      </c>
    </row>
    <row r="1523">
      <c r="Z1523">
        <f>IF(AND(ISNUMBER('Apólices'!$L1523),'Apólices'!$R1523&lt;&gt;"Cancelada"),IF(AND('Apólices'!$L1523&gt;=TODAY(),'Apólices'!$L1523&lt;=TODAY()+90),'Apólices'!$L1523+ROW()/100000,""),"")</f>
        <v/>
      </c>
    </row>
    <row r="1524">
      <c r="Z1524">
        <f>IF(AND(ISNUMBER('Apólices'!$L1524),'Apólices'!$R1524&lt;&gt;"Cancelada"),IF(AND('Apólices'!$L1524&gt;=TODAY(),'Apólices'!$L1524&lt;=TODAY()+90),'Apólices'!$L1524+ROW()/100000,""),"")</f>
        <v/>
      </c>
    </row>
    <row r="1525">
      <c r="Z1525">
        <f>IF(AND(ISNUMBER('Apólices'!$L1525),'Apólices'!$R1525&lt;&gt;"Cancelada"),IF(AND('Apólices'!$L1525&gt;=TODAY(),'Apólices'!$L1525&lt;=TODAY()+90),'Apólices'!$L1525+ROW()/100000,""),"")</f>
        <v/>
      </c>
    </row>
    <row r="1526">
      <c r="Z1526">
        <f>IF(AND(ISNUMBER('Apólices'!$L1526),'Apólices'!$R1526&lt;&gt;"Cancelada"),IF(AND('Apólices'!$L1526&gt;=TODAY(),'Apólices'!$L1526&lt;=TODAY()+90),'Apólices'!$L1526+ROW()/100000,""),"")</f>
        <v/>
      </c>
    </row>
    <row r="1527">
      <c r="Z1527">
        <f>IF(AND(ISNUMBER('Apólices'!$L1527),'Apólices'!$R1527&lt;&gt;"Cancelada"),IF(AND('Apólices'!$L1527&gt;=TODAY(),'Apólices'!$L1527&lt;=TODAY()+90),'Apólices'!$L1527+ROW()/100000,""),"")</f>
        <v/>
      </c>
    </row>
    <row r="1528">
      <c r="Z1528">
        <f>IF(AND(ISNUMBER('Apólices'!$L1528),'Apólices'!$R1528&lt;&gt;"Cancelada"),IF(AND('Apólices'!$L1528&gt;=TODAY(),'Apólices'!$L1528&lt;=TODAY()+90),'Apólices'!$L1528+ROW()/100000,""),"")</f>
        <v/>
      </c>
    </row>
    <row r="1529">
      <c r="Z1529">
        <f>IF(AND(ISNUMBER('Apólices'!$L1529),'Apólices'!$R1529&lt;&gt;"Cancelada"),IF(AND('Apólices'!$L1529&gt;=TODAY(),'Apólices'!$L1529&lt;=TODAY()+90),'Apólices'!$L1529+ROW()/100000,""),"")</f>
        <v/>
      </c>
    </row>
    <row r="1530">
      <c r="Z1530">
        <f>IF(AND(ISNUMBER('Apólices'!$L1530),'Apólices'!$R1530&lt;&gt;"Cancelada"),IF(AND('Apólices'!$L1530&gt;=TODAY(),'Apólices'!$L1530&lt;=TODAY()+90),'Apólices'!$L1530+ROW()/100000,""),"")</f>
        <v/>
      </c>
    </row>
    <row r="1531">
      <c r="Z1531">
        <f>IF(AND(ISNUMBER('Apólices'!$L1531),'Apólices'!$R1531&lt;&gt;"Cancelada"),IF(AND('Apólices'!$L1531&gt;=TODAY(),'Apólices'!$L1531&lt;=TODAY()+90),'Apólices'!$L1531+ROW()/100000,""),"")</f>
        <v/>
      </c>
    </row>
    <row r="1532">
      <c r="Z1532">
        <f>IF(AND(ISNUMBER('Apólices'!$L1532),'Apólices'!$R1532&lt;&gt;"Cancelada"),IF(AND('Apólices'!$L1532&gt;=TODAY(),'Apólices'!$L1532&lt;=TODAY()+90),'Apólices'!$L1532+ROW()/100000,""),"")</f>
        <v/>
      </c>
    </row>
    <row r="1533">
      <c r="Z1533">
        <f>IF(AND(ISNUMBER('Apólices'!$L1533),'Apólices'!$R1533&lt;&gt;"Cancelada"),IF(AND('Apólices'!$L1533&gt;=TODAY(),'Apólices'!$L1533&lt;=TODAY()+90),'Apólices'!$L1533+ROW()/100000,""),"")</f>
        <v/>
      </c>
    </row>
    <row r="1534">
      <c r="Z1534">
        <f>IF(AND(ISNUMBER('Apólices'!$L1534),'Apólices'!$R1534&lt;&gt;"Cancelada"),IF(AND('Apólices'!$L1534&gt;=TODAY(),'Apólices'!$L1534&lt;=TODAY()+90),'Apólices'!$L1534+ROW()/100000,""),"")</f>
        <v/>
      </c>
    </row>
    <row r="1535">
      <c r="Z1535">
        <f>IF(AND(ISNUMBER('Apólices'!$L1535),'Apólices'!$R1535&lt;&gt;"Cancelada"),IF(AND('Apólices'!$L1535&gt;=TODAY(),'Apólices'!$L1535&lt;=TODAY()+90),'Apólices'!$L1535+ROW()/100000,""),"")</f>
        <v/>
      </c>
    </row>
    <row r="1536">
      <c r="Z1536">
        <f>IF(AND(ISNUMBER('Apólices'!$L1536),'Apólices'!$R1536&lt;&gt;"Cancelada"),IF(AND('Apólices'!$L1536&gt;=TODAY(),'Apólices'!$L1536&lt;=TODAY()+90),'Apólices'!$L1536+ROW()/100000,""),"")</f>
        <v/>
      </c>
    </row>
    <row r="1537">
      <c r="Z1537">
        <f>IF(AND(ISNUMBER('Apólices'!$L1537),'Apólices'!$R1537&lt;&gt;"Cancelada"),IF(AND('Apólices'!$L1537&gt;=TODAY(),'Apólices'!$L1537&lt;=TODAY()+90),'Apólices'!$L1537+ROW()/100000,""),"")</f>
        <v/>
      </c>
    </row>
    <row r="1538">
      <c r="Z1538">
        <f>IF(AND(ISNUMBER('Apólices'!$L1538),'Apólices'!$R1538&lt;&gt;"Cancelada"),IF(AND('Apólices'!$L1538&gt;=TODAY(),'Apólices'!$L1538&lt;=TODAY()+90),'Apólices'!$L1538+ROW()/100000,""),"")</f>
        <v/>
      </c>
    </row>
    <row r="1539">
      <c r="Z1539">
        <f>IF(AND(ISNUMBER('Apólices'!$L1539),'Apólices'!$R1539&lt;&gt;"Cancelada"),IF(AND('Apólices'!$L1539&gt;=TODAY(),'Apólices'!$L1539&lt;=TODAY()+90),'Apólices'!$L1539+ROW()/100000,""),"")</f>
        <v/>
      </c>
    </row>
    <row r="1540">
      <c r="Z1540">
        <f>IF(AND(ISNUMBER('Apólices'!$L1540),'Apólices'!$R1540&lt;&gt;"Cancelada"),IF(AND('Apólices'!$L1540&gt;=TODAY(),'Apólices'!$L1540&lt;=TODAY()+90),'Apólices'!$L1540+ROW()/100000,""),"")</f>
        <v/>
      </c>
    </row>
    <row r="1541">
      <c r="Z1541">
        <f>IF(AND(ISNUMBER('Apólices'!$L1541),'Apólices'!$R1541&lt;&gt;"Cancelada"),IF(AND('Apólices'!$L1541&gt;=TODAY(),'Apólices'!$L1541&lt;=TODAY()+90),'Apólices'!$L1541+ROW()/100000,""),"")</f>
        <v/>
      </c>
    </row>
    <row r="1542">
      <c r="Z1542">
        <f>IF(AND(ISNUMBER('Apólices'!$L1542),'Apólices'!$R1542&lt;&gt;"Cancelada"),IF(AND('Apólices'!$L1542&gt;=TODAY(),'Apólices'!$L1542&lt;=TODAY()+90),'Apólices'!$L1542+ROW()/100000,""),"")</f>
        <v/>
      </c>
    </row>
    <row r="1543">
      <c r="Z1543">
        <f>IF(AND(ISNUMBER('Apólices'!$L1543),'Apólices'!$R1543&lt;&gt;"Cancelada"),IF(AND('Apólices'!$L1543&gt;=TODAY(),'Apólices'!$L1543&lt;=TODAY()+90),'Apólices'!$L1543+ROW()/100000,""),"")</f>
        <v/>
      </c>
    </row>
    <row r="1544">
      <c r="Z1544">
        <f>IF(AND(ISNUMBER('Apólices'!$L1544),'Apólices'!$R1544&lt;&gt;"Cancelada"),IF(AND('Apólices'!$L1544&gt;=TODAY(),'Apólices'!$L1544&lt;=TODAY()+90),'Apólices'!$L1544+ROW()/100000,""),"")</f>
        <v/>
      </c>
    </row>
    <row r="1545">
      <c r="Z1545">
        <f>IF(AND(ISNUMBER('Apólices'!$L1545),'Apólices'!$R1545&lt;&gt;"Cancelada"),IF(AND('Apólices'!$L1545&gt;=TODAY(),'Apólices'!$L1545&lt;=TODAY()+90),'Apólices'!$L1545+ROW()/100000,""),"")</f>
        <v/>
      </c>
    </row>
    <row r="1546">
      <c r="Z1546">
        <f>IF(AND(ISNUMBER('Apólices'!$L1546),'Apólices'!$R1546&lt;&gt;"Cancelada"),IF(AND('Apólices'!$L1546&gt;=TODAY(),'Apólices'!$L1546&lt;=TODAY()+90),'Apólices'!$L1546+ROW()/100000,""),"")</f>
        <v/>
      </c>
    </row>
    <row r="1547">
      <c r="Z1547">
        <f>IF(AND(ISNUMBER('Apólices'!$L1547),'Apólices'!$R1547&lt;&gt;"Cancelada"),IF(AND('Apólices'!$L1547&gt;=TODAY(),'Apólices'!$L1547&lt;=TODAY()+90),'Apólices'!$L1547+ROW()/100000,""),"")</f>
        <v/>
      </c>
    </row>
    <row r="1548">
      <c r="Z1548">
        <f>IF(AND(ISNUMBER('Apólices'!$L1548),'Apólices'!$R1548&lt;&gt;"Cancelada"),IF(AND('Apólices'!$L1548&gt;=TODAY(),'Apólices'!$L1548&lt;=TODAY()+90),'Apólices'!$L1548+ROW()/100000,""),"")</f>
        <v/>
      </c>
    </row>
    <row r="1549">
      <c r="Z1549">
        <f>IF(AND(ISNUMBER('Apólices'!$L1549),'Apólices'!$R1549&lt;&gt;"Cancelada"),IF(AND('Apólices'!$L1549&gt;=TODAY(),'Apólices'!$L1549&lt;=TODAY()+90),'Apólices'!$L1549+ROW()/100000,""),"")</f>
        <v/>
      </c>
    </row>
    <row r="1550">
      <c r="Z1550">
        <f>IF(AND(ISNUMBER('Apólices'!$L1550),'Apólices'!$R1550&lt;&gt;"Cancelada"),IF(AND('Apólices'!$L1550&gt;=TODAY(),'Apólices'!$L1550&lt;=TODAY()+90),'Apólices'!$L1550+ROW()/100000,""),"")</f>
        <v/>
      </c>
    </row>
    <row r="1551">
      <c r="Z1551">
        <f>IF(AND(ISNUMBER('Apólices'!$L1551),'Apólices'!$R1551&lt;&gt;"Cancelada"),IF(AND('Apólices'!$L1551&gt;=TODAY(),'Apólices'!$L1551&lt;=TODAY()+90),'Apólices'!$L1551+ROW()/100000,""),"")</f>
        <v/>
      </c>
    </row>
    <row r="1552">
      <c r="Z1552">
        <f>IF(AND(ISNUMBER('Apólices'!$L1552),'Apólices'!$R1552&lt;&gt;"Cancelada"),IF(AND('Apólices'!$L1552&gt;=TODAY(),'Apólices'!$L1552&lt;=TODAY()+90),'Apólices'!$L1552+ROW()/100000,""),"")</f>
        <v/>
      </c>
    </row>
    <row r="1553">
      <c r="Z1553">
        <f>IF(AND(ISNUMBER('Apólices'!$L1553),'Apólices'!$R1553&lt;&gt;"Cancelada"),IF(AND('Apólices'!$L1553&gt;=TODAY(),'Apólices'!$L1553&lt;=TODAY()+90),'Apólices'!$L1553+ROW()/100000,""),"")</f>
        <v/>
      </c>
    </row>
    <row r="1554">
      <c r="Z1554">
        <f>IF(AND(ISNUMBER('Apólices'!$L1554),'Apólices'!$R1554&lt;&gt;"Cancelada"),IF(AND('Apólices'!$L1554&gt;=TODAY(),'Apólices'!$L1554&lt;=TODAY()+90),'Apólices'!$L1554+ROW()/100000,""),"")</f>
        <v/>
      </c>
    </row>
    <row r="1555">
      <c r="Z1555">
        <f>IF(AND(ISNUMBER('Apólices'!$L1555),'Apólices'!$R1555&lt;&gt;"Cancelada"),IF(AND('Apólices'!$L1555&gt;=TODAY(),'Apólices'!$L1555&lt;=TODAY()+90),'Apólices'!$L1555+ROW()/100000,""),"")</f>
        <v/>
      </c>
    </row>
    <row r="1556">
      <c r="Z1556">
        <f>IF(AND(ISNUMBER('Apólices'!$L1556),'Apólices'!$R1556&lt;&gt;"Cancelada"),IF(AND('Apólices'!$L1556&gt;=TODAY(),'Apólices'!$L1556&lt;=TODAY()+90),'Apólices'!$L1556+ROW()/100000,""),"")</f>
        <v/>
      </c>
    </row>
    <row r="1557">
      <c r="Z1557">
        <f>IF(AND(ISNUMBER('Apólices'!$L1557),'Apólices'!$R1557&lt;&gt;"Cancelada"),IF(AND('Apólices'!$L1557&gt;=TODAY(),'Apólices'!$L1557&lt;=TODAY()+90),'Apólices'!$L1557+ROW()/100000,""),"")</f>
        <v/>
      </c>
    </row>
    <row r="1558">
      <c r="Z1558">
        <f>IF(AND(ISNUMBER('Apólices'!$L1558),'Apólices'!$R1558&lt;&gt;"Cancelada"),IF(AND('Apólices'!$L1558&gt;=TODAY(),'Apólices'!$L1558&lt;=TODAY()+90),'Apólices'!$L1558+ROW()/100000,""),"")</f>
        <v/>
      </c>
    </row>
    <row r="1559">
      <c r="Z1559">
        <f>IF(AND(ISNUMBER('Apólices'!$L1559),'Apólices'!$R1559&lt;&gt;"Cancelada"),IF(AND('Apólices'!$L1559&gt;=TODAY(),'Apólices'!$L1559&lt;=TODAY()+90),'Apólices'!$L1559+ROW()/100000,""),"")</f>
        <v/>
      </c>
    </row>
    <row r="1560">
      <c r="Z1560">
        <f>IF(AND(ISNUMBER('Apólices'!$L1560),'Apólices'!$R1560&lt;&gt;"Cancelada"),IF(AND('Apólices'!$L1560&gt;=TODAY(),'Apólices'!$L1560&lt;=TODAY()+90),'Apólices'!$L1560+ROW()/100000,""),"")</f>
        <v/>
      </c>
    </row>
    <row r="1561">
      <c r="Z1561">
        <f>IF(AND(ISNUMBER('Apólices'!$L1561),'Apólices'!$R1561&lt;&gt;"Cancelada"),IF(AND('Apólices'!$L1561&gt;=TODAY(),'Apólices'!$L1561&lt;=TODAY()+90),'Apólices'!$L1561+ROW()/100000,""),"")</f>
        <v/>
      </c>
    </row>
    <row r="1562">
      <c r="Z1562">
        <f>IF(AND(ISNUMBER('Apólices'!$L1562),'Apólices'!$R1562&lt;&gt;"Cancelada"),IF(AND('Apólices'!$L1562&gt;=TODAY(),'Apólices'!$L1562&lt;=TODAY()+90),'Apólices'!$L1562+ROW()/100000,""),"")</f>
        <v/>
      </c>
    </row>
    <row r="1563">
      <c r="Z1563">
        <f>IF(AND(ISNUMBER('Apólices'!$L1563),'Apólices'!$R1563&lt;&gt;"Cancelada"),IF(AND('Apólices'!$L1563&gt;=TODAY(),'Apólices'!$L1563&lt;=TODAY()+90),'Apólices'!$L1563+ROW()/100000,""),"")</f>
        <v/>
      </c>
    </row>
    <row r="1564">
      <c r="Z1564">
        <f>IF(AND(ISNUMBER('Apólices'!$L1564),'Apólices'!$R1564&lt;&gt;"Cancelada"),IF(AND('Apólices'!$L1564&gt;=TODAY(),'Apólices'!$L1564&lt;=TODAY()+90),'Apólices'!$L1564+ROW()/100000,""),"")</f>
        <v/>
      </c>
    </row>
    <row r="1565">
      <c r="Z1565">
        <f>IF(AND(ISNUMBER('Apólices'!$L1565),'Apólices'!$R1565&lt;&gt;"Cancelada"),IF(AND('Apólices'!$L1565&gt;=TODAY(),'Apólices'!$L1565&lt;=TODAY()+90),'Apólices'!$L1565+ROW()/100000,""),"")</f>
        <v/>
      </c>
    </row>
    <row r="1566">
      <c r="Z1566">
        <f>IF(AND(ISNUMBER('Apólices'!$L1566),'Apólices'!$R1566&lt;&gt;"Cancelada"),IF(AND('Apólices'!$L1566&gt;=TODAY(),'Apólices'!$L1566&lt;=TODAY()+90),'Apólices'!$L1566+ROW()/100000,""),"")</f>
        <v/>
      </c>
    </row>
    <row r="1567">
      <c r="Z1567">
        <f>IF(AND(ISNUMBER('Apólices'!$L1567),'Apólices'!$R1567&lt;&gt;"Cancelada"),IF(AND('Apólices'!$L1567&gt;=TODAY(),'Apólices'!$L1567&lt;=TODAY()+90),'Apólices'!$L1567+ROW()/100000,""),"")</f>
        <v/>
      </c>
    </row>
    <row r="1568">
      <c r="Z1568">
        <f>IF(AND(ISNUMBER('Apólices'!$L1568),'Apólices'!$R1568&lt;&gt;"Cancelada"),IF(AND('Apólices'!$L1568&gt;=TODAY(),'Apólices'!$L1568&lt;=TODAY()+90),'Apólices'!$L1568+ROW()/100000,""),"")</f>
        <v/>
      </c>
    </row>
    <row r="1569">
      <c r="Z1569">
        <f>IF(AND(ISNUMBER('Apólices'!$L1569),'Apólices'!$R1569&lt;&gt;"Cancelada"),IF(AND('Apólices'!$L1569&gt;=TODAY(),'Apólices'!$L1569&lt;=TODAY()+90),'Apólices'!$L1569+ROW()/100000,""),"")</f>
        <v/>
      </c>
    </row>
    <row r="1570">
      <c r="Z1570">
        <f>IF(AND(ISNUMBER('Apólices'!$L1570),'Apólices'!$R1570&lt;&gt;"Cancelada"),IF(AND('Apólices'!$L1570&gt;=TODAY(),'Apólices'!$L1570&lt;=TODAY()+90),'Apólices'!$L1570+ROW()/100000,""),"")</f>
        <v/>
      </c>
    </row>
    <row r="1571">
      <c r="Z1571">
        <f>IF(AND(ISNUMBER('Apólices'!$L1571),'Apólices'!$R1571&lt;&gt;"Cancelada"),IF(AND('Apólices'!$L1571&gt;=TODAY(),'Apólices'!$L1571&lt;=TODAY()+90),'Apólices'!$L1571+ROW()/100000,""),"")</f>
        <v/>
      </c>
    </row>
    <row r="1572">
      <c r="Z1572">
        <f>IF(AND(ISNUMBER('Apólices'!$L1572),'Apólices'!$R1572&lt;&gt;"Cancelada"),IF(AND('Apólices'!$L1572&gt;=TODAY(),'Apólices'!$L1572&lt;=TODAY()+90),'Apólices'!$L1572+ROW()/100000,""),"")</f>
        <v/>
      </c>
    </row>
    <row r="1573">
      <c r="Z1573">
        <f>IF(AND(ISNUMBER('Apólices'!$L1573),'Apólices'!$R1573&lt;&gt;"Cancelada"),IF(AND('Apólices'!$L1573&gt;=TODAY(),'Apólices'!$L1573&lt;=TODAY()+90),'Apólices'!$L1573+ROW()/100000,""),"")</f>
        <v/>
      </c>
    </row>
    <row r="1574">
      <c r="Z1574">
        <f>IF(AND(ISNUMBER('Apólices'!$L1574),'Apólices'!$R1574&lt;&gt;"Cancelada"),IF(AND('Apólices'!$L1574&gt;=TODAY(),'Apólices'!$L1574&lt;=TODAY()+90),'Apólices'!$L1574+ROW()/100000,""),"")</f>
        <v/>
      </c>
    </row>
    <row r="1575">
      <c r="Z1575">
        <f>IF(AND(ISNUMBER('Apólices'!$L1575),'Apólices'!$R1575&lt;&gt;"Cancelada"),IF(AND('Apólices'!$L1575&gt;=TODAY(),'Apólices'!$L1575&lt;=TODAY()+90),'Apólices'!$L1575+ROW()/100000,""),"")</f>
        <v/>
      </c>
    </row>
    <row r="1576">
      <c r="Z1576">
        <f>IF(AND(ISNUMBER('Apólices'!$L1576),'Apólices'!$R1576&lt;&gt;"Cancelada"),IF(AND('Apólices'!$L1576&gt;=TODAY(),'Apólices'!$L1576&lt;=TODAY()+90),'Apólices'!$L1576+ROW()/100000,""),"")</f>
        <v/>
      </c>
    </row>
    <row r="1577">
      <c r="Z1577">
        <f>IF(AND(ISNUMBER('Apólices'!$L1577),'Apólices'!$R1577&lt;&gt;"Cancelada"),IF(AND('Apólices'!$L1577&gt;=TODAY(),'Apólices'!$L1577&lt;=TODAY()+90),'Apólices'!$L1577+ROW()/100000,""),"")</f>
        <v/>
      </c>
    </row>
    <row r="1578">
      <c r="Z1578">
        <f>IF(AND(ISNUMBER('Apólices'!$L1578),'Apólices'!$R1578&lt;&gt;"Cancelada"),IF(AND('Apólices'!$L1578&gt;=TODAY(),'Apólices'!$L1578&lt;=TODAY()+90),'Apólices'!$L1578+ROW()/100000,""),"")</f>
        <v/>
      </c>
    </row>
    <row r="1579">
      <c r="Z1579">
        <f>IF(AND(ISNUMBER('Apólices'!$L1579),'Apólices'!$R1579&lt;&gt;"Cancelada"),IF(AND('Apólices'!$L1579&gt;=TODAY(),'Apólices'!$L1579&lt;=TODAY()+90),'Apólices'!$L1579+ROW()/100000,""),"")</f>
        <v/>
      </c>
    </row>
    <row r="1580">
      <c r="Z1580">
        <f>IF(AND(ISNUMBER('Apólices'!$L1580),'Apólices'!$R1580&lt;&gt;"Cancelada"),IF(AND('Apólices'!$L1580&gt;=TODAY(),'Apólices'!$L1580&lt;=TODAY()+90),'Apólices'!$L1580+ROW()/100000,""),"")</f>
        <v/>
      </c>
    </row>
    <row r="1581">
      <c r="Z1581">
        <f>IF(AND(ISNUMBER('Apólices'!$L1581),'Apólices'!$R1581&lt;&gt;"Cancelada"),IF(AND('Apólices'!$L1581&gt;=TODAY(),'Apólices'!$L1581&lt;=TODAY()+90),'Apólices'!$L1581+ROW()/100000,""),"")</f>
        <v/>
      </c>
    </row>
    <row r="1582">
      <c r="Z1582">
        <f>IF(AND(ISNUMBER('Apólices'!$L1582),'Apólices'!$R1582&lt;&gt;"Cancelada"),IF(AND('Apólices'!$L1582&gt;=TODAY(),'Apólices'!$L1582&lt;=TODAY()+90),'Apólices'!$L1582+ROW()/100000,""),"")</f>
        <v/>
      </c>
    </row>
    <row r="1583">
      <c r="Z1583">
        <f>IF(AND(ISNUMBER('Apólices'!$L1583),'Apólices'!$R1583&lt;&gt;"Cancelada"),IF(AND('Apólices'!$L1583&gt;=TODAY(),'Apólices'!$L1583&lt;=TODAY()+90),'Apólices'!$L1583+ROW()/100000,""),"")</f>
        <v/>
      </c>
    </row>
    <row r="1584">
      <c r="Z1584">
        <f>IF(AND(ISNUMBER('Apólices'!$L1584),'Apólices'!$R1584&lt;&gt;"Cancelada"),IF(AND('Apólices'!$L1584&gt;=TODAY(),'Apólices'!$L1584&lt;=TODAY()+90),'Apólices'!$L1584+ROW()/100000,""),"")</f>
        <v/>
      </c>
    </row>
    <row r="1585">
      <c r="Z1585">
        <f>IF(AND(ISNUMBER('Apólices'!$L1585),'Apólices'!$R1585&lt;&gt;"Cancelada"),IF(AND('Apólices'!$L1585&gt;=TODAY(),'Apólices'!$L1585&lt;=TODAY()+90),'Apólices'!$L1585+ROW()/100000,""),"")</f>
        <v/>
      </c>
    </row>
    <row r="1586">
      <c r="Z1586">
        <f>IF(AND(ISNUMBER('Apólices'!$L1586),'Apólices'!$R1586&lt;&gt;"Cancelada"),IF(AND('Apólices'!$L1586&gt;=TODAY(),'Apólices'!$L1586&lt;=TODAY()+90),'Apólices'!$L1586+ROW()/100000,""),"")</f>
        <v/>
      </c>
    </row>
    <row r="1587">
      <c r="Z1587">
        <f>IF(AND(ISNUMBER('Apólices'!$L1587),'Apólices'!$R1587&lt;&gt;"Cancelada"),IF(AND('Apólices'!$L1587&gt;=TODAY(),'Apólices'!$L1587&lt;=TODAY()+90),'Apólices'!$L1587+ROW()/100000,""),"")</f>
        <v/>
      </c>
    </row>
    <row r="1588">
      <c r="Z1588">
        <f>IF(AND(ISNUMBER('Apólices'!$L1588),'Apólices'!$R1588&lt;&gt;"Cancelada"),IF(AND('Apólices'!$L1588&gt;=TODAY(),'Apólices'!$L1588&lt;=TODAY()+90),'Apólices'!$L1588+ROW()/100000,""),"")</f>
        <v/>
      </c>
    </row>
    <row r="1589">
      <c r="Z1589">
        <f>IF(AND(ISNUMBER('Apólices'!$L1589),'Apólices'!$R1589&lt;&gt;"Cancelada"),IF(AND('Apólices'!$L1589&gt;=TODAY(),'Apólices'!$L1589&lt;=TODAY()+90),'Apólices'!$L1589+ROW()/100000,""),"")</f>
        <v/>
      </c>
    </row>
    <row r="1590">
      <c r="Z1590">
        <f>IF(AND(ISNUMBER('Apólices'!$L1590),'Apólices'!$R1590&lt;&gt;"Cancelada"),IF(AND('Apólices'!$L1590&gt;=TODAY(),'Apólices'!$L1590&lt;=TODAY()+90),'Apólices'!$L1590+ROW()/100000,""),"")</f>
        <v/>
      </c>
    </row>
    <row r="1591">
      <c r="Z1591">
        <f>IF(AND(ISNUMBER('Apólices'!$L1591),'Apólices'!$R1591&lt;&gt;"Cancelada"),IF(AND('Apólices'!$L1591&gt;=TODAY(),'Apólices'!$L1591&lt;=TODAY()+90),'Apólices'!$L1591+ROW()/100000,""),"")</f>
        <v/>
      </c>
    </row>
    <row r="1592">
      <c r="Z1592">
        <f>IF(AND(ISNUMBER('Apólices'!$L1592),'Apólices'!$R1592&lt;&gt;"Cancelada"),IF(AND('Apólices'!$L1592&gt;=TODAY(),'Apólices'!$L1592&lt;=TODAY()+90),'Apólices'!$L1592+ROW()/100000,""),"")</f>
        <v/>
      </c>
    </row>
    <row r="1593">
      <c r="Z1593">
        <f>IF(AND(ISNUMBER('Apólices'!$L1593),'Apólices'!$R1593&lt;&gt;"Cancelada"),IF(AND('Apólices'!$L1593&gt;=TODAY(),'Apólices'!$L1593&lt;=TODAY()+90),'Apólices'!$L1593+ROW()/100000,""),"")</f>
        <v/>
      </c>
    </row>
    <row r="1594">
      <c r="Z1594">
        <f>IF(AND(ISNUMBER('Apólices'!$L1594),'Apólices'!$R1594&lt;&gt;"Cancelada"),IF(AND('Apólices'!$L1594&gt;=TODAY(),'Apólices'!$L1594&lt;=TODAY()+90),'Apólices'!$L1594+ROW()/100000,""),"")</f>
        <v/>
      </c>
    </row>
    <row r="1595">
      <c r="Z1595">
        <f>IF(AND(ISNUMBER('Apólices'!$L1595),'Apólices'!$R1595&lt;&gt;"Cancelada"),IF(AND('Apólices'!$L1595&gt;=TODAY(),'Apólices'!$L1595&lt;=TODAY()+90),'Apólices'!$L1595+ROW()/100000,""),"")</f>
        <v/>
      </c>
    </row>
    <row r="1596">
      <c r="Z1596">
        <f>IF(AND(ISNUMBER('Apólices'!$L1596),'Apólices'!$R1596&lt;&gt;"Cancelada"),IF(AND('Apólices'!$L1596&gt;=TODAY(),'Apólices'!$L1596&lt;=TODAY()+90),'Apólices'!$L1596+ROW()/100000,""),"")</f>
        <v/>
      </c>
    </row>
    <row r="1597">
      <c r="Z1597">
        <f>IF(AND(ISNUMBER('Apólices'!$L1597),'Apólices'!$R1597&lt;&gt;"Cancelada"),IF(AND('Apólices'!$L1597&gt;=TODAY(),'Apólices'!$L1597&lt;=TODAY()+90),'Apólices'!$L1597+ROW()/100000,""),"")</f>
        <v/>
      </c>
    </row>
    <row r="1598">
      <c r="Z1598">
        <f>IF(AND(ISNUMBER('Apólices'!$L1598),'Apólices'!$R1598&lt;&gt;"Cancelada"),IF(AND('Apólices'!$L1598&gt;=TODAY(),'Apólices'!$L1598&lt;=TODAY()+90),'Apólices'!$L1598+ROW()/100000,""),"")</f>
        <v/>
      </c>
    </row>
    <row r="1599">
      <c r="Z1599">
        <f>IF(AND(ISNUMBER('Apólices'!$L1599),'Apólices'!$R1599&lt;&gt;"Cancelada"),IF(AND('Apólices'!$L1599&gt;=TODAY(),'Apólices'!$L1599&lt;=TODAY()+90),'Apólices'!$L1599+ROW()/100000,""),"")</f>
        <v/>
      </c>
    </row>
    <row r="1600">
      <c r="Z1600">
        <f>IF(AND(ISNUMBER('Apólices'!$L1600),'Apólices'!$R1600&lt;&gt;"Cancelada"),IF(AND('Apólices'!$L1600&gt;=TODAY(),'Apólices'!$L1600&lt;=TODAY()+90),'Apólices'!$L1600+ROW()/100000,""),"")</f>
        <v/>
      </c>
    </row>
    <row r="1601">
      <c r="Z1601">
        <f>IF(AND(ISNUMBER('Apólices'!$L1601),'Apólices'!$R1601&lt;&gt;"Cancelada"),IF(AND('Apólices'!$L1601&gt;=TODAY(),'Apólices'!$L1601&lt;=TODAY()+90),'Apólices'!$L1601+ROW()/100000,""),"")</f>
        <v/>
      </c>
    </row>
    <row r="1602">
      <c r="Z1602">
        <f>IF(AND(ISNUMBER('Apólices'!$L1602),'Apólices'!$R1602&lt;&gt;"Cancelada"),IF(AND('Apólices'!$L1602&gt;=TODAY(),'Apólices'!$L1602&lt;=TODAY()+90),'Apólices'!$L1602+ROW()/100000,""),"")</f>
        <v/>
      </c>
    </row>
    <row r="1603">
      <c r="Z1603">
        <f>IF(AND(ISNUMBER('Apólices'!$L1603),'Apólices'!$R1603&lt;&gt;"Cancelada"),IF(AND('Apólices'!$L1603&gt;=TODAY(),'Apólices'!$L1603&lt;=TODAY()+90),'Apólices'!$L1603+ROW()/100000,""),"")</f>
        <v/>
      </c>
    </row>
    <row r="1604">
      <c r="Z1604">
        <f>IF(AND(ISNUMBER('Apólices'!$L1604),'Apólices'!$R1604&lt;&gt;"Cancelada"),IF(AND('Apólices'!$L1604&gt;=TODAY(),'Apólices'!$L1604&lt;=TODAY()+90),'Apólices'!$L1604+ROW()/100000,""),"")</f>
        <v/>
      </c>
    </row>
    <row r="1605">
      <c r="Z1605">
        <f>IF(AND(ISNUMBER('Apólices'!$L1605),'Apólices'!$R1605&lt;&gt;"Cancelada"),IF(AND('Apólices'!$L1605&gt;=TODAY(),'Apólices'!$L1605&lt;=TODAY()+90),'Apólices'!$L1605+ROW()/100000,""),"")</f>
        <v/>
      </c>
    </row>
    <row r="1606">
      <c r="Z1606">
        <f>IF(AND(ISNUMBER('Apólices'!$L1606),'Apólices'!$R1606&lt;&gt;"Cancelada"),IF(AND('Apólices'!$L1606&gt;=TODAY(),'Apólices'!$L1606&lt;=TODAY()+90),'Apólices'!$L1606+ROW()/100000,""),"")</f>
        <v/>
      </c>
    </row>
    <row r="1607">
      <c r="Z1607">
        <f>IF(AND(ISNUMBER('Apólices'!$L1607),'Apólices'!$R1607&lt;&gt;"Cancelada"),IF(AND('Apólices'!$L1607&gt;=TODAY(),'Apólices'!$L1607&lt;=TODAY()+90),'Apólices'!$L1607+ROW()/100000,""),"")</f>
        <v/>
      </c>
    </row>
    <row r="1608">
      <c r="Z1608">
        <f>IF(AND(ISNUMBER('Apólices'!$L1608),'Apólices'!$R1608&lt;&gt;"Cancelada"),IF(AND('Apólices'!$L1608&gt;=TODAY(),'Apólices'!$L1608&lt;=TODAY()+90),'Apólices'!$L1608+ROW()/100000,""),"")</f>
        <v/>
      </c>
    </row>
    <row r="1609">
      <c r="Z1609">
        <f>IF(AND(ISNUMBER('Apólices'!$L1609),'Apólices'!$R1609&lt;&gt;"Cancelada"),IF(AND('Apólices'!$L1609&gt;=TODAY(),'Apólices'!$L1609&lt;=TODAY()+90),'Apólices'!$L1609+ROW()/100000,""),"")</f>
        <v/>
      </c>
    </row>
    <row r="1610">
      <c r="Z1610">
        <f>IF(AND(ISNUMBER('Apólices'!$L1610),'Apólices'!$R1610&lt;&gt;"Cancelada"),IF(AND('Apólices'!$L1610&gt;=TODAY(),'Apólices'!$L1610&lt;=TODAY()+90),'Apólices'!$L1610+ROW()/100000,""),"")</f>
        <v/>
      </c>
    </row>
    <row r="1611">
      <c r="Z1611">
        <f>IF(AND(ISNUMBER('Apólices'!$L1611),'Apólices'!$R1611&lt;&gt;"Cancelada"),IF(AND('Apólices'!$L1611&gt;=TODAY(),'Apólices'!$L1611&lt;=TODAY()+90),'Apólices'!$L1611+ROW()/100000,""),"")</f>
        <v/>
      </c>
    </row>
    <row r="1612">
      <c r="Z1612">
        <f>IF(AND(ISNUMBER('Apólices'!$L1612),'Apólices'!$R1612&lt;&gt;"Cancelada"),IF(AND('Apólices'!$L1612&gt;=TODAY(),'Apólices'!$L1612&lt;=TODAY()+90),'Apólices'!$L1612+ROW()/100000,""),"")</f>
        <v/>
      </c>
    </row>
    <row r="1613">
      <c r="Z1613">
        <f>IF(AND(ISNUMBER('Apólices'!$L1613),'Apólices'!$R1613&lt;&gt;"Cancelada"),IF(AND('Apólices'!$L1613&gt;=TODAY(),'Apólices'!$L1613&lt;=TODAY()+90),'Apólices'!$L1613+ROW()/100000,""),"")</f>
        <v/>
      </c>
    </row>
    <row r="1614">
      <c r="Z1614">
        <f>IF(AND(ISNUMBER('Apólices'!$L1614),'Apólices'!$R1614&lt;&gt;"Cancelada"),IF(AND('Apólices'!$L1614&gt;=TODAY(),'Apólices'!$L1614&lt;=TODAY()+90),'Apólices'!$L1614+ROW()/100000,""),"")</f>
        <v/>
      </c>
    </row>
    <row r="1615">
      <c r="Z1615">
        <f>IF(AND(ISNUMBER('Apólices'!$L1615),'Apólices'!$R1615&lt;&gt;"Cancelada"),IF(AND('Apólices'!$L1615&gt;=TODAY(),'Apólices'!$L1615&lt;=TODAY()+90),'Apólices'!$L1615+ROW()/100000,""),"")</f>
        <v/>
      </c>
    </row>
    <row r="1616">
      <c r="Z1616">
        <f>IF(AND(ISNUMBER('Apólices'!$L1616),'Apólices'!$R1616&lt;&gt;"Cancelada"),IF(AND('Apólices'!$L1616&gt;=TODAY(),'Apólices'!$L1616&lt;=TODAY()+90),'Apólices'!$L1616+ROW()/100000,""),"")</f>
        <v/>
      </c>
    </row>
    <row r="1617">
      <c r="Z1617">
        <f>IF(AND(ISNUMBER('Apólices'!$L1617),'Apólices'!$R1617&lt;&gt;"Cancelada"),IF(AND('Apólices'!$L1617&gt;=TODAY(),'Apólices'!$L1617&lt;=TODAY()+90),'Apólices'!$L1617+ROW()/100000,""),"")</f>
        <v/>
      </c>
    </row>
    <row r="1618">
      <c r="Z1618">
        <f>IF(AND(ISNUMBER('Apólices'!$L1618),'Apólices'!$R1618&lt;&gt;"Cancelada"),IF(AND('Apólices'!$L1618&gt;=TODAY(),'Apólices'!$L1618&lt;=TODAY()+90),'Apólices'!$L1618+ROW()/100000,""),"")</f>
        <v/>
      </c>
    </row>
    <row r="1619">
      <c r="Z1619">
        <f>IF(AND(ISNUMBER('Apólices'!$L1619),'Apólices'!$R1619&lt;&gt;"Cancelada"),IF(AND('Apólices'!$L1619&gt;=TODAY(),'Apólices'!$L1619&lt;=TODAY()+90),'Apólices'!$L1619+ROW()/100000,""),"")</f>
        <v/>
      </c>
    </row>
    <row r="1620">
      <c r="Z1620">
        <f>IF(AND(ISNUMBER('Apólices'!$L1620),'Apólices'!$R1620&lt;&gt;"Cancelada"),IF(AND('Apólices'!$L1620&gt;=TODAY(),'Apólices'!$L1620&lt;=TODAY()+90),'Apólices'!$L1620+ROW()/100000,""),"")</f>
        <v/>
      </c>
    </row>
    <row r="1621">
      <c r="Z1621">
        <f>IF(AND(ISNUMBER('Apólices'!$L1621),'Apólices'!$R1621&lt;&gt;"Cancelada"),IF(AND('Apólices'!$L1621&gt;=TODAY(),'Apólices'!$L1621&lt;=TODAY()+90),'Apólices'!$L1621+ROW()/100000,""),"")</f>
        <v/>
      </c>
    </row>
    <row r="1622">
      <c r="Z1622">
        <f>IF(AND(ISNUMBER('Apólices'!$L1622),'Apólices'!$R1622&lt;&gt;"Cancelada"),IF(AND('Apólices'!$L1622&gt;=TODAY(),'Apólices'!$L1622&lt;=TODAY()+90),'Apólices'!$L1622+ROW()/100000,""),"")</f>
        <v/>
      </c>
    </row>
    <row r="1623">
      <c r="Z1623">
        <f>IF(AND(ISNUMBER('Apólices'!$L1623),'Apólices'!$R1623&lt;&gt;"Cancelada"),IF(AND('Apólices'!$L1623&gt;=TODAY(),'Apólices'!$L1623&lt;=TODAY()+90),'Apólices'!$L1623+ROW()/100000,""),"")</f>
        <v/>
      </c>
    </row>
    <row r="1624">
      <c r="Z1624">
        <f>IF(AND(ISNUMBER('Apólices'!$L1624),'Apólices'!$R1624&lt;&gt;"Cancelada"),IF(AND('Apólices'!$L1624&gt;=TODAY(),'Apólices'!$L1624&lt;=TODAY()+90),'Apólices'!$L1624+ROW()/100000,""),"")</f>
        <v/>
      </c>
    </row>
    <row r="1625">
      <c r="Z1625">
        <f>IF(AND(ISNUMBER('Apólices'!$L1625),'Apólices'!$R1625&lt;&gt;"Cancelada"),IF(AND('Apólices'!$L1625&gt;=TODAY(),'Apólices'!$L1625&lt;=TODAY()+90),'Apólices'!$L1625+ROW()/100000,""),"")</f>
        <v/>
      </c>
    </row>
    <row r="1626">
      <c r="Z1626">
        <f>IF(AND(ISNUMBER('Apólices'!$L1626),'Apólices'!$R1626&lt;&gt;"Cancelada"),IF(AND('Apólices'!$L1626&gt;=TODAY(),'Apólices'!$L1626&lt;=TODAY()+90),'Apólices'!$L1626+ROW()/100000,""),"")</f>
        <v/>
      </c>
    </row>
    <row r="1627">
      <c r="Z1627">
        <f>IF(AND(ISNUMBER('Apólices'!$L1627),'Apólices'!$R1627&lt;&gt;"Cancelada"),IF(AND('Apólices'!$L1627&gt;=TODAY(),'Apólices'!$L1627&lt;=TODAY()+90),'Apólices'!$L1627+ROW()/100000,""),"")</f>
        <v/>
      </c>
    </row>
    <row r="1628">
      <c r="Z1628">
        <f>IF(AND(ISNUMBER('Apólices'!$L1628),'Apólices'!$R1628&lt;&gt;"Cancelada"),IF(AND('Apólices'!$L1628&gt;=TODAY(),'Apólices'!$L1628&lt;=TODAY()+90),'Apólices'!$L1628+ROW()/100000,""),"")</f>
        <v/>
      </c>
    </row>
    <row r="1629">
      <c r="Z1629">
        <f>IF(AND(ISNUMBER('Apólices'!$L1629),'Apólices'!$R1629&lt;&gt;"Cancelada"),IF(AND('Apólices'!$L1629&gt;=TODAY(),'Apólices'!$L1629&lt;=TODAY()+90),'Apólices'!$L1629+ROW()/100000,""),"")</f>
        <v/>
      </c>
    </row>
    <row r="1630">
      <c r="Z1630">
        <f>IF(AND(ISNUMBER('Apólices'!$L1630),'Apólices'!$R1630&lt;&gt;"Cancelada"),IF(AND('Apólices'!$L1630&gt;=TODAY(),'Apólices'!$L1630&lt;=TODAY()+90),'Apólices'!$L1630+ROW()/100000,""),"")</f>
        <v/>
      </c>
    </row>
    <row r="1631">
      <c r="Z1631">
        <f>IF(AND(ISNUMBER('Apólices'!$L1631),'Apólices'!$R1631&lt;&gt;"Cancelada"),IF(AND('Apólices'!$L1631&gt;=TODAY(),'Apólices'!$L1631&lt;=TODAY()+90),'Apólices'!$L1631+ROW()/100000,""),"")</f>
        <v/>
      </c>
    </row>
    <row r="1632">
      <c r="Z1632">
        <f>IF(AND(ISNUMBER('Apólices'!$L1632),'Apólices'!$R1632&lt;&gt;"Cancelada"),IF(AND('Apólices'!$L1632&gt;=TODAY(),'Apólices'!$L1632&lt;=TODAY()+90),'Apólices'!$L1632+ROW()/100000,""),"")</f>
        <v/>
      </c>
    </row>
    <row r="1633">
      <c r="Z1633">
        <f>IF(AND(ISNUMBER('Apólices'!$L1633),'Apólices'!$R1633&lt;&gt;"Cancelada"),IF(AND('Apólices'!$L1633&gt;=TODAY(),'Apólices'!$L1633&lt;=TODAY()+90),'Apólices'!$L1633+ROW()/100000,""),"")</f>
        <v/>
      </c>
    </row>
    <row r="1634">
      <c r="Z1634">
        <f>IF(AND(ISNUMBER('Apólices'!$L1634),'Apólices'!$R1634&lt;&gt;"Cancelada"),IF(AND('Apólices'!$L1634&gt;=TODAY(),'Apólices'!$L1634&lt;=TODAY()+90),'Apólices'!$L1634+ROW()/100000,""),"")</f>
        <v/>
      </c>
    </row>
    <row r="1635">
      <c r="Z1635">
        <f>IF(AND(ISNUMBER('Apólices'!$L1635),'Apólices'!$R1635&lt;&gt;"Cancelada"),IF(AND('Apólices'!$L1635&gt;=TODAY(),'Apólices'!$L1635&lt;=TODAY()+90),'Apólices'!$L1635+ROW()/100000,""),"")</f>
        <v/>
      </c>
    </row>
    <row r="1636">
      <c r="Z1636">
        <f>IF(AND(ISNUMBER('Apólices'!$L1636),'Apólices'!$R1636&lt;&gt;"Cancelada"),IF(AND('Apólices'!$L1636&gt;=TODAY(),'Apólices'!$L1636&lt;=TODAY()+90),'Apólices'!$L1636+ROW()/100000,""),"")</f>
        <v/>
      </c>
    </row>
    <row r="1637">
      <c r="Z1637">
        <f>IF(AND(ISNUMBER('Apólices'!$L1637),'Apólices'!$R1637&lt;&gt;"Cancelada"),IF(AND('Apólices'!$L1637&gt;=TODAY(),'Apólices'!$L1637&lt;=TODAY()+90),'Apólices'!$L1637+ROW()/100000,""),"")</f>
        <v/>
      </c>
    </row>
    <row r="1638">
      <c r="Z1638">
        <f>IF(AND(ISNUMBER('Apólices'!$L1638),'Apólices'!$R1638&lt;&gt;"Cancelada"),IF(AND('Apólices'!$L1638&gt;=TODAY(),'Apólices'!$L1638&lt;=TODAY()+90),'Apólices'!$L1638+ROW()/100000,""),"")</f>
        <v/>
      </c>
    </row>
    <row r="1639">
      <c r="Z1639">
        <f>IF(AND(ISNUMBER('Apólices'!$L1639),'Apólices'!$R1639&lt;&gt;"Cancelada"),IF(AND('Apólices'!$L1639&gt;=TODAY(),'Apólices'!$L1639&lt;=TODAY()+90),'Apólices'!$L1639+ROW()/100000,""),"")</f>
        <v/>
      </c>
    </row>
    <row r="1640">
      <c r="Z1640">
        <f>IF(AND(ISNUMBER('Apólices'!$L1640),'Apólices'!$R1640&lt;&gt;"Cancelada"),IF(AND('Apólices'!$L1640&gt;=TODAY(),'Apólices'!$L1640&lt;=TODAY()+90),'Apólices'!$L1640+ROW()/100000,""),"")</f>
        <v/>
      </c>
    </row>
    <row r="1641">
      <c r="Z1641">
        <f>IF(AND(ISNUMBER('Apólices'!$L1641),'Apólices'!$R1641&lt;&gt;"Cancelada"),IF(AND('Apólices'!$L1641&gt;=TODAY(),'Apólices'!$L1641&lt;=TODAY()+90),'Apólices'!$L1641+ROW()/100000,""),"")</f>
        <v/>
      </c>
    </row>
    <row r="1642">
      <c r="Z1642">
        <f>IF(AND(ISNUMBER('Apólices'!$L1642),'Apólices'!$R1642&lt;&gt;"Cancelada"),IF(AND('Apólices'!$L1642&gt;=TODAY(),'Apólices'!$L1642&lt;=TODAY()+90),'Apólices'!$L1642+ROW()/100000,""),"")</f>
        <v/>
      </c>
    </row>
    <row r="1643">
      <c r="Z1643">
        <f>IF(AND(ISNUMBER('Apólices'!$L1643),'Apólices'!$R1643&lt;&gt;"Cancelada"),IF(AND('Apólices'!$L1643&gt;=TODAY(),'Apólices'!$L1643&lt;=TODAY()+90),'Apólices'!$L1643+ROW()/100000,""),"")</f>
        <v/>
      </c>
    </row>
    <row r="1644">
      <c r="Z1644">
        <f>IF(AND(ISNUMBER('Apólices'!$L1644),'Apólices'!$R1644&lt;&gt;"Cancelada"),IF(AND('Apólices'!$L1644&gt;=TODAY(),'Apólices'!$L1644&lt;=TODAY()+90),'Apólices'!$L1644+ROW()/100000,""),"")</f>
        <v/>
      </c>
    </row>
    <row r="1645">
      <c r="Z1645">
        <f>IF(AND(ISNUMBER('Apólices'!$L1645),'Apólices'!$R1645&lt;&gt;"Cancelada"),IF(AND('Apólices'!$L1645&gt;=TODAY(),'Apólices'!$L1645&lt;=TODAY()+90),'Apólices'!$L1645+ROW()/100000,""),"")</f>
        <v/>
      </c>
    </row>
    <row r="1646">
      <c r="Z1646">
        <f>IF(AND(ISNUMBER('Apólices'!$L1646),'Apólices'!$R1646&lt;&gt;"Cancelada"),IF(AND('Apólices'!$L1646&gt;=TODAY(),'Apólices'!$L1646&lt;=TODAY()+90),'Apólices'!$L1646+ROW()/100000,""),"")</f>
        <v/>
      </c>
    </row>
    <row r="1647">
      <c r="Z1647">
        <f>IF(AND(ISNUMBER('Apólices'!$L1647),'Apólices'!$R1647&lt;&gt;"Cancelada"),IF(AND('Apólices'!$L1647&gt;=TODAY(),'Apólices'!$L1647&lt;=TODAY()+90),'Apólices'!$L1647+ROW()/100000,""),"")</f>
        <v/>
      </c>
    </row>
    <row r="1648">
      <c r="Z1648">
        <f>IF(AND(ISNUMBER('Apólices'!$L1648),'Apólices'!$R1648&lt;&gt;"Cancelada"),IF(AND('Apólices'!$L1648&gt;=TODAY(),'Apólices'!$L1648&lt;=TODAY()+90),'Apólices'!$L1648+ROW()/100000,""),"")</f>
        <v/>
      </c>
    </row>
    <row r="1649">
      <c r="Z1649">
        <f>IF(AND(ISNUMBER('Apólices'!$L1649),'Apólices'!$R1649&lt;&gt;"Cancelada"),IF(AND('Apólices'!$L1649&gt;=TODAY(),'Apólices'!$L1649&lt;=TODAY()+90),'Apólices'!$L1649+ROW()/100000,""),"")</f>
        <v/>
      </c>
    </row>
    <row r="1650">
      <c r="Z1650">
        <f>IF(AND(ISNUMBER('Apólices'!$L1650),'Apólices'!$R1650&lt;&gt;"Cancelada"),IF(AND('Apólices'!$L1650&gt;=TODAY(),'Apólices'!$L1650&lt;=TODAY()+90),'Apólices'!$L1650+ROW()/100000,""),"")</f>
        <v/>
      </c>
    </row>
    <row r="1651">
      <c r="Z1651">
        <f>IF(AND(ISNUMBER('Apólices'!$L1651),'Apólices'!$R1651&lt;&gt;"Cancelada"),IF(AND('Apólices'!$L1651&gt;=TODAY(),'Apólices'!$L1651&lt;=TODAY()+90),'Apólices'!$L1651+ROW()/100000,""),"")</f>
        <v/>
      </c>
    </row>
    <row r="1652">
      <c r="Z1652">
        <f>IF(AND(ISNUMBER('Apólices'!$L1652),'Apólices'!$R1652&lt;&gt;"Cancelada"),IF(AND('Apólices'!$L1652&gt;=TODAY(),'Apólices'!$L1652&lt;=TODAY()+90),'Apólices'!$L1652+ROW()/100000,""),"")</f>
        <v/>
      </c>
    </row>
    <row r="1653">
      <c r="Z1653">
        <f>IF(AND(ISNUMBER('Apólices'!$L1653),'Apólices'!$R1653&lt;&gt;"Cancelada"),IF(AND('Apólices'!$L1653&gt;=TODAY(),'Apólices'!$L1653&lt;=TODAY()+90),'Apólices'!$L1653+ROW()/100000,""),"")</f>
        <v/>
      </c>
    </row>
    <row r="1654">
      <c r="Z1654">
        <f>IF(AND(ISNUMBER('Apólices'!$L1654),'Apólices'!$R1654&lt;&gt;"Cancelada"),IF(AND('Apólices'!$L1654&gt;=TODAY(),'Apólices'!$L1654&lt;=TODAY()+90),'Apólices'!$L1654+ROW()/100000,""),"")</f>
        <v/>
      </c>
    </row>
    <row r="1655">
      <c r="Z1655">
        <f>IF(AND(ISNUMBER('Apólices'!$L1655),'Apólices'!$R1655&lt;&gt;"Cancelada"),IF(AND('Apólices'!$L1655&gt;=TODAY(),'Apólices'!$L1655&lt;=TODAY()+90),'Apólices'!$L1655+ROW()/100000,""),"")</f>
        <v/>
      </c>
    </row>
    <row r="1656">
      <c r="Z1656">
        <f>IF(AND(ISNUMBER('Apólices'!$L1656),'Apólices'!$R1656&lt;&gt;"Cancelada"),IF(AND('Apólices'!$L1656&gt;=TODAY(),'Apólices'!$L1656&lt;=TODAY()+90),'Apólices'!$L1656+ROW()/100000,""),"")</f>
        <v/>
      </c>
    </row>
    <row r="1657">
      <c r="Z1657">
        <f>IF(AND(ISNUMBER('Apólices'!$L1657),'Apólices'!$R1657&lt;&gt;"Cancelada"),IF(AND('Apólices'!$L1657&gt;=TODAY(),'Apólices'!$L1657&lt;=TODAY()+90),'Apólices'!$L1657+ROW()/100000,""),"")</f>
        <v/>
      </c>
    </row>
    <row r="1658">
      <c r="Z1658">
        <f>IF(AND(ISNUMBER('Apólices'!$L1658),'Apólices'!$R1658&lt;&gt;"Cancelada"),IF(AND('Apólices'!$L1658&gt;=TODAY(),'Apólices'!$L1658&lt;=TODAY()+90),'Apólices'!$L1658+ROW()/100000,""),"")</f>
        <v/>
      </c>
    </row>
    <row r="1659">
      <c r="Z1659">
        <f>IF(AND(ISNUMBER('Apólices'!$L1659),'Apólices'!$R1659&lt;&gt;"Cancelada"),IF(AND('Apólices'!$L1659&gt;=TODAY(),'Apólices'!$L1659&lt;=TODAY()+90),'Apólices'!$L1659+ROW()/100000,""),"")</f>
        <v/>
      </c>
    </row>
    <row r="1660">
      <c r="Z1660">
        <f>IF(AND(ISNUMBER('Apólices'!$L1660),'Apólices'!$R1660&lt;&gt;"Cancelada"),IF(AND('Apólices'!$L1660&gt;=TODAY(),'Apólices'!$L1660&lt;=TODAY()+90),'Apólices'!$L1660+ROW()/100000,""),"")</f>
        <v/>
      </c>
    </row>
    <row r="1661">
      <c r="Z1661">
        <f>IF(AND(ISNUMBER('Apólices'!$L1661),'Apólices'!$R1661&lt;&gt;"Cancelada"),IF(AND('Apólices'!$L1661&gt;=TODAY(),'Apólices'!$L1661&lt;=TODAY()+90),'Apólices'!$L1661+ROW()/100000,""),"")</f>
        <v/>
      </c>
    </row>
    <row r="1662">
      <c r="Z1662">
        <f>IF(AND(ISNUMBER('Apólices'!$L1662),'Apólices'!$R1662&lt;&gt;"Cancelada"),IF(AND('Apólices'!$L1662&gt;=TODAY(),'Apólices'!$L1662&lt;=TODAY()+90),'Apólices'!$L1662+ROW()/100000,""),"")</f>
        <v/>
      </c>
    </row>
    <row r="1663">
      <c r="Z1663">
        <f>IF(AND(ISNUMBER('Apólices'!$L1663),'Apólices'!$R1663&lt;&gt;"Cancelada"),IF(AND('Apólices'!$L1663&gt;=TODAY(),'Apólices'!$L1663&lt;=TODAY()+90),'Apólices'!$L1663+ROW()/100000,""),"")</f>
        <v/>
      </c>
    </row>
    <row r="1664">
      <c r="Z1664">
        <f>IF(AND(ISNUMBER('Apólices'!$L1664),'Apólices'!$R1664&lt;&gt;"Cancelada"),IF(AND('Apólices'!$L1664&gt;=TODAY(),'Apólices'!$L1664&lt;=TODAY()+90),'Apólices'!$L1664+ROW()/100000,""),"")</f>
        <v/>
      </c>
    </row>
    <row r="1665">
      <c r="Z1665">
        <f>IF(AND(ISNUMBER('Apólices'!$L1665),'Apólices'!$R1665&lt;&gt;"Cancelada"),IF(AND('Apólices'!$L1665&gt;=TODAY(),'Apólices'!$L1665&lt;=TODAY()+90),'Apólices'!$L1665+ROW()/100000,""),"")</f>
        <v/>
      </c>
    </row>
    <row r="1666">
      <c r="Z1666">
        <f>IF(AND(ISNUMBER('Apólices'!$L1666),'Apólices'!$R1666&lt;&gt;"Cancelada"),IF(AND('Apólices'!$L1666&gt;=TODAY(),'Apólices'!$L1666&lt;=TODAY()+90),'Apólices'!$L1666+ROW()/100000,""),"")</f>
        <v/>
      </c>
    </row>
    <row r="1667">
      <c r="Z1667">
        <f>IF(AND(ISNUMBER('Apólices'!$L1667),'Apólices'!$R1667&lt;&gt;"Cancelada"),IF(AND('Apólices'!$L1667&gt;=TODAY(),'Apólices'!$L1667&lt;=TODAY()+90),'Apólices'!$L1667+ROW()/100000,""),"")</f>
        <v/>
      </c>
    </row>
    <row r="1668">
      <c r="Z1668">
        <f>IF(AND(ISNUMBER('Apólices'!$L1668),'Apólices'!$R1668&lt;&gt;"Cancelada"),IF(AND('Apólices'!$L1668&gt;=TODAY(),'Apólices'!$L1668&lt;=TODAY()+90),'Apólices'!$L1668+ROW()/100000,""),"")</f>
        <v/>
      </c>
    </row>
    <row r="1669">
      <c r="Z1669">
        <f>IF(AND(ISNUMBER('Apólices'!$L1669),'Apólices'!$R1669&lt;&gt;"Cancelada"),IF(AND('Apólices'!$L1669&gt;=TODAY(),'Apólices'!$L1669&lt;=TODAY()+90),'Apólices'!$L1669+ROW()/100000,""),"")</f>
        <v/>
      </c>
    </row>
    <row r="1670">
      <c r="Z1670">
        <f>IF(AND(ISNUMBER('Apólices'!$L1670),'Apólices'!$R1670&lt;&gt;"Cancelada"),IF(AND('Apólices'!$L1670&gt;=TODAY(),'Apólices'!$L1670&lt;=TODAY()+90),'Apólices'!$L1670+ROW()/100000,""),"")</f>
        <v/>
      </c>
    </row>
    <row r="1671">
      <c r="Z1671">
        <f>IF(AND(ISNUMBER('Apólices'!$L1671),'Apólices'!$R1671&lt;&gt;"Cancelada"),IF(AND('Apólices'!$L1671&gt;=TODAY(),'Apólices'!$L1671&lt;=TODAY()+90),'Apólices'!$L1671+ROW()/100000,""),"")</f>
        <v/>
      </c>
    </row>
    <row r="1672">
      <c r="Z1672">
        <f>IF(AND(ISNUMBER('Apólices'!$L1672),'Apólices'!$R1672&lt;&gt;"Cancelada"),IF(AND('Apólices'!$L1672&gt;=TODAY(),'Apólices'!$L1672&lt;=TODAY()+90),'Apólices'!$L1672+ROW()/100000,""),"")</f>
        <v/>
      </c>
    </row>
    <row r="1673">
      <c r="Z1673">
        <f>IF(AND(ISNUMBER('Apólices'!$L1673),'Apólices'!$R1673&lt;&gt;"Cancelada"),IF(AND('Apólices'!$L1673&gt;=TODAY(),'Apólices'!$L1673&lt;=TODAY()+90),'Apólices'!$L1673+ROW()/100000,""),"")</f>
        <v/>
      </c>
    </row>
    <row r="1674">
      <c r="Z1674">
        <f>IF(AND(ISNUMBER('Apólices'!$L1674),'Apólices'!$R1674&lt;&gt;"Cancelada"),IF(AND('Apólices'!$L1674&gt;=TODAY(),'Apólices'!$L1674&lt;=TODAY()+90),'Apólices'!$L1674+ROW()/100000,""),"")</f>
        <v/>
      </c>
    </row>
    <row r="1675">
      <c r="Z1675">
        <f>IF(AND(ISNUMBER('Apólices'!$L1675),'Apólices'!$R1675&lt;&gt;"Cancelada"),IF(AND('Apólices'!$L1675&gt;=TODAY(),'Apólices'!$L1675&lt;=TODAY()+90),'Apólices'!$L1675+ROW()/100000,""),"")</f>
        <v/>
      </c>
    </row>
    <row r="1676">
      <c r="Z1676">
        <f>IF(AND(ISNUMBER('Apólices'!$L1676),'Apólices'!$R1676&lt;&gt;"Cancelada"),IF(AND('Apólices'!$L1676&gt;=TODAY(),'Apólices'!$L1676&lt;=TODAY()+90),'Apólices'!$L1676+ROW()/100000,""),"")</f>
        <v/>
      </c>
    </row>
    <row r="1677">
      <c r="Z1677">
        <f>IF(AND(ISNUMBER('Apólices'!$L1677),'Apólices'!$R1677&lt;&gt;"Cancelada"),IF(AND('Apólices'!$L1677&gt;=TODAY(),'Apólices'!$L1677&lt;=TODAY()+90),'Apólices'!$L1677+ROW()/100000,""),"")</f>
        <v/>
      </c>
    </row>
    <row r="1678">
      <c r="Z1678">
        <f>IF(AND(ISNUMBER('Apólices'!$L1678),'Apólices'!$R1678&lt;&gt;"Cancelada"),IF(AND('Apólices'!$L1678&gt;=TODAY(),'Apólices'!$L1678&lt;=TODAY()+90),'Apólices'!$L1678+ROW()/100000,""),"")</f>
        <v/>
      </c>
    </row>
    <row r="1679">
      <c r="Z1679">
        <f>IF(AND(ISNUMBER('Apólices'!$L1679),'Apólices'!$R1679&lt;&gt;"Cancelada"),IF(AND('Apólices'!$L1679&gt;=TODAY(),'Apólices'!$L1679&lt;=TODAY()+90),'Apólices'!$L1679+ROW()/100000,""),"")</f>
        <v/>
      </c>
    </row>
    <row r="1680">
      <c r="Z1680">
        <f>IF(AND(ISNUMBER('Apólices'!$L1680),'Apólices'!$R1680&lt;&gt;"Cancelada"),IF(AND('Apólices'!$L1680&gt;=TODAY(),'Apólices'!$L1680&lt;=TODAY()+90),'Apólices'!$L1680+ROW()/100000,""),"")</f>
        <v/>
      </c>
    </row>
    <row r="1681">
      <c r="Z1681">
        <f>IF(AND(ISNUMBER('Apólices'!$L1681),'Apólices'!$R1681&lt;&gt;"Cancelada"),IF(AND('Apólices'!$L1681&gt;=TODAY(),'Apólices'!$L1681&lt;=TODAY()+90),'Apólices'!$L1681+ROW()/100000,""),"")</f>
        <v/>
      </c>
    </row>
    <row r="1682">
      <c r="Z1682">
        <f>IF(AND(ISNUMBER('Apólices'!$L1682),'Apólices'!$R1682&lt;&gt;"Cancelada"),IF(AND('Apólices'!$L1682&gt;=TODAY(),'Apólices'!$L1682&lt;=TODAY()+90),'Apólices'!$L1682+ROW()/100000,""),"")</f>
        <v/>
      </c>
    </row>
    <row r="1683">
      <c r="Z1683">
        <f>IF(AND(ISNUMBER('Apólices'!$L1683),'Apólices'!$R1683&lt;&gt;"Cancelada"),IF(AND('Apólices'!$L1683&gt;=TODAY(),'Apólices'!$L1683&lt;=TODAY()+90),'Apólices'!$L1683+ROW()/100000,""),"")</f>
        <v/>
      </c>
    </row>
    <row r="1684">
      <c r="Z1684">
        <f>IF(AND(ISNUMBER('Apólices'!$L1684),'Apólices'!$R1684&lt;&gt;"Cancelada"),IF(AND('Apólices'!$L1684&gt;=TODAY(),'Apólices'!$L1684&lt;=TODAY()+90),'Apólices'!$L1684+ROW()/100000,""),"")</f>
        <v/>
      </c>
    </row>
    <row r="1685">
      <c r="Z1685">
        <f>IF(AND(ISNUMBER('Apólices'!$L1685),'Apólices'!$R1685&lt;&gt;"Cancelada"),IF(AND('Apólices'!$L1685&gt;=TODAY(),'Apólices'!$L1685&lt;=TODAY()+90),'Apólices'!$L1685+ROW()/100000,""),"")</f>
        <v/>
      </c>
    </row>
    <row r="1686">
      <c r="Z1686">
        <f>IF(AND(ISNUMBER('Apólices'!$L1686),'Apólices'!$R1686&lt;&gt;"Cancelada"),IF(AND('Apólices'!$L1686&gt;=TODAY(),'Apólices'!$L1686&lt;=TODAY()+90),'Apólices'!$L1686+ROW()/100000,""),"")</f>
        <v/>
      </c>
    </row>
    <row r="1687">
      <c r="Z1687">
        <f>IF(AND(ISNUMBER('Apólices'!$L1687),'Apólices'!$R1687&lt;&gt;"Cancelada"),IF(AND('Apólices'!$L1687&gt;=TODAY(),'Apólices'!$L1687&lt;=TODAY()+90),'Apólices'!$L1687+ROW()/100000,""),"")</f>
        <v/>
      </c>
    </row>
    <row r="1688">
      <c r="Z1688">
        <f>IF(AND(ISNUMBER('Apólices'!$L1688),'Apólices'!$R1688&lt;&gt;"Cancelada"),IF(AND('Apólices'!$L1688&gt;=TODAY(),'Apólices'!$L1688&lt;=TODAY()+90),'Apólices'!$L1688+ROW()/100000,""),"")</f>
        <v/>
      </c>
    </row>
    <row r="1689">
      <c r="Z1689">
        <f>IF(AND(ISNUMBER('Apólices'!$L1689),'Apólices'!$R1689&lt;&gt;"Cancelada"),IF(AND('Apólices'!$L1689&gt;=TODAY(),'Apólices'!$L1689&lt;=TODAY()+90),'Apólices'!$L1689+ROW()/100000,""),"")</f>
        <v/>
      </c>
    </row>
    <row r="1690">
      <c r="Z1690">
        <f>IF(AND(ISNUMBER('Apólices'!$L1690),'Apólices'!$R1690&lt;&gt;"Cancelada"),IF(AND('Apólices'!$L1690&gt;=TODAY(),'Apólices'!$L1690&lt;=TODAY()+90),'Apólices'!$L1690+ROW()/100000,""),"")</f>
        <v/>
      </c>
    </row>
    <row r="1691">
      <c r="Z1691">
        <f>IF(AND(ISNUMBER('Apólices'!$L1691),'Apólices'!$R1691&lt;&gt;"Cancelada"),IF(AND('Apólices'!$L1691&gt;=TODAY(),'Apólices'!$L1691&lt;=TODAY()+90),'Apólices'!$L1691+ROW()/100000,""),"")</f>
        <v/>
      </c>
    </row>
    <row r="1692">
      <c r="Z1692">
        <f>IF(AND(ISNUMBER('Apólices'!$L1692),'Apólices'!$R1692&lt;&gt;"Cancelada"),IF(AND('Apólices'!$L1692&gt;=TODAY(),'Apólices'!$L1692&lt;=TODAY()+90),'Apólices'!$L1692+ROW()/100000,""),"")</f>
        <v/>
      </c>
    </row>
    <row r="1693">
      <c r="Z1693">
        <f>IF(AND(ISNUMBER('Apólices'!$L1693),'Apólices'!$R1693&lt;&gt;"Cancelada"),IF(AND('Apólices'!$L1693&gt;=TODAY(),'Apólices'!$L1693&lt;=TODAY()+90),'Apólices'!$L1693+ROW()/100000,""),"")</f>
        <v/>
      </c>
    </row>
    <row r="1694">
      <c r="Z1694">
        <f>IF(AND(ISNUMBER('Apólices'!$L1694),'Apólices'!$R1694&lt;&gt;"Cancelada"),IF(AND('Apólices'!$L1694&gt;=TODAY(),'Apólices'!$L1694&lt;=TODAY()+90),'Apólices'!$L1694+ROW()/100000,""),"")</f>
        <v/>
      </c>
    </row>
    <row r="1695">
      <c r="Z1695">
        <f>IF(AND(ISNUMBER('Apólices'!$L1695),'Apólices'!$R1695&lt;&gt;"Cancelada"),IF(AND('Apólices'!$L1695&gt;=TODAY(),'Apólices'!$L1695&lt;=TODAY()+90),'Apólices'!$L1695+ROW()/100000,""),"")</f>
        <v/>
      </c>
    </row>
    <row r="1696">
      <c r="Z1696">
        <f>IF(AND(ISNUMBER('Apólices'!$L1696),'Apólices'!$R1696&lt;&gt;"Cancelada"),IF(AND('Apólices'!$L1696&gt;=TODAY(),'Apólices'!$L1696&lt;=TODAY()+90),'Apólices'!$L1696+ROW()/100000,""),"")</f>
        <v/>
      </c>
    </row>
    <row r="1697">
      <c r="Z1697">
        <f>IF(AND(ISNUMBER('Apólices'!$L1697),'Apólices'!$R1697&lt;&gt;"Cancelada"),IF(AND('Apólices'!$L1697&gt;=TODAY(),'Apólices'!$L1697&lt;=TODAY()+90),'Apólices'!$L1697+ROW()/100000,""),"")</f>
        <v/>
      </c>
    </row>
    <row r="1698">
      <c r="Z1698">
        <f>IF(AND(ISNUMBER('Apólices'!$L1698),'Apólices'!$R1698&lt;&gt;"Cancelada"),IF(AND('Apólices'!$L1698&gt;=TODAY(),'Apólices'!$L1698&lt;=TODAY()+90),'Apólices'!$L1698+ROW()/100000,""),"")</f>
        <v/>
      </c>
    </row>
    <row r="1699">
      <c r="Z1699">
        <f>IF(AND(ISNUMBER('Apólices'!$L1699),'Apólices'!$R1699&lt;&gt;"Cancelada"),IF(AND('Apólices'!$L1699&gt;=TODAY(),'Apólices'!$L1699&lt;=TODAY()+90),'Apólices'!$L1699+ROW()/100000,""),"")</f>
        <v/>
      </c>
    </row>
    <row r="1700">
      <c r="Z1700">
        <f>IF(AND(ISNUMBER('Apólices'!$L1700),'Apólices'!$R1700&lt;&gt;"Cancelada"),IF(AND('Apólices'!$L1700&gt;=TODAY(),'Apólices'!$L1700&lt;=TODAY()+90),'Apólices'!$L1700+ROW()/100000,""),"")</f>
        <v/>
      </c>
    </row>
    <row r="1701">
      <c r="Z1701">
        <f>IF(AND(ISNUMBER('Apólices'!$L1701),'Apólices'!$R1701&lt;&gt;"Cancelada"),IF(AND('Apólices'!$L1701&gt;=TODAY(),'Apólices'!$L1701&lt;=TODAY()+90),'Apólices'!$L1701+ROW()/100000,""),"")</f>
        <v/>
      </c>
    </row>
    <row r="1702">
      <c r="Z1702">
        <f>IF(AND(ISNUMBER('Apólices'!$L1702),'Apólices'!$R1702&lt;&gt;"Cancelada"),IF(AND('Apólices'!$L1702&gt;=TODAY(),'Apólices'!$L1702&lt;=TODAY()+90),'Apólices'!$L1702+ROW()/100000,""),"")</f>
        <v/>
      </c>
    </row>
    <row r="1703">
      <c r="Z1703">
        <f>IF(AND(ISNUMBER('Apólices'!$L1703),'Apólices'!$R1703&lt;&gt;"Cancelada"),IF(AND('Apólices'!$L1703&gt;=TODAY(),'Apólices'!$L1703&lt;=TODAY()+90),'Apólices'!$L1703+ROW()/100000,""),"")</f>
        <v/>
      </c>
    </row>
    <row r="1704">
      <c r="Z1704">
        <f>IF(AND(ISNUMBER('Apólices'!$L1704),'Apólices'!$R1704&lt;&gt;"Cancelada"),IF(AND('Apólices'!$L1704&gt;=TODAY(),'Apólices'!$L1704&lt;=TODAY()+90),'Apólices'!$L1704+ROW()/100000,""),"")</f>
        <v/>
      </c>
    </row>
    <row r="1705">
      <c r="Z1705">
        <f>IF(AND(ISNUMBER('Apólices'!$L1705),'Apólices'!$R1705&lt;&gt;"Cancelada"),IF(AND('Apólices'!$L1705&gt;=TODAY(),'Apólices'!$L1705&lt;=TODAY()+90),'Apólices'!$L1705+ROW()/100000,""),"")</f>
        <v/>
      </c>
    </row>
    <row r="1706">
      <c r="Z1706">
        <f>IF(AND(ISNUMBER('Apólices'!$L1706),'Apólices'!$R1706&lt;&gt;"Cancelada"),IF(AND('Apólices'!$L1706&gt;=TODAY(),'Apólices'!$L1706&lt;=TODAY()+90),'Apólices'!$L1706+ROW()/100000,""),"")</f>
        <v/>
      </c>
    </row>
    <row r="1707">
      <c r="Z1707">
        <f>IF(AND(ISNUMBER('Apólices'!$L1707),'Apólices'!$R1707&lt;&gt;"Cancelada"),IF(AND('Apólices'!$L1707&gt;=TODAY(),'Apólices'!$L1707&lt;=TODAY()+90),'Apólices'!$L1707+ROW()/100000,""),"")</f>
        <v/>
      </c>
    </row>
    <row r="1708">
      <c r="Z1708">
        <f>IF(AND(ISNUMBER('Apólices'!$L1708),'Apólices'!$R1708&lt;&gt;"Cancelada"),IF(AND('Apólices'!$L1708&gt;=TODAY(),'Apólices'!$L1708&lt;=TODAY()+90),'Apólices'!$L1708+ROW()/100000,""),"")</f>
        <v/>
      </c>
    </row>
    <row r="1709">
      <c r="Z1709">
        <f>IF(AND(ISNUMBER('Apólices'!$L1709),'Apólices'!$R1709&lt;&gt;"Cancelada"),IF(AND('Apólices'!$L1709&gt;=TODAY(),'Apólices'!$L1709&lt;=TODAY()+90),'Apólices'!$L1709+ROW()/100000,""),"")</f>
        <v/>
      </c>
    </row>
    <row r="1710">
      <c r="Z1710">
        <f>IF(AND(ISNUMBER('Apólices'!$L1710),'Apólices'!$R1710&lt;&gt;"Cancelada"),IF(AND('Apólices'!$L1710&gt;=TODAY(),'Apólices'!$L1710&lt;=TODAY()+90),'Apólices'!$L1710+ROW()/100000,""),"")</f>
        <v/>
      </c>
    </row>
    <row r="1711">
      <c r="Z1711">
        <f>IF(AND(ISNUMBER('Apólices'!$L1711),'Apólices'!$R1711&lt;&gt;"Cancelada"),IF(AND('Apólices'!$L1711&gt;=TODAY(),'Apólices'!$L1711&lt;=TODAY()+90),'Apólices'!$L1711+ROW()/100000,""),"")</f>
        <v/>
      </c>
    </row>
    <row r="1712">
      <c r="Z1712">
        <f>IF(AND(ISNUMBER('Apólices'!$L1712),'Apólices'!$R1712&lt;&gt;"Cancelada"),IF(AND('Apólices'!$L1712&gt;=TODAY(),'Apólices'!$L1712&lt;=TODAY()+90),'Apólices'!$L1712+ROW()/100000,""),"")</f>
        <v/>
      </c>
    </row>
    <row r="1713">
      <c r="Z1713">
        <f>IF(AND(ISNUMBER('Apólices'!$L1713),'Apólices'!$R1713&lt;&gt;"Cancelada"),IF(AND('Apólices'!$L1713&gt;=TODAY(),'Apólices'!$L1713&lt;=TODAY()+90),'Apólices'!$L1713+ROW()/100000,""),"")</f>
        <v/>
      </c>
    </row>
    <row r="1714">
      <c r="Z1714">
        <f>IF(AND(ISNUMBER('Apólices'!$L1714),'Apólices'!$R1714&lt;&gt;"Cancelada"),IF(AND('Apólices'!$L1714&gt;=TODAY(),'Apólices'!$L1714&lt;=TODAY()+90),'Apólices'!$L1714+ROW()/100000,""),"")</f>
        <v/>
      </c>
    </row>
    <row r="1715">
      <c r="Z1715">
        <f>IF(AND(ISNUMBER('Apólices'!$L1715),'Apólices'!$R1715&lt;&gt;"Cancelada"),IF(AND('Apólices'!$L1715&gt;=TODAY(),'Apólices'!$L1715&lt;=TODAY()+90),'Apólices'!$L1715+ROW()/100000,""),"")</f>
        <v/>
      </c>
    </row>
    <row r="1716">
      <c r="Z1716">
        <f>IF(AND(ISNUMBER('Apólices'!$L1716),'Apólices'!$R1716&lt;&gt;"Cancelada"),IF(AND('Apólices'!$L1716&gt;=TODAY(),'Apólices'!$L1716&lt;=TODAY()+90),'Apólices'!$L1716+ROW()/100000,""),"")</f>
        <v/>
      </c>
    </row>
    <row r="1717">
      <c r="Z1717">
        <f>IF(AND(ISNUMBER('Apólices'!$L1717),'Apólices'!$R1717&lt;&gt;"Cancelada"),IF(AND('Apólices'!$L1717&gt;=TODAY(),'Apólices'!$L1717&lt;=TODAY()+90),'Apólices'!$L1717+ROW()/100000,""),"")</f>
        <v/>
      </c>
    </row>
    <row r="1718">
      <c r="Z1718">
        <f>IF(AND(ISNUMBER('Apólices'!$L1718),'Apólices'!$R1718&lt;&gt;"Cancelada"),IF(AND('Apólices'!$L1718&gt;=TODAY(),'Apólices'!$L1718&lt;=TODAY()+90),'Apólices'!$L1718+ROW()/100000,""),"")</f>
        <v/>
      </c>
    </row>
    <row r="1719">
      <c r="Z1719">
        <f>IF(AND(ISNUMBER('Apólices'!$L1719),'Apólices'!$R1719&lt;&gt;"Cancelada"),IF(AND('Apólices'!$L1719&gt;=TODAY(),'Apólices'!$L1719&lt;=TODAY()+90),'Apólices'!$L1719+ROW()/100000,""),"")</f>
        <v/>
      </c>
    </row>
    <row r="1720">
      <c r="Z1720">
        <f>IF(AND(ISNUMBER('Apólices'!$L1720),'Apólices'!$R1720&lt;&gt;"Cancelada"),IF(AND('Apólices'!$L1720&gt;=TODAY(),'Apólices'!$L1720&lt;=TODAY()+90),'Apólices'!$L1720+ROW()/100000,""),"")</f>
        <v/>
      </c>
    </row>
    <row r="1721">
      <c r="Z1721">
        <f>IF(AND(ISNUMBER('Apólices'!$L1721),'Apólices'!$R1721&lt;&gt;"Cancelada"),IF(AND('Apólices'!$L1721&gt;=TODAY(),'Apólices'!$L1721&lt;=TODAY()+90),'Apólices'!$L1721+ROW()/100000,""),"")</f>
        <v/>
      </c>
    </row>
    <row r="1722">
      <c r="Z1722">
        <f>IF(AND(ISNUMBER('Apólices'!$L1722),'Apólices'!$R1722&lt;&gt;"Cancelada"),IF(AND('Apólices'!$L1722&gt;=TODAY(),'Apólices'!$L1722&lt;=TODAY()+90),'Apólices'!$L1722+ROW()/100000,""),"")</f>
        <v/>
      </c>
    </row>
    <row r="1723">
      <c r="Z1723">
        <f>IF(AND(ISNUMBER('Apólices'!$L1723),'Apólices'!$R1723&lt;&gt;"Cancelada"),IF(AND('Apólices'!$L1723&gt;=TODAY(),'Apólices'!$L1723&lt;=TODAY()+90),'Apólices'!$L1723+ROW()/100000,""),"")</f>
        <v/>
      </c>
    </row>
    <row r="1724">
      <c r="Z1724">
        <f>IF(AND(ISNUMBER('Apólices'!$L1724),'Apólices'!$R1724&lt;&gt;"Cancelada"),IF(AND('Apólices'!$L1724&gt;=TODAY(),'Apólices'!$L1724&lt;=TODAY()+90),'Apólices'!$L1724+ROW()/100000,""),"")</f>
        <v/>
      </c>
    </row>
    <row r="1725">
      <c r="Z1725">
        <f>IF(AND(ISNUMBER('Apólices'!$L1725),'Apólices'!$R1725&lt;&gt;"Cancelada"),IF(AND('Apólices'!$L1725&gt;=TODAY(),'Apólices'!$L1725&lt;=TODAY()+90),'Apólices'!$L1725+ROW()/100000,""),"")</f>
        <v/>
      </c>
    </row>
    <row r="1726">
      <c r="Z1726">
        <f>IF(AND(ISNUMBER('Apólices'!$L1726),'Apólices'!$R1726&lt;&gt;"Cancelada"),IF(AND('Apólices'!$L1726&gt;=TODAY(),'Apólices'!$L1726&lt;=TODAY()+90),'Apólices'!$L1726+ROW()/100000,""),"")</f>
        <v/>
      </c>
    </row>
    <row r="1727">
      <c r="Z1727">
        <f>IF(AND(ISNUMBER('Apólices'!$L1727),'Apólices'!$R1727&lt;&gt;"Cancelada"),IF(AND('Apólices'!$L1727&gt;=TODAY(),'Apólices'!$L1727&lt;=TODAY()+90),'Apólices'!$L1727+ROW()/100000,""),"")</f>
        <v/>
      </c>
    </row>
    <row r="1728">
      <c r="Z1728">
        <f>IF(AND(ISNUMBER('Apólices'!$L1728),'Apólices'!$R1728&lt;&gt;"Cancelada"),IF(AND('Apólices'!$L1728&gt;=TODAY(),'Apólices'!$L1728&lt;=TODAY()+90),'Apólices'!$L1728+ROW()/100000,""),"")</f>
        <v/>
      </c>
    </row>
    <row r="1729">
      <c r="Z1729">
        <f>IF(AND(ISNUMBER('Apólices'!$L1729),'Apólices'!$R1729&lt;&gt;"Cancelada"),IF(AND('Apólices'!$L1729&gt;=TODAY(),'Apólices'!$L1729&lt;=TODAY()+90),'Apólices'!$L1729+ROW()/100000,""),"")</f>
        <v/>
      </c>
    </row>
    <row r="1730">
      <c r="Z1730">
        <f>IF(AND(ISNUMBER('Apólices'!$L1730),'Apólices'!$R1730&lt;&gt;"Cancelada"),IF(AND('Apólices'!$L1730&gt;=TODAY(),'Apólices'!$L1730&lt;=TODAY()+90),'Apólices'!$L1730+ROW()/100000,""),"")</f>
        <v/>
      </c>
    </row>
    <row r="1731">
      <c r="Z1731">
        <f>IF(AND(ISNUMBER('Apólices'!$L1731),'Apólices'!$R1731&lt;&gt;"Cancelada"),IF(AND('Apólices'!$L1731&gt;=TODAY(),'Apólices'!$L1731&lt;=TODAY()+90),'Apólices'!$L1731+ROW()/100000,""),"")</f>
        <v/>
      </c>
    </row>
    <row r="1732">
      <c r="Z1732">
        <f>IF(AND(ISNUMBER('Apólices'!$L1732),'Apólices'!$R1732&lt;&gt;"Cancelada"),IF(AND('Apólices'!$L1732&gt;=TODAY(),'Apólices'!$L1732&lt;=TODAY()+90),'Apólices'!$L1732+ROW()/100000,""),"")</f>
        <v/>
      </c>
    </row>
    <row r="1733">
      <c r="Z1733">
        <f>IF(AND(ISNUMBER('Apólices'!$L1733),'Apólices'!$R1733&lt;&gt;"Cancelada"),IF(AND('Apólices'!$L1733&gt;=TODAY(),'Apólices'!$L1733&lt;=TODAY()+90),'Apólices'!$L1733+ROW()/100000,""),"")</f>
        <v/>
      </c>
    </row>
    <row r="1734">
      <c r="Z1734">
        <f>IF(AND(ISNUMBER('Apólices'!$L1734),'Apólices'!$R1734&lt;&gt;"Cancelada"),IF(AND('Apólices'!$L1734&gt;=TODAY(),'Apólices'!$L1734&lt;=TODAY()+90),'Apólices'!$L1734+ROW()/100000,""),"")</f>
        <v/>
      </c>
    </row>
    <row r="1735">
      <c r="Z1735">
        <f>IF(AND(ISNUMBER('Apólices'!$L1735),'Apólices'!$R1735&lt;&gt;"Cancelada"),IF(AND('Apólices'!$L1735&gt;=TODAY(),'Apólices'!$L1735&lt;=TODAY()+90),'Apólices'!$L1735+ROW()/100000,""),"")</f>
        <v/>
      </c>
    </row>
    <row r="1736">
      <c r="Z1736">
        <f>IF(AND(ISNUMBER('Apólices'!$L1736),'Apólices'!$R1736&lt;&gt;"Cancelada"),IF(AND('Apólices'!$L1736&gt;=TODAY(),'Apólices'!$L1736&lt;=TODAY()+90),'Apólices'!$L1736+ROW()/100000,""),"")</f>
        <v/>
      </c>
    </row>
    <row r="1737">
      <c r="Z1737">
        <f>IF(AND(ISNUMBER('Apólices'!$L1737),'Apólices'!$R1737&lt;&gt;"Cancelada"),IF(AND('Apólices'!$L1737&gt;=TODAY(),'Apólices'!$L1737&lt;=TODAY()+90),'Apólices'!$L1737+ROW()/100000,""),"")</f>
        <v/>
      </c>
    </row>
    <row r="1738">
      <c r="Z1738">
        <f>IF(AND(ISNUMBER('Apólices'!$L1738),'Apólices'!$R1738&lt;&gt;"Cancelada"),IF(AND('Apólices'!$L1738&gt;=TODAY(),'Apólices'!$L1738&lt;=TODAY()+90),'Apólices'!$L1738+ROW()/100000,""),"")</f>
        <v/>
      </c>
    </row>
    <row r="1739">
      <c r="Z1739">
        <f>IF(AND(ISNUMBER('Apólices'!$L1739),'Apólices'!$R1739&lt;&gt;"Cancelada"),IF(AND('Apólices'!$L1739&gt;=TODAY(),'Apólices'!$L1739&lt;=TODAY()+90),'Apólices'!$L1739+ROW()/100000,""),"")</f>
        <v/>
      </c>
    </row>
    <row r="1740">
      <c r="Z1740">
        <f>IF(AND(ISNUMBER('Apólices'!$L1740),'Apólices'!$R1740&lt;&gt;"Cancelada"),IF(AND('Apólices'!$L1740&gt;=TODAY(),'Apólices'!$L1740&lt;=TODAY()+90),'Apólices'!$L1740+ROW()/100000,""),"")</f>
        <v/>
      </c>
    </row>
    <row r="1741">
      <c r="Z1741">
        <f>IF(AND(ISNUMBER('Apólices'!$L1741),'Apólices'!$R1741&lt;&gt;"Cancelada"),IF(AND('Apólices'!$L1741&gt;=TODAY(),'Apólices'!$L1741&lt;=TODAY()+90),'Apólices'!$L1741+ROW()/100000,""),"")</f>
        <v/>
      </c>
    </row>
    <row r="1742">
      <c r="Z1742">
        <f>IF(AND(ISNUMBER('Apólices'!$L1742),'Apólices'!$R1742&lt;&gt;"Cancelada"),IF(AND('Apólices'!$L1742&gt;=TODAY(),'Apólices'!$L1742&lt;=TODAY()+90),'Apólices'!$L1742+ROW()/100000,""),"")</f>
        <v/>
      </c>
    </row>
    <row r="1743">
      <c r="Z1743">
        <f>IF(AND(ISNUMBER('Apólices'!$L1743),'Apólices'!$R1743&lt;&gt;"Cancelada"),IF(AND('Apólices'!$L1743&gt;=TODAY(),'Apólices'!$L1743&lt;=TODAY()+90),'Apólices'!$L1743+ROW()/100000,""),"")</f>
        <v/>
      </c>
    </row>
    <row r="1744">
      <c r="Z1744">
        <f>IF(AND(ISNUMBER('Apólices'!$L1744),'Apólices'!$R1744&lt;&gt;"Cancelada"),IF(AND('Apólices'!$L1744&gt;=TODAY(),'Apólices'!$L1744&lt;=TODAY()+90),'Apólices'!$L1744+ROW()/100000,""),"")</f>
        <v/>
      </c>
    </row>
    <row r="1745">
      <c r="Z1745">
        <f>IF(AND(ISNUMBER('Apólices'!$L1745),'Apólices'!$R1745&lt;&gt;"Cancelada"),IF(AND('Apólices'!$L1745&gt;=TODAY(),'Apólices'!$L1745&lt;=TODAY()+90),'Apólices'!$L1745+ROW()/100000,""),"")</f>
        <v/>
      </c>
    </row>
    <row r="1746">
      <c r="Z1746">
        <f>IF(AND(ISNUMBER('Apólices'!$L1746),'Apólices'!$R1746&lt;&gt;"Cancelada"),IF(AND('Apólices'!$L1746&gt;=TODAY(),'Apólices'!$L1746&lt;=TODAY()+90),'Apólices'!$L1746+ROW()/100000,""),"")</f>
        <v/>
      </c>
    </row>
    <row r="1747">
      <c r="Z1747">
        <f>IF(AND(ISNUMBER('Apólices'!$L1747),'Apólices'!$R1747&lt;&gt;"Cancelada"),IF(AND('Apólices'!$L1747&gt;=TODAY(),'Apólices'!$L1747&lt;=TODAY()+90),'Apólices'!$L1747+ROW()/100000,""),"")</f>
        <v/>
      </c>
    </row>
    <row r="1748">
      <c r="Z1748">
        <f>IF(AND(ISNUMBER('Apólices'!$L1748),'Apólices'!$R1748&lt;&gt;"Cancelada"),IF(AND('Apólices'!$L1748&gt;=TODAY(),'Apólices'!$L1748&lt;=TODAY()+90),'Apólices'!$L1748+ROW()/100000,""),"")</f>
        <v/>
      </c>
    </row>
    <row r="1749">
      <c r="Z1749">
        <f>IF(AND(ISNUMBER('Apólices'!$L1749),'Apólices'!$R1749&lt;&gt;"Cancelada"),IF(AND('Apólices'!$L1749&gt;=TODAY(),'Apólices'!$L1749&lt;=TODAY()+90),'Apólices'!$L1749+ROW()/100000,""),"")</f>
        <v/>
      </c>
    </row>
    <row r="1750">
      <c r="Z1750">
        <f>IF(AND(ISNUMBER('Apólices'!$L1750),'Apólices'!$R1750&lt;&gt;"Cancelada"),IF(AND('Apólices'!$L1750&gt;=TODAY(),'Apólices'!$L1750&lt;=TODAY()+90),'Apólices'!$L1750+ROW()/100000,""),"")</f>
        <v/>
      </c>
    </row>
    <row r="1751">
      <c r="Z1751">
        <f>IF(AND(ISNUMBER('Apólices'!$L1751),'Apólices'!$R1751&lt;&gt;"Cancelada"),IF(AND('Apólices'!$L1751&gt;=TODAY(),'Apólices'!$L1751&lt;=TODAY()+90),'Apólices'!$L1751+ROW()/100000,""),"")</f>
        <v/>
      </c>
    </row>
    <row r="1752">
      <c r="Z1752">
        <f>IF(AND(ISNUMBER('Apólices'!$L1752),'Apólices'!$R1752&lt;&gt;"Cancelada"),IF(AND('Apólices'!$L1752&gt;=TODAY(),'Apólices'!$L1752&lt;=TODAY()+90),'Apólices'!$L1752+ROW()/100000,""),"")</f>
        <v/>
      </c>
    </row>
    <row r="1753">
      <c r="Z1753">
        <f>IF(AND(ISNUMBER('Apólices'!$L1753),'Apólices'!$R1753&lt;&gt;"Cancelada"),IF(AND('Apólices'!$L1753&gt;=TODAY(),'Apólices'!$L1753&lt;=TODAY()+90),'Apólices'!$L1753+ROW()/100000,""),"")</f>
        <v/>
      </c>
    </row>
    <row r="1754">
      <c r="Z1754">
        <f>IF(AND(ISNUMBER('Apólices'!$L1754),'Apólices'!$R1754&lt;&gt;"Cancelada"),IF(AND('Apólices'!$L1754&gt;=TODAY(),'Apólices'!$L1754&lt;=TODAY()+90),'Apólices'!$L1754+ROW()/100000,""),"")</f>
        <v/>
      </c>
    </row>
    <row r="1755">
      <c r="Z1755">
        <f>IF(AND(ISNUMBER('Apólices'!$L1755),'Apólices'!$R1755&lt;&gt;"Cancelada"),IF(AND('Apólices'!$L1755&gt;=TODAY(),'Apólices'!$L1755&lt;=TODAY()+90),'Apólices'!$L1755+ROW()/100000,""),"")</f>
        <v/>
      </c>
    </row>
    <row r="1756">
      <c r="Z1756">
        <f>IF(AND(ISNUMBER('Apólices'!$L1756),'Apólices'!$R1756&lt;&gt;"Cancelada"),IF(AND('Apólices'!$L1756&gt;=TODAY(),'Apólices'!$L1756&lt;=TODAY()+90),'Apólices'!$L1756+ROW()/100000,""),"")</f>
        <v/>
      </c>
    </row>
    <row r="1757">
      <c r="Z1757">
        <f>IF(AND(ISNUMBER('Apólices'!$L1757),'Apólices'!$R1757&lt;&gt;"Cancelada"),IF(AND('Apólices'!$L1757&gt;=TODAY(),'Apólices'!$L1757&lt;=TODAY()+90),'Apólices'!$L1757+ROW()/100000,""),"")</f>
        <v/>
      </c>
    </row>
    <row r="1758">
      <c r="Z1758">
        <f>IF(AND(ISNUMBER('Apólices'!$L1758),'Apólices'!$R1758&lt;&gt;"Cancelada"),IF(AND('Apólices'!$L1758&gt;=TODAY(),'Apólices'!$L1758&lt;=TODAY()+90),'Apólices'!$L1758+ROW()/100000,""),"")</f>
        <v/>
      </c>
    </row>
    <row r="1759">
      <c r="Z1759">
        <f>IF(AND(ISNUMBER('Apólices'!$L1759),'Apólices'!$R1759&lt;&gt;"Cancelada"),IF(AND('Apólices'!$L1759&gt;=TODAY(),'Apólices'!$L1759&lt;=TODAY()+90),'Apólices'!$L1759+ROW()/100000,""),"")</f>
        <v/>
      </c>
    </row>
    <row r="1760">
      <c r="Z1760">
        <f>IF(AND(ISNUMBER('Apólices'!$L1760),'Apólices'!$R1760&lt;&gt;"Cancelada"),IF(AND('Apólices'!$L1760&gt;=TODAY(),'Apólices'!$L1760&lt;=TODAY()+90),'Apólices'!$L1760+ROW()/100000,""),"")</f>
        <v/>
      </c>
    </row>
    <row r="1761">
      <c r="Z1761">
        <f>IF(AND(ISNUMBER('Apólices'!$L1761),'Apólices'!$R1761&lt;&gt;"Cancelada"),IF(AND('Apólices'!$L1761&gt;=TODAY(),'Apólices'!$L1761&lt;=TODAY()+90),'Apólices'!$L1761+ROW()/100000,""),"")</f>
        <v/>
      </c>
    </row>
    <row r="1762">
      <c r="Z1762">
        <f>IF(AND(ISNUMBER('Apólices'!$L1762),'Apólices'!$R1762&lt;&gt;"Cancelada"),IF(AND('Apólices'!$L1762&gt;=TODAY(),'Apólices'!$L1762&lt;=TODAY()+90),'Apólices'!$L1762+ROW()/100000,""),"")</f>
        <v/>
      </c>
    </row>
    <row r="1763">
      <c r="Z1763">
        <f>IF(AND(ISNUMBER('Apólices'!$L1763),'Apólices'!$R1763&lt;&gt;"Cancelada"),IF(AND('Apólices'!$L1763&gt;=TODAY(),'Apólices'!$L1763&lt;=TODAY()+90),'Apólices'!$L1763+ROW()/100000,""),"")</f>
        <v/>
      </c>
    </row>
    <row r="1764">
      <c r="Z1764">
        <f>IF(AND(ISNUMBER('Apólices'!$L1764),'Apólices'!$R1764&lt;&gt;"Cancelada"),IF(AND('Apólices'!$L1764&gt;=TODAY(),'Apólices'!$L1764&lt;=TODAY()+90),'Apólices'!$L1764+ROW()/100000,""),"")</f>
        <v/>
      </c>
    </row>
    <row r="1765">
      <c r="Z1765">
        <f>IF(AND(ISNUMBER('Apólices'!$L1765),'Apólices'!$R1765&lt;&gt;"Cancelada"),IF(AND('Apólices'!$L1765&gt;=TODAY(),'Apólices'!$L1765&lt;=TODAY()+90),'Apólices'!$L1765+ROW()/100000,""),"")</f>
        <v/>
      </c>
    </row>
    <row r="1766">
      <c r="Z1766">
        <f>IF(AND(ISNUMBER('Apólices'!$L1766),'Apólices'!$R1766&lt;&gt;"Cancelada"),IF(AND('Apólices'!$L1766&gt;=TODAY(),'Apólices'!$L1766&lt;=TODAY()+90),'Apólices'!$L1766+ROW()/100000,""),"")</f>
        <v/>
      </c>
    </row>
    <row r="1767">
      <c r="Z1767">
        <f>IF(AND(ISNUMBER('Apólices'!$L1767),'Apólices'!$R1767&lt;&gt;"Cancelada"),IF(AND('Apólices'!$L1767&gt;=TODAY(),'Apólices'!$L1767&lt;=TODAY()+90),'Apólices'!$L1767+ROW()/100000,""),"")</f>
        <v/>
      </c>
    </row>
    <row r="1768">
      <c r="Z1768">
        <f>IF(AND(ISNUMBER('Apólices'!$L1768),'Apólices'!$R1768&lt;&gt;"Cancelada"),IF(AND('Apólices'!$L1768&gt;=TODAY(),'Apólices'!$L1768&lt;=TODAY()+90),'Apólices'!$L1768+ROW()/100000,""),"")</f>
        <v/>
      </c>
    </row>
    <row r="1769">
      <c r="Z1769">
        <f>IF(AND(ISNUMBER('Apólices'!$L1769),'Apólices'!$R1769&lt;&gt;"Cancelada"),IF(AND('Apólices'!$L1769&gt;=TODAY(),'Apólices'!$L1769&lt;=TODAY()+90),'Apólices'!$L1769+ROW()/100000,""),"")</f>
        <v/>
      </c>
    </row>
    <row r="1770">
      <c r="Z1770">
        <f>IF(AND(ISNUMBER('Apólices'!$L1770),'Apólices'!$R1770&lt;&gt;"Cancelada"),IF(AND('Apólices'!$L1770&gt;=TODAY(),'Apólices'!$L1770&lt;=TODAY()+90),'Apólices'!$L1770+ROW()/100000,""),"")</f>
        <v/>
      </c>
    </row>
    <row r="1771">
      <c r="Z1771">
        <f>IF(AND(ISNUMBER('Apólices'!$L1771),'Apólices'!$R1771&lt;&gt;"Cancelada"),IF(AND('Apólices'!$L1771&gt;=TODAY(),'Apólices'!$L1771&lt;=TODAY()+90),'Apólices'!$L1771+ROW()/100000,""),"")</f>
        <v/>
      </c>
    </row>
    <row r="1772">
      <c r="Z1772">
        <f>IF(AND(ISNUMBER('Apólices'!$L1772),'Apólices'!$R1772&lt;&gt;"Cancelada"),IF(AND('Apólices'!$L1772&gt;=TODAY(),'Apólices'!$L1772&lt;=TODAY()+90),'Apólices'!$L1772+ROW()/100000,""),"")</f>
        <v/>
      </c>
    </row>
    <row r="1773">
      <c r="Z1773">
        <f>IF(AND(ISNUMBER('Apólices'!$L1773),'Apólices'!$R1773&lt;&gt;"Cancelada"),IF(AND('Apólices'!$L1773&gt;=TODAY(),'Apólices'!$L1773&lt;=TODAY()+90),'Apólices'!$L1773+ROW()/100000,""),"")</f>
        <v/>
      </c>
    </row>
    <row r="1774">
      <c r="Z1774">
        <f>IF(AND(ISNUMBER('Apólices'!$L1774),'Apólices'!$R1774&lt;&gt;"Cancelada"),IF(AND('Apólices'!$L1774&gt;=TODAY(),'Apólices'!$L1774&lt;=TODAY()+90),'Apólices'!$L1774+ROW()/100000,""),"")</f>
        <v/>
      </c>
    </row>
    <row r="1775">
      <c r="Z1775">
        <f>IF(AND(ISNUMBER('Apólices'!$L1775),'Apólices'!$R1775&lt;&gt;"Cancelada"),IF(AND('Apólices'!$L1775&gt;=TODAY(),'Apólices'!$L1775&lt;=TODAY()+90),'Apólices'!$L1775+ROW()/100000,""),"")</f>
        <v/>
      </c>
    </row>
    <row r="1776">
      <c r="Z1776">
        <f>IF(AND(ISNUMBER('Apólices'!$L1776),'Apólices'!$R1776&lt;&gt;"Cancelada"),IF(AND('Apólices'!$L1776&gt;=TODAY(),'Apólices'!$L1776&lt;=TODAY()+90),'Apólices'!$L1776+ROW()/100000,""),"")</f>
        <v/>
      </c>
    </row>
    <row r="1777">
      <c r="Z1777">
        <f>IF(AND(ISNUMBER('Apólices'!$L1777),'Apólices'!$R1777&lt;&gt;"Cancelada"),IF(AND('Apólices'!$L1777&gt;=TODAY(),'Apólices'!$L1777&lt;=TODAY()+90),'Apólices'!$L1777+ROW()/100000,""),"")</f>
        <v/>
      </c>
    </row>
    <row r="1778">
      <c r="Z1778">
        <f>IF(AND(ISNUMBER('Apólices'!$L1778),'Apólices'!$R1778&lt;&gt;"Cancelada"),IF(AND('Apólices'!$L1778&gt;=TODAY(),'Apólices'!$L1778&lt;=TODAY()+90),'Apólices'!$L1778+ROW()/100000,""),"")</f>
        <v/>
      </c>
    </row>
    <row r="1779">
      <c r="Z1779">
        <f>IF(AND(ISNUMBER('Apólices'!$L1779),'Apólices'!$R1779&lt;&gt;"Cancelada"),IF(AND('Apólices'!$L1779&gt;=TODAY(),'Apólices'!$L1779&lt;=TODAY()+90),'Apólices'!$L1779+ROW()/100000,""),"")</f>
        <v/>
      </c>
    </row>
    <row r="1780">
      <c r="Z1780">
        <f>IF(AND(ISNUMBER('Apólices'!$L1780),'Apólices'!$R1780&lt;&gt;"Cancelada"),IF(AND('Apólices'!$L1780&gt;=TODAY(),'Apólices'!$L1780&lt;=TODAY()+90),'Apólices'!$L1780+ROW()/100000,""),"")</f>
        <v/>
      </c>
    </row>
    <row r="1781">
      <c r="Z1781">
        <f>IF(AND(ISNUMBER('Apólices'!$L1781),'Apólices'!$R1781&lt;&gt;"Cancelada"),IF(AND('Apólices'!$L1781&gt;=TODAY(),'Apólices'!$L1781&lt;=TODAY()+90),'Apólices'!$L1781+ROW()/100000,""),"")</f>
        <v/>
      </c>
    </row>
    <row r="1782">
      <c r="Z1782">
        <f>IF(AND(ISNUMBER('Apólices'!$L1782),'Apólices'!$R1782&lt;&gt;"Cancelada"),IF(AND('Apólices'!$L1782&gt;=TODAY(),'Apólices'!$L1782&lt;=TODAY()+90),'Apólices'!$L1782+ROW()/100000,""),"")</f>
        <v/>
      </c>
    </row>
    <row r="1783">
      <c r="Z1783">
        <f>IF(AND(ISNUMBER('Apólices'!$L1783),'Apólices'!$R1783&lt;&gt;"Cancelada"),IF(AND('Apólices'!$L1783&gt;=TODAY(),'Apólices'!$L1783&lt;=TODAY()+90),'Apólices'!$L1783+ROW()/100000,""),"")</f>
        <v/>
      </c>
    </row>
    <row r="1784">
      <c r="Z1784">
        <f>IF(AND(ISNUMBER('Apólices'!$L1784),'Apólices'!$R1784&lt;&gt;"Cancelada"),IF(AND('Apólices'!$L1784&gt;=TODAY(),'Apólices'!$L1784&lt;=TODAY()+90),'Apólices'!$L1784+ROW()/100000,""),"")</f>
        <v/>
      </c>
    </row>
    <row r="1785">
      <c r="Z1785">
        <f>IF(AND(ISNUMBER('Apólices'!$L1785),'Apólices'!$R1785&lt;&gt;"Cancelada"),IF(AND('Apólices'!$L1785&gt;=TODAY(),'Apólices'!$L1785&lt;=TODAY()+90),'Apólices'!$L1785+ROW()/100000,""),"")</f>
        <v/>
      </c>
    </row>
    <row r="1786">
      <c r="Z1786">
        <f>IF(AND(ISNUMBER('Apólices'!$L1786),'Apólices'!$R1786&lt;&gt;"Cancelada"),IF(AND('Apólices'!$L1786&gt;=TODAY(),'Apólices'!$L1786&lt;=TODAY()+90),'Apólices'!$L1786+ROW()/100000,""),"")</f>
        <v/>
      </c>
    </row>
    <row r="1787">
      <c r="Z1787">
        <f>IF(AND(ISNUMBER('Apólices'!$L1787),'Apólices'!$R1787&lt;&gt;"Cancelada"),IF(AND('Apólices'!$L1787&gt;=TODAY(),'Apólices'!$L1787&lt;=TODAY()+90),'Apólices'!$L1787+ROW()/100000,""),"")</f>
        <v/>
      </c>
    </row>
    <row r="1788">
      <c r="Z1788">
        <f>IF(AND(ISNUMBER('Apólices'!$L1788),'Apólices'!$R1788&lt;&gt;"Cancelada"),IF(AND('Apólices'!$L1788&gt;=TODAY(),'Apólices'!$L1788&lt;=TODAY()+90),'Apólices'!$L1788+ROW()/100000,""),"")</f>
        <v/>
      </c>
    </row>
    <row r="1789">
      <c r="Z1789">
        <f>IF(AND(ISNUMBER('Apólices'!$L1789),'Apólices'!$R1789&lt;&gt;"Cancelada"),IF(AND('Apólices'!$L1789&gt;=TODAY(),'Apólices'!$L1789&lt;=TODAY()+90),'Apólices'!$L1789+ROW()/100000,""),"")</f>
        <v/>
      </c>
    </row>
    <row r="1790">
      <c r="Z1790">
        <f>IF(AND(ISNUMBER('Apólices'!$L1790),'Apólices'!$R1790&lt;&gt;"Cancelada"),IF(AND('Apólices'!$L1790&gt;=TODAY(),'Apólices'!$L1790&lt;=TODAY()+90),'Apólices'!$L1790+ROW()/100000,""),"")</f>
        <v/>
      </c>
    </row>
    <row r="1791">
      <c r="Z1791">
        <f>IF(AND(ISNUMBER('Apólices'!$L1791),'Apólices'!$R1791&lt;&gt;"Cancelada"),IF(AND('Apólices'!$L1791&gt;=TODAY(),'Apólices'!$L1791&lt;=TODAY()+90),'Apólices'!$L1791+ROW()/100000,""),"")</f>
        <v/>
      </c>
    </row>
    <row r="1792">
      <c r="Z1792">
        <f>IF(AND(ISNUMBER('Apólices'!$L1792),'Apólices'!$R1792&lt;&gt;"Cancelada"),IF(AND('Apólices'!$L1792&gt;=TODAY(),'Apólices'!$L1792&lt;=TODAY()+90),'Apólices'!$L1792+ROW()/100000,""),"")</f>
        <v/>
      </c>
    </row>
    <row r="1793">
      <c r="Z1793">
        <f>IF(AND(ISNUMBER('Apólices'!$L1793),'Apólices'!$R1793&lt;&gt;"Cancelada"),IF(AND('Apólices'!$L1793&gt;=TODAY(),'Apólices'!$L1793&lt;=TODAY()+90),'Apólices'!$L1793+ROW()/100000,""),"")</f>
        <v/>
      </c>
    </row>
    <row r="1794">
      <c r="Z1794">
        <f>IF(AND(ISNUMBER('Apólices'!$L1794),'Apólices'!$R1794&lt;&gt;"Cancelada"),IF(AND('Apólices'!$L1794&gt;=TODAY(),'Apólices'!$L1794&lt;=TODAY()+90),'Apólices'!$L1794+ROW()/100000,""),"")</f>
        <v/>
      </c>
    </row>
    <row r="1795">
      <c r="Z1795">
        <f>IF(AND(ISNUMBER('Apólices'!$L1795),'Apólices'!$R1795&lt;&gt;"Cancelada"),IF(AND('Apólices'!$L1795&gt;=TODAY(),'Apólices'!$L1795&lt;=TODAY()+90),'Apólices'!$L1795+ROW()/100000,""),"")</f>
        <v/>
      </c>
    </row>
    <row r="1796">
      <c r="Z1796">
        <f>IF(AND(ISNUMBER('Apólices'!$L1796),'Apólices'!$R1796&lt;&gt;"Cancelada"),IF(AND('Apólices'!$L1796&gt;=TODAY(),'Apólices'!$L1796&lt;=TODAY()+90),'Apólices'!$L1796+ROW()/100000,""),"")</f>
        <v/>
      </c>
    </row>
    <row r="1797">
      <c r="Z1797">
        <f>IF(AND(ISNUMBER('Apólices'!$L1797),'Apólices'!$R1797&lt;&gt;"Cancelada"),IF(AND('Apólices'!$L1797&gt;=TODAY(),'Apólices'!$L1797&lt;=TODAY()+90),'Apólices'!$L1797+ROW()/100000,""),"")</f>
        <v/>
      </c>
    </row>
    <row r="1798">
      <c r="Z1798">
        <f>IF(AND(ISNUMBER('Apólices'!$L1798),'Apólices'!$R1798&lt;&gt;"Cancelada"),IF(AND('Apólices'!$L1798&gt;=TODAY(),'Apólices'!$L1798&lt;=TODAY()+90),'Apólices'!$L1798+ROW()/100000,""),"")</f>
        <v/>
      </c>
    </row>
    <row r="1799">
      <c r="Z1799">
        <f>IF(AND(ISNUMBER('Apólices'!$L1799),'Apólices'!$R1799&lt;&gt;"Cancelada"),IF(AND('Apólices'!$L1799&gt;=TODAY(),'Apólices'!$L1799&lt;=TODAY()+90),'Apólices'!$L1799+ROW()/100000,""),"")</f>
        <v/>
      </c>
    </row>
    <row r="1800">
      <c r="Z1800">
        <f>IF(AND(ISNUMBER('Apólices'!$L1800),'Apólices'!$R1800&lt;&gt;"Cancelada"),IF(AND('Apólices'!$L1800&gt;=TODAY(),'Apólices'!$L1800&lt;=TODAY()+90),'Apólices'!$L1800+ROW()/100000,""),"")</f>
        <v/>
      </c>
    </row>
    <row r="1801">
      <c r="Z1801">
        <f>IF(AND(ISNUMBER('Apólices'!$L1801),'Apólices'!$R1801&lt;&gt;"Cancelada"),IF(AND('Apólices'!$L1801&gt;=TODAY(),'Apólices'!$L1801&lt;=TODAY()+90),'Apólices'!$L1801+ROW()/100000,""),"")</f>
        <v/>
      </c>
    </row>
    <row r="1802">
      <c r="Z1802">
        <f>IF(AND(ISNUMBER('Apólices'!$L1802),'Apólices'!$R1802&lt;&gt;"Cancelada"),IF(AND('Apólices'!$L1802&gt;=TODAY(),'Apólices'!$L1802&lt;=TODAY()+90),'Apólices'!$L1802+ROW()/100000,""),"")</f>
        <v/>
      </c>
    </row>
    <row r="1803">
      <c r="Z1803">
        <f>IF(AND(ISNUMBER('Apólices'!$L1803),'Apólices'!$R1803&lt;&gt;"Cancelada"),IF(AND('Apólices'!$L1803&gt;=TODAY(),'Apólices'!$L1803&lt;=TODAY()+90),'Apólices'!$L1803+ROW()/100000,""),"")</f>
        <v/>
      </c>
    </row>
    <row r="1804">
      <c r="Z1804">
        <f>IF(AND(ISNUMBER('Apólices'!$L1804),'Apólices'!$R1804&lt;&gt;"Cancelada"),IF(AND('Apólices'!$L1804&gt;=TODAY(),'Apólices'!$L1804&lt;=TODAY()+90),'Apólices'!$L1804+ROW()/100000,""),"")</f>
        <v/>
      </c>
    </row>
    <row r="1805">
      <c r="Z1805">
        <f>IF(AND(ISNUMBER('Apólices'!$L1805),'Apólices'!$R1805&lt;&gt;"Cancelada"),IF(AND('Apólices'!$L1805&gt;=TODAY(),'Apólices'!$L1805&lt;=TODAY()+90),'Apólices'!$L1805+ROW()/100000,""),"")</f>
        <v/>
      </c>
    </row>
    <row r="1806">
      <c r="Z1806">
        <f>IF(AND(ISNUMBER('Apólices'!$L1806),'Apólices'!$R1806&lt;&gt;"Cancelada"),IF(AND('Apólices'!$L1806&gt;=TODAY(),'Apólices'!$L1806&lt;=TODAY()+90),'Apólices'!$L1806+ROW()/100000,""),"")</f>
        <v/>
      </c>
    </row>
    <row r="1807">
      <c r="Z1807">
        <f>IF(AND(ISNUMBER('Apólices'!$L1807),'Apólices'!$R1807&lt;&gt;"Cancelada"),IF(AND('Apólices'!$L1807&gt;=TODAY(),'Apólices'!$L1807&lt;=TODAY()+90),'Apólices'!$L1807+ROW()/100000,""),"")</f>
        <v/>
      </c>
    </row>
    <row r="1808">
      <c r="Z1808">
        <f>IF(AND(ISNUMBER('Apólices'!$L1808),'Apólices'!$R1808&lt;&gt;"Cancelada"),IF(AND('Apólices'!$L1808&gt;=TODAY(),'Apólices'!$L1808&lt;=TODAY()+90),'Apólices'!$L1808+ROW()/100000,""),"")</f>
        <v/>
      </c>
    </row>
    <row r="1809">
      <c r="Z1809">
        <f>IF(AND(ISNUMBER('Apólices'!$L1809),'Apólices'!$R1809&lt;&gt;"Cancelada"),IF(AND('Apólices'!$L1809&gt;=TODAY(),'Apólices'!$L1809&lt;=TODAY()+90),'Apólices'!$L1809+ROW()/100000,""),"")</f>
        <v/>
      </c>
    </row>
    <row r="1810">
      <c r="Z1810">
        <f>IF(AND(ISNUMBER('Apólices'!$L1810),'Apólices'!$R1810&lt;&gt;"Cancelada"),IF(AND('Apólices'!$L1810&gt;=TODAY(),'Apólices'!$L1810&lt;=TODAY()+90),'Apólices'!$L1810+ROW()/100000,""),"")</f>
        <v/>
      </c>
    </row>
    <row r="1811">
      <c r="Z1811">
        <f>IF(AND(ISNUMBER('Apólices'!$L1811),'Apólices'!$R1811&lt;&gt;"Cancelada"),IF(AND('Apólices'!$L1811&gt;=TODAY(),'Apólices'!$L1811&lt;=TODAY()+90),'Apólices'!$L1811+ROW()/100000,""),"")</f>
        <v/>
      </c>
    </row>
    <row r="1812">
      <c r="Z1812">
        <f>IF(AND(ISNUMBER('Apólices'!$L1812),'Apólices'!$R1812&lt;&gt;"Cancelada"),IF(AND('Apólices'!$L1812&gt;=TODAY(),'Apólices'!$L1812&lt;=TODAY()+90),'Apólices'!$L1812+ROW()/100000,""),"")</f>
        <v/>
      </c>
    </row>
    <row r="1813">
      <c r="Z1813">
        <f>IF(AND(ISNUMBER('Apólices'!$L1813),'Apólices'!$R1813&lt;&gt;"Cancelada"),IF(AND('Apólices'!$L1813&gt;=TODAY(),'Apólices'!$L1813&lt;=TODAY()+90),'Apólices'!$L1813+ROW()/100000,""),"")</f>
        <v/>
      </c>
    </row>
    <row r="1814">
      <c r="Z1814">
        <f>IF(AND(ISNUMBER('Apólices'!$L1814),'Apólices'!$R1814&lt;&gt;"Cancelada"),IF(AND('Apólices'!$L1814&gt;=TODAY(),'Apólices'!$L1814&lt;=TODAY()+90),'Apólices'!$L1814+ROW()/100000,""),"")</f>
        <v/>
      </c>
    </row>
    <row r="1815">
      <c r="Z1815">
        <f>IF(AND(ISNUMBER('Apólices'!$L1815),'Apólices'!$R1815&lt;&gt;"Cancelada"),IF(AND('Apólices'!$L1815&gt;=TODAY(),'Apólices'!$L1815&lt;=TODAY()+90),'Apólices'!$L1815+ROW()/100000,""),"")</f>
        <v/>
      </c>
    </row>
    <row r="1816">
      <c r="Z1816">
        <f>IF(AND(ISNUMBER('Apólices'!$L1816),'Apólices'!$R1816&lt;&gt;"Cancelada"),IF(AND('Apólices'!$L1816&gt;=TODAY(),'Apólices'!$L1816&lt;=TODAY()+90),'Apólices'!$L1816+ROW()/100000,""),"")</f>
        <v/>
      </c>
    </row>
    <row r="1817">
      <c r="Z1817">
        <f>IF(AND(ISNUMBER('Apólices'!$L1817),'Apólices'!$R1817&lt;&gt;"Cancelada"),IF(AND('Apólices'!$L1817&gt;=TODAY(),'Apólices'!$L1817&lt;=TODAY()+90),'Apólices'!$L1817+ROW()/100000,""),"")</f>
        <v/>
      </c>
    </row>
    <row r="1818">
      <c r="Z1818">
        <f>IF(AND(ISNUMBER('Apólices'!$L1818),'Apólices'!$R1818&lt;&gt;"Cancelada"),IF(AND('Apólices'!$L1818&gt;=TODAY(),'Apólices'!$L1818&lt;=TODAY()+90),'Apólices'!$L1818+ROW()/100000,""),"")</f>
        <v/>
      </c>
    </row>
    <row r="1819">
      <c r="Z1819">
        <f>IF(AND(ISNUMBER('Apólices'!$L1819),'Apólices'!$R1819&lt;&gt;"Cancelada"),IF(AND('Apólices'!$L1819&gt;=TODAY(),'Apólices'!$L1819&lt;=TODAY()+90),'Apólices'!$L1819+ROW()/100000,""),"")</f>
        <v/>
      </c>
    </row>
    <row r="1820">
      <c r="Z1820">
        <f>IF(AND(ISNUMBER('Apólices'!$L1820),'Apólices'!$R1820&lt;&gt;"Cancelada"),IF(AND('Apólices'!$L1820&gt;=TODAY(),'Apólices'!$L1820&lt;=TODAY()+90),'Apólices'!$L1820+ROW()/100000,""),"")</f>
        <v/>
      </c>
    </row>
    <row r="1821">
      <c r="Z1821">
        <f>IF(AND(ISNUMBER('Apólices'!$L1821),'Apólices'!$R1821&lt;&gt;"Cancelada"),IF(AND('Apólices'!$L1821&gt;=TODAY(),'Apólices'!$L1821&lt;=TODAY()+90),'Apólices'!$L1821+ROW()/100000,""),"")</f>
        <v/>
      </c>
    </row>
    <row r="1822">
      <c r="Z1822">
        <f>IF(AND(ISNUMBER('Apólices'!$L1822),'Apólices'!$R1822&lt;&gt;"Cancelada"),IF(AND('Apólices'!$L1822&gt;=TODAY(),'Apólices'!$L1822&lt;=TODAY()+90),'Apólices'!$L1822+ROW()/100000,""),"")</f>
        <v/>
      </c>
    </row>
    <row r="1823">
      <c r="Z1823">
        <f>IF(AND(ISNUMBER('Apólices'!$L1823),'Apólices'!$R1823&lt;&gt;"Cancelada"),IF(AND('Apólices'!$L1823&gt;=TODAY(),'Apólices'!$L1823&lt;=TODAY()+90),'Apólices'!$L1823+ROW()/100000,""),"")</f>
        <v/>
      </c>
    </row>
    <row r="1824">
      <c r="Z1824">
        <f>IF(AND(ISNUMBER('Apólices'!$L1824),'Apólices'!$R1824&lt;&gt;"Cancelada"),IF(AND('Apólices'!$L1824&gt;=TODAY(),'Apólices'!$L1824&lt;=TODAY()+90),'Apólices'!$L1824+ROW()/100000,""),"")</f>
        <v/>
      </c>
    </row>
    <row r="1825">
      <c r="Z1825">
        <f>IF(AND(ISNUMBER('Apólices'!$L1825),'Apólices'!$R1825&lt;&gt;"Cancelada"),IF(AND('Apólices'!$L1825&gt;=TODAY(),'Apólices'!$L1825&lt;=TODAY()+90),'Apólices'!$L1825+ROW()/100000,""),"")</f>
        <v/>
      </c>
    </row>
    <row r="1826">
      <c r="Z1826">
        <f>IF(AND(ISNUMBER('Apólices'!$L1826),'Apólices'!$R1826&lt;&gt;"Cancelada"),IF(AND('Apólices'!$L1826&gt;=TODAY(),'Apólices'!$L1826&lt;=TODAY()+90),'Apólices'!$L1826+ROW()/100000,""),"")</f>
        <v/>
      </c>
    </row>
    <row r="1827">
      <c r="Z1827">
        <f>IF(AND(ISNUMBER('Apólices'!$L1827),'Apólices'!$R1827&lt;&gt;"Cancelada"),IF(AND('Apólices'!$L1827&gt;=TODAY(),'Apólices'!$L1827&lt;=TODAY()+90),'Apólices'!$L1827+ROW()/100000,""),"")</f>
        <v/>
      </c>
    </row>
    <row r="1828">
      <c r="Z1828">
        <f>IF(AND(ISNUMBER('Apólices'!$L1828),'Apólices'!$R1828&lt;&gt;"Cancelada"),IF(AND('Apólices'!$L1828&gt;=TODAY(),'Apólices'!$L1828&lt;=TODAY()+90),'Apólices'!$L1828+ROW()/100000,""),"")</f>
        <v/>
      </c>
    </row>
    <row r="1829">
      <c r="Z1829">
        <f>IF(AND(ISNUMBER('Apólices'!$L1829),'Apólices'!$R1829&lt;&gt;"Cancelada"),IF(AND('Apólices'!$L1829&gt;=TODAY(),'Apólices'!$L1829&lt;=TODAY()+90),'Apólices'!$L1829+ROW()/100000,""),"")</f>
        <v/>
      </c>
    </row>
    <row r="1830">
      <c r="Z1830">
        <f>IF(AND(ISNUMBER('Apólices'!$L1830),'Apólices'!$R1830&lt;&gt;"Cancelada"),IF(AND('Apólices'!$L1830&gt;=TODAY(),'Apólices'!$L1830&lt;=TODAY()+90),'Apólices'!$L1830+ROW()/100000,""),"")</f>
        <v/>
      </c>
    </row>
    <row r="1831">
      <c r="Z1831">
        <f>IF(AND(ISNUMBER('Apólices'!$L1831),'Apólices'!$R1831&lt;&gt;"Cancelada"),IF(AND('Apólices'!$L1831&gt;=TODAY(),'Apólices'!$L1831&lt;=TODAY()+90),'Apólices'!$L1831+ROW()/100000,""),"")</f>
        <v/>
      </c>
    </row>
    <row r="1832">
      <c r="Z1832">
        <f>IF(AND(ISNUMBER('Apólices'!$L1832),'Apólices'!$R1832&lt;&gt;"Cancelada"),IF(AND('Apólices'!$L1832&gt;=TODAY(),'Apólices'!$L1832&lt;=TODAY()+90),'Apólices'!$L1832+ROW()/100000,""),"")</f>
        <v/>
      </c>
    </row>
    <row r="1833">
      <c r="Z1833">
        <f>IF(AND(ISNUMBER('Apólices'!$L1833),'Apólices'!$R1833&lt;&gt;"Cancelada"),IF(AND('Apólices'!$L1833&gt;=TODAY(),'Apólices'!$L1833&lt;=TODAY()+90),'Apólices'!$L1833+ROW()/100000,""),"")</f>
        <v/>
      </c>
    </row>
    <row r="1834">
      <c r="Z1834">
        <f>IF(AND(ISNUMBER('Apólices'!$L1834),'Apólices'!$R1834&lt;&gt;"Cancelada"),IF(AND('Apólices'!$L1834&gt;=TODAY(),'Apólices'!$L1834&lt;=TODAY()+90),'Apólices'!$L1834+ROW()/100000,""),"")</f>
        <v/>
      </c>
    </row>
    <row r="1835">
      <c r="Z1835">
        <f>IF(AND(ISNUMBER('Apólices'!$L1835),'Apólices'!$R1835&lt;&gt;"Cancelada"),IF(AND('Apólices'!$L1835&gt;=TODAY(),'Apólices'!$L1835&lt;=TODAY()+90),'Apólices'!$L1835+ROW()/100000,""),"")</f>
        <v/>
      </c>
    </row>
    <row r="1836">
      <c r="Z1836">
        <f>IF(AND(ISNUMBER('Apólices'!$L1836),'Apólices'!$R1836&lt;&gt;"Cancelada"),IF(AND('Apólices'!$L1836&gt;=TODAY(),'Apólices'!$L1836&lt;=TODAY()+90),'Apólices'!$L1836+ROW()/100000,""),"")</f>
        <v/>
      </c>
    </row>
    <row r="1837">
      <c r="Z1837">
        <f>IF(AND(ISNUMBER('Apólices'!$L1837),'Apólices'!$R1837&lt;&gt;"Cancelada"),IF(AND('Apólices'!$L1837&gt;=TODAY(),'Apólices'!$L1837&lt;=TODAY()+90),'Apólices'!$L1837+ROW()/100000,""),"")</f>
        <v/>
      </c>
    </row>
    <row r="1838">
      <c r="Z1838">
        <f>IF(AND(ISNUMBER('Apólices'!$L1838),'Apólices'!$R1838&lt;&gt;"Cancelada"),IF(AND('Apólices'!$L1838&gt;=TODAY(),'Apólices'!$L1838&lt;=TODAY()+90),'Apólices'!$L1838+ROW()/100000,""),"")</f>
        <v/>
      </c>
    </row>
    <row r="1839">
      <c r="Z1839">
        <f>IF(AND(ISNUMBER('Apólices'!$L1839),'Apólices'!$R1839&lt;&gt;"Cancelada"),IF(AND('Apólices'!$L1839&gt;=TODAY(),'Apólices'!$L1839&lt;=TODAY()+90),'Apólices'!$L1839+ROW()/100000,""),"")</f>
        <v/>
      </c>
    </row>
    <row r="1840">
      <c r="Z1840">
        <f>IF(AND(ISNUMBER('Apólices'!$L1840),'Apólices'!$R1840&lt;&gt;"Cancelada"),IF(AND('Apólices'!$L1840&gt;=TODAY(),'Apólices'!$L1840&lt;=TODAY()+90),'Apólices'!$L1840+ROW()/100000,""),"")</f>
        <v/>
      </c>
    </row>
    <row r="1841">
      <c r="Z1841">
        <f>IF(AND(ISNUMBER('Apólices'!$L1841),'Apólices'!$R1841&lt;&gt;"Cancelada"),IF(AND('Apólices'!$L1841&gt;=TODAY(),'Apólices'!$L1841&lt;=TODAY()+90),'Apólices'!$L1841+ROW()/100000,""),"")</f>
        <v/>
      </c>
    </row>
    <row r="1842">
      <c r="Z1842">
        <f>IF(AND(ISNUMBER('Apólices'!$L1842),'Apólices'!$R1842&lt;&gt;"Cancelada"),IF(AND('Apólices'!$L1842&gt;=TODAY(),'Apólices'!$L1842&lt;=TODAY()+90),'Apólices'!$L1842+ROW()/100000,""),"")</f>
        <v/>
      </c>
    </row>
    <row r="1843">
      <c r="Z1843">
        <f>IF(AND(ISNUMBER('Apólices'!$L1843),'Apólices'!$R1843&lt;&gt;"Cancelada"),IF(AND('Apólices'!$L1843&gt;=TODAY(),'Apólices'!$L1843&lt;=TODAY()+90),'Apólices'!$L1843+ROW()/100000,""),"")</f>
        <v/>
      </c>
    </row>
    <row r="1844">
      <c r="Z1844">
        <f>IF(AND(ISNUMBER('Apólices'!$L1844),'Apólices'!$R1844&lt;&gt;"Cancelada"),IF(AND('Apólices'!$L1844&gt;=TODAY(),'Apólices'!$L1844&lt;=TODAY()+90),'Apólices'!$L1844+ROW()/100000,""),"")</f>
        <v/>
      </c>
    </row>
    <row r="1845">
      <c r="Z1845">
        <f>IF(AND(ISNUMBER('Apólices'!$L1845),'Apólices'!$R1845&lt;&gt;"Cancelada"),IF(AND('Apólices'!$L1845&gt;=TODAY(),'Apólices'!$L1845&lt;=TODAY()+90),'Apólices'!$L1845+ROW()/100000,""),"")</f>
        <v/>
      </c>
    </row>
    <row r="1846">
      <c r="Z1846">
        <f>IF(AND(ISNUMBER('Apólices'!$L1846),'Apólices'!$R1846&lt;&gt;"Cancelada"),IF(AND('Apólices'!$L1846&gt;=TODAY(),'Apólices'!$L1846&lt;=TODAY()+90),'Apólices'!$L1846+ROW()/100000,""),"")</f>
        <v/>
      </c>
    </row>
    <row r="1847">
      <c r="Z1847">
        <f>IF(AND(ISNUMBER('Apólices'!$L1847),'Apólices'!$R1847&lt;&gt;"Cancelada"),IF(AND('Apólices'!$L1847&gt;=TODAY(),'Apólices'!$L1847&lt;=TODAY()+90),'Apólices'!$L1847+ROW()/100000,""),"")</f>
        <v/>
      </c>
    </row>
    <row r="1848">
      <c r="Z1848">
        <f>IF(AND(ISNUMBER('Apólices'!$L1848),'Apólices'!$R1848&lt;&gt;"Cancelada"),IF(AND('Apólices'!$L1848&gt;=TODAY(),'Apólices'!$L1848&lt;=TODAY()+90),'Apólices'!$L1848+ROW()/100000,""),"")</f>
        <v/>
      </c>
    </row>
    <row r="1849">
      <c r="Z1849">
        <f>IF(AND(ISNUMBER('Apólices'!$L1849),'Apólices'!$R1849&lt;&gt;"Cancelada"),IF(AND('Apólices'!$L1849&gt;=TODAY(),'Apólices'!$L1849&lt;=TODAY()+90),'Apólices'!$L1849+ROW()/100000,""),"")</f>
        <v/>
      </c>
    </row>
    <row r="1850">
      <c r="Z1850">
        <f>IF(AND(ISNUMBER('Apólices'!$L1850),'Apólices'!$R1850&lt;&gt;"Cancelada"),IF(AND('Apólices'!$L1850&gt;=TODAY(),'Apólices'!$L1850&lt;=TODAY()+90),'Apólices'!$L1850+ROW()/100000,""),"")</f>
        <v/>
      </c>
    </row>
    <row r="1851">
      <c r="Z1851">
        <f>IF(AND(ISNUMBER('Apólices'!$L1851),'Apólices'!$R1851&lt;&gt;"Cancelada"),IF(AND('Apólices'!$L1851&gt;=TODAY(),'Apólices'!$L1851&lt;=TODAY()+90),'Apólices'!$L1851+ROW()/100000,""),"")</f>
        <v/>
      </c>
    </row>
    <row r="1852">
      <c r="Z1852">
        <f>IF(AND(ISNUMBER('Apólices'!$L1852),'Apólices'!$R1852&lt;&gt;"Cancelada"),IF(AND('Apólices'!$L1852&gt;=TODAY(),'Apólices'!$L1852&lt;=TODAY()+90),'Apólices'!$L1852+ROW()/100000,""),"")</f>
        <v/>
      </c>
    </row>
    <row r="1853">
      <c r="Z1853">
        <f>IF(AND(ISNUMBER('Apólices'!$L1853),'Apólices'!$R1853&lt;&gt;"Cancelada"),IF(AND('Apólices'!$L1853&gt;=TODAY(),'Apólices'!$L1853&lt;=TODAY()+90),'Apólices'!$L1853+ROW()/100000,""),"")</f>
        <v/>
      </c>
    </row>
    <row r="1854">
      <c r="Z1854">
        <f>IF(AND(ISNUMBER('Apólices'!$L1854),'Apólices'!$R1854&lt;&gt;"Cancelada"),IF(AND('Apólices'!$L1854&gt;=TODAY(),'Apólices'!$L1854&lt;=TODAY()+90),'Apólices'!$L1854+ROW()/100000,""),"")</f>
        <v/>
      </c>
    </row>
    <row r="1855">
      <c r="Z1855">
        <f>IF(AND(ISNUMBER('Apólices'!$L1855),'Apólices'!$R1855&lt;&gt;"Cancelada"),IF(AND('Apólices'!$L1855&gt;=TODAY(),'Apólices'!$L1855&lt;=TODAY()+90),'Apólices'!$L1855+ROW()/100000,""),"")</f>
        <v/>
      </c>
    </row>
    <row r="1856">
      <c r="Z1856">
        <f>IF(AND(ISNUMBER('Apólices'!$L1856),'Apólices'!$R1856&lt;&gt;"Cancelada"),IF(AND('Apólices'!$L1856&gt;=TODAY(),'Apólices'!$L1856&lt;=TODAY()+90),'Apólices'!$L1856+ROW()/100000,""),"")</f>
        <v/>
      </c>
    </row>
    <row r="1857">
      <c r="Z1857">
        <f>IF(AND(ISNUMBER('Apólices'!$L1857),'Apólices'!$R1857&lt;&gt;"Cancelada"),IF(AND('Apólices'!$L1857&gt;=TODAY(),'Apólices'!$L1857&lt;=TODAY()+90),'Apólices'!$L1857+ROW()/100000,""),"")</f>
        <v/>
      </c>
    </row>
    <row r="1858">
      <c r="Z1858">
        <f>IF(AND(ISNUMBER('Apólices'!$L1858),'Apólices'!$R1858&lt;&gt;"Cancelada"),IF(AND('Apólices'!$L1858&gt;=TODAY(),'Apólices'!$L1858&lt;=TODAY()+90),'Apólices'!$L1858+ROW()/100000,""),"")</f>
        <v/>
      </c>
    </row>
    <row r="1859">
      <c r="Z1859">
        <f>IF(AND(ISNUMBER('Apólices'!$L1859),'Apólices'!$R1859&lt;&gt;"Cancelada"),IF(AND('Apólices'!$L1859&gt;=TODAY(),'Apólices'!$L1859&lt;=TODAY()+90),'Apólices'!$L1859+ROW()/100000,""),"")</f>
        <v/>
      </c>
    </row>
    <row r="1860">
      <c r="Z1860">
        <f>IF(AND(ISNUMBER('Apólices'!$L1860),'Apólices'!$R1860&lt;&gt;"Cancelada"),IF(AND('Apólices'!$L1860&gt;=TODAY(),'Apólices'!$L1860&lt;=TODAY()+90),'Apólices'!$L1860+ROW()/100000,""),"")</f>
        <v/>
      </c>
    </row>
    <row r="1861">
      <c r="Z1861">
        <f>IF(AND(ISNUMBER('Apólices'!$L1861),'Apólices'!$R1861&lt;&gt;"Cancelada"),IF(AND('Apólices'!$L1861&gt;=TODAY(),'Apólices'!$L1861&lt;=TODAY()+90),'Apólices'!$L1861+ROW()/100000,""),"")</f>
        <v/>
      </c>
    </row>
    <row r="1862">
      <c r="Z1862">
        <f>IF(AND(ISNUMBER('Apólices'!$L1862),'Apólices'!$R1862&lt;&gt;"Cancelada"),IF(AND('Apólices'!$L1862&gt;=TODAY(),'Apólices'!$L1862&lt;=TODAY()+90),'Apólices'!$L1862+ROW()/100000,""),"")</f>
        <v/>
      </c>
    </row>
    <row r="1863">
      <c r="Z1863">
        <f>IF(AND(ISNUMBER('Apólices'!$L1863),'Apólices'!$R1863&lt;&gt;"Cancelada"),IF(AND('Apólices'!$L1863&gt;=TODAY(),'Apólices'!$L1863&lt;=TODAY()+90),'Apólices'!$L1863+ROW()/100000,""),"")</f>
        <v/>
      </c>
    </row>
    <row r="1864">
      <c r="Z1864">
        <f>IF(AND(ISNUMBER('Apólices'!$L1864),'Apólices'!$R1864&lt;&gt;"Cancelada"),IF(AND('Apólices'!$L1864&gt;=TODAY(),'Apólices'!$L1864&lt;=TODAY()+90),'Apólices'!$L1864+ROW()/100000,""),"")</f>
        <v/>
      </c>
    </row>
    <row r="1865">
      <c r="Z1865">
        <f>IF(AND(ISNUMBER('Apólices'!$L1865),'Apólices'!$R1865&lt;&gt;"Cancelada"),IF(AND('Apólices'!$L1865&gt;=TODAY(),'Apólices'!$L1865&lt;=TODAY()+90),'Apólices'!$L1865+ROW()/100000,""),"")</f>
        <v/>
      </c>
    </row>
    <row r="1866">
      <c r="Z1866">
        <f>IF(AND(ISNUMBER('Apólices'!$L1866),'Apólices'!$R1866&lt;&gt;"Cancelada"),IF(AND('Apólices'!$L1866&gt;=TODAY(),'Apólices'!$L1866&lt;=TODAY()+90),'Apólices'!$L1866+ROW()/100000,""),"")</f>
        <v/>
      </c>
    </row>
    <row r="1867">
      <c r="Z1867">
        <f>IF(AND(ISNUMBER('Apólices'!$L1867),'Apólices'!$R1867&lt;&gt;"Cancelada"),IF(AND('Apólices'!$L1867&gt;=TODAY(),'Apólices'!$L1867&lt;=TODAY()+90),'Apólices'!$L1867+ROW()/100000,""),"")</f>
        <v/>
      </c>
    </row>
    <row r="1868">
      <c r="Z1868">
        <f>IF(AND(ISNUMBER('Apólices'!$L1868),'Apólices'!$R1868&lt;&gt;"Cancelada"),IF(AND('Apólices'!$L1868&gt;=TODAY(),'Apólices'!$L1868&lt;=TODAY()+90),'Apólices'!$L1868+ROW()/100000,""),"")</f>
        <v/>
      </c>
    </row>
    <row r="1869">
      <c r="Z1869">
        <f>IF(AND(ISNUMBER('Apólices'!$L1869),'Apólices'!$R1869&lt;&gt;"Cancelada"),IF(AND('Apólices'!$L1869&gt;=TODAY(),'Apólices'!$L1869&lt;=TODAY()+90),'Apólices'!$L1869+ROW()/100000,""),"")</f>
        <v/>
      </c>
    </row>
    <row r="1870">
      <c r="Z1870">
        <f>IF(AND(ISNUMBER('Apólices'!$L1870),'Apólices'!$R1870&lt;&gt;"Cancelada"),IF(AND('Apólices'!$L1870&gt;=TODAY(),'Apólices'!$L1870&lt;=TODAY()+90),'Apólices'!$L1870+ROW()/100000,""),"")</f>
        <v/>
      </c>
    </row>
    <row r="1871">
      <c r="Z1871">
        <f>IF(AND(ISNUMBER('Apólices'!$L1871),'Apólices'!$R1871&lt;&gt;"Cancelada"),IF(AND('Apólices'!$L1871&gt;=TODAY(),'Apólices'!$L1871&lt;=TODAY()+90),'Apólices'!$L1871+ROW()/100000,""),"")</f>
        <v/>
      </c>
    </row>
    <row r="1872">
      <c r="Z1872">
        <f>IF(AND(ISNUMBER('Apólices'!$L1872),'Apólices'!$R1872&lt;&gt;"Cancelada"),IF(AND('Apólices'!$L1872&gt;=TODAY(),'Apólices'!$L1872&lt;=TODAY()+90),'Apólices'!$L1872+ROW()/100000,""),"")</f>
        <v/>
      </c>
    </row>
    <row r="1873">
      <c r="Z1873">
        <f>IF(AND(ISNUMBER('Apólices'!$L1873),'Apólices'!$R1873&lt;&gt;"Cancelada"),IF(AND('Apólices'!$L1873&gt;=TODAY(),'Apólices'!$L1873&lt;=TODAY()+90),'Apólices'!$L1873+ROW()/100000,""),"")</f>
        <v/>
      </c>
    </row>
    <row r="1874">
      <c r="Z1874">
        <f>IF(AND(ISNUMBER('Apólices'!$L1874),'Apólices'!$R1874&lt;&gt;"Cancelada"),IF(AND('Apólices'!$L1874&gt;=TODAY(),'Apólices'!$L1874&lt;=TODAY()+90),'Apólices'!$L1874+ROW()/100000,""),"")</f>
        <v/>
      </c>
    </row>
    <row r="1875">
      <c r="Z1875">
        <f>IF(AND(ISNUMBER('Apólices'!$L1875),'Apólices'!$R1875&lt;&gt;"Cancelada"),IF(AND('Apólices'!$L1875&gt;=TODAY(),'Apólices'!$L1875&lt;=TODAY()+90),'Apólices'!$L1875+ROW()/100000,""),"")</f>
        <v/>
      </c>
    </row>
    <row r="1876">
      <c r="Z1876">
        <f>IF(AND(ISNUMBER('Apólices'!$L1876),'Apólices'!$R1876&lt;&gt;"Cancelada"),IF(AND('Apólices'!$L1876&gt;=TODAY(),'Apólices'!$L1876&lt;=TODAY()+90),'Apólices'!$L1876+ROW()/100000,""),"")</f>
        <v/>
      </c>
    </row>
    <row r="1877">
      <c r="Z1877">
        <f>IF(AND(ISNUMBER('Apólices'!$L1877),'Apólices'!$R1877&lt;&gt;"Cancelada"),IF(AND('Apólices'!$L1877&gt;=TODAY(),'Apólices'!$L1877&lt;=TODAY()+90),'Apólices'!$L1877+ROW()/100000,""),"")</f>
        <v/>
      </c>
    </row>
    <row r="1878">
      <c r="Z1878">
        <f>IF(AND(ISNUMBER('Apólices'!$L1878),'Apólices'!$R1878&lt;&gt;"Cancelada"),IF(AND('Apólices'!$L1878&gt;=TODAY(),'Apólices'!$L1878&lt;=TODAY()+90),'Apólices'!$L1878+ROW()/100000,""),"")</f>
        <v/>
      </c>
    </row>
    <row r="1879">
      <c r="Z1879">
        <f>IF(AND(ISNUMBER('Apólices'!$L1879),'Apólices'!$R1879&lt;&gt;"Cancelada"),IF(AND('Apólices'!$L1879&gt;=TODAY(),'Apólices'!$L1879&lt;=TODAY()+90),'Apólices'!$L1879+ROW()/100000,""),"")</f>
        <v/>
      </c>
    </row>
    <row r="1880">
      <c r="Z1880">
        <f>IF(AND(ISNUMBER('Apólices'!$L1880),'Apólices'!$R1880&lt;&gt;"Cancelada"),IF(AND('Apólices'!$L1880&gt;=TODAY(),'Apólices'!$L1880&lt;=TODAY()+90),'Apólices'!$L1880+ROW()/100000,""),"")</f>
        <v/>
      </c>
    </row>
    <row r="1881">
      <c r="Z1881">
        <f>IF(AND(ISNUMBER('Apólices'!$L1881),'Apólices'!$R1881&lt;&gt;"Cancelada"),IF(AND('Apólices'!$L1881&gt;=TODAY(),'Apólices'!$L1881&lt;=TODAY()+90),'Apólices'!$L1881+ROW()/100000,""),"")</f>
        <v/>
      </c>
    </row>
    <row r="1882">
      <c r="Z1882">
        <f>IF(AND(ISNUMBER('Apólices'!$L1882),'Apólices'!$R1882&lt;&gt;"Cancelada"),IF(AND('Apólices'!$L1882&gt;=TODAY(),'Apólices'!$L1882&lt;=TODAY()+90),'Apólices'!$L1882+ROW()/100000,""),"")</f>
        <v/>
      </c>
    </row>
    <row r="1883">
      <c r="Z1883">
        <f>IF(AND(ISNUMBER('Apólices'!$L1883),'Apólices'!$R1883&lt;&gt;"Cancelada"),IF(AND('Apólices'!$L1883&gt;=TODAY(),'Apólices'!$L1883&lt;=TODAY()+90),'Apólices'!$L1883+ROW()/100000,""),"")</f>
        <v/>
      </c>
    </row>
    <row r="1884">
      <c r="Z1884">
        <f>IF(AND(ISNUMBER('Apólices'!$L1884),'Apólices'!$R1884&lt;&gt;"Cancelada"),IF(AND('Apólices'!$L1884&gt;=TODAY(),'Apólices'!$L1884&lt;=TODAY()+90),'Apólices'!$L1884+ROW()/100000,""),"")</f>
        <v/>
      </c>
    </row>
    <row r="1885">
      <c r="Z1885">
        <f>IF(AND(ISNUMBER('Apólices'!$L1885),'Apólices'!$R1885&lt;&gt;"Cancelada"),IF(AND('Apólices'!$L1885&gt;=TODAY(),'Apólices'!$L1885&lt;=TODAY()+90),'Apólices'!$L1885+ROW()/100000,""),"")</f>
        <v/>
      </c>
    </row>
    <row r="1886">
      <c r="Z1886">
        <f>IF(AND(ISNUMBER('Apólices'!$L1886),'Apólices'!$R1886&lt;&gt;"Cancelada"),IF(AND('Apólices'!$L1886&gt;=TODAY(),'Apólices'!$L1886&lt;=TODAY()+90),'Apólices'!$L1886+ROW()/100000,""),"")</f>
        <v/>
      </c>
    </row>
    <row r="1887">
      <c r="Z1887">
        <f>IF(AND(ISNUMBER('Apólices'!$L1887),'Apólices'!$R1887&lt;&gt;"Cancelada"),IF(AND('Apólices'!$L1887&gt;=TODAY(),'Apólices'!$L1887&lt;=TODAY()+90),'Apólices'!$L1887+ROW()/100000,""),"")</f>
        <v/>
      </c>
    </row>
    <row r="1888">
      <c r="Z1888">
        <f>IF(AND(ISNUMBER('Apólices'!$L1888),'Apólices'!$R1888&lt;&gt;"Cancelada"),IF(AND('Apólices'!$L1888&gt;=TODAY(),'Apólices'!$L1888&lt;=TODAY()+90),'Apólices'!$L1888+ROW()/100000,""),"")</f>
        <v/>
      </c>
    </row>
    <row r="1889">
      <c r="Z1889">
        <f>IF(AND(ISNUMBER('Apólices'!$L1889),'Apólices'!$R1889&lt;&gt;"Cancelada"),IF(AND('Apólices'!$L1889&gt;=TODAY(),'Apólices'!$L1889&lt;=TODAY()+90),'Apólices'!$L1889+ROW()/100000,""),"")</f>
        <v/>
      </c>
    </row>
    <row r="1890">
      <c r="Z1890">
        <f>IF(AND(ISNUMBER('Apólices'!$L1890),'Apólices'!$R1890&lt;&gt;"Cancelada"),IF(AND('Apólices'!$L1890&gt;=TODAY(),'Apólices'!$L1890&lt;=TODAY()+90),'Apólices'!$L1890+ROW()/100000,""),"")</f>
        <v/>
      </c>
    </row>
    <row r="1891">
      <c r="Z1891">
        <f>IF(AND(ISNUMBER('Apólices'!$L1891),'Apólices'!$R1891&lt;&gt;"Cancelada"),IF(AND('Apólices'!$L1891&gt;=TODAY(),'Apólices'!$L1891&lt;=TODAY()+90),'Apólices'!$L1891+ROW()/100000,""),"")</f>
        <v/>
      </c>
    </row>
    <row r="1892">
      <c r="Z1892">
        <f>IF(AND(ISNUMBER('Apólices'!$L1892),'Apólices'!$R1892&lt;&gt;"Cancelada"),IF(AND('Apólices'!$L1892&gt;=TODAY(),'Apólices'!$L1892&lt;=TODAY()+90),'Apólices'!$L1892+ROW()/100000,""),"")</f>
        <v/>
      </c>
    </row>
    <row r="1893">
      <c r="Z1893">
        <f>IF(AND(ISNUMBER('Apólices'!$L1893),'Apólices'!$R1893&lt;&gt;"Cancelada"),IF(AND('Apólices'!$L1893&gt;=TODAY(),'Apólices'!$L1893&lt;=TODAY()+90),'Apólices'!$L1893+ROW()/100000,""),"")</f>
        <v/>
      </c>
    </row>
    <row r="1894">
      <c r="Z1894">
        <f>IF(AND(ISNUMBER('Apólices'!$L1894),'Apólices'!$R1894&lt;&gt;"Cancelada"),IF(AND('Apólices'!$L1894&gt;=TODAY(),'Apólices'!$L1894&lt;=TODAY()+90),'Apólices'!$L1894+ROW()/100000,""),"")</f>
        <v/>
      </c>
    </row>
    <row r="1895">
      <c r="Z1895">
        <f>IF(AND(ISNUMBER('Apólices'!$L1895),'Apólices'!$R1895&lt;&gt;"Cancelada"),IF(AND('Apólices'!$L1895&gt;=TODAY(),'Apólices'!$L1895&lt;=TODAY()+90),'Apólices'!$L1895+ROW()/100000,""),"")</f>
        <v/>
      </c>
    </row>
    <row r="1896">
      <c r="Z1896">
        <f>IF(AND(ISNUMBER('Apólices'!$L1896),'Apólices'!$R1896&lt;&gt;"Cancelada"),IF(AND('Apólices'!$L1896&gt;=TODAY(),'Apólices'!$L1896&lt;=TODAY()+90),'Apólices'!$L1896+ROW()/100000,""),"")</f>
        <v/>
      </c>
    </row>
    <row r="1897">
      <c r="Z1897">
        <f>IF(AND(ISNUMBER('Apólices'!$L1897),'Apólices'!$R1897&lt;&gt;"Cancelada"),IF(AND('Apólices'!$L1897&gt;=TODAY(),'Apólices'!$L1897&lt;=TODAY()+90),'Apólices'!$L1897+ROW()/100000,""),"")</f>
        <v/>
      </c>
    </row>
    <row r="1898">
      <c r="Z1898">
        <f>IF(AND(ISNUMBER('Apólices'!$L1898),'Apólices'!$R1898&lt;&gt;"Cancelada"),IF(AND('Apólices'!$L1898&gt;=TODAY(),'Apólices'!$L1898&lt;=TODAY()+90),'Apólices'!$L1898+ROW()/100000,""),"")</f>
        <v/>
      </c>
    </row>
    <row r="1899">
      <c r="Z1899">
        <f>IF(AND(ISNUMBER('Apólices'!$L1899),'Apólices'!$R1899&lt;&gt;"Cancelada"),IF(AND('Apólices'!$L1899&gt;=TODAY(),'Apólices'!$L1899&lt;=TODAY()+90),'Apólices'!$L1899+ROW()/100000,""),"")</f>
        <v/>
      </c>
    </row>
    <row r="1900">
      <c r="Z1900">
        <f>IF(AND(ISNUMBER('Apólices'!$L1900),'Apólices'!$R1900&lt;&gt;"Cancelada"),IF(AND('Apólices'!$L1900&gt;=TODAY(),'Apólices'!$L1900&lt;=TODAY()+90),'Apólices'!$L1900+ROW()/100000,""),"")</f>
        <v/>
      </c>
    </row>
    <row r="1901">
      <c r="Z1901">
        <f>IF(AND(ISNUMBER('Apólices'!$L1901),'Apólices'!$R1901&lt;&gt;"Cancelada"),IF(AND('Apólices'!$L1901&gt;=TODAY(),'Apólices'!$L1901&lt;=TODAY()+90),'Apólices'!$L1901+ROW()/100000,""),"")</f>
        <v/>
      </c>
    </row>
    <row r="1902">
      <c r="Z1902">
        <f>IF(AND(ISNUMBER('Apólices'!$L1902),'Apólices'!$R1902&lt;&gt;"Cancelada"),IF(AND('Apólices'!$L1902&gt;=TODAY(),'Apólices'!$L1902&lt;=TODAY()+90),'Apólices'!$L1902+ROW()/100000,""),"")</f>
        <v/>
      </c>
    </row>
    <row r="1903">
      <c r="Z1903">
        <f>IF(AND(ISNUMBER('Apólices'!$L1903),'Apólices'!$R1903&lt;&gt;"Cancelada"),IF(AND('Apólices'!$L1903&gt;=TODAY(),'Apólices'!$L1903&lt;=TODAY()+90),'Apólices'!$L1903+ROW()/100000,""),"")</f>
        <v/>
      </c>
    </row>
    <row r="1904">
      <c r="Z1904">
        <f>IF(AND(ISNUMBER('Apólices'!$L1904),'Apólices'!$R1904&lt;&gt;"Cancelada"),IF(AND('Apólices'!$L1904&gt;=TODAY(),'Apólices'!$L1904&lt;=TODAY()+90),'Apólices'!$L1904+ROW()/100000,""),"")</f>
        <v/>
      </c>
    </row>
    <row r="1905">
      <c r="Z1905">
        <f>IF(AND(ISNUMBER('Apólices'!$L1905),'Apólices'!$R1905&lt;&gt;"Cancelada"),IF(AND('Apólices'!$L1905&gt;=TODAY(),'Apólices'!$L1905&lt;=TODAY()+90),'Apólices'!$L1905+ROW()/100000,""),"")</f>
        <v/>
      </c>
    </row>
    <row r="1906">
      <c r="Z1906">
        <f>IF(AND(ISNUMBER('Apólices'!$L1906),'Apólices'!$R1906&lt;&gt;"Cancelada"),IF(AND('Apólices'!$L1906&gt;=TODAY(),'Apólices'!$L1906&lt;=TODAY()+90),'Apólices'!$L1906+ROW()/100000,""),"")</f>
        <v/>
      </c>
    </row>
    <row r="1907">
      <c r="Z1907">
        <f>IF(AND(ISNUMBER('Apólices'!$L1907),'Apólices'!$R1907&lt;&gt;"Cancelada"),IF(AND('Apólices'!$L1907&gt;=TODAY(),'Apólices'!$L1907&lt;=TODAY()+90),'Apólices'!$L1907+ROW()/100000,""),"")</f>
        <v/>
      </c>
    </row>
    <row r="1908">
      <c r="Z1908">
        <f>IF(AND(ISNUMBER('Apólices'!$L1908),'Apólices'!$R1908&lt;&gt;"Cancelada"),IF(AND('Apólices'!$L1908&gt;=TODAY(),'Apólices'!$L1908&lt;=TODAY()+90),'Apólices'!$L1908+ROW()/100000,""),"")</f>
        <v/>
      </c>
    </row>
    <row r="1909">
      <c r="Z1909">
        <f>IF(AND(ISNUMBER('Apólices'!$L1909),'Apólices'!$R1909&lt;&gt;"Cancelada"),IF(AND('Apólices'!$L1909&gt;=TODAY(),'Apólices'!$L1909&lt;=TODAY()+90),'Apólices'!$L1909+ROW()/100000,""),"")</f>
        <v/>
      </c>
    </row>
    <row r="1910">
      <c r="Z1910">
        <f>IF(AND(ISNUMBER('Apólices'!$L1910),'Apólices'!$R1910&lt;&gt;"Cancelada"),IF(AND('Apólices'!$L1910&gt;=TODAY(),'Apólices'!$L1910&lt;=TODAY()+90),'Apólices'!$L1910+ROW()/100000,""),"")</f>
        <v/>
      </c>
    </row>
    <row r="1911">
      <c r="Z1911">
        <f>IF(AND(ISNUMBER('Apólices'!$L1911),'Apólices'!$R1911&lt;&gt;"Cancelada"),IF(AND('Apólices'!$L1911&gt;=TODAY(),'Apólices'!$L1911&lt;=TODAY()+90),'Apólices'!$L1911+ROW()/100000,""),"")</f>
        <v/>
      </c>
    </row>
    <row r="1912">
      <c r="Z1912">
        <f>IF(AND(ISNUMBER('Apólices'!$L1912),'Apólices'!$R1912&lt;&gt;"Cancelada"),IF(AND('Apólices'!$L1912&gt;=TODAY(),'Apólices'!$L1912&lt;=TODAY()+90),'Apólices'!$L1912+ROW()/100000,""),"")</f>
        <v/>
      </c>
    </row>
    <row r="1913">
      <c r="Z1913">
        <f>IF(AND(ISNUMBER('Apólices'!$L1913),'Apólices'!$R1913&lt;&gt;"Cancelada"),IF(AND('Apólices'!$L1913&gt;=TODAY(),'Apólices'!$L1913&lt;=TODAY()+90),'Apólices'!$L1913+ROW()/100000,""),"")</f>
        <v/>
      </c>
    </row>
    <row r="1914">
      <c r="Z1914">
        <f>IF(AND(ISNUMBER('Apólices'!$L1914),'Apólices'!$R1914&lt;&gt;"Cancelada"),IF(AND('Apólices'!$L1914&gt;=TODAY(),'Apólices'!$L1914&lt;=TODAY()+90),'Apólices'!$L1914+ROW()/100000,""),"")</f>
        <v/>
      </c>
    </row>
    <row r="1915">
      <c r="Z1915">
        <f>IF(AND(ISNUMBER('Apólices'!$L1915),'Apólices'!$R1915&lt;&gt;"Cancelada"),IF(AND('Apólices'!$L1915&gt;=TODAY(),'Apólices'!$L1915&lt;=TODAY()+90),'Apólices'!$L1915+ROW()/100000,""),"")</f>
        <v/>
      </c>
    </row>
    <row r="1916">
      <c r="Z1916">
        <f>IF(AND(ISNUMBER('Apólices'!$L1916),'Apólices'!$R1916&lt;&gt;"Cancelada"),IF(AND('Apólices'!$L1916&gt;=TODAY(),'Apólices'!$L1916&lt;=TODAY()+90),'Apólices'!$L1916+ROW()/100000,""),"")</f>
        <v/>
      </c>
    </row>
    <row r="1917">
      <c r="Z1917">
        <f>IF(AND(ISNUMBER('Apólices'!$L1917),'Apólices'!$R1917&lt;&gt;"Cancelada"),IF(AND('Apólices'!$L1917&gt;=TODAY(),'Apólices'!$L1917&lt;=TODAY()+90),'Apólices'!$L1917+ROW()/100000,""),"")</f>
        <v/>
      </c>
    </row>
    <row r="1918">
      <c r="Z1918">
        <f>IF(AND(ISNUMBER('Apólices'!$L1918),'Apólices'!$R1918&lt;&gt;"Cancelada"),IF(AND('Apólices'!$L1918&gt;=TODAY(),'Apólices'!$L1918&lt;=TODAY()+90),'Apólices'!$L1918+ROW()/100000,""),"")</f>
        <v/>
      </c>
    </row>
    <row r="1919">
      <c r="Z1919">
        <f>IF(AND(ISNUMBER('Apólices'!$L1919),'Apólices'!$R1919&lt;&gt;"Cancelada"),IF(AND('Apólices'!$L1919&gt;=TODAY(),'Apólices'!$L1919&lt;=TODAY()+90),'Apólices'!$L1919+ROW()/100000,""),"")</f>
        <v/>
      </c>
    </row>
    <row r="1920">
      <c r="Z1920">
        <f>IF(AND(ISNUMBER('Apólices'!$L1920),'Apólices'!$R1920&lt;&gt;"Cancelada"),IF(AND('Apólices'!$L1920&gt;=TODAY(),'Apólices'!$L1920&lt;=TODAY()+90),'Apólices'!$L1920+ROW()/100000,""),"")</f>
        <v/>
      </c>
    </row>
    <row r="1921">
      <c r="Z1921">
        <f>IF(AND(ISNUMBER('Apólices'!$L1921),'Apólices'!$R1921&lt;&gt;"Cancelada"),IF(AND('Apólices'!$L1921&gt;=TODAY(),'Apólices'!$L1921&lt;=TODAY()+90),'Apólices'!$L1921+ROW()/100000,""),"")</f>
        <v/>
      </c>
    </row>
    <row r="1922">
      <c r="Z1922">
        <f>IF(AND(ISNUMBER('Apólices'!$L1922),'Apólices'!$R1922&lt;&gt;"Cancelada"),IF(AND('Apólices'!$L1922&gt;=TODAY(),'Apólices'!$L1922&lt;=TODAY()+90),'Apólices'!$L1922+ROW()/100000,""),"")</f>
        <v/>
      </c>
    </row>
    <row r="1923">
      <c r="Z1923">
        <f>IF(AND(ISNUMBER('Apólices'!$L1923),'Apólices'!$R1923&lt;&gt;"Cancelada"),IF(AND('Apólices'!$L1923&gt;=TODAY(),'Apólices'!$L1923&lt;=TODAY()+90),'Apólices'!$L1923+ROW()/100000,""),"")</f>
        <v/>
      </c>
    </row>
    <row r="1924">
      <c r="Z1924">
        <f>IF(AND(ISNUMBER('Apólices'!$L1924),'Apólices'!$R1924&lt;&gt;"Cancelada"),IF(AND('Apólices'!$L1924&gt;=TODAY(),'Apólices'!$L1924&lt;=TODAY()+90),'Apólices'!$L1924+ROW()/100000,""),"")</f>
        <v/>
      </c>
    </row>
    <row r="1925">
      <c r="Z1925">
        <f>IF(AND(ISNUMBER('Apólices'!$L1925),'Apólices'!$R1925&lt;&gt;"Cancelada"),IF(AND('Apólices'!$L1925&gt;=TODAY(),'Apólices'!$L1925&lt;=TODAY()+90),'Apólices'!$L1925+ROW()/100000,""),"")</f>
        <v/>
      </c>
    </row>
    <row r="1926">
      <c r="Z1926">
        <f>IF(AND(ISNUMBER('Apólices'!$L1926),'Apólices'!$R1926&lt;&gt;"Cancelada"),IF(AND('Apólices'!$L1926&gt;=TODAY(),'Apólices'!$L1926&lt;=TODAY()+90),'Apólices'!$L1926+ROW()/100000,""),"")</f>
        <v/>
      </c>
    </row>
    <row r="1927">
      <c r="Z1927">
        <f>IF(AND(ISNUMBER('Apólices'!$L1927),'Apólices'!$R1927&lt;&gt;"Cancelada"),IF(AND('Apólices'!$L1927&gt;=TODAY(),'Apólices'!$L1927&lt;=TODAY()+90),'Apólices'!$L1927+ROW()/100000,""),"")</f>
        <v/>
      </c>
    </row>
    <row r="1928">
      <c r="Z1928">
        <f>IF(AND(ISNUMBER('Apólices'!$L1928),'Apólices'!$R1928&lt;&gt;"Cancelada"),IF(AND('Apólices'!$L1928&gt;=TODAY(),'Apólices'!$L1928&lt;=TODAY()+90),'Apólices'!$L1928+ROW()/100000,""),"")</f>
        <v/>
      </c>
    </row>
    <row r="1929">
      <c r="Z1929">
        <f>IF(AND(ISNUMBER('Apólices'!$L1929),'Apólices'!$R1929&lt;&gt;"Cancelada"),IF(AND('Apólices'!$L1929&gt;=TODAY(),'Apólices'!$L1929&lt;=TODAY()+90),'Apólices'!$L1929+ROW()/100000,""),"")</f>
        <v/>
      </c>
    </row>
    <row r="1930">
      <c r="Z1930">
        <f>IF(AND(ISNUMBER('Apólices'!$L1930),'Apólices'!$R1930&lt;&gt;"Cancelada"),IF(AND('Apólices'!$L1930&gt;=TODAY(),'Apólices'!$L1930&lt;=TODAY()+90),'Apólices'!$L1930+ROW()/100000,""),"")</f>
        <v/>
      </c>
    </row>
    <row r="1931">
      <c r="Z1931">
        <f>IF(AND(ISNUMBER('Apólices'!$L1931),'Apólices'!$R1931&lt;&gt;"Cancelada"),IF(AND('Apólices'!$L1931&gt;=TODAY(),'Apólices'!$L1931&lt;=TODAY()+90),'Apólices'!$L1931+ROW()/100000,""),"")</f>
        <v/>
      </c>
    </row>
    <row r="1932">
      <c r="Z1932">
        <f>IF(AND(ISNUMBER('Apólices'!$L1932),'Apólices'!$R1932&lt;&gt;"Cancelada"),IF(AND('Apólices'!$L1932&gt;=TODAY(),'Apólices'!$L1932&lt;=TODAY()+90),'Apólices'!$L1932+ROW()/100000,""),"")</f>
        <v/>
      </c>
    </row>
    <row r="1933">
      <c r="Z1933">
        <f>IF(AND(ISNUMBER('Apólices'!$L1933),'Apólices'!$R1933&lt;&gt;"Cancelada"),IF(AND('Apólices'!$L1933&gt;=TODAY(),'Apólices'!$L1933&lt;=TODAY()+90),'Apólices'!$L1933+ROW()/100000,""),"")</f>
        <v/>
      </c>
    </row>
    <row r="1934">
      <c r="Z1934">
        <f>IF(AND(ISNUMBER('Apólices'!$L1934),'Apólices'!$R1934&lt;&gt;"Cancelada"),IF(AND('Apólices'!$L1934&gt;=TODAY(),'Apólices'!$L1934&lt;=TODAY()+90),'Apólices'!$L1934+ROW()/100000,""),"")</f>
        <v/>
      </c>
    </row>
    <row r="1935">
      <c r="Z1935">
        <f>IF(AND(ISNUMBER('Apólices'!$L1935),'Apólices'!$R1935&lt;&gt;"Cancelada"),IF(AND('Apólices'!$L1935&gt;=TODAY(),'Apólices'!$L1935&lt;=TODAY()+90),'Apólices'!$L1935+ROW()/100000,""),"")</f>
        <v/>
      </c>
    </row>
    <row r="1936">
      <c r="Z1936">
        <f>IF(AND(ISNUMBER('Apólices'!$L1936),'Apólices'!$R1936&lt;&gt;"Cancelada"),IF(AND('Apólices'!$L1936&gt;=TODAY(),'Apólices'!$L1936&lt;=TODAY()+90),'Apólices'!$L1936+ROW()/100000,""),"")</f>
        <v/>
      </c>
    </row>
    <row r="1937">
      <c r="Z1937">
        <f>IF(AND(ISNUMBER('Apólices'!$L1937),'Apólices'!$R1937&lt;&gt;"Cancelada"),IF(AND('Apólices'!$L1937&gt;=TODAY(),'Apólices'!$L1937&lt;=TODAY()+90),'Apólices'!$L1937+ROW()/100000,""),"")</f>
        <v/>
      </c>
    </row>
    <row r="1938">
      <c r="Z1938">
        <f>IF(AND(ISNUMBER('Apólices'!$L1938),'Apólices'!$R1938&lt;&gt;"Cancelada"),IF(AND('Apólices'!$L1938&gt;=TODAY(),'Apólices'!$L1938&lt;=TODAY()+90),'Apólices'!$L1938+ROW()/100000,""),"")</f>
        <v/>
      </c>
    </row>
    <row r="1939">
      <c r="Z1939">
        <f>IF(AND(ISNUMBER('Apólices'!$L1939),'Apólices'!$R1939&lt;&gt;"Cancelada"),IF(AND('Apólices'!$L1939&gt;=TODAY(),'Apólices'!$L1939&lt;=TODAY()+90),'Apólices'!$L1939+ROW()/100000,""),"")</f>
        <v/>
      </c>
    </row>
    <row r="1940">
      <c r="Z1940">
        <f>IF(AND(ISNUMBER('Apólices'!$L1940),'Apólices'!$R1940&lt;&gt;"Cancelada"),IF(AND('Apólices'!$L1940&gt;=TODAY(),'Apólices'!$L1940&lt;=TODAY()+90),'Apólices'!$L1940+ROW()/100000,""),"")</f>
        <v/>
      </c>
    </row>
    <row r="1941">
      <c r="Z1941">
        <f>IF(AND(ISNUMBER('Apólices'!$L1941),'Apólices'!$R1941&lt;&gt;"Cancelada"),IF(AND('Apólices'!$L1941&gt;=TODAY(),'Apólices'!$L1941&lt;=TODAY()+90),'Apólices'!$L1941+ROW()/100000,""),"")</f>
        <v/>
      </c>
    </row>
    <row r="1942">
      <c r="Z1942">
        <f>IF(AND(ISNUMBER('Apólices'!$L1942),'Apólices'!$R1942&lt;&gt;"Cancelada"),IF(AND('Apólices'!$L1942&gt;=TODAY(),'Apólices'!$L1942&lt;=TODAY()+90),'Apólices'!$L1942+ROW()/100000,""),"")</f>
        <v/>
      </c>
    </row>
    <row r="1943">
      <c r="Z1943">
        <f>IF(AND(ISNUMBER('Apólices'!$L1943),'Apólices'!$R1943&lt;&gt;"Cancelada"),IF(AND('Apólices'!$L1943&gt;=TODAY(),'Apólices'!$L1943&lt;=TODAY()+90),'Apólices'!$L1943+ROW()/100000,""),"")</f>
        <v/>
      </c>
    </row>
    <row r="1944">
      <c r="Z1944">
        <f>IF(AND(ISNUMBER('Apólices'!$L1944),'Apólices'!$R1944&lt;&gt;"Cancelada"),IF(AND('Apólices'!$L1944&gt;=TODAY(),'Apólices'!$L1944&lt;=TODAY()+90),'Apólices'!$L1944+ROW()/100000,""),"")</f>
        <v/>
      </c>
    </row>
    <row r="1945">
      <c r="Z1945">
        <f>IF(AND(ISNUMBER('Apólices'!$L1945),'Apólices'!$R1945&lt;&gt;"Cancelada"),IF(AND('Apólices'!$L1945&gt;=TODAY(),'Apólices'!$L1945&lt;=TODAY()+90),'Apólices'!$L1945+ROW()/100000,""),"")</f>
        <v/>
      </c>
    </row>
    <row r="1946">
      <c r="Z1946">
        <f>IF(AND(ISNUMBER('Apólices'!$L1946),'Apólices'!$R1946&lt;&gt;"Cancelada"),IF(AND('Apólices'!$L1946&gt;=TODAY(),'Apólices'!$L1946&lt;=TODAY()+90),'Apólices'!$L1946+ROW()/100000,""),"")</f>
        <v/>
      </c>
    </row>
    <row r="1947">
      <c r="Z1947">
        <f>IF(AND(ISNUMBER('Apólices'!$L1947),'Apólices'!$R1947&lt;&gt;"Cancelada"),IF(AND('Apólices'!$L1947&gt;=TODAY(),'Apólices'!$L1947&lt;=TODAY()+90),'Apólices'!$L1947+ROW()/100000,""),"")</f>
        <v/>
      </c>
    </row>
    <row r="1948">
      <c r="Z1948">
        <f>IF(AND(ISNUMBER('Apólices'!$L1948),'Apólices'!$R1948&lt;&gt;"Cancelada"),IF(AND('Apólices'!$L1948&gt;=TODAY(),'Apólices'!$L1948&lt;=TODAY()+90),'Apólices'!$L1948+ROW()/100000,""),"")</f>
        <v/>
      </c>
    </row>
    <row r="1949">
      <c r="Z1949">
        <f>IF(AND(ISNUMBER('Apólices'!$L1949),'Apólices'!$R1949&lt;&gt;"Cancelada"),IF(AND('Apólices'!$L1949&gt;=TODAY(),'Apólices'!$L1949&lt;=TODAY()+90),'Apólices'!$L1949+ROW()/100000,""),"")</f>
        <v/>
      </c>
    </row>
    <row r="1950">
      <c r="Z1950">
        <f>IF(AND(ISNUMBER('Apólices'!$L1950),'Apólices'!$R1950&lt;&gt;"Cancelada"),IF(AND('Apólices'!$L1950&gt;=TODAY(),'Apólices'!$L1950&lt;=TODAY()+90),'Apólices'!$L1950+ROW()/100000,""),"")</f>
        <v/>
      </c>
    </row>
    <row r="1951">
      <c r="Z1951">
        <f>IF(AND(ISNUMBER('Apólices'!$L1951),'Apólices'!$R1951&lt;&gt;"Cancelada"),IF(AND('Apólices'!$L1951&gt;=TODAY(),'Apólices'!$L1951&lt;=TODAY()+90),'Apólices'!$L1951+ROW()/100000,""),"")</f>
        <v/>
      </c>
    </row>
    <row r="1952">
      <c r="Z1952">
        <f>IF(AND(ISNUMBER('Apólices'!$L1952),'Apólices'!$R1952&lt;&gt;"Cancelada"),IF(AND('Apólices'!$L1952&gt;=TODAY(),'Apólices'!$L1952&lt;=TODAY()+90),'Apólices'!$L1952+ROW()/100000,""),"")</f>
        <v/>
      </c>
    </row>
    <row r="1953">
      <c r="Z1953">
        <f>IF(AND(ISNUMBER('Apólices'!$L1953),'Apólices'!$R1953&lt;&gt;"Cancelada"),IF(AND('Apólices'!$L1953&gt;=TODAY(),'Apólices'!$L1953&lt;=TODAY()+90),'Apólices'!$L1953+ROW()/100000,""),"")</f>
        <v/>
      </c>
    </row>
    <row r="1954">
      <c r="Z1954">
        <f>IF(AND(ISNUMBER('Apólices'!$L1954),'Apólices'!$R1954&lt;&gt;"Cancelada"),IF(AND('Apólices'!$L1954&gt;=TODAY(),'Apólices'!$L1954&lt;=TODAY()+90),'Apólices'!$L1954+ROW()/100000,""),"")</f>
        <v/>
      </c>
    </row>
    <row r="1955">
      <c r="Z1955">
        <f>IF(AND(ISNUMBER('Apólices'!$L1955),'Apólices'!$R1955&lt;&gt;"Cancelada"),IF(AND('Apólices'!$L1955&gt;=TODAY(),'Apólices'!$L1955&lt;=TODAY()+90),'Apólices'!$L1955+ROW()/100000,""),"")</f>
        <v/>
      </c>
    </row>
    <row r="1956">
      <c r="Z1956">
        <f>IF(AND(ISNUMBER('Apólices'!$L1956),'Apólices'!$R1956&lt;&gt;"Cancelada"),IF(AND('Apólices'!$L1956&gt;=TODAY(),'Apólices'!$L1956&lt;=TODAY()+90),'Apólices'!$L1956+ROW()/100000,""),"")</f>
        <v/>
      </c>
    </row>
    <row r="1957">
      <c r="Z1957">
        <f>IF(AND(ISNUMBER('Apólices'!$L1957),'Apólices'!$R1957&lt;&gt;"Cancelada"),IF(AND('Apólices'!$L1957&gt;=TODAY(),'Apólices'!$L1957&lt;=TODAY()+90),'Apólices'!$L1957+ROW()/100000,""),"")</f>
        <v/>
      </c>
    </row>
    <row r="1958">
      <c r="Z1958">
        <f>IF(AND(ISNUMBER('Apólices'!$L1958),'Apólices'!$R1958&lt;&gt;"Cancelada"),IF(AND('Apólices'!$L1958&gt;=TODAY(),'Apólices'!$L1958&lt;=TODAY()+90),'Apólices'!$L1958+ROW()/100000,""),"")</f>
        <v/>
      </c>
    </row>
    <row r="1959">
      <c r="Z1959">
        <f>IF(AND(ISNUMBER('Apólices'!$L1959),'Apólices'!$R1959&lt;&gt;"Cancelada"),IF(AND('Apólices'!$L1959&gt;=TODAY(),'Apólices'!$L1959&lt;=TODAY()+90),'Apólices'!$L1959+ROW()/100000,""),"")</f>
        <v/>
      </c>
    </row>
    <row r="1960">
      <c r="Z1960">
        <f>IF(AND(ISNUMBER('Apólices'!$L1960),'Apólices'!$R1960&lt;&gt;"Cancelada"),IF(AND('Apólices'!$L1960&gt;=TODAY(),'Apólices'!$L1960&lt;=TODAY()+90),'Apólices'!$L1960+ROW()/100000,""),"")</f>
        <v/>
      </c>
    </row>
    <row r="1961">
      <c r="Z1961">
        <f>IF(AND(ISNUMBER('Apólices'!$L1961),'Apólices'!$R1961&lt;&gt;"Cancelada"),IF(AND('Apólices'!$L1961&gt;=TODAY(),'Apólices'!$L1961&lt;=TODAY()+90),'Apólices'!$L1961+ROW()/100000,""),"")</f>
        <v/>
      </c>
    </row>
    <row r="1962">
      <c r="Z1962">
        <f>IF(AND(ISNUMBER('Apólices'!$L1962),'Apólices'!$R1962&lt;&gt;"Cancelada"),IF(AND('Apólices'!$L1962&gt;=TODAY(),'Apólices'!$L1962&lt;=TODAY()+90),'Apólices'!$L1962+ROW()/100000,""),"")</f>
        <v/>
      </c>
    </row>
    <row r="1963">
      <c r="Z1963">
        <f>IF(AND(ISNUMBER('Apólices'!$L1963),'Apólices'!$R1963&lt;&gt;"Cancelada"),IF(AND('Apólices'!$L1963&gt;=TODAY(),'Apólices'!$L1963&lt;=TODAY()+90),'Apólices'!$L1963+ROW()/100000,""),"")</f>
        <v/>
      </c>
    </row>
    <row r="1964">
      <c r="Z1964">
        <f>IF(AND(ISNUMBER('Apólices'!$L1964),'Apólices'!$R1964&lt;&gt;"Cancelada"),IF(AND('Apólices'!$L1964&gt;=TODAY(),'Apólices'!$L1964&lt;=TODAY()+90),'Apólices'!$L1964+ROW()/100000,""),"")</f>
        <v/>
      </c>
    </row>
    <row r="1965">
      <c r="Z1965">
        <f>IF(AND(ISNUMBER('Apólices'!$L1965),'Apólices'!$R1965&lt;&gt;"Cancelada"),IF(AND('Apólices'!$L1965&gt;=TODAY(),'Apólices'!$L1965&lt;=TODAY()+90),'Apólices'!$L1965+ROW()/100000,""),"")</f>
        <v/>
      </c>
    </row>
    <row r="1966">
      <c r="Z1966">
        <f>IF(AND(ISNUMBER('Apólices'!$L1966),'Apólices'!$R1966&lt;&gt;"Cancelada"),IF(AND('Apólices'!$L1966&gt;=TODAY(),'Apólices'!$L1966&lt;=TODAY()+90),'Apólices'!$L1966+ROW()/100000,""),"")</f>
        <v/>
      </c>
    </row>
    <row r="1967">
      <c r="Z1967">
        <f>IF(AND(ISNUMBER('Apólices'!$L1967),'Apólices'!$R1967&lt;&gt;"Cancelada"),IF(AND('Apólices'!$L1967&gt;=TODAY(),'Apólices'!$L1967&lt;=TODAY()+90),'Apólices'!$L1967+ROW()/100000,""),"")</f>
        <v/>
      </c>
    </row>
    <row r="1968">
      <c r="Z1968">
        <f>IF(AND(ISNUMBER('Apólices'!$L1968),'Apólices'!$R1968&lt;&gt;"Cancelada"),IF(AND('Apólices'!$L1968&gt;=TODAY(),'Apólices'!$L1968&lt;=TODAY()+90),'Apólices'!$L1968+ROW()/100000,""),"")</f>
        <v/>
      </c>
    </row>
    <row r="1969">
      <c r="Z1969">
        <f>IF(AND(ISNUMBER('Apólices'!$L1969),'Apólices'!$R1969&lt;&gt;"Cancelada"),IF(AND('Apólices'!$L1969&gt;=TODAY(),'Apólices'!$L1969&lt;=TODAY()+90),'Apólices'!$L1969+ROW()/100000,""),"")</f>
        <v/>
      </c>
    </row>
    <row r="1970">
      <c r="Z1970">
        <f>IF(AND(ISNUMBER('Apólices'!$L1970),'Apólices'!$R1970&lt;&gt;"Cancelada"),IF(AND('Apólices'!$L1970&gt;=TODAY(),'Apólices'!$L1970&lt;=TODAY()+90),'Apólices'!$L1970+ROW()/100000,""),"")</f>
        <v/>
      </c>
    </row>
    <row r="1971">
      <c r="Z1971">
        <f>IF(AND(ISNUMBER('Apólices'!$L1971),'Apólices'!$R1971&lt;&gt;"Cancelada"),IF(AND('Apólices'!$L1971&gt;=TODAY(),'Apólices'!$L1971&lt;=TODAY()+90),'Apólices'!$L1971+ROW()/100000,""),"")</f>
        <v/>
      </c>
    </row>
    <row r="1972">
      <c r="Z1972">
        <f>IF(AND(ISNUMBER('Apólices'!$L1972),'Apólices'!$R1972&lt;&gt;"Cancelada"),IF(AND('Apólices'!$L1972&gt;=TODAY(),'Apólices'!$L1972&lt;=TODAY()+90),'Apólices'!$L1972+ROW()/100000,""),"")</f>
        <v/>
      </c>
    </row>
    <row r="1973">
      <c r="Z1973">
        <f>IF(AND(ISNUMBER('Apólices'!$L1973),'Apólices'!$R1973&lt;&gt;"Cancelada"),IF(AND('Apólices'!$L1973&gt;=TODAY(),'Apólices'!$L1973&lt;=TODAY()+90),'Apólices'!$L1973+ROW()/100000,""),"")</f>
        <v/>
      </c>
    </row>
    <row r="1974">
      <c r="Z1974">
        <f>IF(AND(ISNUMBER('Apólices'!$L1974),'Apólices'!$R1974&lt;&gt;"Cancelada"),IF(AND('Apólices'!$L1974&gt;=TODAY(),'Apólices'!$L1974&lt;=TODAY()+90),'Apólices'!$L1974+ROW()/100000,""),"")</f>
        <v/>
      </c>
    </row>
    <row r="1975">
      <c r="Z1975">
        <f>IF(AND(ISNUMBER('Apólices'!$L1975),'Apólices'!$R1975&lt;&gt;"Cancelada"),IF(AND('Apólices'!$L1975&gt;=TODAY(),'Apólices'!$L1975&lt;=TODAY()+90),'Apólices'!$L1975+ROW()/100000,""),"")</f>
        <v/>
      </c>
    </row>
    <row r="1976">
      <c r="Z1976">
        <f>IF(AND(ISNUMBER('Apólices'!$L1976),'Apólices'!$R1976&lt;&gt;"Cancelada"),IF(AND('Apólices'!$L1976&gt;=TODAY(),'Apólices'!$L1976&lt;=TODAY()+90),'Apólices'!$L1976+ROW()/100000,""),"")</f>
        <v/>
      </c>
    </row>
    <row r="1977">
      <c r="Z1977">
        <f>IF(AND(ISNUMBER('Apólices'!$L1977),'Apólices'!$R1977&lt;&gt;"Cancelada"),IF(AND('Apólices'!$L1977&gt;=TODAY(),'Apólices'!$L1977&lt;=TODAY()+90),'Apólices'!$L1977+ROW()/100000,""),"")</f>
        <v/>
      </c>
    </row>
    <row r="1978">
      <c r="Z1978">
        <f>IF(AND(ISNUMBER('Apólices'!$L1978),'Apólices'!$R1978&lt;&gt;"Cancelada"),IF(AND('Apólices'!$L1978&gt;=TODAY(),'Apólices'!$L1978&lt;=TODAY()+90),'Apólices'!$L1978+ROW()/100000,""),"")</f>
        <v/>
      </c>
    </row>
    <row r="1979">
      <c r="Z1979">
        <f>IF(AND(ISNUMBER('Apólices'!$L1979),'Apólices'!$R1979&lt;&gt;"Cancelada"),IF(AND('Apólices'!$L1979&gt;=TODAY(),'Apólices'!$L1979&lt;=TODAY()+90),'Apólices'!$L1979+ROW()/100000,""),"")</f>
        <v/>
      </c>
    </row>
    <row r="1980">
      <c r="Z1980">
        <f>IF(AND(ISNUMBER('Apólices'!$L1980),'Apólices'!$R1980&lt;&gt;"Cancelada"),IF(AND('Apólices'!$L1980&gt;=TODAY(),'Apólices'!$L1980&lt;=TODAY()+90),'Apólices'!$L1980+ROW()/100000,""),"")</f>
        <v/>
      </c>
    </row>
    <row r="1981">
      <c r="Z1981">
        <f>IF(AND(ISNUMBER('Apólices'!$L1981),'Apólices'!$R1981&lt;&gt;"Cancelada"),IF(AND('Apólices'!$L1981&gt;=TODAY(),'Apólices'!$L1981&lt;=TODAY()+90),'Apólices'!$L1981+ROW()/100000,""),"")</f>
        <v/>
      </c>
    </row>
    <row r="1982">
      <c r="Z1982">
        <f>IF(AND(ISNUMBER('Apólices'!$L1982),'Apólices'!$R1982&lt;&gt;"Cancelada"),IF(AND('Apólices'!$L1982&gt;=TODAY(),'Apólices'!$L1982&lt;=TODAY()+90),'Apólices'!$L1982+ROW()/100000,""),"")</f>
        <v/>
      </c>
    </row>
    <row r="1983">
      <c r="Z1983">
        <f>IF(AND(ISNUMBER('Apólices'!$L1983),'Apólices'!$R1983&lt;&gt;"Cancelada"),IF(AND('Apólices'!$L1983&gt;=TODAY(),'Apólices'!$L1983&lt;=TODAY()+90),'Apólices'!$L1983+ROW()/100000,""),"")</f>
        <v/>
      </c>
    </row>
    <row r="1984">
      <c r="Z1984">
        <f>IF(AND(ISNUMBER('Apólices'!$L1984),'Apólices'!$R1984&lt;&gt;"Cancelada"),IF(AND('Apólices'!$L1984&gt;=TODAY(),'Apólices'!$L1984&lt;=TODAY()+90),'Apólices'!$L1984+ROW()/100000,""),"")</f>
        <v/>
      </c>
    </row>
    <row r="1985">
      <c r="Z1985">
        <f>IF(AND(ISNUMBER('Apólices'!$L1985),'Apólices'!$R1985&lt;&gt;"Cancelada"),IF(AND('Apólices'!$L1985&gt;=TODAY(),'Apólices'!$L1985&lt;=TODAY()+90),'Apólices'!$L1985+ROW()/100000,""),"")</f>
        <v/>
      </c>
    </row>
    <row r="1986">
      <c r="Z1986">
        <f>IF(AND(ISNUMBER('Apólices'!$L1986),'Apólices'!$R1986&lt;&gt;"Cancelada"),IF(AND('Apólices'!$L1986&gt;=TODAY(),'Apólices'!$L1986&lt;=TODAY()+90),'Apólices'!$L1986+ROW()/100000,""),"")</f>
        <v/>
      </c>
    </row>
    <row r="1987">
      <c r="Z1987">
        <f>IF(AND(ISNUMBER('Apólices'!$L1987),'Apólices'!$R1987&lt;&gt;"Cancelada"),IF(AND('Apólices'!$L1987&gt;=TODAY(),'Apólices'!$L1987&lt;=TODAY()+90),'Apólices'!$L1987+ROW()/100000,""),"")</f>
        <v/>
      </c>
    </row>
    <row r="1988">
      <c r="Z1988">
        <f>IF(AND(ISNUMBER('Apólices'!$L1988),'Apólices'!$R1988&lt;&gt;"Cancelada"),IF(AND('Apólices'!$L1988&gt;=TODAY(),'Apólices'!$L1988&lt;=TODAY()+90),'Apólices'!$L1988+ROW()/100000,""),"")</f>
        <v/>
      </c>
    </row>
    <row r="1989">
      <c r="Z1989">
        <f>IF(AND(ISNUMBER('Apólices'!$L1989),'Apólices'!$R1989&lt;&gt;"Cancelada"),IF(AND('Apólices'!$L1989&gt;=TODAY(),'Apólices'!$L1989&lt;=TODAY()+90),'Apólices'!$L1989+ROW()/100000,""),"")</f>
        <v/>
      </c>
    </row>
    <row r="1990">
      <c r="Z1990">
        <f>IF(AND(ISNUMBER('Apólices'!$L1990),'Apólices'!$R1990&lt;&gt;"Cancelada"),IF(AND('Apólices'!$L1990&gt;=TODAY(),'Apólices'!$L1990&lt;=TODAY()+90),'Apólices'!$L1990+ROW()/100000,""),"")</f>
        <v/>
      </c>
    </row>
    <row r="1991">
      <c r="Z1991">
        <f>IF(AND(ISNUMBER('Apólices'!$L1991),'Apólices'!$R1991&lt;&gt;"Cancelada"),IF(AND('Apólices'!$L1991&gt;=TODAY(),'Apólices'!$L1991&lt;=TODAY()+90),'Apólices'!$L1991+ROW()/100000,""),"")</f>
        <v/>
      </c>
    </row>
    <row r="1992">
      <c r="Z1992">
        <f>IF(AND(ISNUMBER('Apólices'!$L1992),'Apólices'!$R1992&lt;&gt;"Cancelada"),IF(AND('Apólices'!$L1992&gt;=TODAY(),'Apólices'!$L1992&lt;=TODAY()+90),'Apólices'!$L1992+ROW()/100000,""),"")</f>
        <v/>
      </c>
    </row>
    <row r="1993">
      <c r="Z1993">
        <f>IF(AND(ISNUMBER('Apólices'!$L1993),'Apólices'!$R1993&lt;&gt;"Cancelada"),IF(AND('Apólices'!$L1993&gt;=TODAY(),'Apólices'!$L1993&lt;=TODAY()+90),'Apólices'!$L1993+ROW()/100000,""),"")</f>
        <v/>
      </c>
    </row>
    <row r="1994">
      <c r="Z1994">
        <f>IF(AND(ISNUMBER('Apólices'!$L1994),'Apólices'!$R1994&lt;&gt;"Cancelada"),IF(AND('Apólices'!$L1994&gt;=TODAY(),'Apólices'!$L1994&lt;=TODAY()+90),'Apólices'!$L1994+ROW()/100000,""),"")</f>
        <v/>
      </c>
    </row>
    <row r="1995">
      <c r="Z1995">
        <f>IF(AND(ISNUMBER('Apólices'!$L1995),'Apólices'!$R1995&lt;&gt;"Cancelada"),IF(AND('Apólices'!$L1995&gt;=TODAY(),'Apólices'!$L1995&lt;=TODAY()+90),'Apólices'!$L1995+ROW()/100000,""),"")</f>
        <v/>
      </c>
    </row>
    <row r="1996">
      <c r="Z1996">
        <f>IF(AND(ISNUMBER('Apólices'!$L1996),'Apólices'!$R1996&lt;&gt;"Cancelada"),IF(AND('Apólices'!$L1996&gt;=TODAY(),'Apólices'!$L1996&lt;=TODAY()+90),'Apólices'!$L1996+ROW()/100000,""),"")</f>
        <v/>
      </c>
    </row>
    <row r="1997">
      <c r="Z1997">
        <f>IF(AND(ISNUMBER('Apólices'!$L1997),'Apólices'!$R1997&lt;&gt;"Cancelada"),IF(AND('Apólices'!$L1997&gt;=TODAY(),'Apólices'!$L1997&lt;=TODAY()+90),'Apólices'!$L1997+ROW()/100000,""),"")</f>
        <v/>
      </c>
    </row>
    <row r="1998">
      <c r="Z1998">
        <f>IF(AND(ISNUMBER('Apólices'!$L1998),'Apólices'!$R1998&lt;&gt;"Cancelada"),IF(AND('Apólices'!$L1998&gt;=TODAY(),'Apólices'!$L1998&lt;=TODAY()+90),'Apólices'!$L1998+ROW()/100000,""),"")</f>
        <v/>
      </c>
    </row>
    <row r="1999">
      <c r="Z1999">
        <f>IF(AND(ISNUMBER('Apólices'!$L1999),'Apólices'!$R1999&lt;&gt;"Cancelada"),IF(AND('Apólices'!$L1999&gt;=TODAY(),'Apólices'!$L1999&lt;=TODAY()+90),'Apólices'!$L1999+ROW()/100000,""),"")</f>
        <v/>
      </c>
    </row>
    <row r="2000">
      <c r="Z2000">
        <f>IF(AND(ISNUMBER('Apólices'!$L2000),'Apólices'!$R2000&lt;&gt;"Cancelada"),IF(AND('Apólices'!$L2000&gt;=TODAY(),'Apólices'!$L2000&lt;=TODAY()+90),'Apólices'!$L2000+ROW()/100000,""),"")</f>
        <v/>
      </c>
    </row>
    <row r="2001">
      <c r="Z2001">
        <f>IF(AND(ISNUMBER('Apólices'!$L2001),'Apólices'!$R2001&lt;&gt;"Cancelada"),IF(AND('Apólices'!$L2001&gt;=TODAY(),'Apólices'!$L2001&lt;=TODAY()+90),'Apólices'!$L2001+ROW()/100000,""),"")</f>
        <v/>
      </c>
    </row>
    <row r="2002">
      <c r="Z2002">
        <f>IF(AND(ISNUMBER('Apólices'!$L2002),'Apólices'!$R2002&lt;&gt;"Cancelada"),IF(AND('Apólices'!$L2002&gt;=TODAY(),'Apólices'!$L2002&lt;=TODAY()+90),'Apólices'!$L2002+ROW()/100000,""),"")</f>
        <v/>
      </c>
    </row>
    <row r="2003">
      <c r="Z2003">
        <f>IF(AND(ISNUMBER('Apólices'!$L2003),'Apólices'!$R2003&lt;&gt;"Cancelada"),IF(AND('Apólices'!$L2003&gt;=TODAY(),'Apólices'!$L2003&lt;=TODAY()+90),'Apólices'!$L2003+ROW()/100000,""),"")</f>
        <v/>
      </c>
    </row>
    <row r="2004">
      <c r="Z2004">
        <f>IF(AND(ISNUMBER('Apólices'!$L2004),'Apólices'!$R2004&lt;&gt;"Cancelada"),IF(AND('Apólices'!$L2004&gt;=TODAY(),'Apólices'!$L2004&lt;=TODAY()+90),'Apólices'!$L2004+ROW()/100000,""),"")</f>
        <v/>
      </c>
    </row>
    <row r="2005">
      <c r="Z2005">
        <f>IF(AND(ISNUMBER('Apólices'!$L2005),'Apólices'!$R2005&lt;&gt;"Cancelada"),IF(AND('Apólices'!$L2005&gt;=TODAY(),'Apólices'!$L2005&lt;=TODAY()+90),'Apólices'!$L2005+ROW()/100000,""),"")</f>
        <v/>
      </c>
    </row>
    <row r="2006">
      <c r="Z2006">
        <f>IF(AND(ISNUMBER('Apólices'!$L2006),'Apólices'!$R2006&lt;&gt;"Cancelada"),IF(AND('Apólices'!$L2006&gt;=TODAY(),'Apólices'!$L2006&lt;=TODAY()+90),'Apólices'!$L2006+ROW()/100000,""),"")</f>
        <v/>
      </c>
    </row>
    <row r="2007">
      <c r="Z2007">
        <f>IF(AND(ISNUMBER('Apólices'!$L2007),'Apólices'!$R2007&lt;&gt;"Cancelada"),IF(AND('Apólices'!$L2007&gt;=TODAY(),'Apólices'!$L2007&lt;=TODAY()+90),'Apólices'!$L2007+ROW()/100000,""),"")</f>
        <v/>
      </c>
    </row>
    <row r="2008">
      <c r="Z2008">
        <f>IF(AND(ISNUMBER('Apólices'!$L2008),'Apólices'!$R2008&lt;&gt;"Cancelada"),IF(AND('Apólices'!$L2008&gt;=TODAY(),'Apólices'!$L2008&lt;=TODAY()+90),'Apólices'!$L2008+ROW()/100000,""),"")</f>
        <v/>
      </c>
    </row>
    <row r="2009">
      <c r="Z2009">
        <f>IF(AND(ISNUMBER('Apólices'!$L2009),'Apólices'!$R2009&lt;&gt;"Cancelada"),IF(AND('Apólices'!$L2009&gt;=TODAY(),'Apólices'!$L2009&lt;=TODAY()+90),'Apólices'!$L2009+ROW()/100000,""),"")</f>
        <v/>
      </c>
    </row>
    <row r="2010">
      <c r="Z2010">
        <f>IF(AND(ISNUMBER('Apólices'!$L2010),'Apólices'!$R2010&lt;&gt;"Cancelada"),IF(AND('Apólices'!$L2010&gt;=TODAY(),'Apólices'!$L2010&lt;=TODAY()+90),'Apólices'!$L2010+ROW()/100000,""),"")</f>
        <v/>
      </c>
    </row>
    <row r="2011">
      <c r="Z2011">
        <f>IF(AND(ISNUMBER('Apólices'!$L2011),'Apólices'!$R2011&lt;&gt;"Cancelada"),IF(AND('Apólices'!$L2011&gt;=TODAY(),'Apólices'!$L2011&lt;=TODAY()+90),'Apólices'!$L2011+ROW()/100000,""),"")</f>
        <v/>
      </c>
    </row>
    <row r="2012">
      <c r="Z2012">
        <f>IF(AND(ISNUMBER('Apólices'!$L2012),'Apólices'!$R2012&lt;&gt;"Cancelada"),IF(AND('Apólices'!$L2012&gt;=TODAY(),'Apólices'!$L2012&lt;=TODAY()+90),'Apólices'!$L2012+ROW()/100000,""),"")</f>
        <v/>
      </c>
    </row>
    <row r="2013">
      <c r="Z2013">
        <f>IF(AND(ISNUMBER('Apólices'!$L2013),'Apólices'!$R2013&lt;&gt;"Cancelada"),IF(AND('Apólices'!$L2013&gt;=TODAY(),'Apólices'!$L2013&lt;=TODAY()+90),'Apólices'!$L2013+ROW()/100000,""),"")</f>
        <v/>
      </c>
    </row>
    <row r="2014">
      <c r="Z2014">
        <f>IF(AND(ISNUMBER('Apólices'!$L2014),'Apólices'!$R2014&lt;&gt;"Cancelada"),IF(AND('Apólices'!$L2014&gt;=TODAY(),'Apólices'!$L2014&lt;=TODAY()+90),'Apólices'!$L2014+ROW()/100000,""),"")</f>
        <v/>
      </c>
    </row>
    <row r="2015">
      <c r="Z2015">
        <f>IF(AND(ISNUMBER('Apólices'!$L2015),'Apólices'!$R2015&lt;&gt;"Cancelada"),IF(AND('Apólices'!$L2015&gt;=TODAY(),'Apólices'!$L2015&lt;=TODAY()+90),'Apólices'!$L2015+ROW()/100000,""),"")</f>
        <v/>
      </c>
    </row>
    <row r="2016">
      <c r="Z2016">
        <f>IF(AND(ISNUMBER('Apólices'!$L2016),'Apólices'!$R2016&lt;&gt;"Cancelada"),IF(AND('Apólices'!$L2016&gt;=TODAY(),'Apólices'!$L2016&lt;=TODAY()+90),'Apólices'!$L2016+ROW()/100000,""),"")</f>
        <v/>
      </c>
    </row>
    <row r="2017">
      <c r="Z2017">
        <f>IF(AND(ISNUMBER('Apólices'!$L2017),'Apólices'!$R2017&lt;&gt;"Cancelada"),IF(AND('Apólices'!$L2017&gt;=TODAY(),'Apólices'!$L2017&lt;=TODAY()+90),'Apólices'!$L2017+ROW()/100000,""),"")</f>
        <v/>
      </c>
    </row>
    <row r="2018">
      <c r="Z2018">
        <f>IF(AND(ISNUMBER('Apólices'!$L2018),'Apólices'!$R2018&lt;&gt;"Cancelada"),IF(AND('Apólices'!$L2018&gt;=TODAY(),'Apólices'!$L2018&lt;=TODAY()+90),'Apólices'!$L2018+ROW()/100000,""),"")</f>
        <v/>
      </c>
    </row>
    <row r="2019">
      <c r="Z2019">
        <f>IF(AND(ISNUMBER('Apólices'!$L2019),'Apólices'!$R2019&lt;&gt;"Cancelada"),IF(AND('Apólices'!$L2019&gt;=TODAY(),'Apólices'!$L2019&lt;=TODAY()+90),'Apólices'!$L2019+ROW()/100000,""),"")</f>
        <v/>
      </c>
    </row>
    <row r="2020">
      <c r="Z2020">
        <f>IF(AND(ISNUMBER('Apólices'!$L2020),'Apólices'!$R2020&lt;&gt;"Cancelada"),IF(AND('Apólices'!$L2020&gt;=TODAY(),'Apólices'!$L2020&lt;=TODAY()+90),'Apólices'!$L2020+ROW()/100000,""),"")</f>
        <v/>
      </c>
    </row>
    <row r="2021">
      <c r="Z2021">
        <f>IF(AND(ISNUMBER('Apólices'!$L2021),'Apólices'!$R2021&lt;&gt;"Cancelada"),IF(AND('Apólices'!$L2021&gt;=TODAY(),'Apólices'!$L2021&lt;=TODAY()+90),'Apólices'!$L2021+ROW()/100000,""),"")</f>
        <v/>
      </c>
    </row>
    <row r="2022">
      <c r="Z2022">
        <f>IF(AND(ISNUMBER('Apólices'!$L2022),'Apólices'!$R2022&lt;&gt;"Cancelada"),IF(AND('Apólices'!$L2022&gt;=TODAY(),'Apólices'!$L2022&lt;=TODAY()+90),'Apólices'!$L2022+ROW()/100000,""),"")</f>
        <v/>
      </c>
    </row>
    <row r="2023">
      <c r="Z2023">
        <f>IF(AND(ISNUMBER('Apólices'!$L2023),'Apólices'!$R2023&lt;&gt;"Cancelada"),IF(AND('Apólices'!$L2023&gt;=TODAY(),'Apólices'!$L2023&lt;=TODAY()+90),'Apólices'!$L2023+ROW()/100000,""),"")</f>
        <v/>
      </c>
    </row>
    <row r="2024">
      <c r="Z2024">
        <f>IF(AND(ISNUMBER('Apólices'!$L2024),'Apólices'!$R2024&lt;&gt;"Cancelada"),IF(AND('Apólices'!$L2024&gt;=TODAY(),'Apólices'!$L2024&lt;=TODAY()+90),'Apólices'!$L2024+ROW()/100000,""),"")</f>
        <v/>
      </c>
    </row>
    <row r="2025">
      <c r="Z2025">
        <f>IF(AND(ISNUMBER('Apólices'!$L2025),'Apólices'!$R2025&lt;&gt;"Cancelada"),IF(AND('Apólices'!$L2025&gt;=TODAY(),'Apólices'!$L2025&lt;=TODAY()+90),'Apólices'!$L2025+ROW()/100000,""),"")</f>
        <v/>
      </c>
    </row>
    <row r="2026">
      <c r="Z2026">
        <f>IF(AND(ISNUMBER('Apólices'!$L2026),'Apólices'!$R2026&lt;&gt;"Cancelada"),IF(AND('Apólices'!$L2026&gt;=TODAY(),'Apólices'!$L2026&lt;=TODAY()+90),'Apólices'!$L2026+ROW()/100000,""),"")</f>
        <v/>
      </c>
    </row>
    <row r="2027">
      <c r="Z2027">
        <f>IF(AND(ISNUMBER('Apólices'!$L2027),'Apólices'!$R2027&lt;&gt;"Cancelada"),IF(AND('Apólices'!$L2027&gt;=TODAY(),'Apólices'!$L2027&lt;=TODAY()+90),'Apólices'!$L2027+ROW()/100000,""),"")</f>
        <v/>
      </c>
    </row>
    <row r="2028">
      <c r="Z2028">
        <f>IF(AND(ISNUMBER('Apólices'!$L2028),'Apólices'!$R2028&lt;&gt;"Cancelada"),IF(AND('Apólices'!$L2028&gt;=TODAY(),'Apólices'!$L2028&lt;=TODAY()+90),'Apólices'!$L2028+ROW()/100000,""),"")</f>
        <v/>
      </c>
    </row>
    <row r="2029">
      <c r="Z2029">
        <f>IF(AND(ISNUMBER('Apólices'!$L2029),'Apólices'!$R2029&lt;&gt;"Cancelada"),IF(AND('Apólices'!$L2029&gt;=TODAY(),'Apólices'!$L2029&lt;=TODAY()+90),'Apólices'!$L2029+ROW()/100000,""),"")</f>
        <v/>
      </c>
    </row>
    <row r="2030">
      <c r="Z2030">
        <f>IF(AND(ISNUMBER('Apólices'!$L2030),'Apólices'!$R2030&lt;&gt;"Cancelada"),IF(AND('Apólices'!$L2030&gt;=TODAY(),'Apólices'!$L2030&lt;=TODAY()+90),'Apólices'!$L2030+ROW()/100000,""),"")</f>
        <v/>
      </c>
    </row>
    <row r="2031">
      <c r="Z2031">
        <f>IF(AND(ISNUMBER('Apólices'!$L2031),'Apólices'!$R2031&lt;&gt;"Cancelada"),IF(AND('Apólices'!$L2031&gt;=TODAY(),'Apólices'!$L2031&lt;=TODAY()+90),'Apólices'!$L2031+ROW()/100000,""),"")</f>
        <v/>
      </c>
    </row>
    <row r="2032">
      <c r="Z2032">
        <f>IF(AND(ISNUMBER('Apólices'!$L2032),'Apólices'!$R2032&lt;&gt;"Cancelada"),IF(AND('Apólices'!$L2032&gt;=TODAY(),'Apólices'!$L2032&lt;=TODAY()+90),'Apólices'!$L2032+ROW()/100000,""),"")</f>
        <v/>
      </c>
    </row>
    <row r="2033">
      <c r="Z2033">
        <f>IF(AND(ISNUMBER('Apólices'!$L2033),'Apólices'!$R2033&lt;&gt;"Cancelada"),IF(AND('Apólices'!$L2033&gt;=TODAY(),'Apólices'!$L2033&lt;=TODAY()+90),'Apólices'!$L2033+ROW()/100000,""),"")</f>
        <v/>
      </c>
    </row>
    <row r="2034">
      <c r="Z2034">
        <f>IF(AND(ISNUMBER('Apólices'!$L2034),'Apólices'!$R2034&lt;&gt;"Cancelada"),IF(AND('Apólices'!$L2034&gt;=TODAY(),'Apólices'!$L2034&lt;=TODAY()+90),'Apólices'!$L2034+ROW()/100000,""),"")</f>
        <v/>
      </c>
    </row>
    <row r="2035">
      <c r="Z2035">
        <f>IF(AND(ISNUMBER('Apólices'!$L2035),'Apólices'!$R2035&lt;&gt;"Cancelada"),IF(AND('Apólices'!$L2035&gt;=TODAY(),'Apólices'!$L2035&lt;=TODAY()+90),'Apólices'!$L2035+ROW()/100000,""),"")</f>
        <v/>
      </c>
    </row>
    <row r="2036">
      <c r="Z2036">
        <f>IF(AND(ISNUMBER('Apólices'!$L2036),'Apólices'!$R2036&lt;&gt;"Cancelada"),IF(AND('Apólices'!$L2036&gt;=TODAY(),'Apólices'!$L2036&lt;=TODAY()+90),'Apólices'!$L2036+ROW()/100000,""),"")</f>
        <v/>
      </c>
    </row>
    <row r="2037">
      <c r="Z2037">
        <f>IF(AND(ISNUMBER('Apólices'!$L2037),'Apólices'!$R2037&lt;&gt;"Cancelada"),IF(AND('Apólices'!$L2037&gt;=TODAY(),'Apólices'!$L2037&lt;=TODAY()+90),'Apólices'!$L2037+ROW()/100000,""),"")</f>
        <v/>
      </c>
    </row>
    <row r="2038">
      <c r="Z2038">
        <f>IF(AND(ISNUMBER('Apólices'!$L2038),'Apólices'!$R2038&lt;&gt;"Cancelada"),IF(AND('Apólices'!$L2038&gt;=TODAY(),'Apólices'!$L2038&lt;=TODAY()+90),'Apólices'!$L2038+ROW()/100000,""),"")</f>
        <v/>
      </c>
    </row>
    <row r="2039">
      <c r="Z2039">
        <f>IF(AND(ISNUMBER('Apólices'!$L2039),'Apólices'!$R2039&lt;&gt;"Cancelada"),IF(AND('Apólices'!$L2039&gt;=TODAY(),'Apólices'!$L2039&lt;=TODAY()+90),'Apólices'!$L2039+ROW()/100000,""),"")</f>
        <v/>
      </c>
    </row>
    <row r="2040">
      <c r="Z2040">
        <f>IF(AND(ISNUMBER('Apólices'!$L2040),'Apólices'!$R2040&lt;&gt;"Cancelada"),IF(AND('Apólices'!$L2040&gt;=TODAY(),'Apólices'!$L2040&lt;=TODAY()+90),'Apólices'!$L2040+ROW()/100000,""),"")</f>
        <v/>
      </c>
    </row>
    <row r="2041">
      <c r="Z2041">
        <f>IF(AND(ISNUMBER('Apólices'!$L2041),'Apólices'!$R2041&lt;&gt;"Cancelada"),IF(AND('Apólices'!$L2041&gt;=TODAY(),'Apólices'!$L2041&lt;=TODAY()+90),'Apólices'!$L2041+ROW()/100000,""),"")</f>
        <v/>
      </c>
    </row>
    <row r="2042">
      <c r="Z2042">
        <f>IF(AND(ISNUMBER('Apólices'!$L2042),'Apólices'!$R2042&lt;&gt;"Cancelada"),IF(AND('Apólices'!$L2042&gt;=TODAY(),'Apólices'!$L2042&lt;=TODAY()+90),'Apólices'!$L2042+ROW()/100000,""),"")</f>
        <v/>
      </c>
    </row>
    <row r="2043">
      <c r="Z2043">
        <f>IF(AND(ISNUMBER('Apólices'!$L2043),'Apólices'!$R2043&lt;&gt;"Cancelada"),IF(AND('Apólices'!$L2043&gt;=TODAY(),'Apólices'!$L2043&lt;=TODAY()+90),'Apólices'!$L2043+ROW()/100000,""),"")</f>
        <v/>
      </c>
    </row>
    <row r="2044">
      <c r="Z2044">
        <f>IF(AND(ISNUMBER('Apólices'!$L2044),'Apólices'!$R2044&lt;&gt;"Cancelada"),IF(AND('Apólices'!$L2044&gt;=TODAY(),'Apólices'!$L2044&lt;=TODAY()+90),'Apólices'!$L2044+ROW()/100000,""),"")</f>
        <v/>
      </c>
    </row>
    <row r="2045">
      <c r="Z2045">
        <f>IF(AND(ISNUMBER('Apólices'!$L2045),'Apólices'!$R2045&lt;&gt;"Cancelada"),IF(AND('Apólices'!$L2045&gt;=TODAY(),'Apólices'!$L2045&lt;=TODAY()+90),'Apólices'!$L2045+ROW()/100000,""),"")</f>
        <v/>
      </c>
    </row>
    <row r="2046">
      <c r="Z2046">
        <f>IF(AND(ISNUMBER('Apólices'!$L2046),'Apólices'!$R2046&lt;&gt;"Cancelada"),IF(AND('Apólices'!$L2046&gt;=TODAY(),'Apólices'!$L2046&lt;=TODAY()+90),'Apólices'!$L2046+ROW()/100000,""),"")</f>
        <v/>
      </c>
    </row>
    <row r="2047">
      <c r="Z2047">
        <f>IF(AND(ISNUMBER('Apólices'!$L2047),'Apólices'!$R2047&lt;&gt;"Cancelada"),IF(AND('Apólices'!$L2047&gt;=TODAY(),'Apólices'!$L2047&lt;=TODAY()+90),'Apólices'!$L2047+ROW()/100000,""),"")</f>
        <v/>
      </c>
    </row>
    <row r="2048">
      <c r="Z2048">
        <f>IF(AND(ISNUMBER('Apólices'!$L2048),'Apólices'!$R2048&lt;&gt;"Cancelada"),IF(AND('Apólices'!$L2048&gt;=TODAY(),'Apólices'!$L2048&lt;=TODAY()+90),'Apólices'!$L2048+ROW()/100000,""),"")</f>
        <v/>
      </c>
    </row>
    <row r="2049">
      <c r="Z2049">
        <f>IF(AND(ISNUMBER('Apólices'!$L2049),'Apólices'!$R2049&lt;&gt;"Cancelada"),IF(AND('Apólices'!$L2049&gt;=TODAY(),'Apólices'!$L2049&lt;=TODAY()+90),'Apólices'!$L2049+ROW()/100000,""),"")</f>
        <v/>
      </c>
    </row>
    <row r="2050">
      <c r="Z2050">
        <f>IF(AND(ISNUMBER('Apólices'!$L2050),'Apólices'!$R2050&lt;&gt;"Cancelada"),IF(AND('Apólices'!$L2050&gt;=TODAY(),'Apólices'!$L2050&lt;=TODAY()+90),'Apólices'!$L2050+ROW()/100000,""),"")</f>
        <v/>
      </c>
    </row>
    <row r="2051">
      <c r="Z2051">
        <f>IF(AND(ISNUMBER('Apólices'!$L2051),'Apólices'!$R2051&lt;&gt;"Cancelada"),IF(AND('Apólices'!$L2051&gt;=TODAY(),'Apólices'!$L2051&lt;=TODAY()+90),'Apólices'!$L2051+ROW()/100000,""),"")</f>
        <v/>
      </c>
    </row>
    <row r="2052">
      <c r="Z2052">
        <f>IF(AND(ISNUMBER('Apólices'!$L2052),'Apólices'!$R2052&lt;&gt;"Cancelada"),IF(AND('Apólices'!$L2052&gt;=TODAY(),'Apólices'!$L2052&lt;=TODAY()+90),'Apólices'!$L2052+ROW()/100000,""),"")</f>
        <v/>
      </c>
    </row>
    <row r="2053">
      <c r="Z2053">
        <f>IF(AND(ISNUMBER('Apólices'!$L2053),'Apólices'!$R2053&lt;&gt;"Cancelada"),IF(AND('Apólices'!$L2053&gt;=TODAY(),'Apólices'!$L2053&lt;=TODAY()+90),'Apólices'!$L2053+ROW()/100000,""),"")</f>
        <v/>
      </c>
    </row>
    <row r="2054">
      <c r="Z2054">
        <f>IF(AND(ISNUMBER('Apólices'!$L2054),'Apólices'!$R2054&lt;&gt;"Cancelada"),IF(AND('Apólices'!$L2054&gt;=TODAY(),'Apólices'!$L2054&lt;=TODAY()+90),'Apólices'!$L2054+ROW()/100000,""),"")</f>
        <v/>
      </c>
    </row>
    <row r="2055">
      <c r="Z2055">
        <f>IF(AND(ISNUMBER('Apólices'!$L2055),'Apólices'!$R2055&lt;&gt;"Cancelada"),IF(AND('Apólices'!$L2055&gt;=TODAY(),'Apólices'!$L2055&lt;=TODAY()+90),'Apólices'!$L2055+ROW()/100000,""),"")</f>
        <v/>
      </c>
    </row>
    <row r="2056">
      <c r="Z2056">
        <f>IF(AND(ISNUMBER('Apólices'!$L2056),'Apólices'!$R2056&lt;&gt;"Cancelada"),IF(AND('Apólices'!$L2056&gt;=TODAY(),'Apólices'!$L2056&lt;=TODAY()+90),'Apólices'!$L2056+ROW()/100000,""),"")</f>
        <v/>
      </c>
    </row>
    <row r="2057">
      <c r="Z2057">
        <f>IF(AND(ISNUMBER('Apólices'!$L2057),'Apólices'!$R2057&lt;&gt;"Cancelada"),IF(AND('Apólices'!$L2057&gt;=TODAY(),'Apólices'!$L2057&lt;=TODAY()+90),'Apólices'!$L2057+ROW()/100000,""),"")</f>
        <v/>
      </c>
    </row>
    <row r="2058">
      <c r="Z2058">
        <f>IF(AND(ISNUMBER('Apólices'!$L2058),'Apólices'!$R2058&lt;&gt;"Cancelada"),IF(AND('Apólices'!$L2058&gt;=TODAY(),'Apólices'!$L2058&lt;=TODAY()+90),'Apólices'!$L2058+ROW()/100000,""),"")</f>
        <v/>
      </c>
    </row>
    <row r="2059">
      <c r="Z2059">
        <f>IF(AND(ISNUMBER('Apólices'!$L2059),'Apólices'!$R2059&lt;&gt;"Cancelada"),IF(AND('Apólices'!$L2059&gt;=TODAY(),'Apólices'!$L2059&lt;=TODAY()+90),'Apólices'!$L2059+ROW()/100000,""),"")</f>
        <v/>
      </c>
    </row>
    <row r="2060">
      <c r="Z2060">
        <f>IF(AND(ISNUMBER('Apólices'!$L2060),'Apólices'!$R2060&lt;&gt;"Cancelada"),IF(AND('Apólices'!$L2060&gt;=TODAY(),'Apólices'!$L2060&lt;=TODAY()+90),'Apólices'!$L2060+ROW()/100000,""),"")</f>
        <v/>
      </c>
    </row>
    <row r="2061">
      <c r="Z2061">
        <f>IF(AND(ISNUMBER('Apólices'!$L2061),'Apólices'!$R2061&lt;&gt;"Cancelada"),IF(AND('Apólices'!$L2061&gt;=TODAY(),'Apólices'!$L2061&lt;=TODAY()+90),'Apólices'!$L2061+ROW()/100000,""),"")</f>
        <v/>
      </c>
    </row>
    <row r="2062">
      <c r="Z2062">
        <f>IF(AND(ISNUMBER('Apólices'!$L2062),'Apólices'!$R2062&lt;&gt;"Cancelada"),IF(AND('Apólices'!$L2062&gt;=TODAY(),'Apólices'!$L2062&lt;=TODAY()+90),'Apólices'!$L2062+ROW()/100000,""),"")</f>
        <v/>
      </c>
    </row>
    <row r="2063">
      <c r="Z2063">
        <f>IF(AND(ISNUMBER('Apólices'!$L2063),'Apólices'!$R2063&lt;&gt;"Cancelada"),IF(AND('Apólices'!$L2063&gt;=TODAY(),'Apólices'!$L2063&lt;=TODAY()+90),'Apólices'!$L2063+ROW()/100000,""),"")</f>
        <v/>
      </c>
    </row>
    <row r="2064">
      <c r="Z2064">
        <f>IF(AND(ISNUMBER('Apólices'!$L2064),'Apólices'!$R2064&lt;&gt;"Cancelada"),IF(AND('Apólices'!$L2064&gt;=TODAY(),'Apólices'!$L2064&lt;=TODAY()+90),'Apólices'!$L2064+ROW()/100000,""),"")</f>
        <v/>
      </c>
    </row>
    <row r="2065">
      <c r="Z2065">
        <f>IF(AND(ISNUMBER('Apólices'!$L2065),'Apólices'!$R2065&lt;&gt;"Cancelada"),IF(AND('Apólices'!$L2065&gt;=TODAY(),'Apólices'!$L2065&lt;=TODAY()+90),'Apólices'!$L2065+ROW()/100000,""),"")</f>
        <v/>
      </c>
    </row>
    <row r="2066">
      <c r="Z2066">
        <f>IF(AND(ISNUMBER('Apólices'!$L2066),'Apólices'!$R2066&lt;&gt;"Cancelada"),IF(AND('Apólices'!$L2066&gt;=TODAY(),'Apólices'!$L2066&lt;=TODAY()+90),'Apólices'!$L2066+ROW()/100000,""),"")</f>
        <v/>
      </c>
    </row>
    <row r="2067">
      <c r="Z2067">
        <f>IF(AND(ISNUMBER('Apólices'!$L2067),'Apólices'!$R2067&lt;&gt;"Cancelada"),IF(AND('Apólices'!$L2067&gt;=TODAY(),'Apólices'!$L2067&lt;=TODAY()+90),'Apólices'!$L2067+ROW()/100000,""),"")</f>
        <v/>
      </c>
    </row>
    <row r="2068">
      <c r="Z2068">
        <f>IF(AND(ISNUMBER('Apólices'!$L2068),'Apólices'!$R2068&lt;&gt;"Cancelada"),IF(AND('Apólices'!$L2068&gt;=TODAY(),'Apólices'!$L2068&lt;=TODAY()+90),'Apólices'!$L2068+ROW()/100000,""),"")</f>
        <v/>
      </c>
    </row>
    <row r="2069">
      <c r="Z2069">
        <f>IF(AND(ISNUMBER('Apólices'!$L2069),'Apólices'!$R2069&lt;&gt;"Cancelada"),IF(AND('Apólices'!$L2069&gt;=TODAY(),'Apólices'!$L2069&lt;=TODAY()+90),'Apólices'!$L2069+ROW()/100000,""),"")</f>
        <v/>
      </c>
    </row>
    <row r="2070">
      <c r="Z2070">
        <f>IF(AND(ISNUMBER('Apólices'!$L2070),'Apólices'!$R2070&lt;&gt;"Cancelada"),IF(AND('Apólices'!$L2070&gt;=TODAY(),'Apólices'!$L2070&lt;=TODAY()+90),'Apólices'!$L2070+ROW()/100000,""),"")</f>
        <v/>
      </c>
    </row>
    <row r="2071">
      <c r="Z2071">
        <f>IF(AND(ISNUMBER('Apólices'!$L2071),'Apólices'!$R2071&lt;&gt;"Cancelada"),IF(AND('Apólices'!$L2071&gt;=TODAY(),'Apólices'!$L2071&lt;=TODAY()+90),'Apólices'!$L2071+ROW()/100000,""),"")</f>
        <v/>
      </c>
    </row>
    <row r="2072">
      <c r="Z2072">
        <f>IF(AND(ISNUMBER('Apólices'!$L2072),'Apólices'!$R2072&lt;&gt;"Cancelada"),IF(AND('Apólices'!$L2072&gt;=TODAY(),'Apólices'!$L2072&lt;=TODAY()+90),'Apólices'!$L2072+ROW()/100000,""),"")</f>
        <v/>
      </c>
    </row>
    <row r="2073">
      <c r="Z2073">
        <f>IF(AND(ISNUMBER('Apólices'!$L2073),'Apólices'!$R2073&lt;&gt;"Cancelada"),IF(AND('Apólices'!$L2073&gt;=TODAY(),'Apólices'!$L2073&lt;=TODAY()+90),'Apólices'!$L2073+ROW()/100000,""),"")</f>
        <v/>
      </c>
    </row>
    <row r="2074">
      <c r="Z2074">
        <f>IF(AND(ISNUMBER('Apólices'!$L2074),'Apólices'!$R2074&lt;&gt;"Cancelada"),IF(AND('Apólices'!$L2074&gt;=TODAY(),'Apólices'!$L2074&lt;=TODAY()+90),'Apólices'!$L2074+ROW()/100000,""),"")</f>
        <v/>
      </c>
    </row>
    <row r="2075">
      <c r="Z2075">
        <f>IF(AND(ISNUMBER('Apólices'!$L2075),'Apólices'!$R2075&lt;&gt;"Cancelada"),IF(AND('Apólices'!$L2075&gt;=TODAY(),'Apólices'!$L2075&lt;=TODAY()+90),'Apólices'!$L2075+ROW()/100000,""),"")</f>
        <v/>
      </c>
    </row>
    <row r="2076">
      <c r="Z2076">
        <f>IF(AND(ISNUMBER('Apólices'!$L2076),'Apólices'!$R2076&lt;&gt;"Cancelada"),IF(AND('Apólices'!$L2076&gt;=TODAY(),'Apólices'!$L2076&lt;=TODAY()+90),'Apólices'!$L2076+ROW()/100000,""),"")</f>
        <v/>
      </c>
    </row>
    <row r="2077">
      <c r="Z2077">
        <f>IF(AND(ISNUMBER('Apólices'!$L2077),'Apólices'!$R2077&lt;&gt;"Cancelada"),IF(AND('Apólices'!$L2077&gt;=TODAY(),'Apólices'!$L2077&lt;=TODAY()+90),'Apólices'!$L2077+ROW()/100000,""),"")</f>
        <v/>
      </c>
    </row>
    <row r="2078">
      <c r="Z2078">
        <f>IF(AND(ISNUMBER('Apólices'!$L2078),'Apólices'!$R2078&lt;&gt;"Cancelada"),IF(AND('Apólices'!$L2078&gt;=TODAY(),'Apólices'!$L2078&lt;=TODAY()+90),'Apólices'!$L2078+ROW()/100000,""),"")</f>
        <v/>
      </c>
    </row>
    <row r="2079">
      <c r="Z2079">
        <f>IF(AND(ISNUMBER('Apólices'!$L2079),'Apólices'!$R2079&lt;&gt;"Cancelada"),IF(AND('Apólices'!$L2079&gt;=TODAY(),'Apólices'!$L2079&lt;=TODAY()+90),'Apólices'!$L2079+ROW()/100000,""),"")</f>
        <v/>
      </c>
    </row>
    <row r="2080">
      <c r="Z2080">
        <f>IF(AND(ISNUMBER('Apólices'!$L2080),'Apólices'!$R2080&lt;&gt;"Cancelada"),IF(AND('Apólices'!$L2080&gt;=TODAY(),'Apólices'!$L2080&lt;=TODAY()+90),'Apólices'!$L2080+ROW()/100000,""),"")</f>
        <v/>
      </c>
    </row>
    <row r="2081">
      <c r="Z2081">
        <f>IF(AND(ISNUMBER('Apólices'!$L2081),'Apólices'!$R2081&lt;&gt;"Cancelada"),IF(AND('Apólices'!$L2081&gt;=TODAY(),'Apólices'!$L2081&lt;=TODAY()+90),'Apólices'!$L2081+ROW()/100000,""),"")</f>
        <v/>
      </c>
    </row>
    <row r="2082">
      <c r="Z2082">
        <f>IF(AND(ISNUMBER('Apólices'!$L2082),'Apólices'!$R2082&lt;&gt;"Cancelada"),IF(AND('Apólices'!$L2082&gt;=TODAY(),'Apólices'!$L2082&lt;=TODAY()+90),'Apólices'!$L2082+ROW()/100000,""),"")</f>
        <v/>
      </c>
    </row>
    <row r="2083">
      <c r="Z2083">
        <f>IF(AND(ISNUMBER('Apólices'!$L2083),'Apólices'!$R2083&lt;&gt;"Cancelada"),IF(AND('Apólices'!$L2083&gt;=TODAY(),'Apólices'!$L2083&lt;=TODAY()+90),'Apólices'!$L2083+ROW()/100000,""),"")</f>
        <v/>
      </c>
    </row>
    <row r="2084">
      <c r="Z2084">
        <f>IF(AND(ISNUMBER('Apólices'!$L2084),'Apólices'!$R2084&lt;&gt;"Cancelada"),IF(AND('Apólices'!$L2084&gt;=TODAY(),'Apólices'!$L2084&lt;=TODAY()+90),'Apólices'!$L2084+ROW()/100000,""),"")</f>
        <v/>
      </c>
    </row>
    <row r="2085">
      <c r="Z2085">
        <f>IF(AND(ISNUMBER('Apólices'!$L2085),'Apólices'!$R2085&lt;&gt;"Cancelada"),IF(AND('Apólices'!$L2085&gt;=TODAY(),'Apólices'!$L2085&lt;=TODAY()+90),'Apólices'!$L2085+ROW()/100000,""),"")</f>
        <v/>
      </c>
    </row>
    <row r="2086">
      <c r="Z2086">
        <f>IF(AND(ISNUMBER('Apólices'!$L2086),'Apólices'!$R2086&lt;&gt;"Cancelada"),IF(AND('Apólices'!$L2086&gt;=TODAY(),'Apólices'!$L2086&lt;=TODAY()+90),'Apólices'!$L2086+ROW()/100000,""),"")</f>
        <v/>
      </c>
    </row>
    <row r="2087">
      <c r="Z2087">
        <f>IF(AND(ISNUMBER('Apólices'!$L2087),'Apólices'!$R2087&lt;&gt;"Cancelada"),IF(AND('Apólices'!$L2087&gt;=TODAY(),'Apólices'!$L2087&lt;=TODAY()+90),'Apólices'!$L2087+ROW()/100000,""),"")</f>
        <v/>
      </c>
    </row>
    <row r="2088">
      <c r="Z2088">
        <f>IF(AND(ISNUMBER('Apólices'!$L2088),'Apólices'!$R2088&lt;&gt;"Cancelada"),IF(AND('Apólices'!$L2088&gt;=TODAY(),'Apólices'!$L2088&lt;=TODAY()+90),'Apólices'!$L2088+ROW()/100000,""),"")</f>
        <v/>
      </c>
    </row>
    <row r="2089">
      <c r="Z2089">
        <f>IF(AND(ISNUMBER('Apólices'!$L2089),'Apólices'!$R2089&lt;&gt;"Cancelada"),IF(AND('Apólices'!$L2089&gt;=TODAY(),'Apólices'!$L2089&lt;=TODAY()+90),'Apólices'!$L2089+ROW()/100000,""),"")</f>
        <v/>
      </c>
    </row>
    <row r="2090">
      <c r="Z2090">
        <f>IF(AND(ISNUMBER('Apólices'!$L2090),'Apólices'!$R2090&lt;&gt;"Cancelada"),IF(AND('Apólices'!$L2090&gt;=TODAY(),'Apólices'!$L2090&lt;=TODAY()+90),'Apólices'!$L2090+ROW()/100000,""),"")</f>
        <v/>
      </c>
    </row>
    <row r="2091">
      <c r="Z2091">
        <f>IF(AND(ISNUMBER('Apólices'!$L2091),'Apólices'!$R2091&lt;&gt;"Cancelada"),IF(AND('Apólices'!$L2091&gt;=TODAY(),'Apólices'!$L2091&lt;=TODAY()+90),'Apólices'!$L2091+ROW()/100000,""),"")</f>
        <v/>
      </c>
    </row>
    <row r="2092">
      <c r="Z2092">
        <f>IF(AND(ISNUMBER('Apólices'!$L2092),'Apólices'!$R2092&lt;&gt;"Cancelada"),IF(AND('Apólices'!$L2092&gt;=TODAY(),'Apólices'!$L2092&lt;=TODAY()+90),'Apólices'!$L2092+ROW()/100000,""),"")</f>
        <v/>
      </c>
    </row>
    <row r="2093">
      <c r="Z2093">
        <f>IF(AND(ISNUMBER('Apólices'!$L2093),'Apólices'!$R2093&lt;&gt;"Cancelada"),IF(AND('Apólices'!$L2093&gt;=TODAY(),'Apólices'!$L2093&lt;=TODAY()+90),'Apólices'!$L2093+ROW()/100000,""),"")</f>
        <v/>
      </c>
    </row>
    <row r="2094">
      <c r="Z2094">
        <f>IF(AND(ISNUMBER('Apólices'!$L2094),'Apólices'!$R2094&lt;&gt;"Cancelada"),IF(AND('Apólices'!$L2094&gt;=TODAY(),'Apólices'!$L2094&lt;=TODAY()+90),'Apólices'!$L2094+ROW()/100000,""),"")</f>
        <v/>
      </c>
    </row>
    <row r="2095">
      <c r="Z2095">
        <f>IF(AND(ISNUMBER('Apólices'!$L2095),'Apólices'!$R2095&lt;&gt;"Cancelada"),IF(AND('Apólices'!$L2095&gt;=TODAY(),'Apólices'!$L2095&lt;=TODAY()+90),'Apólices'!$L2095+ROW()/100000,""),"")</f>
        <v/>
      </c>
    </row>
    <row r="2096">
      <c r="Z2096">
        <f>IF(AND(ISNUMBER('Apólices'!$L2096),'Apólices'!$R2096&lt;&gt;"Cancelada"),IF(AND('Apólices'!$L2096&gt;=TODAY(),'Apólices'!$L2096&lt;=TODAY()+90),'Apólices'!$L2096+ROW()/100000,""),"")</f>
        <v/>
      </c>
    </row>
    <row r="2097">
      <c r="Z2097">
        <f>IF(AND(ISNUMBER('Apólices'!$L2097),'Apólices'!$R2097&lt;&gt;"Cancelada"),IF(AND('Apólices'!$L2097&gt;=TODAY(),'Apólices'!$L2097&lt;=TODAY()+90),'Apólices'!$L2097+ROW()/100000,""),"")</f>
        <v/>
      </c>
    </row>
    <row r="2098">
      <c r="Z2098">
        <f>IF(AND(ISNUMBER('Apólices'!$L2098),'Apólices'!$R2098&lt;&gt;"Cancelada"),IF(AND('Apólices'!$L2098&gt;=TODAY(),'Apólices'!$L2098&lt;=TODAY()+90),'Apólices'!$L2098+ROW()/100000,""),"")</f>
        <v/>
      </c>
    </row>
    <row r="2099">
      <c r="Z2099">
        <f>IF(AND(ISNUMBER('Apólices'!$L2099),'Apólices'!$R2099&lt;&gt;"Cancelada"),IF(AND('Apólices'!$L2099&gt;=TODAY(),'Apólices'!$L2099&lt;=TODAY()+90),'Apólices'!$L2099+ROW()/100000,""),"")</f>
        <v/>
      </c>
    </row>
    <row r="2100">
      <c r="Z2100">
        <f>IF(AND(ISNUMBER('Apólices'!$L2100),'Apólices'!$R2100&lt;&gt;"Cancelada"),IF(AND('Apólices'!$L2100&gt;=TODAY(),'Apólices'!$L2100&lt;=TODAY()+90),'Apólices'!$L2100+ROW()/100000,""),"")</f>
        <v/>
      </c>
    </row>
    <row r="2101">
      <c r="Z2101">
        <f>IF(AND(ISNUMBER('Apólices'!$L2101),'Apólices'!$R2101&lt;&gt;"Cancelada"),IF(AND('Apólices'!$L2101&gt;=TODAY(),'Apólices'!$L2101&lt;=TODAY()+90),'Apólices'!$L2101+ROW()/100000,""),"")</f>
        <v/>
      </c>
    </row>
    <row r="2102">
      <c r="Z2102">
        <f>IF(AND(ISNUMBER('Apólices'!$L2102),'Apólices'!$R2102&lt;&gt;"Cancelada"),IF(AND('Apólices'!$L2102&gt;=TODAY(),'Apólices'!$L2102&lt;=TODAY()+90),'Apólices'!$L2102+ROW()/100000,""),"")</f>
        <v/>
      </c>
    </row>
    <row r="2103">
      <c r="Z2103">
        <f>IF(AND(ISNUMBER('Apólices'!$L2103),'Apólices'!$R2103&lt;&gt;"Cancelada"),IF(AND('Apólices'!$L2103&gt;=TODAY(),'Apólices'!$L2103&lt;=TODAY()+90),'Apólices'!$L2103+ROW()/100000,""),"")</f>
        <v/>
      </c>
    </row>
    <row r="2104">
      <c r="Z2104">
        <f>IF(AND(ISNUMBER('Apólices'!$L2104),'Apólices'!$R2104&lt;&gt;"Cancelada"),IF(AND('Apólices'!$L2104&gt;=TODAY(),'Apólices'!$L2104&lt;=TODAY()+90),'Apólices'!$L2104+ROW()/100000,""),"")</f>
        <v/>
      </c>
    </row>
    <row r="2105">
      <c r="Z2105">
        <f>IF(AND(ISNUMBER('Apólices'!$L2105),'Apólices'!$R2105&lt;&gt;"Cancelada"),IF(AND('Apólices'!$L2105&gt;=TODAY(),'Apólices'!$L2105&lt;=TODAY()+90),'Apólices'!$L2105+ROW()/100000,""),"")</f>
        <v/>
      </c>
    </row>
    <row r="2106">
      <c r="Z2106">
        <f>IF(AND(ISNUMBER('Apólices'!$L2106),'Apólices'!$R2106&lt;&gt;"Cancelada"),IF(AND('Apólices'!$L2106&gt;=TODAY(),'Apólices'!$L2106&lt;=TODAY()+90),'Apólices'!$L2106+ROW()/100000,""),"")</f>
        <v/>
      </c>
    </row>
    <row r="2107">
      <c r="Z2107">
        <f>IF(AND(ISNUMBER('Apólices'!$L2107),'Apólices'!$R2107&lt;&gt;"Cancelada"),IF(AND('Apólices'!$L2107&gt;=TODAY(),'Apólices'!$L2107&lt;=TODAY()+90),'Apólices'!$L2107+ROW()/100000,""),"")</f>
        <v/>
      </c>
    </row>
    <row r="2108">
      <c r="Z2108">
        <f>IF(AND(ISNUMBER('Apólices'!$L2108),'Apólices'!$R2108&lt;&gt;"Cancelada"),IF(AND('Apólices'!$L2108&gt;=TODAY(),'Apólices'!$L2108&lt;=TODAY()+90),'Apólices'!$L2108+ROW()/100000,""),"")</f>
        <v/>
      </c>
    </row>
    <row r="2109">
      <c r="Z2109">
        <f>IF(AND(ISNUMBER('Apólices'!$L2109),'Apólices'!$R2109&lt;&gt;"Cancelada"),IF(AND('Apólices'!$L2109&gt;=TODAY(),'Apólices'!$L2109&lt;=TODAY()+90),'Apólices'!$L2109+ROW()/100000,""),"")</f>
        <v/>
      </c>
    </row>
    <row r="2110">
      <c r="Z2110">
        <f>IF(AND(ISNUMBER('Apólices'!$L2110),'Apólices'!$R2110&lt;&gt;"Cancelada"),IF(AND('Apólices'!$L2110&gt;=TODAY(),'Apólices'!$L2110&lt;=TODAY()+90),'Apólices'!$L2110+ROW()/100000,""),"")</f>
        <v/>
      </c>
    </row>
    <row r="2111">
      <c r="Z2111">
        <f>IF(AND(ISNUMBER('Apólices'!$L2111),'Apólices'!$R2111&lt;&gt;"Cancelada"),IF(AND('Apólices'!$L2111&gt;=TODAY(),'Apólices'!$L2111&lt;=TODAY()+90),'Apólices'!$L2111+ROW()/100000,""),"")</f>
        <v/>
      </c>
    </row>
    <row r="2112">
      <c r="Z2112">
        <f>IF(AND(ISNUMBER('Apólices'!$L2112),'Apólices'!$R2112&lt;&gt;"Cancelada"),IF(AND('Apólices'!$L2112&gt;=TODAY(),'Apólices'!$L2112&lt;=TODAY()+90),'Apólices'!$L2112+ROW()/100000,""),"")</f>
        <v/>
      </c>
    </row>
    <row r="2113">
      <c r="Z2113">
        <f>IF(AND(ISNUMBER('Apólices'!$L2113),'Apólices'!$R2113&lt;&gt;"Cancelada"),IF(AND('Apólices'!$L2113&gt;=TODAY(),'Apólices'!$L2113&lt;=TODAY()+90),'Apólices'!$L2113+ROW()/100000,""),"")</f>
        <v/>
      </c>
    </row>
    <row r="2114">
      <c r="Z2114">
        <f>IF(AND(ISNUMBER('Apólices'!$L2114),'Apólices'!$R2114&lt;&gt;"Cancelada"),IF(AND('Apólices'!$L2114&gt;=TODAY(),'Apólices'!$L2114&lt;=TODAY()+90),'Apólices'!$L2114+ROW()/100000,""),"")</f>
        <v/>
      </c>
    </row>
    <row r="2115">
      <c r="Z2115">
        <f>IF(AND(ISNUMBER('Apólices'!$L2115),'Apólices'!$R2115&lt;&gt;"Cancelada"),IF(AND('Apólices'!$L2115&gt;=TODAY(),'Apólices'!$L2115&lt;=TODAY()+90),'Apólices'!$L2115+ROW()/100000,""),"")</f>
        <v/>
      </c>
    </row>
    <row r="2116">
      <c r="Z2116">
        <f>IF(AND(ISNUMBER('Apólices'!$L2116),'Apólices'!$R2116&lt;&gt;"Cancelada"),IF(AND('Apólices'!$L2116&gt;=TODAY(),'Apólices'!$L2116&lt;=TODAY()+90),'Apólices'!$L2116+ROW()/100000,""),"")</f>
        <v/>
      </c>
    </row>
    <row r="2117">
      <c r="Z2117">
        <f>IF(AND(ISNUMBER('Apólices'!$L2117),'Apólices'!$R2117&lt;&gt;"Cancelada"),IF(AND('Apólices'!$L2117&gt;=TODAY(),'Apólices'!$L2117&lt;=TODAY()+90),'Apólices'!$L2117+ROW()/100000,""),"")</f>
        <v/>
      </c>
    </row>
    <row r="2118">
      <c r="Z2118">
        <f>IF(AND(ISNUMBER('Apólices'!$L2118),'Apólices'!$R2118&lt;&gt;"Cancelada"),IF(AND('Apólices'!$L2118&gt;=TODAY(),'Apólices'!$L2118&lt;=TODAY()+90),'Apólices'!$L2118+ROW()/100000,""),"")</f>
        <v/>
      </c>
    </row>
    <row r="2119">
      <c r="Z2119">
        <f>IF(AND(ISNUMBER('Apólices'!$L2119),'Apólices'!$R2119&lt;&gt;"Cancelada"),IF(AND('Apólices'!$L2119&gt;=TODAY(),'Apólices'!$L2119&lt;=TODAY()+90),'Apólices'!$L2119+ROW()/100000,""),"")</f>
        <v/>
      </c>
    </row>
    <row r="2120">
      <c r="Z2120">
        <f>IF(AND(ISNUMBER('Apólices'!$L2120),'Apólices'!$R2120&lt;&gt;"Cancelada"),IF(AND('Apólices'!$L2120&gt;=TODAY(),'Apólices'!$L2120&lt;=TODAY()+90),'Apólices'!$L2120+ROW()/100000,""),"")</f>
        <v/>
      </c>
    </row>
    <row r="2121">
      <c r="Z2121">
        <f>IF(AND(ISNUMBER('Apólices'!$L2121),'Apólices'!$R2121&lt;&gt;"Cancelada"),IF(AND('Apólices'!$L2121&gt;=TODAY(),'Apólices'!$L2121&lt;=TODAY()+90),'Apólices'!$L2121+ROW()/100000,""),"")</f>
        <v/>
      </c>
    </row>
    <row r="2122">
      <c r="Z2122">
        <f>IF(AND(ISNUMBER('Apólices'!$L2122),'Apólices'!$R2122&lt;&gt;"Cancelada"),IF(AND('Apólices'!$L2122&gt;=TODAY(),'Apólices'!$L2122&lt;=TODAY()+90),'Apólices'!$L2122+ROW()/100000,""),"")</f>
        <v/>
      </c>
    </row>
    <row r="2123">
      <c r="Z2123">
        <f>IF(AND(ISNUMBER('Apólices'!$L2123),'Apólices'!$R2123&lt;&gt;"Cancelada"),IF(AND('Apólices'!$L2123&gt;=TODAY(),'Apólices'!$L2123&lt;=TODAY()+90),'Apólices'!$L2123+ROW()/100000,""),"")</f>
        <v/>
      </c>
    </row>
    <row r="2124">
      <c r="Z2124">
        <f>IF(AND(ISNUMBER('Apólices'!$L2124),'Apólices'!$R2124&lt;&gt;"Cancelada"),IF(AND('Apólices'!$L2124&gt;=TODAY(),'Apólices'!$L2124&lt;=TODAY()+90),'Apólices'!$L2124+ROW()/100000,""),"")</f>
        <v/>
      </c>
    </row>
    <row r="2125">
      <c r="Z2125">
        <f>IF(AND(ISNUMBER('Apólices'!$L2125),'Apólices'!$R2125&lt;&gt;"Cancelada"),IF(AND('Apólices'!$L2125&gt;=TODAY(),'Apólices'!$L2125&lt;=TODAY()+90),'Apólices'!$L2125+ROW()/100000,""),"")</f>
        <v/>
      </c>
    </row>
    <row r="2126">
      <c r="Z2126">
        <f>IF(AND(ISNUMBER('Apólices'!$L2126),'Apólices'!$R2126&lt;&gt;"Cancelada"),IF(AND('Apólices'!$L2126&gt;=TODAY(),'Apólices'!$L2126&lt;=TODAY()+90),'Apólices'!$L2126+ROW()/100000,""),"")</f>
        <v/>
      </c>
    </row>
    <row r="2127">
      <c r="Z2127">
        <f>IF(AND(ISNUMBER('Apólices'!$L2127),'Apólices'!$R2127&lt;&gt;"Cancelada"),IF(AND('Apólices'!$L2127&gt;=TODAY(),'Apólices'!$L2127&lt;=TODAY()+90),'Apólices'!$L2127+ROW()/100000,""),"")</f>
        <v/>
      </c>
    </row>
    <row r="2128">
      <c r="Z2128">
        <f>IF(AND(ISNUMBER('Apólices'!$L2128),'Apólices'!$R2128&lt;&gt;"Cancelada"),IF(AND('Apólices'!$L2128&gt;=TODAY(),'Apólices'!$L2128&lt;=TODAY()+90),'Apólices'!$L2128+ROW()/100000,""),"")</f>
        <v/>
      </c>
    </row>
    <row r="2129">
      <c r="Z2129">
        <f>IF(AND(ISNUMBER('Apólices'!$L2129),'Apólices'!$R2129&lt;&gt;"Cancelada"),IF(AND('Apólices'!$L2129&gt;=TODAY(),'Apólices'!$L2129&lt;=TODAY()+90),'Apólices'!$L2129+ROW()/100000,""),"")</f>
        <v/>
      </c>
    </row>
    <row r="2130">
      <c r="Z2130">
        <f>IF(AND(ISNUMBER('Apólices'!$L2130),'Apólices'!$R2130&lt;&gt;"Cancelada"),IF(AND('Apólices'!$L2130&gt;=TODAY(),'Apólices'!$L2130&lt;=TODAY()+90),'Apólices'!$L2130+ROW()/100000,""),"")</f>
        <v/>
      </c>
    </row>
    <row r="2131">
      <c r="Z2131">
        <f>IF(AND(ISNUMBER('Apólices'!$L2131),'Apólices'!$R2131&lt;&gt;"Cancelada"),IF(AND('Apólices'!$L2131&gt;=TODAY(),'Apólices'!$L2131&lt;=TODAY()+90),'Apólices'!$L2131+ROW()/100000,""),"")</f>
        <v/>
      </c>
    </row>
    <row r="2132">
      <c r="Z2132">
        <f>IF(AND(ISNUMBER('Apólices'!$L2132),'Apólices'!$R2132&lt;&gt;"Cancelada"),IF(AND('Apólices'!$L2132&gt;=TODAY(),'Apólices'!$L2132&lt;=TODAY()+90),'Apólices'!$L2132+ROW()/100000,""),"")</f>
        <v/>
      </c>
    </row>
    <row r="2133">
      <c r="Z2133">
        <f>IF(AND(ISNUMBER('Apólices'!$L2133),'Apólices'!$R2133&lt;&gt;"Cancelada"),IF(AND('Apólices'!$L2133&gt;=TODAY(),'Apólices'!$L2133&lt;=TODAY()+90),'Apólices'!$L2133+ROW()/100000,""),"")</f>
        <v/>
      </c>
    </row>
    <row r="2134">
      <c r="Z2134">
        <f>IF(AND(ISNUMBER('Apólices'!$L2134),'Apólices'!$R2134&lt;&gt;"Cancelada"),IF(AND('Apólices'!$L2134&gt;=TODAY(),'Apólices'!$L2134&lt;=TODAY()+90),'Apólices'!$L2134+ROW()/100000,""),"")</f>
        <v/>
      </c>
    </row>
    <row r="2135">
      <c r="Z2135">
        <f>IF(AND(ISNUMBER('Apólices'!$L2135),'Apólices'!$R2135&lt;&gt;"Cancelada"),IF(AND('Apólices'!$L2135&gt;=TODAY(),'Apólices'!$L2135&lt;=TODAY()+90),'Apólices'!$L2135+ROW()/100000,""),"")</f>
        <v/>
      </c>
    </row>
    <row r="2136">
      <c r="Z2136">
        <f>IF(AND(ISNUMBER('Apólices'!$L2136),'Apólices'!$R2136&lt;&gt;"Cancelada"),IF(AND('Apólices'!$L2136&gt;=TODAY(),'Apólices'!$L2136&lt;=TODAY()+90),'Apólices'!$L2136+ROW()/100000,""),"")</f>
        <v/>
      </c>
    </row>
    <row r="2137">
      <c r="Z2137">
        <f>IF(AND(ISNUMBER('Apólices'!$L2137),'Apólices'!$R2137&lt;&gt;"Cancelada"),IF(AND('Apólices'!$L2137&gt;=TODAY(),'Apólices'!$L2137&lt;=TODAY()+90),'Apólices'!$L2137+ROW()/100000,""),"")</f>
        <v/>
      </c>
    </row>
    <row r="2138">
      <c r="Z2138">
        <f>IF(AND(ISNUMBER('Apólices'!$L2138),'Apólices'!$R2138&lt;&gt;"Cancelada"),IF(AND('Apólices'!$L2138&gt;=TODAY(),'Apólices'!$L2138&lt;=TODAY()+90),'Apólices'!$L2138+ROW()/100000,""),"")</f>
        <v/>
      </c>
    </row>
    <row r="2139">
      <c r="Z2139">
        <f>IF(AND(ISNUMBER('Apólices'!$L2139),'Apólices'!$R2139&lt;&gt;"Cancelada"),IF(AND('Apólices'!$L2139&gt;=TODAY(),'Apólices'!$L2139&lt;=TODAY()+90),'Apólices'!$L2139+ROW()/100000,""),"")</f>
        <v/>
      </c>
    </row>
    <row r="2140">
      <c r="Z2140">
        <f>IF(AND(ISNUMBER('Apólices'!$L2140),'Apólices'!$R2140&lt;&gt;"Cancelada"),IF(AND('Apólices'!$L2140&gt;=TODAY(),'Apólices'!$L2140&lt;=TODAY()+90),'Apólices'!$L2140+ROW()/100000,""),"")</f>
        <v/>
      </c>
    </row>
    <row r="2141">
      <c r="Z2141">
        <f>IF(AND(ISNUMBER('Apólices'!$L2141),'Apólices'!$R2141&lt;&gt;"Cancelada"),IF(AND('Apólices'!$L2141&gt;=TODAY(),'Apólices'!$L2141&lt;=TODAY()+90),'Apólices'!$L2141+ROW()/100000,""),"")</f>
        <v/>
      </c>
    </row>
    <row r="2142">
      <c r="Z2142">
        <f>IF(AND(ISNUMBER('Apólices'!$L2142),'Apólices'!$R2142&lt;&gt;"Cancelada"),IF(AND('Apólices'!$L2142&gt;=TODAY(),'Apólices'!$L2142&lt;=TODAY()+90),'Apólices'!$L2142+ROW()/100000,""),"")</f>
        <v/>
      </c>
    </row>
    <row r="2143">
      <c r="Z2143">
        <f>IF(AND(ISNUMBER('Apólices'!$L2143),'Apólices'!$R2143&lt;&gt;"Cancelada"),IF(AND('Apólices'!$L2143&gt;=TODAY(),'Apólices'!$L2143&lt;=TODAY()+90),'Apólices'!$L2143+ROW()/100000,""),"")</f>
        <v/>
      </c>
    </row>
    <row r="2144">
      <c r="Z2144">
        <f>IF(AND(ISNUMBER('Apólices'!$L2144),'Apólices'!$R2144&lt;&gt;"Cancelada"),IF(AND('Apólices'!$L2144&gt;=TODAY(),'Apólices'!$L2144&lt;=TODAY()+90),'Apólices'!$L2144+ROW()/100000,""),"")</f>
        <v/>
      </c>
    </row>
    <row r="2145">
      <c r="Z2145">
        <f>IF(AND(ISNUMBER('Apólices'!$L2145),'Apólices'!$R2145&lt;&gt;"Cancelada"),IF(AND('Apólices'!$L2145&gt;=TODAY(),'Apólices'!$L2145&lt;=TODAY()+90),'Apólices'!$L2145+ROW()/100000,""),"")</f>
        <v/>
      </c>
    </row>
    <row r="2146">
      <c r="Z2146">
        <f>IF(AND(ISNUMBER('Apólices'!$L2146),'Apólices'!$R2146&lt;&gt;"Cancelada"),IF(AND('Apólices'!$L2146&gt;=TODAY(),'Apólices'!$L2146&lt;=TODAY()+90),'Apólices'!$L2146+ROW()/100000,""),"")</f>
        <v/>
      </c>
    </row>
    <row r="2147">
      <c r="Z2147">
        <f>IF(AND(ISNUMBER('Apólices'!$L2147),'Apólices'!$R2147&lt;&gt;"Cancelada"),IF(AND('Apólices'!$L2147&gt;=TODAY(),'Apólices'!$L2147&lt;=TODAY()+90),'Apólices'!$L2147+ROW()/100000,""),"")</f>
        <v/>
      </c>
    </row>
    <row r="2148">
      <c r="Z2148">
        <f>IF(AND(ISNUMBER('Apólices'!$L2148),'Apólices'!$R2148&lt;&gt;"Cancelada"),IF(AND('Apólices'!$L2148&gt;=TODAY(),'Apólices'!$L2148&lt;=TODAY()+90),'Apólices'!$L2148+ROW()/100000,""),"")</f>
        <v/>
      </c>
    </row>
    <row r="2149">
      <c r="Z2149">
        <f>IF(AND(ISNUMBER('Apólices'!$L2149),'Apólices'!$R2149&lt;&gt;"Cancelada"),IF(AND('Apólices'!$L2149&gt;=TODAY(),'Apólices'!$L2149&lt;=TODAY()+90),'Apólices'!$L2149+ROW()/100000,""),"")</f>
        <v/>
      </c>
    </row>
    <row r="2150">
      <c r="Z2150">
        <f>IF(AND(ISNUMBER('Apólices'!$L2150),'Apólices'!$R2150&lt;&gt;"Cancelada"),IF(AND('Apólices'!$L2150&gt;=TODAY(),'Apólices'!$L2150&lt;=TODAY()+90),'Apólices'!$L2150+ROW()/100000,""),"")</f>
        <v/>
      </c>
    </row>
    <row r="2151">
      <c r="Z2151">
        <f>IF(AND(ISNUMBER('Apólices'!$L2151),'Apólices'!$R2151&lt;&gt;"Cancelada"),IF(AND('Apólices'!$L2151&gt;=TODAY(),'Apólices'!$L2151&lt;=TODAY()+90),'Apólices'!$L2151+ROW()/100000,""),"")</f>
        <v/>
      </c>
    </row>
    <row r="2152">
      <c r="Z2152">
        <f>IF(AND(ISNUMBER('Apólices'!$L2152),'Apólices'!$R2152&lt;&gt;"Cancelada"),IF(AND('Apólices'!$L2152&gt;=TODAY(),'Apólices'!$L2152&lt;=TODAY()+90),'Apólices'!$L2152+ROW()/100000,""),"")</f>
        <v/>
      </c>
    </row>
    <row r="2153">
      <c r="Z2153">
        <f>IF(AND(ISNUMBER('Apólices'!$L2153),'Apólices'!$R2153&lt;&gt;"Cancelada"),IF(AND('Apólices'!$L2153&gt;=TODAY(),'Apólices'!$L2153&lt;=TODAY()+90),'Apólices'!$L2153+ROW()/100000,""),"")</f>
        <v/>
      </c>
    </row>
    <row r="2154">
      <c r="Z2154">
        <f>IF(AND(ISNUMBER('Apólices'!$L2154),'Apólices'!$R2154&lt;&gt;"Cancelada"),IF(AND('Apólices'!$L2154&gt;=TODAY(),'Apólices'!$L2154&lt;=TODAY()+90),'Apólices'!$L2154+ROW()/100000,""),"")</f>
        <v/>
      </c>
    </row>
    <row r="2155">
      <c r="Z2155">
        <f>IF(AND(ISNUMBER('Apólices'!$L2155),'Apólices'!$R2155&lt;&gt;"Cancelada"),IF(AND('Apólices'!$L2155&gt;=TODAY(),'Apólices'!$L2155&lt;=TODAY()+90),'Apólices'!$L2155+ROW()/100000,""),"")</f>
        <v/>
      </c>
    </row>
    <row r="2156">
      <c r="Z2156">
        <f>IF(AND(ISNUMBER('Apólices'!$L2156),'Apólices'!$R2156&lt;&gt;"Cancelada"),IF(AND('Apólices'!$L2156&gt;=TODAY(),'Apólices'!$L2156&lt;=TODAY()+90),'Apólices'!$L2156+ROW()/100000,""),"")</f>
        <v/>
      </c>
    </row>
    <row r="2157">
      <c r="Z2157">
        <f>IF(AND(ISNUMBER('Apólices'!$L2157),'Apólices'!$R2157&lt;&gt;"Cancelada"),IF(AND('Apólices'!$L2157&gt;=TODAY(),'Apólices'!$L2157&lt;=TODAY()+90),'Apólices'!$L2157+ROW()/100000,""),"")</f>
        <v/>
      </c>
    </row>
    <row r="2158">
      <c r="Z2158">
        <f>IF(AND(ISNUMBER('Apólices'!$L2158),'Apólices'!$R2158&lt;&gt;"Cancelada"),IF(AND('Apólices'!$L2158&gt;=TODAY(),'Apólices'!$L2158&lt;=TODAY()+90),'Apólices'!$L2158+ROW()/100000,""),"")</f>
        <v/>
      </c>
    </row>
    <row r="2159">
      <c r="Z2159">
        <f>IF(AND(ISNUMBER('Apólices'!$L2159),'Apólices'!$R2159&lt;&gt;"Cancelada"),IF(AND('Apólices'!$L2159&gt;=TODAY(),'Apólices'!$L2159&lt;=TODAY()+90),'Apólices'!$L2159+ROW()/100000,""),"")</f>
        <v/>
      </c>
    </row>
    <row r="2160">
      <c r="Z2160">
        <f>IF(AND(ISNUMBER('Apólices'!$L2160),'Apólices'!$R2160&lt;&gt;"Cancelada"),IF(AND('Apólices'!$L2160&gt;=TODAY(),'Apólices'!$L2160&lt;=TODAY()+90),'Apólices'!$L2160+ROW()/100000,""),"")</f>
        <v/>
      </c>
    </row>
    <row r="2161">
      <c r="Z2161">
        <f>IF(AND(ISNUMBER('Apólices'!$L2161),'Apólices'!$R2161&lt;&gt;"Cancelada"),IF(AND('Apólices'!$L2161&gt;=TODAY(),'Apólices'!$L2161&lt;=TODAY()+90),'Apólices'!$L2161+ROW()/100000,""),"")</f>
        <v/>
      </c>
    </row>
    <row r="2162">
      <c r="Z2162">
        <f>IF(AND(ISNUMBER('Apólices'!$L2162),'Apólices'!$R2162&lt;&gt;"Cancelada"),IF(AND('Apólices'!$L2162&gt;=TODAY(),'Apólices'!$L2162&lt;=TODAY()+90),'Apólices'!$L2162+ROW()/100000,""),"")</f>
        <v/>
      </c>
    </row>
    <row r="2163">
      <c r="Z2163">
        <f>IF(AND(ISNUMBER('Apólices'!$L2163),'Apólices'!$R2163&lt;&gt;"Cancelada"),IF(AND('Apólices'!$L2163&gt;=TODAY(),'Apólices'!$L2163&lt;=TODAY()+90),'Apólices'!$L2163+ROW()/100000,""),"")</f>
        <v/>
      </c>
    </row>
    <row r="2164">
      <c r="Z2164">
        <f>IF(AND(ISNUMBER('Apólices'!$L2164),'Apólices'!$R2164&lt;&gt;"Cancelada"),IF(AND('Apólices'!$L2164&gt;=TODAY(),'Apólices'!$L2164&lt;=TODAY()+90),'Apólices'!$L2164+ROW()/100000,""),"")</f>
        <v/>
      </c>
    </row>
    <row r="2165">
      <c r="Z2165">
        <f>IF(AND(ISNUMBER('Apólices'!$L2165),'Apólices'!$R2165&lt;&gt;"Cancelada"),IF(AND('Apólices'!$L2165&gt;=TODAY(),'Apólices'!$L2165&lt;=TODAY()+90),'Apólices'!$L2165+ROW()/100000,""),"")</f>
        <v/>
      </c>
    </row>
    <row r="2166">
      <c r="Z2166">
        <f>IF(AND(ISNUMBER('Apólices'!$L2166),'Apólices'!$R2166&lt;&gt;"Cancelada"),IF(AND('Apólices'!$L2166&gt;=TODAY(),'Apólices'!$L2166&lt;=TODAY()+90),'Apólices'!$L2166+ROW()/100000,""),"")</f>
        <v/>
      </c>
    </row>
    <row r="2167">
      <c r="Z2167">
        <f>IF(AND(ISNUMBER('Apólices'!$L2167),'Apólices'!$R2167&lt;&gt;"Cancelada"),IF(AND('Apólices'!$L2167&gt;=TODAY(),'Apólices'!$L2167&lt;=TODAY()+90),'Apólices'!$L2167+ROW()/100000,""),"")</f>
        <v/>
      </c>
    </row>
    <row r="2168">
      <c r="Z2168">
        <f>IF(AND(ISNUMBER('Apólices'!$L2168),'Apólices'!$R2168&lt;&gt;"Cancelada"),IF(AND('Apólices'!$L2168&gt;=TODAY(),'Apólices'!$L2168&lt;=TODAY()+90),'Apólices'!$L2168+ROW()/100000,""),"")</f>
        <v/>
      </c>
    </row>
    <row r="2169">
      <c r="Z2169">
        <f>IF(AND(ISNUMBER('Apólices'!$L2169),'Apólices'!$R2169&lt;&gt;"Cancelada"),IF(AND('Apólices'!$L2169&gt;=TODAY(),'Apólices'!$L2169&lt;=TODAY()+90),'Apólices'!$L2169+ROW()/100000,""),"")</f>
        <v/>
      </c>
    </row>
    <row r="2170">
      <c r="Z2170">
        <f>IF(AND(ISNUMBER('Apólices'!$L2170),'Apólices'!$R2170&lt;&gt;"Cancelada"),IF(AND('Apólices'!$L2170&gt;=TODAY(),'Apólices'!$L2170&lt;=TODAY()+90),'Apólices'!$L2170+ROW()/100000,""),"")</f>
        <v/>
      </c>
    </row>
    <row r="2171">
      <c r="Z2171">
        <f>IF(AND(ISNUMBER('Apólices'!$L2171),'Apólices'!$R2171&lt;&gt;"Cancelada"),IF(AND('Apólices'!$L2171&gt;=TODAY(),'Apólices'!$L2171&lt;=TODAY()+90),'Apólices'!$L2171+ROW()/100000,""),"")</f>
        <v/>
      </c>
    </row>
    <row r="2172">
      <c r="Z2172">
        <f>IF(AND(ISNUMBER('Apólices'!$L2172),'Apólices'!$R2172&lt;&gt;"Cancelada"),IF(AND('Apólices'!$L2172&gt;=TODAY(),'Apólices'!$L2172&lt;=TODAY()+90),'Apólices'!$L2172+ROW()/100000,""),"")</f>
        <v/>
      </c>
    </row>
    <row r="2173">
      <c r="Z2173">
        <f>IF(AND(ISNUMBER('Apólices'!$L2173),'Apólices'!$R2173&lt;&gt;"Cancelada"),IF(AND('Apólices'!$L2173&gt;=TODAY(),'Apólices'!$L2173&lt;=TODAY()+90),'Apólices'!$L2173+ROW()/100000,""),"")</f>
        <v/>
      </c>
    </row>
    <row r="2174">
      <c r="Z2174">
        <f>IF(AND(ISNUMBER('Apólices'!$L2174),'Apólices'!$R2174&lt;&gt;"Cancelada"),IF(AND('Apólices'!$L2174&gt;=TODAY(),'Apólices'!$L2174&lt;=TODAY()+90),'Apólices'!$L2174+ROW()/100000,""),"")</f>
        <v/>
      </c>
    </row>
    <row r="2175">
      <c r="Z2175">
        <f>IF(AND(ISNUMBER('Apólices'!$L2175),'Apólices'!$R2175&lt;&gt;"Cancelada"),IF(AND('Apólices'!$L2175&gt;=TODAY(),'Apólices'!$L2175&lt;=TODAY()+90),'Apólices'!$L2175+ROW()/100000,""),"")</f>
        <v/>
      </c>
    </row>
    <row r="2176">
      <c r="Z2176">
        <f>IF(AND(ISNUMBER('Apólices'!$L2176),'Apólices'!$R2176&lt;&gt;"Cancelada"),IF(AND('Apólices'!$L2176&gt;=TODAY(),'Apólices'!$L2176&lt;=TODAY()+90),'Apólices'!$L2176+ROW()/100000,""),"")</f>
        <v/>
      </c>
    </row>
    <row r="2177">
      <c r="Z2177">
        <f>IF(AND(ISNUMBER('Apólices'!$L2177),'Apólices'!$R2177&lt;&gt;"Cancelada"),IF(AND('Apólices'!$L2177&gt;=TODAY(),'Apólices'!$L2177&lt;=TODAY()+90),'Apólices'!$L2177+ROW()/100000,""),"")</f>
        <v/>
      </c>
    </row>
    <row r="2178">
      <c r="Z2178">
        <f>IF(AND(ISNUMBER('Apólices'!$L2178),'Apólices'!$R2178&lt;&gt;"Cancelada"),IF(AND('Apólices'!$L2178&gt;=TODAY(),'Apólices'!$L2178&lt;=TODAY()+90),'Apólices'!$L2178+ROW()/100000,""),"")</f>
        <v/>
      </c>
    </row>
    <row r="2179">
      <c r="Z2179">
        <f>IF(AND(ISNUMBER('Apólices'!$L2179),'Apólices'!$R2179&lt;&gt;"Cancelada"),IF(AND('Apólices'!$L2179&gt;=TODAY(),'Apólices'!$L2179&lt;=TODAY()+90),'Apólices'!$L2179+ROW()/100000,""),"")</f>
        <v/>
      </c>
    </row>
    <row r="2180">
      <c r="Z2180">
        <f>IF(AND(ISNUMBER('Apólices'!$L2180),'Apólices'!$R2180&lt;&gt;"Cancelada"),IF(AND('Apólices'!$L2180&gt;=TODAY(),'Apólices'!$L2180&lt;=TODAY()+90),'Apólices'!$L2180+ROW()/100000,""),"")</f>
        <v/>
      </c>
    </row>
    <row r="2181">
      <c r="Z2181">
        <f>IF(AND(ISNUMBER('Apólices'!$L2181),'Apólices'!$R2181&lt;&gt;"Cancelada"),IF(AND('Apólices'!$L2181&gt;=TODAY(),'Apólices'!$L2181&lt;=TODAY()+90),'Apólices'!$L2181+ROW()/100000,""),"")</f>
        <v/>
      </c>
    </row>
    <row r="2182">
      <c r="Z2182">
        <f>IF(AND(ISNUMBER('Apólices'!$L2182),'Apólices'!$R2182&lt;&gt;"Cancelada"),IF(AND('Apólices'!$L2182&gt;=TODAY(),'Apólices'!$L2182&lt;=TODAY()+90),'Apólices'!$L2182+ROW()/100000,""),"")</f>
        <v/>
      </c>
    </row>
    <row r="2183">
      <c r="Z2183">
        <f>IF(AND(ISNUMBER('Apólices'!$L2183),'Apólices'!$R2183&lt;&gt;"Cancelada"),IF(AND('Apólices'!$L2183&gt;=TODAY(),'Apólices'!$L2183&lt;=TODAY()+90),'Apólices'!$L2183+ROW()/100000,""),"")</f>
        <v/>
      </c>
    </row>
    <row r="2184">
      <c r="Z2184">
        <f>IF(AND(ISNUMBER('Apólices'!$L2184),'Apólices'!$R2184&lt;&gt;"Cancelada"),IF(AND('Apólices'!$L2184&gt;=TODAY(),'Apólices'!$L2184&lt;=TODAY()+90),'Apólices'!$L2184+ROW()/100000,""),"")</f>
        <v/>
      </c>
    </row>
    <row r="2185">
      <c r="Z2185">
        <f>IF(AND(ISNUMBER('Apólices'!$L2185),'Apólices'!$R2185&lt;&gt;"Cancelada"),IF(AND('Apólices'!$L2185&gt;=TODAY(),'Apólices'!$L2185&lt;=TODAY()+90),'Apólices'!$L2185+ROW()/100000,""),"")</f>
        <v/>
      </c>
    </row>
    <row r="2186">
      <c r="Z2186">
        <f>IF(AND(ISNUMBER('Apólices'!$L2186),'Apólices'!$R2186&lt;&gt;"Cancelada"),IF(AND('Apólices'!$L2186&gt;=TODAY(),'Apólices'!$L2186&lt;=TODAY()+90),'Apólices'!$L2186+ROW()/100000,""),"")</f>
        <v/>
      </c>
    </row>
    <row r="2187">
      <c r="Z2187">
        <f>IF(AND(ISNUMBER('Apólices'!$L2187),'Apólices'!$R2187&lt;&gt;"Cancelada"),IF(AND('Apólices'!$L2187&gt;=TODAY(),'Apólices'!$L2187&lt;=TODAY()+90),'Apólices'!$L2187+ROW()/100000,""),"")</f>
        <v/>
      </c>
    </row>
    <row r="2188">
      <c r="Z2188">
        <f>IF(AND(ISNUMBER('Apólices'!$L2188),'Apólices'!$R2188&lt;&gt;"Cancelada"),IF(AND('Apólices'!$L2188&gt;=TODAY(),'Apólices'!$L2188&lt;=TODAY()+90),'Apólices'!$L2188+ROW()/100000,""),"")</f>
        <v/>
      </c>
    </row>
    <row r="2189">
      <c r="Z2189">
        <f>IF(AND(ISNUMBER('Apólices'!$L2189),'Apólices'!$R2189&lt;&gt;"Cancelada"),IF(AND('Apólices'!$L2189&gt;=TODAY(),'Apólices'!$L2189&lt;=TODAY()+90),'Apólices'!$L2189+ROW()/100000,""),"")</f>
        <v/>
      </c>
    </row>
    <row r="2190">
      <c r="Z2190">
        <f>IF(AND(ISNUMBER('Apólices'!$L2190),'Apólices'!$R2190&lt;&gt;"Cancelada"),IF(AND('Apólices'!$L2190&gt;=TODAY(),'Apólices'!$L2190&lt;=TODAY()+90),'Apólices'!$L2190+ROW()/100000,""),"")</f>
        <v/>
      </c>
    </row>
    <row r="2191">
      <c r="Z2191">
        <f>IF(AND(ISNUMBER('Apólices'!$L2191),'Apólices'!$R2191&lt;&gt;"Cancelada"),IF(AND('Apólices'!$L2191&gt;=TODAY(),'Apólices'!$L2191&lt;=TODAY()+90),'Apólices'!$L2191+ROW()/100000,""),"")</f>
        <v/>
      </c>
    </row>
    <row r="2192">
      <c r="Z2192">
        <f>IF(AND(ISNUMBER('Apólices'!$L2192),'Apólices'!$R2192&lt;&gt;"Cancelada"),IF(AND('Apólices'!$L2192&gt;=TODAY(),'Apólices'!$L2192&lt;=TODAY()+90),'Apólices'!$L2192+ROW()/100000,""),"")</f>
        <v/>
      </c>
    </row>
    <row r="2193">
      <c r="Z2193">
        <f>IF(AND(ISNUMBER('Apólices'!$L2193),'Apólices'!$R2193&lt;&gt;"Cancelada"),IF(AND('Apólices'!$L2193&gt;=TODAY(),'Apólices'!$L2193&lt;=TODAY()+90),'Apólices'!$L2193+ROW()/100000,""),"")</f>
        <v/>
      </c>
    </row>
    <row r="2194">
      <c r="Z2194">
        <f>IF(AND(ISNUMBER('Apólices'!$L2194),'Apólices'!$R2194&lt;&gt;"Cancelada"),IF(AND('Apólices'!$L2194&gt;=TODAY(),'Apólices'!$L2194&lt;=TODAY()+90),'Apólices'!$L2194+ROW()/100000,""),"")</f>
        <v/>
      </c>
    </row>
    <row r="2195">
      <c r="Z2195">
        <f>IF(AND(ISNUMBER('Apólices'!$L2195),'Apólices'!$R2195&lt;&gt;"Cancelada"),IF(AND('Apólices'!$L2195&gt;=TODAY(),'Apólices'!$L2195&lt;=TODAY()+90),'Apólices'!$L2195+ROW()/100000,""),"")</f>
        <v/>
      </c>
    </row>
    <row r="2196">
      <c r="Z2196">
        <f>IF(AND(ISNUMBER('Apólices'!$L2196),'Apólices'!$R2196&lt;&gt;"Cancelada"),IF(AND('Apólices'!$L2196&gt;=TODAY(),'Apólices'!$L2196&lt;=TODAY()+90),'Apólices'!$L2196+ROW()/100000,""),"")</f>
        <v/>
      </c>
    </row>
    <row r="2197">
      <c r="Z2197">
        <f>IF(AND(ISNUMBER('Apólices'!$L2197),'Apólices'!$R2197&lt;&gt;"Cancelada"),IF(AND('Apólices'!$L2197&gt;=TODAY(),'Apólices'!$L2197&lt;=TODAY()+90),'Apólices'!$L2197+ROW()/100000,""),"")</f>
        <v/>
      </c>
    </row>
    <row r="2198">
      <c r="Z2198">
        <f>IF(AND(ISNUMBER('Apólices'!$L2198),'Apólices'!$R2198&lt;&gt;"Cancelada"),IF(AND('Apólices'!$L2198&gt;=TODAY(),'Apólices'!$L2198&lt;=TODAY()+90),'Apólices'!$L2198+ROW()/100000,""),"")</f>
        <v/>
      </c>
    </row>
    <row r="2199">
      <c r="Z2199">
        <f>IF(AND(ISNUMBER('Apólices'!$L2199),'Apólices'!$R2199&lt;&gt;"Cancelada"),IF(AND('Apólices'!$L2199&gt;=TODAY(),'Apólices'!$L2199&lt;=TODAY()+90),'Apólices'!$L2199+ROW()/100000,""),"")</f>
        <v/>
      </c>
    </row>
    <row r="2200">
      <c r="Z2200">
        <f>IF(AND(ISNUMBER('Apólices'!$L2200),'Apólices'!$R2200&lt;&gt;"Cancelada"),IF(AND('Apólices'!$L2200&gt;=TODAY(),'Apólices'!$L2200&lt;=TODAY()+90),'Apólices'!$L2200+ROW()/100000,""),"")</f>
        <v/>
      </c>
    </row>
    <row r="2201">
      <c r="Z2201">
        <f>IF(AND(ISNUMBER('Apólices'!$L2201),'Apólices'!$R2201&lt;&gt;"Cancelada"),IF(AND('Apólices'!$L2201&gt;=TODAY(),'Apólices'!$L2201&lt;=TODAY()+90),'Apólices'!$L2201+ROW()/100000,""),"")</f>
        <v/>
      </c>
    </row>
    <row r="2202">
      <c r="Z2202">
        <f>IF(AND(ISNUMBER('Apólices'!$L2202),'Apólices'!$R2202&lt;&gt;"Cancelada"),IF(AND('Apólices'!$L2202&gt;=TODAY(),'Apólices'!$L2202&lt;=TODAY()+90),'Apólices'!$L2202+ROW()/100000,""),"")</f>
        <v/>
      </c>
    </row>
    <row r="2203">
      <c r="Z2203">
        <f>IF(AND(ISNUMBER('Apólices'!$L2203),'Apólices'!$R2203&lt;&gt;"Cancelada"),IF(AND('Apólices'!$L2203&gt;=TODAY(),'Apólices'!$L2203&lt;=TODAY()+90),'Apólices'!$L2203+ROW()/100000,""),"")</f>
        <v/>
      </c>
    </row>
    <row r="2204">
      <c r="Z2204">
        <f>IF(AND(ISNUMBER('Apólices'!$L2204),'Apólices'!$R2204&lt;&gt;"Cancelada"),IF(AND('Apólices'!$L2204&gt;=TODAY(),'Apólices'!$L2204&lt;=TODAY()+90),'Apólices'!$L2204+ROW()/100000,""),"")</f>
        <v/>
      </c>
    </row>
    <row r="2205">
      <c r="Z2205">
        <f>IF(AND(ISNUMBER('Apólices'!$L2205),'Apólices'!$R2205&lt;&gt;"Cancelada"),IF(AND('Apólices'!$L2205&gt;=TODAY(),'Apólices'!$L2205&lt;=TODAY()+90),'Apólices'!$L2205+ROW()/100000,""),"")</f>
        <v/>
      </c>
    </row>
    <row r="2206">
      <c r="Z2206">
        <f>IF(AND(ISNUMBER('Apólices'!$L2206),'Apólices'!$R2206&lt;&gt;"Cancelada"),IF(AND('Apólices'!$L2206&gt;=TODAY(),'Apólices'!$L2206&lt;=TODAY()+90),'Apólices'!$L2206+ROW()/100000,""),"")</f>
        <v/>
      </c>
    </row>
    <row r="2207">
      <c r="Z2207">
        <f>IF(AND(ISNUMBER('Apólices'!$L2207),'Apólices'!$R2207&lt;&gt;"Cancelada"),IF(AND('Apólices'!$L2207&gt;=TODAY(),'Apólices'!$L2207&lt;=TODAY()+90),'Apólices'!$L2207+ROW()/100000,""),"")</f>
        <v/>
      </c>
    </row>
    <row r="2208">
      <c r="Z2208">
        <f>IF(AND(ISNUMBER('Apólices'!$L2208),'Apólices'!$R2208&lt;&gt;"Cancelada"),IF(AND('Apólices'!$L2208&gt;=TODAY(),'Apólices'!$L2208&lt;=TODAY()+90),'Apólices'!$L2208+ROW()/100000,""),"")</f>
        <v/>
      </c>
    </row>
    <row r="2209">
      <c r="Z2209">
        <f>IF(AND(ISNUMBER('Apólices'!$L2209),'Apólices'!$R2209&lt;&gt;"Cancelada"),IF(AND('Apólices'!$L2209&gt;=TODAY(),'Apólices'!$L2209&lt;=TODAY()+90),'Apólices'!$L2209+ROW()/100000,""),"")</f>
        <v/>
      </c>
    </row>
    <row r="2210">
      <c r="Z2210">
        <f>IF(AND(ISNUMBER('Apólices'!$L2210),'Apólices'!$R2210&lt;&gt;"Cancelada"),IF(AND('Apólices'!$L2210&gt;=TODAY(),'Apólices'!$L2210&lt;=TODAY()+90),'Apólices'!$L2210+ROW()/100000,""),"")</f>
        <v/>
      </c>
    </row>
    <row r="2211">
      <c r="Z2211">
        <f>IF(AND(ISNUMBER('Apólices'!$L2211),'Apólices'!$R2211&lt;&gt;"Cancelada"),IF(AND('Apólices'!$L2211&gt;=TODAY(),'Apólices'!$L2211&lt;=TODAY()+90),'Apólices'!$L2211+ROW()/100000,""),"")</f>
        <v/>
      </c>
    </row>
    <row r="2212">
      <c r="Z2212">
        <f>IF(AND(ISNUMBER('Apólices'!$L2212),'Apólices'!$R2212&lt;&gt;"Cancelada"),IF(AND('Apólices'!$L2212&gt;=TODAY(),'Apólices'!$L2212&lt;=TODAY()+90),'Apólices'!$L2212+ROW()/100000,""),"")</f>
        <v/>
      </c>
    </row>
    <row r="2213">
      <c r="Z2213">
        <f>IF(AND(ISNUMBER('Apólices'!$L2213),'Apólices'!$R2213&lt;&gt;"Cancelada"),IF(AND('Apólices'!$L2213&gt;=TODAY(),'Apólices'!$L2213&lt;=TODAY()+90),'Apólices'!$L2213+ROW()/100000,""),"")</f>
        <v/>
      </c>
    </row>
    <row r="2214">
      <c r="Z2214">
        <f>IF(AND(ISNUMBER('Apólices'!$L2214),'Apólices'!$R2214&lt;&gt;"Cancelada"),IF(AND('Apólices'!$L2214&gt;=TODAY(),'Apólices'!$L2214&lt;=TODAY()+90),'Apólices'!$L2214+ROW()/100000,""),"")</f>
        <v/>
      </c>
    </row>
    <row r="2215">
      <c r="Z2215">
        <f>IF(AND(ISNUMBER('Apólices'!$L2215),'Apólices'!$R2215&lt;&gt;"Cancelada"),IF(AND('Apólices'!$L2215&gt;=TODAY(),'Apólices'!$L2215&lt;=TODAY()+90),'Apólices'!$L2215+ROW()/100000,""),"")</f>
        <v/>
      </c>
    </row>
    <row r="2216">
      <c r="Z2216">
        <f>IF(AND(ISNUMBER('Apólices'!$L2216),'Apólices'!$R2216&lt;&gt;"Cancelada"),IF(AND('Apólices'!$L2216&gt;=TODAY(),'Apólices'!$L2216&lt;=TODAY()+90),'Apólices'!$L2216+ROW()/100000,""),"")</f>
        <v/>
      </c>
    </row>
    <row r="2217">
      <c r="Z2217">
        <f>IF(AND(ISNUMBER('Apólices'!$L2217),'Apólices'!$R2217&lt;&gt;"Cancelada"),IF(AND('Apólices'!$L2217&gt;=TODAY(),'Apólices'!$L2217&lt;=TODAY()+90),'Apólices'!$L2217+ROW()/100000,""),"")</f>
        <v/>
      </c>
    </row>
    <row r="2218">
      <c r="Z2218">
        <f>IF(AND(ISNUMBER('Apólices'!$L2218),'Apólices'!$R2218&lt;&gt;"Cancelada"),IF(AND('Apólices'!$L2218&gt;=TODAY(),'Apólices'!$L2218&lt;=TODAY()+90),'Apólices'!$L2218+ROW()/100000,""),"")</f>
        <v/>
      </c>
    </row>
    <row r="2219">
      <c r="Z2219">
        <f>IF(AND(ISNUMBER('Apólices'!$L2219),'Apólices'!$R2219&lt;&gt;"Cancelada"),IF(AND('Apólices'!$L2219&gt;=TODAY(),'Apólices'!$L2219&lt;=TODAY()+90),'Apólices'!$L2219+ROW()/100000,""),"")</f>
        <v/>
      </c>
    </row>
    <row r="2220">
      <c r="Z2220">
        <f>IF(AND(ISNUMBER('Apólices'!$L2220),'Apólices'!$R2220&lt;&gt;"Cancelada"),IF(AND('Apólices'!$L2220&gt;=TODAY(),'Apólices'!$L2220&lt;=TODAY()+90),'Apólices'!$L2220+ROW()/100000,""),"")</f>
        <v/>
      </c>
    </row>
    <row r="2221">
      <c r="Z2221">
        <f>IF(AND(ISNUMBER('Apólices'!$L2221),'Apólices'!$R2221&lt;&gt;"Cancelada"),IF(AND('Apólices'!$L2221&gt;=TODAY(),'Apólices'!$L2221&lt;=TODAY()+90),'Apólices'!$L2221+ROW()/100000,""),"")</f>
        <v/>
      </c>
    </row>
    <row r="2222">
      <c r="Z2222">
        <f>IF(AND(ISNUMBER('Apólices'!$L2222),'Apólices'!$R2222&lt;&gt;"Cancelada"),IF(AND('Apólices'!$L2222&gt;=TODAY(),'Apólices'!$L2222&lt;=TODAY()+90),'Apólices'!$L2222+ROW()/100000,""),"")</f>
        <v/>
      </c>
    </row>
    <row r="2223">
      <c r="Z2223">
        <f>IF(AND(ISNUMBER('Apólices'!$L2223),'Apólices'!$R2223&lt;&gt;"Cancelada"),IF(AND('Apólices'!$L2223&gt;=TODAY(),'Apólices'!$L2223&lt;=TODAY()+90),'Apólices'!$L2223+ROW()/100000,""),"")</f>
        <v/>
      </c>
    </row>
    <row r="2224">
      <c r="Z2224">
        <f>IF(AND(ISNUMBER('Apólices'!$L2224),'Apólices'!$R2224&lt;&gt;"Cancelada"),IF(AND('Apólices'!$L2224&gt;=TODAY(),'Apólices'!$L2224&lt;=TODAY()+90),'Apólices'!$L2224+ROW()/100000,""),"")</f>
        <v/>
      </c>
    </row>
    <row r="2225">
      <c r="Z2225">
        <f>IF(AND(ISNUMBER('Apólices'!$L2225),'Apólices'!$R2225&lt;&gt;"Cancelada"),IF(AND('Apólices'!$L2225&gt;=TODAY(),'Apólices'!$L2225&lt;=TODAY()+90),'Apólices'!$L2225+ROW()/100000,""),"")</f>
        <v/>
      </c>
    </row>
    <row r="2226">
      <c r="Z2226">
        <f>IF(AND(ISNUMBER('Apólices'!$L2226),'Apólices'!$R2226&lt;&gt;"Cancelada"),IF(AND('Apólices'!$L2226&gt;=TODAY(),'Apólices'!$L2226&lt;=TODAY()+90),'Apólices'!$L2226+ROW()/100000,""),"")</f>
        <v/>
      </c>
    </row>
    <row r="2227">
      <c r="Z2227">
        <f>IF(AND(ISNUMBER('Apólices'!$L2227),'Apólices'!$R2227&lt;&gt;"Cancelada"),IF(AND('Apólices'!$L2227&gt;=TODAY(),'Apólices'!$L2227&lt;=TODAY()+90),'Apólices'!$L2227+ROW()/100000,""),"")</f>
        <v/>
      </c>
    </row>
    <row r="2228">
      <c r="Z2228">
        <f>IF(AND(ISNUMBER('Apólices'!$L2228),'Apólices'!$R2228&lt;&gt;"Cancelada"),IF(AND('Apólices'!$L2228&gt;=TODAY(),'Apólices'!$L2228&lt;=TODAY()+90),'Apólices'!$L2228+ROW()/100000,""),"")</f>
        <v/>
      </c>
    </row>
    <row r="2229">
      <c r="Z2229">
        <f>IF(AND(ISNUMBER('Apólices'!$L2229),'Apólices'!$R2229&lt;&gt;"Cancelada"),IF(AND('Apólices'!$L2229&gt;=TODAY(),'Apólices'!$L2229&lt;=TODAY()+90),'Apólices'!$L2229+ROW()/100000,""),"")</f>
        <v/>
      </c>
    </row>
    <row r="2230">
      <c r="Z2230">
        <f>IF(AND(ISNUMBER('Apólices'!$L2230),'Apólices'!$R2230&lt;&gt;"Cancelada"),IF(AND('Apólices'!$L2230&gt;=TODAY(),'Apólices'!$L2230&lt;=TODAY()+90),'Apólices'!$L2230+ROW()/100000,""),"")</f>
        <v/>
      </c>
    </row>
    <row r="2231">
      <c r="Z2231">
        <f>IF(AND(ISNUMBER('Apólices'!$L2231),'Apólices'!$R2231&lt;&gt;"Cancelada"),IF(AND('Apólices'!$L2231&gt;=TODAY(),'Apólices'!$L2231&lt;=TODAY()+90),'Apólices'!$L2231+ROW()/100000,""),"")</f>
        <v/>
      </c>
    </row>
    <row r="2232">
      <c r="Z2232">
        <f>IF(AND(ISNUMBER('Apólices'!$L2232),'Apólices'!$R2232&lt;&gt;"Cancelada"),IF(AND('Apólices'!$L2232&gt;=TODAY(),'Apólices'!$L2232&lt;=TODAY()+90),'Apólices'!$L2232+ROW()/100000,""),"")</f>
        <v/>
      </c>
    </row>
    <row r="2233">
      <c r="Z2233">
        <f>IF(AND(ISNUMBER('Apólices'!$L2233),'Apólices'!$R2233&lt;&gt;"Cancelada"),IF(AND('Apólices'!$L2233&gt;=TODAY(),'Apólices'!$L2233&lt;=TODAY()+90),'Apólices'!$L2233+ROW()/100000,""),"")</f>
        <v/>
      </c>
    </row>
    <row r="2234">
      <c r="Z2234">
        <f>IF(AND(ISNUMBER('Apólices'!$L2234),'Apólices'!$R2234&lt;&gt;"Cancelada"),IF(AND('Apólices'!$L2234&gt;=TODAY(),'Apólices'!$L2234&lt;=TODAY()+90),'Apólices'!$L2234+ROW()/100000,""),"")</f>
        <v/>
      </c>
    </row>
    <row r="2235">
      <c r="Z2235">
        <f>IF(AND(ISNUMBER('Apólices'!$L2235),'Apólices'!$R2235&lt;&gt;"Cancelada"),IF(AND('Apólices'!$L2235&gt;=TODAY(),'Apólices'!$L2235&lt;=TODAY()+90),'Apólices'!$L2235+ROW()/100000,""),"")</f>
        <v/>
      </c>
    </row>
    <row r="2236">
      <c r="Z2236">
        <f>IF(AND(ISNUMBER('Apólices'!$L2236),'Apólices'!$R2236&lt;&gt;"Cancelada"),IF(AND('Apólices'!$L2236&gt;=TODAY(),'Apólices'!$L2236&lt;=TODAY()+90),'Apólices'!$L2236+ROW()/100000,""),"")</f>
        <v/>
      </c>
    </row>
    <row r="2237">
      <c r="Z2237">
        <f>IF(AND(ISNUMBER('Apólices'!$L2237),'Apólices'!$R2237&lt;&gt;"Cancelada"),IF(AND('Apólices'!$L2237&gt;=TODAY(),'Apólices'!$L2237&lt;=TODAY()+90),'Apólices'!$L2237+ROW()/100000,""),"")</f>
        <v/>
      </c>
    </row>
    <row r="2238">
      <c r="Z2238">
        <f>IF(AND(ISNUMBER('Apólices'!$L2238),'Apólices'!$R2238&lt;&gt;"Cancelada"),IF(AND('Apólices'!$L2238&gt;=TODAY(),'Apólices'!$L2238&lt;=TODAY()+90),'Apólices'!$L2238+ROW()/100000,""),"")</f>
        <v/>
      </c>
    </row>
    <row r="2239">
      <c r="Z2239">
        <f>IF(AND(ISNUMBER('Apólices'!$L2239),'Apólices'!$R2239&lt;&gt;"Cancelada"),IF(AND('Apólices'!$L2239&gt;=TODAY(),'Apólices'!$L2239&lt;=TODAY()+90),'Apólices'!$L2239+ROW()/100000,""),"")</f>
        <v/>
      </c>
    </row>
    <row r="2240">
      <c r="Z2240">
        <f>IF(AND(ISNUMBER('Apólices'!$L2240),'Apólices'!$R2240&lt;&gt;"Cancelada"),IF(AND('Apólices'!$L2240&gt;=TODAY(),'Apólices'!$L2240&lt;=TODAY()+90),'Apólices'!$L2240+ROW()/100000,""),"")</f>
        <v/>
      </c>
    </row>
    <row r="2241">
      <c r="Z2241">
        <f>IF(AND(ISNUMBER('Apólices'!$L2241),'Apólices'!$R2241&lt;&gt;"Cancelada"),IF(AND('Apólices'!$L2241&gt;=TODAY(),'Apólices'!$L2241&lt;=TODAY()+90),'Apólices'!$L2241+ROW()/100000,""),"")</f>
        <v/>
      </c>
    </row>
    <row r="2242">
      <c r="Z2242">
        <f>IF(AND(ISNUMBER('Apólices'!$L2242),'Apólices'!$R2242&lt;&gt;"Cancelada"),IF(AND('Apólices'!$L2242&gt;=TODAY(),'Apólices'!$L2242&lt;=TODAY()+90),'Apólices'!$L2242+ROW()/100000,""),"")</f>
        <v/>
      </c>
    </row>
    <row r="2243">
      <c r="Z2243">
        <f>IF(AND(ISNUMBER('Apólices'!$L2243),'Apólices'!$R2243&lt;&gt;"Cancelada"),IF(AND('Apólices'!$L2243&gt;=TODAY(),'Apólices'!$L2243&lt;=TODAY()+90),'Apólices'!$L2243+ROW()/100000,""),"")</f>
        <v/>
      </c>
    </row>
    <row r="2244">
      <c r="Z2244">
        <f>IF(AND(ISNUMBER('Apólices'!$L2244),'Apólices'!$R2244&lt;&gt;"Cancelada"),IF(AND('Apólices'!$L2244&gt;=TODAY(),'Apólices'!$L2244&lt;=TODAY()+90),'Apólices'!$L2244+ROW()/100000,""),"")</f>
        <v/>
      </c>
    </row>
    <row r="2245">
      <c r="Z2245">
        <f>IF(AND(ISNUMBER('Apólices'!$L2245),'Apólices'!$R2245&lt;&gt;"Cancelada"),IF(AND('Apólices'!$L2245&gt;=TODAY(),'Apólices'!$L2245&lt;=TODAY()+90),'Apólices'!$L2245+ROW()/100000,""),"")</f>
        <v/>
      </c>
    </row>
    <row r="2246">
      <c r="Z2246">
        <f>IF(AND(ISNUMBER('Apólices'!$L2246),'Apólices'!$R2246&lt;&gt;"Cancelada"),IF(AND('Apólices'!$L2246&gt;=TODAY(),'Apólices'!$L2246&lt;=TODAY()+90),'Apólices'!$L2246+ROW()/100000,""),"")</f>
        <v/>
      </c>
    </row>
    <row r="2247">
      <c r="Z2247">
        <f>IF(AND(ISNUMBER('Apólices'!$L2247),'Apólices'!$R2247&lt;&gt;"Cancelada"),IF(AND('Apólices'!$L2247&gt;=TODAY(),'Apólices'!$L2247&lt;=TODAY()+90),'Apólices'!$L2247+ROW()/100000,""),"")</f>
        <v/>
      </c>
    </row>
    <row r="2248">
      <c r="Z2248">
        <f>IF(AND(ISNUMBER('Apólices'!$L2248),'Apólices'!$R2248&lt;&gt;"Cancelada"),IF(AND('Apólices'!$L2248&gt;=TODAY(),'Apólices'!$L2248&lt;=TODAY()+90),'Apólices'!$L2248+ROW()/100000,""),"")</f>
        <v/>
      </c>
    </row>
    <row r="2249">
      <c r="Z2249">
        <f>IF(AND(ISNUMBER('Apólices'!$L2249),'Apólices'!$R2249&lt;&gt;"Cancelada"),IF(AND('Apólices'!$L2249&gt;=TODAY(),'Apólices'!$L2249&lt;=TODAY()+90),'Apólices'!$L2249+ROW()/100000,""),"")</f>
        <v/>
      </c>
    </row>
    <row r="2250">
      <c r="Z2250">
        <f>IF(AND(ISNUMBER('Apólices'!$L2250),'Apólices'!$R2250&lt;&gt;"Cancelada"),IF(AND('Apólices'!$L2250&gt;=TODAY(),'Apólices'!$L2250&lt;=TODAY()+90),'Apólices'!$L2250+ROW()/100000,""),"")</f>
        <v/>
      </c>
    </row>
    <row r="2251">
      <c r="Z2251">
        <f>IF(AND(ISNUMBER('Apólices'!$L2251),'Apólices'!$R2251&lt;&gt;"Cancelada"),IF(AND('Apólices'!$L2251&gt;=TODAY(),'Apólices'!$L2251&lt;=TODAY()+90),'Apólices'!$L2251+ROW()/100000,""),"")</f>
        <v/>
      </c>
    </row>
    <row r="2252">
      <c r="Z2252">
        <f>IF(AND(ISNUMBER('Apólices'!$L2252),'Apólices'!$R2252&lt;&gt;"Cancelada"),IF(AND('Apólices'!$L2252&gt;=TODAY(),'Apólices'!$L2252&lt;=TODAY()+90),'Apólices'!$L2252+ROW()/100000,""),"")</f>
        <v/>
      </c>
    </row>
    <row r="2253">
      <c r="Z2253">
        <f>IF(AND(ISNUMBER('Apólices'!$L2253),'Apólices'!$R2253&lt;&gt;"Cancelada"),IF(AND('Apólices'!$L2253&gt;=TODAY(),'Apólices'!$L2253&lt;=TODAY()+90),'Apólices'!$L2253+ROW()/100000,""),"")</f>
        <v/>
      </c>
    </row>
    <row r="2254">
      <c r="Z2254">
        <f>IF(AND(ISNUMBER('Apólices'!$L2254),'Apólices'!$R2254&lt;&gt;"Cancelada"),IF(AND('Apólices'!$L2254&gt;=TODAY(),'Apólices'!$L2254&lt;=TODAY()+90),'Apólices'!$L2254+ROW()/100000,""),"")</f>
        <v/>
      </c>
    </row>
    <row r="2255">
      <c r="Z2255">
        <f>IF(AND(ISNUMBER('Apólices'!$L2255),'Apólices'!$R2255&lt;&gt;"Cancelada"),IF(AND('Apólices'!$L2255&gt;=TODAY(),'Apólices'!$L2255&lt;=TODAY()+90),'Apólices'!$L2255+ROW()/100000,""),"")</f>
        <v/>
      </c>
    </row>
    <row r="2256">
      <c r="Z2256">
        <f>IF(AND(ISNUMBER('Apólices'!$L2256),'Apólices'!$R2256&lt;&gt;"Cancelada"),IF(AND('Apólices'!$L2256&gt;=TODAY(),'Apólices'!$L2256&lt;=TODAY()+90),'Apólices'!$L2256+ROW()/100000,""),"")</f>
        <v/>
      </c>
    </row>
    <row r="2257">
      <c r="Z2257">
        <f>IF(AND(ISNUMBER('Apólices'!$L2257),'Apólices'!$R2257&lt;&gt;"Cancelada"),IF(AND('Apólices'!$L2257&gt;=TODAY(),'Apólices'!$L2257&lt;=TODAY()+90),'Apólices'!$L2257+ROW()/100000,""),"")</f>
        <v/>
      </c>
    </row>
    <row r="2258">
      <c r="Z2258">
        <f>IF(AND(ISNUMBER('Apólices'!$L2258),'Apólices'!$R2258&lt;&gt;"Cancelada"),IF(AND('Apólices'!$L2258&gt;=TODAY(),'Apólices'!$L2258&lt;=TODAY()+90),'Apólices'!$L2258+ROW()/100000,""),"")</f>
        <v/>
      </c>
    </row>
    <row r="2259">
      <c r="Z2259">
        <f>IF(AND(ISNUMBER('Apólices'!$L2259),'Apólices'!$R2259&lt;&gt;"Cancelada"),IF(AND('Apólices'!$L2259&gt;=TODAY(),'Apólices'!$L2259&lt;=TODAY()+90),'Apólices'!$L2259+ROW()/100000,""),"")</f>
        <v/>
      </c>
    </row>
    <row r="2260">
      <c r="Z2260">
        <f>IF(AND(ISNUMBER('Apólices'!$L2260),'Apólices'!$R2260&lt;&gt;"Cancelada"),IF(AND('Apólices'!$L2260&gt;=TODAY(),'Apólices'!$L2260&lt;=TODAY()+90),'Apólices'!$L2260+ROW()/100000,""),"")</f>
        <v/>
      </c>
    </row>
    <row r="2261">
      <c r="Z2261">
        <f>IF(AND(ISNUMBER('Apólices'!$L2261),'Apólices'!$R2261&lt;&gt;"Cancelada"),IF(AND('Apólices'!$L2261&gt;=TODAY(),'Apólices'!$L2261&lt;=TODAY()+90),'Apólices'!$L2261+ROW()/100000,""),"")</f>
        <v/>
      </c>
    </row>
    <row r="2262">
      <c r="Z2262">
        <f>IF(AND(ISNUMBER('Apólices'!$L2262),'Apólices'!$R2262&lt;&gt;"Cancelada"),IF(AND('Apólices'!$L2262&gt;=TODAY(),'Apólices'!$L2262&lt;=TODAY()+90),'Apólices'!$L2262+ROW()/100000,""),"")</f>
        <v/>
      </c>
    </row>
    <row r="2263">
      <c r="Z2263">
        <f>IF(AND(ISNUMBER('Apólices'!$L2263),'Apólices'!$R2263&lt;&gt;"Cancelada"),IF(AND('Apólices'!$L2263&gt;=TODAY(),'Apólices'!$L2263&lt;=TODAY()+90),'Apólices'!$L2263+ROW()/100000,""),"")</f>
        <v/>
      </c>
    </row>
    <row r="2264">
      <c r="Z2264">
        <f>IF(AND(ISNUMBER('Apólices'!$L2264),'Apólices'!$R2264&lt;&gt;"Cancelada"),IF(AND('Apólices'!$L2264&gt;=TODAY(),'Apólices'!$L2264&lt;=TODAY()+90),'Apólices'!$L2264+ROW()/100000,""),"")</f>
        <v/>
      </c>
    </row>
    <row r="2265">
      <c r="Z2265">
        <f>IF(AND(ISNUMBER('Apólices'!$L2265),'Apólices'!$R2265&lt;&gt;"Cancelada"),IF(AND('Apólices'!$L2265&gt;=TODAY(),'Apólices'!$L2265&lt;=TODAY()+90),'Apólices'!$L2265+ROW()/100000,""),"")</f>
        <v/>
      </c>
    </row>
    <row r="2266">
      <c r="Z2266">
        <f>IF(AND(ISNUMBER('Apólices'!$L2266),'Apólices'!$R2266&lt;&gt;"Cancelada"),IF(AND('Apólices'!$L2266&gt;=TODAY(),'Apólices'!$L2266&lt;=TODAY()+90),'Apólices'!$L2266+ROW()/100000,""),"")</f>
        <v/>
      </c>
    </row>
    <row r="2267">
      <c r="Z2267">
        <f>IF(AND(ISNUMBER('Apólices'!$L2267),'Apólices'!$R2267&lt;&gt;"Cancelada"),IF(AND('Apólices'!$L2267&gt;=TODAY(),'Apólices'!$L2267&lt;=TODAY()+90),'Apólices'!$L2267+ROW()/100000,""),"")</f>
        <v/>
      </c>
    </row>
    <row r="2268">
      <c r="Z2268">
        <f>IF(AND(ISNUMBER('Apólices'!$L2268),'Apólices'!$R2268&lt;&gt;"Cancelada"),IF(AND('Apólices'!$L2268&gt;=TODAY(),'Apólices'!$L2268&lt;=TODAY()+90),'Apólices'!$L2268+ROW()/100000,""),"")</f>
        <v/>
      </c>
    </row>
    <row r="2269">
      <c r="Z2269">
        <f>IF(AND(ISNUMBER('Apólices'!$L2269),'Apólices'!$R2269&lt;&gt;"Cancelada"),IF(AND('Apólices'!$L2269&gt;=TODAY(),'Apólices'!$L2269&lt;=TODAY()+90),'Apólices'!$L2269+ROW()/100000,""),"")</f>
        <v/>
      </c>
    </row>
    <row r="2270">
      <c r="Z2270">
        <f>IF(AND(ISNUMBER('Apólices'!$L2270),'Apólices'!$R2270&lt;&gt;"Cancelada"),IF(AND('Apólices'!$L2270&gt;=TODAY(),'Apólices'!$L2270&lt;=TODAY()+90),'Apólices'!$L2270+ROW()/100000,""),"")</f>
        <v/>
      </c>
    </row>
    <row r="2271">
      <c r="Z2271">
        <f>IF(AND(ISNUMBER('Apólices'!$L2271),'Apólices'!$R2271&lt;&gt;"Cancelada"),IF(AND('Apólices'!$L2271&gt;=TODAY(),'Apólices'!$L2271&lt;=TODAY()+90),'Apólices'!$L2271+ROW()/100000,""),"")</f>
        <v/>
      </c>
    </row>
    <row r="2272">
      <c r="Z2272">
        <f>IF(AND(ISNUMBER('Apólices'!$L2272),'Apólices'!$R2272&lt;&gt;"Cancelada"),IF(AND('Apólices'!$L2272&gt;=TODAY(),'Apólices'!$L2272&lt;=TODAY()+90),'Apólices'!$L2272+ROW()/100000,""),"")</f>
        <v/>
      </c>
    </row>
    <row r="2273">
      <c r="Z2273">
        <f>IF(AND(ISNUMBER('Apólices'!$L2273),'Apólices'!$R2273&lt;&gt;"Cancelada"),IF(AND('Apólices'!$L2273&gt;=TODAY(),'Apólices'!$L2273&lt;=TODAY()+90),'Apólices'!$L2273+ROW()/100000,""),"")</f>
        <v/>
      </c>
    </row>
    <row r="2274">
      <c r="Z2274">
        <f>IF(AND(ISNUMBER('Apólices'!$L2274),'Apólices'!$R2274&lt;&gt;"Cancelada"),IF(AND('Apólices'!$L2274&gt;=TODAY(),'Apólices'!$L2274&lt;=TODAY()+90),'Apólices'!$L2274+ROW()/100000,""),"")</f>
        <v/>
      </c>
    </row>
    <row r="2275">
      <c r="Z2275">
        <f>IF(AND(ISNUMBER('Apólices'!$L2275),'Apólices'!$R2275&lt;&gt;"Cancelada"),IF(AND('Apólices'!$L2275&gt;=TODAY(),'Apólices'!$L2275&lt;=TODAY()+90),'Apólices'!$L2275+ROW()/100000,""),"")</f>
        <v/>
      </c>
    </row>
    <row r="2276">
      <c r="Z2276">
        <f>IF(AND(ISNUMBER('Apólices'!$L2276),'Apólices'!$R2276&lt;&gt;"Cancelada"),IF(AND('Apólices'!$L2276&gt;=TODAY(),'Apólices'!$L2276&lt;=TODAY()+90),'Apólices'!$L2276+ROW()/100000,""),"")</f>
        <v/>
      </c>
    </row>
    <row r="2277">
      <c r="Z2277">
        <f>IF(AND(ISNUMBER('Apólices'!$L2277),'Apólices'!$R2277&lt;&gt;"Cancelada"),IF(AND('Apólices'!$L2277&gt;=TODAY(),'Apólices'!$L2277&lt;=TODAY()+90),'Apólices'!$L2277+ROW()/100000,""),"")</f>
        <v/>
      </c>
    </row>
    <row r="2278">
      <c r="Z2278">
        <f>IF(AND(ISNUMBER('Apólices'!$L2278),'Apólices'!$R2278&lt;&gt;"Cancelada"),IF(AND('Apólices'!$L2278&gt;=TODAY(),'Apólices'!$L2278&lt;=TODAY()+90),'Apólices'!$L2278+ROW()/100000,""),"")</f>
        <v/>
      </c>
    </row>
    <row r="2279">
      <c r="Z2279">
        <f>IF(AND(ISNUMBER('Apólices'!$L2279),'Apólices'!$R2279&lt;&gt;"Cancelada"),IF(AND('Apólices'!$L2279&gt;=TODAY(),'Apólices'!$L2279&lt;=TODAY()+90),'Apólices'!$L2279+ROW()/100000,""),"")</f>
        <v/>
      </c>
    </row>
    <row r="2280">
      <c r="Z2280">
        <f>IF(AND(ISNUMBER('Apólices'!$L2280),'Apólices'!$R2280&lt;&gt;"Cancelada"),IF(AND('Apólices'!$L2280&gt;=TODAY(),'Apólices'!$L2280&lt;=TODAY()+90),'Apólices'!$L2280+ROW()/100000,""),"")</f>
        <v/>
      </c>
    </row>
    <row r="2281">
      <c r="Z2281">
        <f>IF(AND(ISNUMBER('Apólices'!$L2281),'Apólices'!$R2281&lt;&gt;"Cancelada"),IF(AND('Apólices'!$L2281&gt;=TODAY(),'Apólices'!$L2281&lt;=TODAY()+90),'Apólices'!$L2281+ROW()/100000,""),"")</f>
        <v/>
      </c>
    </row>
    <row r="2282">
      <c r="Z2282">
        <f>IF(AND(ISNUMBER('Apólices'!$L2282),'Apólices'!$R2282&lt;&gt;"Cancelada"),IF(AND('Apólices'!$L2282&gt;=TODAY(),'Apólices'!$L2282&lt;=TODAY()+90),'Apólices'!$L2282+ROW()/100000,""),"")</f>
        <v/>
      </c>
    </row>
    <row r="2283">
      <c r="Z2283">
        <f>IF(AND(ISNUMBER('Apólices'!$L2283),'Apólices'!$R2283&lt;&gt;"Cancelada"),IF(AND('Apólices'!$L2283&gt;=TODAY(),'Apólices'!$L2283&lt;=TODAY()+90),'Apólices'!$L2283+ROW()/100000,""),"")</f>
        <v/>
      </c>
    </row>
    <row r="2284">
      <c r="Z2284">
        <f>IF(AND(ISNUMBER('Apólices'!$L2284),'Apólices'!$R2284&lt;&gt;"Cancelada"),IF(AND('Apólices'!$L2284&gt;=TODAY(),'Apólices'!$L2284&lt;=TODAY()+90),'Apólices'!$L2284+ROW()/100000,""),"")</f>
        <v/>
      </c>
    </row>
    <row r="2285">
      <c r="Z2285">
        <f>IF(AND(ISNUMBER('Apólices'!$L2285),'Apólices'!$R2285&lt;&gt;"Cancelada"),IF(AND('Apólices'!$L2285&gt;=TODAY(),'Apólices'!$L2285&lt;=TODAY()+90),'Apólices'!$L2285+ROW()/100000,""),"")</f>
        <v/>
      </c>
    </row>
    <row r="2286">
      <c r="Z2286">
        <f>IF(AND(ISNUMBER('Apólices'!$L2286),'Apólices'!$R2286&lt;&gt;"Cancelada"),IF(AND('Apólices'!$L2286&gt;=TODAY(),'Apólices'!$L2286&lt;=TODAY()+90),'Apólices'!$L2286+ROW()/100000,""),"")</f>
        <v/>
      </c>
    </row>
    <row r="2287">
      <c r="Z2287">
        <f>IF(AND(ISNUMBER('Apólices'!$L2287),'Apólices'!$R2287&lt;&gt;"Cancelada"),IF(AND('Apólices'!$L2287&gt;=TODAY(),'Apólices'!$L2287&lt;=TODAY()+90),'Apólices'!$L2287+ROW()/100000,""),"")</f>
        <v/>
      </c>
    </row>
    <row r="2288">
      <c r="Z2288">
        <f>IF(AND(ISNUMBER('Apólices'!$L2288),'Apólices'!$R2288&lt;&gt;"Cancelada"),IF(AND('Apólices'!$L2288&gt;=TODAY(),'Apólices'!$L2288&lt;=TODAY()+90),'Apólices'!$L2288+ROW()/100000,""),"")</f>
        <v/>
      </c>
    </row>
    <row r="2289">
      <c r="Z2289">
        <f>IF(AND(ISNUMBER('Apólices'!$L2289),'Apólices'!$R2289&lt;&gt;"Cancelada"),IF(AND('Apólices'!$L2289&gt;=TODAY(),'Apólices'!$L2289&lt;=TODAY()+90),'Apólices'!$L2289+ROW()/100000,""),"")</f>
        <v/>
      </c>
    </row>
    <row r="2290">
      <c r="Z2290">
        <f>IF(AND(ISNUMBER('Apólices'!$L2290),'Apólices'!$R2290&lt;&gt;"Cancelada"),IF(AND('Apólices'!$L2290&gt;=TODAY(),'Apólices'!$L2290&lt;=TODAY()+90),'Apólices'!$L2290+ROW()/100000,""),"")</f>
        <v/>
      </c>
    </row>
    <row r="2291">
      <c r="Z2291">
        <f>IF(AND(ISNUMBER('Apólices'!$L2291),'Apólices'!$R2291&lt;&gt;"Cancelada"),IF(AND('Apólices'!$L2291&gt;=TODAY(),'Apólices'!$L2291&lt;=TODAY()+90),'Apólices'!$L2291+ROW()/100000,""),"")</f>
        <v/>
      </c>
    </row>
    <row r="2292">
      <c r="Z2292">
        <f>IF(AND(ISNUMBER('Apólices'!$L2292),'Apólices'!$R2292&lt;&gt;"Cancelada"),IF(AND('Apólices'!$L2292&gt;=TODAY(),'Apólices'!$L2292&lt;=TODAY()+90),'Apólices'!$L2292+ROW()/100000,""),"")</f>
        <v/>
      </c>
    </row>
    <row r="2293">
      <c r="Z2293">
        <f>IF(AND(ISNUMBER('Apólices'!$L2293),'Apólices'!$R2293&lt;&gt;"Cancelada"),IF(AND('Apólices'!$L2293&gt;=TODAY(),'Apólices'!$L2293&lt;=TODAY()+90),'Apólices'!$L2293+ROW()/100000,""),"")</f>
        <v/>
      </c>
    </row>
    <row r="2294">
      <c r="Z2294">
        <f>IF(AND(ISNUMBER('Apólices'!$L2294),'Apólices'!$R2294&lt;&gt;"Cancelada"),IF(AND('Apólices'!$L2294&gt;=TODAY(),'Apólices'!$L2294&lt;=TODAY()+90),'Apólices'!$L2294+ROW()/100000,""),"")</f>
        <v/>
      </c>
    </row>
    <row r="2295">
      <c r="Z2295">
        <f>IF(AND(ISNUMBER('Apólices'!$L2295),'Apólices'!$R2295&lt;&gt;"Cancelada"),IF(AND('Apólices'!$L2295&gt;=TODAY(),'Apólices'!$L2295&lt;=TODAY()+90),'Apólices'!$L2295+ROW()/100000,""),"")</f>
        <v/>
      </c>
    </row>
    <row r="2296">
      <c r="Z2296">
        <f>IF(AND(ISNUMBER('Apólices'!$L2296),'Apólices'!$R2296&lt;&gt;"Cancelada"),IF(AND('Apólices'!$L2296&gt;=TODAY(),'Apólices'!$L2296&lt;=TODAY()+90),'Apólices'!$L2296+ROW()/100000,""),"")</f>
        <v/>
      </c>
    </row>
    <row r="2297">
      <c r="Z2297">
        <f>IF(AND(ISNUMBER('Apólices'!$L2297),'Apólices'!$R2297&lt;&gt;"Cancelada"),IF(AND('Apólices'!$L2297&gt;=TODAY(),'Apólices'!$L2297&lt;=TODAY()+90),'Apólices'!$L2297+ROW()/100000,""),"")</f>
        <v/>
      </c>
    </row>
    <row r="2298">
      <c r="Z2298">
        <f>IF(AND(ISNUMBER('Apólices'!$L2298),'Apólices'!$R2298&lt;&gt;"Cancelada"),IF(AND('Apólices'!$L2298&gt;=TODAY(),'Apólices'!$L2298&lt;=TODAY()+90),'Apólices'!$L2298+ROW()/100000,""),"")</f>
        <v/>
      </c>
    </row>
    <row r="2299">
      <c r="Z2299">
        <f>IF(AND(ISNUMBER('Apólices'!$L2299),'Apólices'!$R2299&lt;&gt;"Cancelada"),IF(AND('Apólices'!$L2299&gt;=TODAY(),'Apólices'!$L2299&lt;=TODAY()+90),'Apólices'!$L2299+ROW()/100000,""),"")</f>
        <v/>
      </c>
    </row>
    <row r="2300">
      <c r="Z2300">
        <f>IF(AND(ISNUMBER('Apólices'!$L2300),'Apólices'!$R2300&lt;&gt;"Cancelada"),IF(AND('Apólices'!$L2300&gt;=TODAY(),'Apólices'!$L2300&lt;=TODAY()+90),'Apólices'!$L2300+ROW()/100000,""),"")</f>
        <v/>
      </c>
    </row>
    <row r="2301">
      <c r="Z2301">
        <f>IF(AND(ISNUMBER('Apólices'!$L2301),'Apólices'!$R2301&lt;&gt;"Cancelada"),IF(AND('Apólices'!$L2301&gt;=TODAY(),'Apólices'!$L2301&lt;=TODAY()+90),'Apólices'!$L2301+ROW()/100000,""),"")</f>
        <v/>
      </c>
    </row>
    <row r="2302">
      <c r="Z2302">
        <f>IF(AND(ISNUMBER('Apólices'!$L2302),'Apólices'!$R2302&lt;&gt;"Cancelada"),IF(AND('Apólices'!$L2302&gt;=TODAY(),'Apólices'!$L2302&lt;=TODAY()+90),'Apólices'!$L2302+ROW()/100000,""),"")</f>
        <v/>
      </c>
    </row>
    <row r="2303">
      <c r="Z2303">
        <f>IF(AND(ISNUMBER('Apólices'!$L2303),'Apólices'!$R2303&lt;&gt;"Cancelada"),IF(AND('Apólices'!$L2303&gt;=TODAY(),'Apólices'!$L2303&lt;=TODAY()+90),'Apólices'!$L2303+ROW()/100000,""),"")</f>
        <v/>
      </c>
    </row>
    <row r="2304">
      <c r="Z2304">
        <f>IF(AND(ISNUMBER('Apólices'!$L2304),'Apólices'!$R2304&lt;&gt;"Cancelada"),IF(AND('Apólices'!$L2304&gt;=TODAY(),'Apólices'!$L2304&lt;=TODAY()+90),'Apólices'!$L2304+ROW()/100000,""),"")</f>
        <v/>
      </c>
    </row>
    <row r="2305">
      <c r="Z2305">
        <f>IF(AND(ISNUMBER('Apólices'!$L2305),'Apólices'!$R2305&lt;&gt;"Cancelada"),IF(AND('Apólices'!$L2305&gt;=TODAY(),'Apólices'!$L2305&lt;=TODAY()+90),'Apólices'!$L2305+ROW()/100000,""),"")</f>
        <v/>
      </c>
    </row>
    <row r="2306">
      <c r="Z2306">
        <f>IF(AND(ISNUMBER('Apólices'!$L2306),'Apólices'!$R2306&lt;&gt;"Cancelada"),IF(AND('Apólices'!$L2306&gt;=TODAY(),'Apólices'!$L2306&lt;=TODAY()+90),'Apólices'!$L2306+ROW()/100000,""),"")</f>
        <v/>
      </c>
    </row>
    <row r="2307">
      <c r="Z2307">
        <f>IF(AND(ISNUMBER('Apólices'!$L2307),'Apólices'!$R2307&lt;&gt;"Cancelada"),IF(AND('Apólices'!$L2307&gt;=TODAY(),'Apólices'!$L2307&lt;=TODAY()+90),'Apólices'!$L2307+ROW()/100000,""),"")</f>
        <v/>
      </c>
    </row>
    <row r="2308">
      <c r="Z2308">
        <f>IF(AND(ISNUMBER('Apólices'!$L2308),'Apólices'!$R2308&lt;&gt;"Cancelada"),IF(AND('Apólices'!$L2308&gt;=TODAY(),'Apólices'!$L2308&lt;=TODAY()+90),'Apólices'!$L2308+ROW()/100000,""),"")</f>
        <v/>
      </c>
    </row>
    <row r="2309">
      <c r="Z2309">
        <f>IF(AND(ISNUMBER('Apólices'!$L2309),'Apólices'!$R2309&lt;&gt;"Cancelada"),IF(AND('Apólices'!$L2309&gt;=TODAY(),'Apólices'!$L2309&lt;=TODAY()+90),'Apólices'!$L2309+ROW()/100000,""),"")</f>
        <v/>
      </c>
    </row>
    <row r="2310">
      <c r="Z2310">
        <f>IF(AND(ISNUMBER('Apólices'!$L2310),'Apólices'!$R2310&lt;&gt;"Cancelada"),IF(AND('Apólices'!$L2310&gt;=TODAY(),'Apólices'!$L2310&lt;=TODAY()+90),'Apólices'!$L2310+ROW()/100000,""),"")</f>
        <v/>
      </c>
    </row>
    <row r="2311">
      <c r="Z2311">
        <f>IF(AND(ISNUMBER('Apólices'!$L2311),'Apólices'!$R2311&lt;&gt;"Cancelada"),IF(AND('Apólices'!$L2311&gt;=TODAY(),'Apólices'!$L2311&lt;=TODAY()+90),'Apólices'!$L2311+ROW()/100000,""),"")</f>
        <v/>
      </c>
    </row>
    <row r="2312">
      <c r="Z2312">
        <f>IF(AND(ISNUMBER('Apólices'!$L2312),'Apólices'!$R2312&lt;&gt;"Cancelada"),IF(AND('Apólices'!$L2312&gt;=TODAY(),'Apólices'!$L2312&lt;=TODAY()+90),'Apólices'!$L2312+ROW()/100000,""),"")</f>
        <v/>
      </c>
    </row>
    <row r="2313">
      <c r="Z2313">
        <f>IF(AND(ISNUMBER('Apólices'!$L2313),'Apólices'!$R2313&lt;&gt;"Cancelada"),IF(AND('Apólices'!$L2313&gt;=TODAY(),'Apólices'!$L2313&lt;=TODAY()+90),'Apólices'!$L2313+ROW()/100000,""),"")</f>
        <v/>
      </c>
    </row>
    <row r="2314">
      <c r="Z2314">
        <f>IF(AND(ISNUMBER('Apólices'!$L2314),'Apólices'!$R2314&lt;&gt;"Cancelada"),IF(AND('Apólices'!$L2314&gt;=TODAY(),'Apólices'!$L2314&lt;=TODAY()+90),'Apólices'!$L2314+ROW()/100000,""),"")</f>
        <v/>
      </c>
    </row>
    <row r="2315">
      <c r="Z2315">
        <f>IF(AND(ISNUMBER('Apólices'!$L2315),'Apólices'!$R2315&lt;&gt;"Cancelada"),IF(AND('Apólices'!$L2315&gt;=TODAY(),'Apólices'!$L2315&lt;=TODAY()+90),'Apólices'!$L2315+ROW()/100000,""),"")</f>
        <v/>
      </c>
    </row>
    <row r="2316">
      <c r="Z2316">
        <f>IF(AND(ISNUMBER('Apólices'!$L2316),'Apólices'!$R2316&lt;&gt;"Cancelada"),IF(AND('Apólices'!$L2316&gt;=TODAY(),'Apólices'!$L2316&lt;=TODAY()+90),'Apólices'!$L2316+ROW()/100000,""),"")</f>
        <v/>
      </c>
    </row>
    <row r="2317">
      <c r="Z2317">
        <f>IF(AND(ISNUMBER('Apólices'!$L2317),'Apólices'!$R2317&lt;&gt;"Cancelada"),IF(AND('Apólices'!$L2317&gt;=TODAY(),'Apólices'!$L2317&lt;=TODAY()+90),'Apólices'!$L2317+ROW()/100000,""),"")</f>
        <v/>
      </c>
    </row>
    <row r="2318">
      <c r="Z2318">
        <f>IF(AND(ISNUMBER('Apólices'!$L2318),'Apólices'!$R2318&lt;&gt;"Cancelada"),IF(AND('Apólices'!$L2318&gt;=TODAY(),'Apólices'!$L2318&lt;=TODAY()+90),'Apólices'!$L2318+ROW()/100000,""),"")</f>
        <v/>
      </c>
    </row>
    <row r="2319">
      <c r="Z2319">
        <f>IF(AND(ISNUMBER('Apólices'!$L2319),'Apólices'!$R2319&lt;&gt;"Cancelada"),IF(AND('Apólices'!$L2319&gt;=TODAY(),'Apólices'!$L2319&lt;=TODAY()+90),'Apólices'!$L2319+ROW()/100000,""),"")</f>
        <v/>
      </c>
    </row>
    <row r="2320">
      <c r="Z2320">
        <f>IF(AND(ISNUMBER('Apólices'!$L2320),'Apólices'!$R2320&lt;&gt;"Cancelada"),IF(AND('Apólices'!$L2320&gt;=TODAY(),'Apólices'!$L2320&lt;=TODAY()+90),'Apólices'!$L2320+ROW()/100000,""),"")</f>
        <v/>
      </c>
    </row>
    <row r="2321">
      <c r="Z2321">
        <f>IF(AND(ISNUMBER('Apólices'!$L2321),'Apólices'!$R2321&lt;&gt;"Cancelada"),IF(AND('Apólices'!$L2321&gt;=TODAY(),'Apólices'!$L2321&lt;=TODAY()+90),'Apólices'!$L2321+ROW()/100000,""),"")</f>
        <v/>
      </c>
    </row>
    <row r="2322">
      <c r="Z2322">
        <f>IF(AND(ISNUMBER('Apólices'!$L2322),'Apólices'!$R2322&lt;&gt;"Cancelada"),IF(AND('Apólices'!$L2322&gt;=TODAY(),'Apólices'!$L2322&lt;=TODAY()+90),'Apólices'!$L2322+ROW()/100000,""),"")</f>
        <v/>
      </c>
    </row>
    <row r="2323">
      <c r="Z2323">
        <f>IF(AND(ISNUMBER('Apólices'!$L2323),'Apólices'!$R2323&lt;&gt;"Cancelada"),IF(AND('Apólices'!$L2323&gt;=TODAY(),'Apólices'!$L2323&lt;=TODAY()+90),'Apólices'!$L2323+ROW()/100000,""),"")</f>
        <v/>
      </c>
    </row>
    <row r="2324">
      <c r="Z2324">
        <f>IF(AND(ISNUMBER('Apólices'!$L2324),'Apólices'!$R2324&lt;&gt;"Cancelada"),IF(AND('Apólices'!$L2324&gt;=TODAY(),'Apólices'!$L2324&lt;=TODAY()+90),'Apólices'!$L2324+ROW()/100000,""),"")</f>
        <v/>
      </c>
    </row>
    <row r="2325">
      <c r="Z2325">
        <f>IF(AND(ISNUMBER('Apólices'!$L2325),'Apólices'!$R2325&lt;&gt;"Cancelada"),IF(AND('Apólices'!$L2325&gt;=TODAY(),'Apólices'!$L2325&lt;=TODAY()+90),'Apólices'!$L2325+ROW()/100000,""),"")</f>
        <v/>
      </c>
    </row>
    <row r="2326">
      <c r="Z2326">
        <f>IF(AND(ISNUMBER('Apólices'!$L2326),'Apólices'!$R2326&lt;&gt;"Cancelada"),IF(AND('Apólices'!$L2326&gt;=TODAY(),'Apólices'!$L2326&lt;=TODAY()+90),'Apólices'!$L2326+ROW()/100000,""),"")</f>
        <v/>
      </c>
    </row>
    <row r="2327">
      <c r="Z2327">
        <f>IF(AND(ISNUMBER('Apólices'!$L2327),'Apólices'!$R2327&lt;&gt;"Cancelada"),IF(AND('Apólices'!$L2327&gt;=TODAY(),'Apólices'!$L2327&lt;=TODAY()+90),'Apólices'!$L2327+ROW()/100000,""),"")</f>
        <v/>
      </c>
    </row>
    <row r="2328">
      <c r="Z2328">
        <f>IF(AND(ISNUMBER('Apólices'!$L2328),'Apólices'!$R2328&lt;&gt;"Cancelada"),IF(AND('Apólices'!$L2328&gt;=TODAY(),'Apólices'!$L2328&lt;=TODAY()+90),'Apólices'!$L2328+ROW()/100000,""),"")</f>
        <v/>
      </c>
    </row>
    <row r="2329">
      <c r="Z2329">
        <f>IF(AND(ISNUMBER('Apólices'!$L2329),'Apólices'!$R2329&lt;&gt;"Cancelada"),IF(AND('Apólices'!$L2329&gt;=TODAY(),'Apólices'!$L2329&lt;=TODAY()+90),'Apólices'!$L2329+ROW()/100000,""),"")</f>
        <v/>
      </c>
    </row>
    <row r="2330">
      <c r="Z2330">
        <f>IF(AND(ISNUMBER('Apólices'!$L2330),'Apólices'!$R2330&lt;&gt;"Cancelada"),IF(AND('Apólices'!$L2330&gt;=TODAY(),'Apólices'!$L2330&lt;=TODAY()+90),'Apólices'!$L2330+ROW()/100000,""),"")</f>
        <v/>
      </c>
    </row>
    <row r="2331">
      <c r="Z2331">
        <f>IF(AND(ISNUMBER('Apólices'!$L2331),'Apólices'!$R2331&lt;&gt;"Cancelada"),IF(AND('Apólices'!$L2331&gt;=TODAY(),'Apólices'!$L2331&lt;=TODAY()+90),'Apólices'!$L2331+ROW()/100000,""),"")</f>
        <v/>
      </c>
    </row>
    <row r="2332">
      <c r="Z2332">
        <f>IF(AND(ISNUMBER('Apólices'!$L2332),'Apólices'!$R2332&lt;&gt;"Cancelada"),IF(AND('Apólices'!$L2332&gt;=TODAY(),'Apólices'!$L2332&lt;=TODAY()+90),'Apólices'!$L2332+ROW()/100000,""),"")</f>
        <v/>
      </c>
    </row>
    <row r="2333">
      <c r="Z2333">
        <f>IF(AND(ISNUMBER('Apólices'!$L2333),'Apólices'!$R2333&lt;&gt;"Cancelada"),IF(AND('Apólices'!$L2333&gt;=TODAY(),'Apólices'!$L2333&lt;=TODAY()+90),'Apólices'!$L2333+ROW()/100000,""),"")</f>
        <v/>
      </c>
    </row>
    <row r="2334">
      <c r="Z2334">
        <f>IF(AND(ISNUMBER('Apólices'!$L2334),'Apólices'!$R2334&lt;&gt;"Cancelada"),IF(AND('Apólices'!$L2334&gt;=TODAY(),'Apólices'!$L2334&lt;=TODAY()+90),'Apólices'!$L2334+ROW()/100000,""),"")</f>
        <v/>
      </c>
    </row>
    <row r="2335">
      <c r="Z2335">
        <f>IF(AND(ISNUMBER('Apólices'!$L2335),'Apólices'!$R2335&lt;&gt;"Cancelada"),IF(AND('Apólices'!$L2335&gt;=TODAY(),'Apólices'!$L2335&lt;=TODAY()+90),'Apólices'!$L2335+ROW()/100000,""),"")</f>
        <v/>
      </c>
    </row>
    <row r="2336">
      <c r="Z2336">
        <f>IF(AND(ISNUMBER('Apólices'!$L2336),'Apólices'!$R2336&lt;&gt;"Cancelada"),IF(AND('Apólices'!$L2336&gt;=TODAY(),'Apólices'!$L2336&lt;=TODAY()+90),'Apólices'!$L2336+ROW()/100000,""),"")</f>
        <v/>
      </c>
    </row>
    <row r="2337">
      <c r="Z2337">
        <f>IF(AND(ISNUMBER('Apólices'!$L2337),'Apólices'!$R2337&lt;&gt;"Cancelada"),IF(AND('Apólices'!$L2337&gt;=TODAY(),'Apólices'!$L2337&lt;=TODAY()+90),'Apólices'!$L2337+ROW()/100000,""),"")</f>
        <v/>
      </c>
    </row>
    <row r="2338">
      <c r="Z2338">
        <f>IF(AND(ISNUMBER('Apólices'!$L2338),'Apólices'!$R2338&lt;&gt;"Cancelada"),IF(AND('Apólices'!$L2338&gt;=TODAY(),'Apólices'!$L2338&lt;=TODAY()+90),'Apólices'!$L2338+ROW()/100000,""),"")</f>
        <v/>
      </c>
    </row>
    <row r="2339">
      <c r="Z2339">
        <f>IF(AND(ISNUMBER('Apólices'!$L2339),'Apólices'!$R2339&lt;&gt;"Cancelada"),IF(AND('Apólices'!$L2339&gt;=TODAY(),'Apólices'!$L2339&lt;=TODAY()+90),'Apólices'!$L2339+ROW()/100000,""),"")</f>
        <v/>
      </c>
    </row>
    <row r="2340">
      <c r="Z2340">
        <f>IF(AND(ISNUMBER('Apólices'!$L2340),'Apólices'!$R2340&lt;&gt;"Cancelada"),IF(AND('Apólices'!$L2340&gt;=TODAY(),'Apólices'!$L2340&lt;=TODAY()+90),'Apólices'!$L2340+ROW()/100000,""),"")</f>
        <v/>
      </c>
    </row>
    <row r="2341">
      <c r="Z2341">
        <f>IF(AND(ISNUMBER('Apólices'!$L2341),'Apólices'!$R2341&lt;&gt;"Cancelada"),IF(AND('Apólices'!$L2341&gt;=TODAY(),'Apólices'!$L2341&lt;=TODAY()+90),'Apólices'!$L2341+ROW()/100000,""),"")</f>
        <v/>
      </c>
    </row>
    <row r="2342">
      <c r="Z2342">
        <f>IF(AND(ISNUMBER('Apólices'!$L2342),'Apólices'!$R2342&lt;&gt;"Cancelada"),IF(AND('Apólices'!$L2342&gt;=TODAY(),'Apólices'!$L2342&lt;=TODAY()+90),'Apólices'!$L2342+ROW()/100000,""),"")</f>
        <v/>
      </c>
    </row>
    <row r="2343">
      <c r="Z2343">
        <f>IF(AND(ISNUMBER('Apólices'!$L2343),'Apólices'!$R2343&lt;&gt;"Cancelada"),IF(AND('Apólices'!$L2343&gt;=TODAY(),'Apólices'!$L2343&lt;=TODAY()+90),'Apólices'!$L2343+ROW()/100000,""),"")</f>
        <v/>
      </c>
    </row>
    <row r="2344">
      <c r="Z2344">
        <f>IF(AND(ISNUMBER('Apólices'!$L2344),'Apólices'!$R2344&lt;&gt;"Cancelada"),IF(AND('Apólices'!$L2344&gt;=TODAY(),'Apólices'!$L2344&lt;=TODAY()+90),'Apólices'!$L2344+ROW()/100000,""),"")</f>
        <v/>
      </c>
    </row>
    <row r="2345">
      <c r="Z2345">
        <f>IF(AND(ISNUMBER('Apólices'!$L2345),'Apólices'!$R2345&lt;&gt;"Cancelada"),IF(AND('Apólices'!$L2345&gt;=TODAY(),'Apólices'!$L2345&lt;=TODAY()+90),'Apólices'!$L2345+ROW()/100000,""),"")</f>
        <v/>
      </c>
    </row>
    <row r="2346">
      <c r="Z2346">
        <f>IF(AND(ISNUMBER('Apólices'!$L2346),'Apólices'!$R2346&lt;&gt;"Cancelada"),IF(AND('Apólices'!$L2346&gt;=TODAY(),'Apólices'!$L2346&lt;=TODAY()+90),'Apólices'!$L2346+ROW()/100000,""),"")</f>
        <v/>
      </c>
    </row>
    <row r="2347">
      <c r="Z2347">
        <f>IF(AND(ISNUMBER('Apólices'!$L2347),'Apólices'!$R2347&lt;&gt;"Cancelada"),IF(AND('Apólices'!$L2347&gt;=TODAY(),'Apólices'!$L2347&lt;=TODAY()+90),'Apólices'!$L2347+ROW()/100000,""),"")</f>
        <v/>
      </c>
    </row>
    <row r="2348">
      <c r="Z2348">
        <f>IF(AND(ISNUMBER('Apólices'!$L2348),'Apólices'!$R2348&lt;&gt;"Cancelada"),IF(AND('Apólices'!$L2348&gt;=TODAY(),'Apólices'!$L2348&lt;=TODAY()+90),'Apólices'!$L2348+ROW()/100000,""),"")</f>
        <v/>
      </c>
    </row>
    <row r="2349">
      <c r="Z2349">
        <f>IF(AND(ISNUMBER('Apólices'!$L2349),'Apólices'!$R2349&lt;&gt;"Cancelada"),IF(AND('Apólices'!$L2349&gt;=TODAY(),'Apólices'!$L2349&lt;=TODAY()+90),'Apólices'!$L2349+ROW()/100000,""),"")</f>
        <v/>
      </c>
    </row>
    <row r="2350">
      <c r="Z2350">
        <f>IF(AND(ISNUMBER('Apólices'!$L2350),'Apólices'!$R2350&lt;&gt;"Cancelada"),IF(AND('Apólices'!$L2350&gt;=TODAY(),'Apólices'!$L2350&lt;=TODAY()+90),'Apólices'!$L2350+ROW()/100000,""),"")</f>
        <v/>
      </c>
    </row>
    <row r="2351">
      <c r="Z2351">
        <f>IF(AND(ISNUMBER('Apólices'!$L2351),'Apólices'!$R2351&lt;&gt;"Cancelada"),IF(AND('Apólices'!$L2351&gt;=TODAY(),'Apólices'!$L2351&lt;=TODAY()+90),'Apólices'!$L2351+ROW()/100000,""),"")</f>
        <v/>
      </c>
    </row>
    <row r="2352">
      <c r="Z2352">
        <f>IF(AND(ISNUMBER('Apólices'!$L2352),'Apólices'!$R2352&lt;&gt;"Cancelada"),IF(AND('Apólices'!$L2352&gt;=TODAY(),'Apólices'!$L2352&lt;=TODAY()+90),'Apólices'!$L2352+ROW()/100000,""),"")</f>
        <v/>
      </c>
    </row>
    <row r="2353">
      <c r="Z2353">
        <f>IF(AND(ISNUMBER('Apólices'!$L2353),'Apólices'!$R2353&lt;&gt;"Cancelada"),IF(AND('Apólices'!$L2353&gt;=TODAY(),'Apólices'!$L2353&lt;=TODAY()+90),'Apólices'!$L2353+ROW()/100000,""),"")</f>
        <v/>
      </c>
    </row>
    <row r="2354">
      <c r="Z2354">
        <f>IF(AND(ISNUMBER('Apólices'!$L2354),'Apólices'!$R2354&lt;&gt;"Cancelada"),IF(AND('Apólices'!$L2354&gt;=TODAY(),'Apólices'!$L2354&lt;=TODAY()+90),'Apólices'!$L2354+ROW()/100000,""),"")</f>
        <v/>
      </c>
    </row>
    <row r="2355">
      <c r="Z2355">
        <f>IF(AND(ISNUMBER('Apólices'!$L2355),'Apólices'!$R2355&lt;&gt;"Cancelada"),IF(AND('Apólices'!$L2355&gt;=TODAY(),'Apólices'!$L2355&lt;=TODAY()+90),'Apólices'!$L2355+ROW()/100000,""),"")</f>
        <v/>
      </c>
    </row>
    <row r="2356">
      <c r="Z2356">
        <f>IF(AND(ISNUMBER('Apólices'!$L2356),'Apólices'!$R2356&lt;&gt;"Cancelada"),IF(AND('Apólices'!$L2356&gt;=TODAY(),'Apólices'!$L2356&lt;=TODAY()+90),'Apólices'!$L2356+ROW()/100000,""),"")</f>
        <v/>
      </c>
    </row>
    <row r="2357">
      <c r="Z2357">
        <f>IF(AND(ISNUMBER('Apólices'!$L2357),'Apólices'!$R2357&lt;&gt;"Cancelada"),IF(AND('Apólices'!$L2357&gt;=TODAY(),'Apólices'!$L2357&lt;=TODAY()+90),'Apólices'!$L2357+ROW()/100000,""),"")</f>
        <v/>
      </c>
    </row>
    <row r="2358">
      <c r="Z2358">
        <f>IF(AND(ISNUMBER('Apólices'!$L2358),'Apólices'!$R2358&lt;&gt;"Cancelada"),IF(AND('Apólices'!$L2358&gt;=TODAY(),'Apólices'!$L2358&lt;=TODAY()+90),'Apólices'!$L2358+ROW()/100000,""),"")</f>
        <v/>
      </c>
    </row>
    <row r="2359">
      <c r="Z2359">
        <f>IF(AND(ISNUMBER('Apólices'!$L2359),'Apólices'!$R2359&lt;&gt;"Cancelada"),IF(AND('Apólices'!$L2359&gt;=TODAY(),'Apólices'!$L2359&lt;=TODAY()+90),'Apólices'!$L2359+ROW()/100000,""),"")</f>
        <v/>
      </c>
    </row>
    <row r="2360">
      <c r="Z2360">
        <f>IF(AND(ISNUMBER('Apólices'!$L2360),'Apólices'!$R2360&lt;&gt;"Cancelada"),IF(AND('Apólices'!$L2360&gt;=TODAY(),'Apólices'!$L2360&lt;=TODAY()+90),'Apólices'!$L2360+ROW()/100000,""),"")</f>
        <v/>
      </c>
    </row>
    <row r="2361">
      <c r="Z2361">
        <f>IF(AND(ISNUMBER('Apólices'!$L2361),'Apólices'!$R2361&lt;&gt;"Cancelada"),IF(AND('Apólices'!$L2361&gt;=TODAY(),'Apólices'!$L2361&lt;=TODAY()+90),'Apólices'!$L2361+ROW()/100000,""),"")</f>
        <v/>
      </c>
    </row>
    <row r="2362">
      <c r="Z2362">
        <f>IF(AND(ISNUMBER('Apólices'!$L2362),'Apólices'!$R2362&lt;&gt;"Cancelada"),IF(AND('Apólices'!$L2362&gt;=TODAY(),'Apólices'!$L2362&lt;=TODAY()+90),'Apólices'!$L2362+ROW()/100000,""),"")</f>
        <v/>
      </c>
    </row>
    <row r="2363">
      <c r="Z2363">
        <f>IF(AND(ISNUMBER('Apólices'!$L2363),'Apólices'!$R2363&lt;&gt;"Cancelada"),IF(AND('Apólices'!$L2363&gt;=TODAY(),'Apólices'!$L2363&lt;=TODAY()+90),'Apólices'!$L2363+ROW()/100000,""),"")</f>
        <v/>
      </c>
    </row>
    <row r="2364">
      <c r="Z2364">
        <f>IF(AND(ISNUMBER('Apólices'!$L2364),'Apólices'!$R2364&lt;&gt;"Cancelada"),IF(AND('Apólices'!$L2364&gt;=TODAY(),'Apólices'!$L2364&lt;=TODAY()+90),'Apólices'!$L2364+ROW()/100000,""),"")</f>
        <v/>
      </c>
    </row>
    <row r="2365">
      <c r="Z2365">
        <f>IF(AND(ISNUMBER('Apólices'!$L2365),'Apólices'!$R2365&lt;&gt;"Cancelada"),IF(AND('Apólices'!$L2365&gt;=TODAY(),'Apólices'!$L2365&lt;=TODAY()+90),'Apólices'!$L2365+ROW()/100000,""),"")</f>
        <v/>
      </c>
    </row>
    <row r="2366">
      <c r="Z2366">
        <f>IF(AND(ISNUMBER('Apólices'!$L2366),'Apólices'!$R2366&lt;&gt;"Cancelada"),IF(AND('Apólices'!$L2366&gt;=TODAY(),'Apólices'!$L2366&lt;=TODAY()+90),'Apólices'!$L2366+ROW()/100000,""),"")</f>
        <v/>
      </c>
    </row>
    <row r="2367">
      <c r="Z2367">
        <f>IF(AND(ISNUMBER('Apólices'!$L2367),'Apólices'!$R2367&lt;&gt;"Cancelada"),IF(AND('Apólices'!$L2367&gt;=TODAY(),'Apólices'!$L2367&lt;=TODAY()+90),'Apólices'!$L2367+ROW()/100000,""),"")</f>
        <v/>
      </c>
    </row>
    <row r="2368">
      <c r="Z2368">
        <f>IF(AND(ISNUMBER('Apólices'!$L2368),'Apólices'!$R2368&lt;&gt;"Cancelada"),IF(AND('Apólices'!$L2368&gt;=TODAY(),'Apólices'!$L2368&lt;=TODAY()+90),'Apólices'!$L2368+ROW()/100000,""),"")</f>
        <v/>
      </c>
    </row>
    <row r="2369">
      <c r="Z2369">
        <f>IF(AND(ISNUMBER('Apólices'!$L2369),'Apólices'!$R2369&lt;&gt;"Cancelada"),IF(AND('Apólices'!$L2369&gt;=TODAY(),'Apólices'!$L2369&lt;=TODAY()+90),'Apólices'!$L2369+ROW()/100000,""),"")</f>
        <v/>
      </c>
    </row>
    <row r="2370">
      <c r="Z2370">
        <f>IF(AND(ISNUMBER('Apólices'!$L2370),'Apólices'!$R2370&lt;&gt;"Cancelada"),IF(AND('Apólices'!$L2370&gt;=TODAY(),'Apólices'!$L2370&lt;=TODAY()+90),'Apólices'!$L2370+ROW()/100000,""),"")</f>
        <v/>
      </c>
    </row>
    <row r="2371">
      <c r="Z2371">
        <f>IF(AND(ISNUMBER('Apólices'!$L2371),'Apólices'!$R2371&lt;&gt;"Cancelada"),IF(AND('Apólices'!$L2371&gt;=TODAY(),'Apólices'!$L2371&lt;=TODAY()+90),'Apólices'!$L2371+ROW()/100000,""),"")</f>
        <v/>
      </c>
    </row>
    <row r="2372">
      <c r="Z2372">
        <f>IF(AND(ISNUMBER('Apólices'!$L2372),'Apólices'!$R2372&lt;&gt;"Cancelada"),IF(AND('Apólices'!$L2372&gt;=TODAY(),'Apólices'!$L2372&lt;=TODAY()+90),'Apólices'!$L2372+ROW()/100000,""),"")</f>
        <v/>
      </c>
    </row>
    <row r="2373">
      <c r="Z2373">
        <f>IF(AND(ISNUMBER('Apólices'!$L2373),'Apólices'!$R2373&lt;&gt;"Cancelada"),IF(AND('Apólices'!$L2373&gt;=TODAY(),'Apólices'!$L2373&lt;=TODAY()+90),'Apólices'!$L2373+ROW()/100000,""),"")</f>
        <v/>
      </c>
    </row>
    <row r="2374">
      <c r="Z2374">
        <f>IF(AND(ISNUMBER('Apólices'!$L2374),'Apólices'!$R2374&lt;&gt;"Cancelada"),IF(AND('Apólices'!$L2374&gt;=TODAY(),'Apólices'!$L2374&lt;=TODAY()+90),'Apólices'!$L2374+ROW()/100000,""),"")</f>
        <v/>
      </c>
    </row>
    <row r="2375">
      <c r="Z2375">
        <f>IF(AND(ISNUMBER('Apólices'!$L2375),'Apólices'!$R2375&lt;&gt;"Cancelada"),IF(AND('Apólices'!$L2375&gt;=TODAY(),'Apólices'!$L2375&lt;=TODAY()+90),'Apólices'!$L2375+ROW()/100000,""),"")</f>
        <v/>
      </c>
    </row>
    <row r="2376">
      <c r="Z2376">
        <f>IF(AND(ISNUMBER('Apólices'!$L2376),'Apólices'!$R2376&lt;&gt;"Cancelada"),IF(AND('Apólices'!$L2376&gt;=TODAY(),'Apólices'!$L2376&lt;=TODAY()+90),'Apólices'!$L2376+ROW()/100000,""),"")</f>
        <v/>
      </c>
    </row>
    <row r="2377">
      <c r="Z2377">
        <f>IF(AND(ISNUMBER('Apólices'!$L2377),'Apólices'!$R2377&lt;&gt;"Cancelada"),IF(AND('Apólices'!$L2377&gt;=TODAY(),'Apólices'!$L2377&lt;=TODAY()+90),'Apólices'!$L2377+ROW()/100000,""),"")</f>
        <v/>
      </c>
    </row>
    <row r="2378">
      <c r="Z2378">
        <f>IF(AND(ISNUMBER('Apólices'!$L2378),'Apólices'!$R2378&lt;&gt;"Cancelada"),IF(AND('Apólices'!$L2378&gt;=TODAY(),'Apólices'!$L2378&lt;=TODAY()+90),'Apólices'!$L2378+ROW()/100000,""),"")</f>
        <v/>
      </c>
    </row>
    <row r="2379">
      <c r="Z2379">
        <f>IF(AND(ISNUMBER('Apólices'!$L2379),'Apólices'!$R2379&lt;&gt;"Cancelada"),IF(AND('Apólices'!$L2379&gt;=TODAY(),'Apólices'!$L2379&lt;=TODAY()+90),'Apólices'!$L2379+ROW()/100000,""),"")</f>
        <v/>
      </c>
    </row>
    <row r="2380">
      <c r="Z2380">
        <f>IF(AND(ISNUMBER('Apólices'!$L2380),'Apólices'!$R2380&lt;&gt;"Cancelada"),IF(AND('Apólices'!$L2380&gt;=TODAY(),'Apólices'!$L2380&lt;=TODAY()+90),'Apólices'!$L2380+ROW()/100000,""),"")</f>
        <v/>
      </c>
    </row>
    <row r="2381">
      <c r="Z2381">
        <f>IF(AND(ISNUMBER('Apólices'!$L2381),'Apólices'!$R2381&lt;&gt;"Cancelada"),IF(AND('Apólices'!$L2381&gt;=TODAY(),'Apólices'!$L2381&lt;=TODAY()+90),'Apólices'!$L2381+ROW()/100000,""),"")</f>
        <v/>
      </c>
    </row>
    <row r="2382">
      <c r="Z2382">
        <f>IF(AND(ISNUMBER('Apólices'!$L2382),'Apólices'!$R2382&lt;&gt;"Cancelada"),IF(AND('Apólices'!$L2382&gt;=TODAY(),'Apólices'!$L2382&lt;=TODAY()+90),'Apólices'!$L2382+ROW()/100000,""),"")</f>
        <v/>
      </c>
    </row>
    <row r="2383">
      <c r="Z2383">
        <f>IF(AND(ISNUMBER('Apólices'!$L2383),'Apólices'!$R2383&lt;&gt;"Cancelada"),IF(AND('Apólices'!$L2383&gt;=TODAY(),'Apólices'!$L2383&lt;=TODAY()+90),'Apólices'!$L2383+ROW()/100000,""),"")</f>
        <v/>
      </c>
    </row>
    <row r="2384">
      <c r="Z2384">
        <f>IF(AND(ISNUMBER('Apólices'!$L2384),'Apólices'!$R2384&lt;&gt;"Cancelada"),IF(AND('Apólices'!$L2384&gt;=TODAY(),'Apólices'!$L2384&lt;=TODAY()+90),'Apólices'!$L2384+ROW()/100000,""),"")</f>
        <v/>
      </c>
    </row>
    <row r="2385">
      <c r="Z2385">
        <f>IF(AND(ISNUMBER('Apólices'!$L2385),'Apólices'!$R2385&lt;&gt;"Cancelada"),IF(AND('Apólices'!$L2385&gt;=TODAY(),'Apólices'!$L2385&lt;=TODAY()+90),'Apólices'!$L2385+ROW()/100000,""),"")</f>
        <v/>
      </c>
    </row>
    <row r="2386">
      <c r="Z2386">
        <f>IF(AND(ISNUMBER('Apólices'!$L2386),'Apólices'!$R2386&lt;&gt;"Cancelada"),IF(AND('Apólices'!$L2386&gt;=TODAY(),'Apólices'!$L2386&lt;=TODAY()+90),'Apólices'!$L2386+ROW()/100000,""),"")</f>
        <v/>
      </c>
    </row>
    <row r="2387">
      <c r="Z2387">
        <f>IF(AND(ISNUMBER('Apólices'!$L2387),'Apólices'!$R2387&lt;&gt;"Cancelada"),IF(AND('Apólices'!$L2387&gt;=TODAY(),'Apólices'!$L2387&lt;=TODAY()+90),'Apólices'!$L2387+ROW()/100000,""),"")</f>
        <v/>
      </c>
    </row>
    <row r="2388">
      <c r="Z2388">
        <f>IF(AND(ISNUMBER('Apólices'!$L2388),'Apólices'!$R2388&lt;&gt;"Cancelada"),IF(AND('Apólices'!$L2388&gt;=TODAY(),'Apólices'!$L2388&lt;=TODAY()+90),'Apólices'!$L2388+ROW()/100000,""),"")</f>
        <v/>
      </c>
    </row>
    <row r="2389">
      <c r="Z2389">
        <f>IF(AND(ISNUMBER('Apólices'!$L2389),'Apólices'!$R2389&lt;&gt;"Cancelada"),IF(AND('Apólices'!$L2389&gt;=TODAY(),'Apólices'!$L2389&lt;=TODAY()+90),'Apólices'!$L2389+ROW()/100000,""),"")</f>
        <v/>
      </c>
    </row>
    <row r="2390">
      <c r="Z2390">
        <f>IF(AND(ISNUMBER('Apólices'!$L2390),'Apólices'!$R2390&lt;&gt;"Cancelada"),IF(AND('Apólices'!$L2390&gt;=TODAY(),'Apólices'!$L2390&lt;=TODAY()+90),'Apólices'!$L2390+ROW()/100000,""),"")</f>
        <v/>
      </c>
    </row>
    <row r="2391">
      <c r="Z2391">
        <f>IF(AND(ISNUMBER('Apólices'!$L2391),'Apólices'!$R2391&lt;&gt;"Cancelada"),IF(AND('Apólices'!$L2391&gt;=TODAY(),'Apólices'!$L2391&lt;=TODAY()+90),'Apólices'!$L2391+ROW()/100000,""),"")</f>
        <v/>
      </c>
    </row>
    <row r="2392">
      <c r="Z2392">
        <f>IF(AND(ISNUMBER('Apólices'!$L2392),'Apólices'!$R2392&lt;&gt;"Cancelada"),IF(AND('Apólices'!$L2392&gt;=TODAY(),'Apólices'!$L2392&lt;=TODAY()+90),'Apólices'!$L2392+ROW()/100000,""),"")</f>
        <v/>
      </c>
    </row>
    <row r="2393">
      <c r="Z2393">
        <f>IF(AND(ISNUMBER('Apólices'!$L2393),'Apólices'!$R2393&lt;&gt;"Cancelada"),IF(AND('Apólices'!$L2393&gt;=TODAY(),'Apólices'!$L2393&lt;=TODAY()+90),'Apólices'!$L2393+ROW()/100000,""),"")</f>
        <v/>
      </c>
    </row>
    <row r="2394">
      <c r="Z2394">
        <f>IF(AND(ISNUMBER('Apólices'!$L2394),'Apólices'!$R2394&lt;&gt;"Cancelada"),IF(AND('Apólices'!$L2394&gt;=TODAY(),'Apólices'!$L2394&lt;=TODAY()+90),'Apólices'!$L2394+ROW()/100000,""),"")</f>
        <v/>
      </c>
    </row>
    <row r="2395">
      <c r="Z2395">
        <f>IF(AND(ISNUMBER('Apólices'!$L2395),'Apólices'!$R2395&lt;&gt;"Cancelada"),IF(AND('Apólices'!$L2395&gt;=TODAY(),'Apólices'!$L2395&lt;=TODAY()+90),'Apólices'!$L2395+ROW()/100000,""),"")</f>
        <v/>
      </c>
    </row>
    <row r="2396">
      <c r="Z2396">
        <f>IF(AND(ISNUMBER('Apólices'!$L2396),'Apólices'!$R2396&lt;&gt;"Cancelada"),IF(AND('Apólices'!$L2396&gt;=TODAY(),'Apólices'!$L2396&lt;=TODAY()+90),'Apólices'!$L2396+ROW()/100000,""),"")</f>
        <v/>
      </c>
    </row>
    <row r="2397">
      <c r="Z2397">
        <f>IF(AND(ISNUMBER('Apólices'!$L2397),'Apólices'!$R2397&lt;&gt;"Cancelada"),IF(AND('Apólices'!$L2397&gt;=TODAY(),'Apólices'!$L2397&lt;=TODAY()+90),'Apólices'!$L2397+ROW()/100000,""),"")</f>
        <v/>
      </c>
    </row>
    <row r="2398">
      <c r="Z2398">
        <f>IF(AND(ISNUMBER('Apólices'!$L2398),'Apólices'!$R2398&lt;&gt;"Cancelada"),IF(AND('Apólices'!$L2398&gt;=TODAY(),'Apólices'!$L2398&lt;=TODAY()+90),'Apólices'!$L2398+ROW()/100000,""),"")</f>
        <v/>
      </c>
    </row>
    <row r="2399">
      <c r="Z2399">
        <f>IF(AND(ISNUMBER('Apólices'!$L2399),'Apólices'!$R2399&lt;&gt;"Cancelada"),IF(AND('Apólices'!$L2399&gt;=TODAY(),'Apólices'!$L2399&lt;=TODAY()+90),'Apólices'!$L2399+ROW()/100000,""),"")</f>
        <v/>
      </c>
    </row>
    <row r="2400">
      <c r="Z2400">
        <f>IF(AND(ISNUMBER('Apólices'!$L2400),'Apólices'!$R2400&lt;&gt;"Cancelada"),IF(AND('Apólices'!$L2400&gt;=TODAY(),'Apólices'!$L2400&lt;=TODAY()+90),'Apólices'!$L2400+ROW()/100000,""),"")</f>
        <v/>
      </c>
    </row>
    <row r="2401">
      <c r="Z2401">
        <f>IF(AND(ISNUMBER('Apólices'!$L2401),'Apólices'!$R2401&lt;&gt;"Cancelada"),IF(AND('Apólices'!$L2401&gt;=TODAY(),'Apólices'!$L2401&lt;=TODAY()+90),'Apólices'!$L2401+ROW()/100000,""),"")</f>
        <v/>
      </c>
    </row>
    <row r="2402">
      <c r="Z2402">
        <f>IF(AND(ISNUMBER('Apólices'!$L2402),'Apólices'!$R2402&lt;&gt;"Cancelada"),IF(AND('Apólices'!$L2402&gt;=TODAY(),'Apólices'!$L2402&lt;=TODAY()+90),'Apólices'!$L2402+ROW()/100000,""),"")</f>
        <v/>
      </c>
    </row>
    <row r="2403">
      <c r="Z2403">
        <f>IF(AND(ISNUMBER('Apólices'!$L2403),'Apólices'!$R2403&lt;&gt;"Cancelada"),IF(AND('Apólices'!$L2403&gt;=TODAY(),'Apólices'!$L2403&lt;=TODAY()+90),'Apólices'!$L2403+ROW()/100000,""),"")</f>
        <v/>
      </c>
    </row>
    <row r="2404">
      <c r="Z2404">
        <f>IF(AND(ISNUMBER('Apólices'!$L2404),'Apólices'!$R2404&lt;&gt;"Cancelada"),IF(AND('Apólices'!$L2404&gt;=TODAY(),'Apólices'!$L2404&lt;=TODAY()+90),'Apólices'!$L2404+ROW()/100000,""),"")</f>
        <v/>
      </c>
    </row>
    <row r="2405">
      <c r="Z2405">
        <f>IF(AND(ISNUMBER('Apólices'!$L2405),'Apólices'!$R2405&lt;&gt;"Cancelada"),IF(AND('Apólices'!$L2405&gt;=TODAY(),'Apólices'!$L2405&lt;=TODAY()+90),'Apólices'!$L2405+ROW()/100000,""),"")</f>
        <v/>
      </c>
    </row>
    <row r="2406">
      <c r="Z2406">
        <f>IF(AND(ISNUMBER('Apólices'!$L2406),'Apólices'!$R2406&lt;&gt;"Cancelada"),IF(AND('Apólices'!$L2406&gt;=TODAY(),'Apólices'!$L2406&lt;=TODAY()+90),'Apólices'!$L2406+ROW()/100000,""),"")</f>
        <v/>
      </c>
    </row>
    <row r="2407">
      <c r="Z2407">
        <f>IF(AND(ISNUMBER('Apólices'!$L2407),'Apólices'!$R2407&lt;&gt;"Cancelada"),IF(AND('Apólices'!$L2407&gt;=TODAY(),'Apólices'!$L2407&lt;=TODAY()+90),'Apólices'!$L2407+ROW()/100000,""),"")</f>
        <v/>
      </c>
    </row>
    <row r="2408">
      <c r="Z2408">
        <f>IF(AND(ISNUMBER('Apólices'!$L2408),'Apólices'!$R2408&lt;&gt;"Cancelada"),IF(AND('Apólices'!$L2408&gt;=TODAY(),'Apólices'!$L2408&lt;=TODAY()+90),'Apólices'!$L2408+ROW()/100000,""),"")</f>
        <v/>
      </c>
    </row>
    <row r="2409">
      <c r="Z2409">
        <f>IF(AND(ISNUMBER('Apólices'!$L2409),'Apólices'!$R2409&lt;&gt;"Cancelada"),IF(AND('Apólices'!$L2409&gt;=TODAY(),'Apólices'!$L2409&lt;=TODAY()+90),'Apólices'!$L2409+ROW()/100000,""),"")</f>
        <v/>
      </c>
    </row>
    <row r="2410">
      <c r="Z2410">
        <f>IF(AND(ISNUMBER('Apólices'!$L2410),'Apólices'!$R2410&lt;&gt;"Cancelada"),IF(AND('Apólices'!$L2410&gt;=TODAY(),'Apólices'!$L2410&lt;=TODAY()+90),'Apólices'!$L2410+ROW()/100000,""),"")</f>
        <v/>
      </c>
    </row>
    <row r="2411">
      <c r="Z2411">
        <f>IF(AND(ISNUMBER('Apólices'!$L2411),'Apólices'!$R2411&lt;&gt;"Cancelada"),IF(AND('Apólices'!$L2411&gt;=TODAY(),'Apólices'!$L2411&lt;=TODAY()+90),'Apólices'!$L2411+ROW()/100000,""),"")</f>
        <v/>
      </c>
    </row>
    <row r="2412">
      <c r="Z2412">
        <f>IF(AND(ISNUMBER('Apólices'!$L2412),'Apólices'!$R2412&lt;&gt;"Cancelada"),IF(AND('Apólices'!$L2412&gt;=TODAY(),'Apólices'!$L2412&lt;=TODAY()+90),'Apólices'!$L2412+ROW()/100000,""),"")</f>
        <v/>
      </c>
    </row>
    <row r="2413">
      <c r="Z2413">
        <f>IF(AND(ISNUMBER('Apólices'!$L2413),'Apólices'!$R2413&lt;&gt;"Cancelada"),IF(AND('Apólices'!$L2413&gt;=TODAY(),'Apólices'!$L2413&lt;=TODAY()+90),'Apólices'!$L2413+ROW()/100000,""),"")</f>
        <v/>
      </c>
    </row>
    <row r="2414">
      <c r="Z2414">
        <f>IF(AND(ISNUMBER('Apólices'!$L2414),'Apólices'!$R2414&lt;&gt;"Cancelada"),IF(AND('Apólices'!$L2414&gt;=TODAY(),'Apólices'!$L2414&lt;=TODAY()+90),'Apólices'!$L2414+ROW()/100000,""),"")</f>
        <v/>
      </c>
    </row>
    <row r="2415">
      <c r="Z2415">
        <f>IF(AND(ISNUMBER('Apólices'!$L2415),'Apólices'!$R2415&lt;&gt;"Cancelada"),IF(AND('Apólices'!$L2415&gt;=TODAY(),'Apólices'!$L2415&lt;=TODAY()+90),'Apólices'!$L2415+ROW()/100000,""),"")</f>
        <v/>
      </c>
    </row>
    <row r="2416">
      <c r="Z2416">
        <f>IF(AND(ISNUMBER('Apólices'!$L2416),'Apólices'!$R2416&lt;&gt;"Cancelada"),IF(AND('Apólices'!$L2416&gt;=TODAY(),'Apólices'!$L2416&lt;=TODAY()+90),'Apólices'!$L2416+ROW()/100000,""),"")</f>
        <v/>
      </c>
    </row>
    <row r="2417">
      <c r="Z2417">
        <f>IF(AND(ISNUMBER('Apólices'!$L2417),'Apólices'!$R2417&lt;&gt;"Cancelada"),IF(AND('Apólices'!$L2417&gt;=TODAY(),'Apólices'!$L2417&lt;=TODAY()+90),'Apólices'!$L2417+ROW()/100000,""),"")</f>
        <v/>
      </c>
    </row>
    <row r="2418">
      <c r="Z2418">
        <f>IF(AND(ISNUMBER('Apólices'!$L2418),'Apólices'!$R2418&lt;&gt;"Cancelada"),IF(AND('Apólices'!$L2418&gt;=TODAY(),'Apólices'!$L2418&lt;=TODAY()+90),'Apólices'!$L2418+ROW()/100000,""),"")</f>
        <v/>
      </c>
    </row>
    <row r="2419">
      <c r="Z2419">
        <f>IF(AND(ISNUMBER('Apólices'!$L2419),'Apólices'!$R2419&lt;&gt;"Cancelada"),IF(AND('Apólices'!$L2419&gt;=TODAY(),'Apólices'!$L2419&lt;=TODAY()+90),'Apólices'!$L2419+ROW()/100000,""),"")</f>
        <v/>
      </c>
    </row>
    <row r="2420">
      <c r="Z2420">
        <f>IF(AND(ISNUMBER('Apólices'!$L2420),'Apólices'!$R2420&lt;&gt;"Cancelada"),IF(AND('Apólices'!$L2420&gt;=TODAY(),'Apólices'!$L2420&lt;=TODAY()+90),'Apólices'!$L2420+ROW()/100000,""),"")</f>
        <v/>
      </c>
    </row>
    <row r="2421">
      <c r="Z2421">
        <f>IF(AND(ISNUMBER('Apólices'!$L2421),'Apólices'!$R2421&lt;&gt;"Cancelada"),IF(AND('Apólices'!$L2421&gt;=TODAY(),'Apólices'!$L2421&lt;=TODAY()+90),'Apólices'!$L2421+ROW()/100000,""),"")</f>
        <v/>
      </c>
    </row>
    <row r="2422">
      <c r="Z2422">
        <f>IF(AND(ISNUMBER('Apólices'!$L2422),'Apólices'!$R2422&lt;&gt;"Cancelada"),IF(AND('Apólices'!$L2422&gt;=TODAY(),'Apólices'!$L2422&lt;=TODAY()+90),'Apólices'!$L2422+ROW()/100000,""),"")</f>
        <v/>
      </c>
    </row>
    <row r="2423">
      <c r="Z2423">
        <f>IF(AND(ISNUMBER('Apólices'!$L2423),'Apólices'!$R2423&lt;&gt;"Cancelada"),IF(AND('Apólices'!$L2423&gt;=TODAY(),'Apólices'!$L2423&lt;=TODAY()+90),'Apólices'!$L2423+ROW()/100000,""),"")</f>
        <v/>
      </c>
    </row>
    <row r="2424">
      <c r="Z2424">
        <f>IF(AND(ISNUMBER('Apólices'!$L2424),'Apólices'!$R2424&lt;&gt;"Cancelada"),IF(AND('Apólices'!$L2424&gt;=TODAY(),'Apólices'!$L2424&lt;=TODAY()+90),'Apólices'!$L2424+ROW()/100000,""),"")</f>
        <v/>
      </c>
    </row>
    <row r="2425">
      <c r="Z2425">
        <f>IF(AND(ISNUMBER('Apólices'!$L2425),'Apólices'!$R2425&lt;&gt;"Cancelada"),IF(AND('Apólices'!$L2425&gt;=TODAY(),'Apólices'!$L2425&lt;=TODAY()+90),'Apólices'!$L2425+ROW()/100000,""),"")</f>
        <v/>
      </c>
    </row>
    <row r="2426">
      <c r="Z2426">
        <f>IF(AND(ISNUMBER('Apólices'!$L2426),'Apólices'!$R2426&lt;&gt;"Cancelada"),IF(AND('Apólices'!$L2426&gt;=TODAY(),'Apólices'!$L2426&lt;=TODAY()+90),'Apólices'!$L2426+ROW()/100000,""),"")</f>
        <v/>
      </c>
    </row>
    <row r="2427">
      <c r="Z2427">
        <f>IF(AND(ISNUMBER('Apólices'!$L2427),'Apólices'!$R2427&lt;&gt;"Cancelada"),IF(AND('Apólices'!$L2427&gt;=TODAY(),'Apólices'!$L2427&lt;=TODAY()+90),'Apólices'!$L2427+ROW()/100000,""),"")</f>
        <v/>
      </c>
    </row>
    <row r="2428">
      <c r="Z2428">
        <f>IF(AND(ISNUMBER('Apólices'!$L2428),'Apólices'!$R2428&lt;&gt;"Cancelada"),IF(AND('Apólices'!$L2428&gt;=TODAY(),'Apólices'!$L2428&lt;=TODAY()+90),'Apólices'!$L2428+ROW()/100000,""),"")</f>
        <v/>
      </c>
    </row>
    <row r="2429">
      <c r="Z2429">
        <f>IF(AND(ISNUMBER('Apólices'!$L2429),'Apólices'!$R2429&lt;&gt;"Cancelada"),IF(AND('Apólices'!$L2429&gt;=TODAY(),'Apólices'!$L2429&lt;=TODAY()+90),'Apólices'!$L2429+ROW()/100000,""),"")</f>
        <v/>
      </c>
    </row>
    <row r="2430">
      <c r="Z2430">
        <f>IF(AND(ISNUMBER('Apólices'!$L2430),'Apólices'!$R2430&lt;&gt;"Cancelada"),IF(AND('Apólices'!$L2430&gt;=TODAY(),'Apólices'!$L2430&lt;=TODAY()+90),'Apólices'!$L2430+ROW()/100000,""),"")</f>
        <v/>
      </c>
    </row>
    <row r="2431">
      <c r="Z2431">
        <f>IF(AND(ISNUMBER('Apólices'!$L2431),'Apólices'!$R2431&lt;&gt;"Cancelada"),IF(AND('Apólices'!$L2431&gt;=TODAY(),'Apólices'!$L2431&lt;=TODAY()+90),'Apólices'!$L2431+ROW()/100000,""),"")</f>
        <v/>
      </c>
    </row>
    <row r="2432">
      <c r="Z2432">
        <f>IF(AND(ISNUMBER('Apólices'!$L2432),'Apólices'!$R2432&lt;&gt;"Cancelada"),IF(AND('Apólices'!$L2432&gt;=TODAY(),'Apólices'!$L2432&lt;=TODAY()+90),'Apólices'!$L2432+ROW()/100000,""),"")</f>
        <v/>
      </c>
    </row>
    <row r="2433">
      <c r="Z2433">
        <f>IF(AND(ISNUMBER('Apólices'!$L2433),'Apólices'!$R2433&lt;&gt;"Cancelada"),IF(AND('Apólices'!$L2433&gt;=TODAY(),'Apólices'!$L2433&lt;=TODAY()+90),'Apólices'!$L2433+ROW()/100000,""),"")</f>
        <v/>
      </c>
    </row>
    <row r="2434">
      <c r="Z2434">
        <f>IF(AND(ISNUMBER('Apólices'!$L2434),'Apólices'!$R2434&lt;&gt;"Cancelada"),IF(AND('Apólices'!$L2434&gt;=TODAY(),'Apólices'!$L2434&lt;=TODAY()+90),'Apólices'!$L2434+ROW()/100000,""),"")</f>
        <v/>
      </c>
    </row>
    <row r="2435">
      <c r="Z2435">
        <f>IF(AND(ISNUMBER('Apólices'!$L2435),'Apólices'!$R2435&lt;&gt;"Cancelada"),IF(AND('Apólices'!$L2435&gt;=TODAY(),'Apólices'!$L2435&lt;=TODAY()+90),'Apólices'!$L2435+ROW()/100000,""),"")</f>
        <v/>
      </c>
    </row>
    <row r="2436">
      <c r="Z2436">
        <f>IF(AND(ISNUMBER('Apólices'!$L2436),'Apólices'!$R2436&lt;&gt;"Cancelada"),IF(AND('Apólices'!$L2436&gt;=TODAY(),'Apólices'!$L2436&lt;=TODAY()+90),'Apólices'!$L2436+ROW()/100000,""),"")</f>
        <v/>
      </c>
    </row>
    <row r="2437">
      <c r="Z2437">
        <f>IF(AND(ISNUMBER('Apólices'!$L2437),'Apólices'!$R2437&lt;&gt;"Cancelada"),IF(AND('Apólices'!$L2437&gt;=TODAY(),'Apólices'!$L2437&lt;=TODAY()+90),'Apólices'!$L2437+ROW()/100000,""),"")</f>
        <v/>
      </c>
    </row>
    <row r="2438">
      <c r="Z2438">
        <f>IF(AND(ISNUMBER('Apólices'!$L2438),'Apólices'!$R2438&lt;&gt;"Cancelada"),IF(AND('Apólices'!$L2438&gt;=TODAY(),'Apólices'!$L2438&lt;=TODAY()+90),'Apólices'!$L2438+ROW()/100000,""),"")</f>
        <v/>
      </c>
    </row>
    <row r="2439">
      <c r="Z2439">
        <f>IF(AND(ISNUMBER('Apólices'!$L2439),'Apólices'!$R2439&lt;&gt;"Cancelada"),IF(AND('Apólices'!$L2439&gt;=TODAY(),'Apólices'!$L2439&lt;=TODAY()+90),'Apólices'!$L2439+ROW()/100000,""),"")</f>
        <v/>
      </c>
    </row>
    <row r="2440">
      <c r="Z2440">
        <f>IF(AND(ISNUMBER('Apólices'!$L2440),'Apólices'!$R2440&lt;&gt;"Cancelada"),IF(AND('Apólices'!$L2440&gt;=TODAY(),'Apólices'!$L2440&lt;=TODAY()+90),'Apólices'!$L2440+ROW()/100000,""),"")</f>
        <v/>
      </c>
    </row>
    <row r="2441">
      <c r="Z2441">
        <f>IF(AND(ISNUMBER('Apólices'!$L2441),'Apólices'!$R2441&lt;&gt;"Cancelada"),IF(AND('Apólices'!$L2441&gt;=TODAY(),'Apólices'!$L2441&lt;=TODAY()+90),'Apólices'!$L2441+ROW()/100000,""),"")</f>
        <v/>
      </c>
    </row>
    <row r="2442">
      <c r="Z2442">
        <f>IF(AND(ISNUMBER('Apólices'!$L2442),'Apólices'!$R2442&lt;&gt;"Cancelada"),IF(AND('Apólices'!$L2442&gt;=TODAY(),'Apólices'!$L2442&lt;=TODAY()+90),'Apólices'!$L2442+ROW()/100000,""),"")</f>
        <v/>
      </c>
    </row>
    <row r="2443">
      <c r="Z2443">
        <f>IF(AND(ISNUMBER('Apólices'!$L2443),'Apólices'!$R2443&lt;&gt;"Cancelada"),IF(AND('Apólices'!$L2443&gt;=TODAY(),'Apólices'!$L2443&lt;=TODAY()+90),'Apólices'!$L2443+ROW()/100000,""),"")</f>
        <v/>
      </c>
    </row>
    <row r="2444">
      <c r="Z2444">
        <f>IF(AND(ISNUMBER('Apólices'!$L2444),'Apólices'!$R2444&lt;&gt;"Cancelada"),IF(AND('Apólices'!$L2444&gt;=TODAY(),'Apólices'!$L2444&lt;=TODAY()+90),'Apólices'!$L2444+ROW()/100000,""),"")</f>
        <v/>
      </c>
    </row>
    <row r="2445">
      <c r="Z2445">
        <f>IF(AND(ISNUMBER('Apólices'!$L2445),'Apólices'!$R2445&lt;&gt;"Cancelada"),IF(AND('Apólices'!$L2445&gt;=TODAY(),'Apólices'!$L2445&lt;=TODAY()+90),'Apólices'!$L2445+ROW()/100000,""),"")</f>
        <v/>
      </c>
    </row>
    <row r="2446">
      <c r="Z2446">
        <f>IF(AND(ISNUMBER('Apólices'!$L2446),'Apólices'!$R2446&lt;&gt;"Cancelada"),IF(AND('Apólices'!$L2446&gt;=TODAY(),'Apólices'!$L2446&lt;=TODAY()+90),'Apólices'!$L2446+ROW()/100000,""),"")</f>
        <v/>
      </c>
    </row>
    <row r="2447">
      <c r="Z2447">
        <f>IF(AND(ISNUMBER('Apólices'!$L2447),'Apólices'!$R2447&lt;&gt;"Cancelada"),IF(AND('Apólices'!$L2447&gt;=TODAY(),'Apólices'!$L2447&lt;=TODAY()+90),'Apólices'!$L2447+ROW()/100000,""),"")</f>
        <v/>
      </c>
    </row>
    <row r="2448">
      <c r="Z2448">
        <f>IF(AND(ISNUMBER('Apólices'!$L2448),'Apólices'!$R2448&lt;&gt;"Cancelada"),IF(AND('Apólices'!$L2448&gt;=TODAY(),'Apólices'!$L2448&lt;=TODAY()+90),'Apólices'!$L2448+ROW()/100000,""),"")</f>
        <v/>
      </c>
    </row>
    <row r="2449">
      <c r="Z2449">
        <f>IF(AND(ISNUMBER('Apólices'!$L2449),'Apólices'!$R2449&lt;&gt;"Cancelada"),IF(AND('Apólices'!$L2449&gt;=TODAY(),'Apólices'!$L2449&lt;=TODAY()+90),'Apólices'!$L2449+ROW()/100000,""),"")</f>
        <v/>
      </c>
    </row>
    <row r="2450">
      <c r="Z2450">
        <f>IF(AND(ISNUMBER('Apólices'!$L2450),'Apólices'!$R2450&lt;&gt;"Cancelada"),IF(AND('Apólices'!$L2450&gt;=TODAY(),'Apólices'!$L2450&lt;=TODAY()+90),'Apólices'!$L2450+ROW()/100000,""),"")</f>
        <v/>
      </c>
    </row>
    <row r="2451">
      <c r="Z2451">
        <f>IF(AND(ISNUMBER('Apólices'!$L2451),'Apólices'!$R2451&lt;&gt;"Cancelada"),IF(AND('Apólices'!$L2451&gt;=TODAY(),'Apólices'!$L2451&lt;=TODAY()+90),'Apólices'!$L2451+ROW()/100000,""),"")</f>
        <v/>
      </c>
    </row>
    <row r="2452">
      <c r="Z2452">
        <f>IF(AND(ISNUMBER('Apólices'!$L2452),'Apólices'!$R2452&lt;&gt;"Cancelada"),IF(AND('Apólices'!$L2452&gt;=TODAY(),'Apólices'!$L2452&lt;=TODAY()+90),'Apólices'!$L2452+ROW()/100000,""),"")</f>
        <v/>
      </c>
    </row>
    <row r="2453">
      <c r="Z2453">
        <f>IF(AND(ISNUMBER('Apólices'!$L2453),'Apólices'!$R2453&lt;&gt;"Cancelada"),IF(AND('Apólices'!$L2453&gt;=TODAY(),'Apólices'!$L2453&lt;=TODAY()+90),'Apólices'!$L2453+ROW()/100000,""),"")</f>
        <v/>
      </c>
    </row>
    <row r="2454">
      <c r="Z2454">
        <f>IF(AND(ISNUMBER('Apólices'!$L2454),'Apólices'!$R2454&lt;&gt;"Cancelada"),IF(AND('Apólices'!$L2454&gt;=TODAY(),'Apólices'!$L2454&lt;=TODAY()+90),'Apólices'!$L2454+ROW()/100000,""),"")</f>
        <v/>
      </c>
    </row>
    <row r="2455">
      <c r="Z2455">
        <f>IF(AND(ISNUMBER('Apólices'!$L2455),'Apólices'!$R2455&lt;&gt;"Cancelada"),IF(AND('Apólices'!$L2455&gt;=TODAY(),'Apólices'!$L2455&lt;=TODAY()+90),'Apólices'!$L2455+ROW()/100000,""),"")</f>
        <v/>
      </c>
    </row>
    <row r="2456">
      <c r="Z2456">
        <f>IF(AND(ISNUMBER('Apólices'!$L2456),'Apólices'!$R2456&lt;&gt;"Cancelada"),IF(AND('Apólices'!$L2456&gt;=TODAY(),'Apólices'!$L2456&lt;=TODAY()+90),'Apólices'!$L2456+ROW()/100000,""),"")</f>
        <v/>
      </c>
    </row>
    <row r="2457">
      <c r="Z2457">
        <f>IF(AND(ISNUMBER('Apólices'!$L2457),'Apólices'!$R2457&lt;&gt;"Cancelada"),IF(AND('Apólices'!$L2457&gt;=TODAY(),'Apólices'!$L2457&lt;=TODAY()+90),'Apólices'!$L2457+ROW()/100000,""),"")</f>
        <v/>
      </c>
    </row>
    <row r="2458">
      <c r="Z2458">
        <f>IF(AND(ISNUMBER('Apólices'!$L2458),'Apólices'!$R2458&lt;&gt;"Cancelada"),IF(AND('Apólices'!$L2458&gt;=TODAY(),'Apólices'!$L2458&lt;=TODAY()+90),'Apólices'!$L2458+ROW()/100000,""),"")</f>
        <v/>
      </c>
    </row>
    <row r="2459">
      <c r="Z2459">
        <f>IF(AND(ISNUMBER('Apólices'!$L2459),'Apólices'!$R2459&lt;&gt;"Cancelada"),IF(AND('Apólices'!$L2459&gt;=TODAY(),'Apólices'!$L2459&lt;=TODAY()+90),'Apólices'!$L2459+ROW()/100000,""),"")</f>
        <v/>
      </c>
    </row>
    <row r="2460">
      <c r="Z2460">
        <f>IF(AND(ISNUMBER('Apólices'!$L2460),'Apólices'!$R2460&lt;&gt;"Cancelada"),IF(AND('Apólices'!$L2460&gt;=TODAY(),'Apólices'!$L2460&lt;=TODAY()+90),'Apólices'!$L2460+ROW()/100000,""),"")</f>
        <v/>
      </c>
    </row>
    <row r="2461">
      <c r="Z2461">
        <f>IF(AND(ISNUMBER('Apólices'!$L2461),'Apólices'!$R2461&lt;&gt;"Cancelada"),IF(AND('Apólices'!$L2461&gt;=TODAY(),'Apólices'!$L2461&lt;=TODAY()+90),'Apólices'!$L2461+ROW()/100000,""),"")</f>
        <v/>
      </c>
    </row>
    <row r="2462">
      <c r="Z2462">
        <f>IF(AND(ISNUMBER('Apólices'!$L2462),'Apólices'!$R2462&lt;&gt;"Cancelada"),IF(AND('Apólices'!$L2462&gt;=TODAY(),'Apólices'!$L2462&lt;=TODAY()+90),'Apólices'!$L2462+ROW()/100000,""),"")</f>
        <v/>
      </c>
    </row>
    <row r="2463">
      <c r="Z2463">
        <f>IF(AND(ISNUMBER('Apólices'!$L2463),'Apólices'!$R2463&lt;&gt;"Cancelada"),IF(AND('Apólices'!$L2463&gt;=TODAY(),'Apólices'!$L2463&lt;=TODAY()+90),'Apólices'!$L2463+ROW()/100000,""),"")</f>
        <v/>
      </c>
    </row>
    <row r="2464">
      <c r="Z2464">
        <f>IF(AND(ISNUMBER('Apólices'!$L2464),'Apólices'!$R2464&lt;&gt;"Cancelada"),IF(AND('Apólices'!$L2464&gt;=TODAY(),'Apólices'!$L2464&lt;=TODAY()+90),'Apólices'!$L2464+ROW()/100000,""),"")</f>
        <v/>
      </c>
    </row>
    <row r="2465">
      <c r="Z2465">
        <f>IF(AND(ISNUMBER('Apólices'!$L2465),'Apólices'!$R2465&lt;&gt;"Cancelada"),IF(AND('Apólices'!$L2465&gt;=TODAY(),'Apólices'!$L2465&lt;=TODAY()+90),'Apólices'!$L2465+ROW()/100000,""),"")</f>
        <v/>
      </c>
    </row>
    <row r="2466">
      <c r="Z2466">
        <f>IF(AND(ISNUMBER('Apólices'!$L2466),'Apólices'!$R2466&lt;&gt;"Cancelada"),IF(AND('Apólices'!$L2466&gt;=TODAY(),'Apólices'!$L2466&lt;=TODAY()+90),'Apólices'!$L2466+ROW()/100000,""),"")</f>
        <v/>
      </c>
    </row>
    <row r="2467">
      <c r="Z2467">
        <f>IF(AND(ISNUMBER('Apólices'!$L2467),'Apólices'!$R2467&lt;&gt;"Cancelada"),IF(AND('Apólices'!$L2467&gt;=TODAY(),'Apólices'!$L2467&lt;=TODAY()+90),'Apólices'!$L2467+ROW()/100000,""),"")</f>
        <v/>
      </c>
    </row>
    <row r="2468">
      <c r="Z2468">
        <f>IF(AND(ISNUMBER('Apólices'!$L2468),'Apólices'!$R2468&lt;&gt;"Cancelada"),IF(AND('Apólices'!$L2468&gt;=TODAY(),'Apólices'!$L2468&lt;=TODAY()+90),'Apólices'!$L2468+ROW()/100000,""),"")</f>
        <v/>
      </c>
    </row>
    <row r="2469">
      <c r="Z2469">
        <f>IF(AND(ISNUMBER('Apólices'!$L2469),'Apólices'!$R2469&lt;&gt;"Cancelada"),IF(AND('Apólices'!$L2469&gt;=TODAY(),'Apólices'!$L2469&lt;=TODAY()+90),'Apólices'!$L2469+ROW()/100000,""),"")</f>
        <v/>
      </c>
    </row>
    <row r="2470">
      <c r="Z2470">
        <f>IF(AND(ISNUMBER('Apólices'!$L2470),'Apólices'!$R2470&lt;&gt;"Cancelada"),IF(AND('Apólices'!$L2470&gt;=TODAY(),'Apólices'!$L2470&lt;=TODAY()+90),'Apólices'!$L2470+ROW()/100000,""),"")</f>
        <v/>
      </c>
    </row>
    <row r="2471">
      <c r="Z2471">
        <f>IF(AND(ISNUMBER('Apólices'!$L2471),'Apólices'!$R2471&lt;&gt;"Cancelada"),IF(AND('Apólices'!$L2471&gt;=TODAY(),'Apólices'!$L2471&lt;=TODAY()+90),'Apólices'!$L2471+ROW()/100000,""),"")</f>
        <v/>
      </c>
    </row>
    <row r="2472">
      <c r="Z2472">
        <f>IF(AND(ISNUMBER('Apólices'!$L2472),'Apólices'!$R2472&lt;&gt;"Cancelada"),IF(AND('Apólices'!$L2472&gt;=TODAY(),'Apólices'!$L2472&lt;=TODAY()+90),'Apólices'!$L2472+ROW()/100000,""),"")</f>
        <v/>
      </c>
    </row>
    <row r="2473">
      <c r="Z2473">
        <f>IF(AND(ISNUMBER('Apólices'!$L2473),'Apólices'!$R2473&lt;&gt;"Cancelada"),IF(AND('Apólices'!$L2473&gt;=TODAY(),'Apólices'!$L2473&lt;=TODAY()+90),'Apólices'!$L2473+ROW()/100000,""),"")</f>
        <v/>
      </c>
    </row>
    <row r="2474">
      <c r="Z2474">
        <f>IF(AND(ISNUMBER('Apólices'!$L2474),'Apólices'!$R2474&lt;&gt;"Cancelada"),IF(AND('Apólices'!$L2474&gt;=TODAY(),'Apólices'!$L2474&lt;=TODAY()+90),'Apólices'!$L2474+ROW()/100000,""),"")</f>
        <v/>
      </c>
    </row>
    <row r="2475">
      <c r="Z2475">
        <f>IF(AND(ISNUMBER('Apólices'!$L2475),'Apólices'!$R2475&lt;&gt;"Cancelada"),IF(AND('Apólices'!$L2475&gt;=TODAY(),'Apólices'!$L2475&lt;=TODAY()+90),'Apólices'!$L2475+ROW()/100000,""),"")</f>
        <v/>
      </c>
    </row>
    <row r="2476">
      <c r="Z2476">
        <f>IF(AND(ISNUMBER('Apólices'!$L2476),'Apólices'!$R2476&lt;&gt;"Cancelada"),IF(AND('Apólices'!$L2476&gt;=TODAY(),'Apólices'!$L2476&lt;=TODAY()+90),'Apólices'!$L2476+ROW()/100000,""),"")</f>
        <v/>
      </c>
    </row>
    <row r="2477">
      <c r="Z2477">
        <f>IF(AND(ISNUMBER('Apólices'!$L2477),'Apólices'!$R2477&lt;&gt;"Cancelada"),IF(AND('Apólices'!$L2477&gt;=TODAY(),'Apólices'!$L2477&lt;=TODAY()+90),'Apólices'!$L2477+ROW()/100000,""),"")</f>
        <v/>
      </c>
    </row>
    <row r="2478">
      <c r="Z2478">
        <f>IF(AND(ISNUMBER('Apólices'!$L2478),'Apólices'!$R2478&lt;&gt;"Cancelada"),IF(AND('Apólices'!$L2478&gt;=TODAY(),'Apólices'!$L2478&lt;=TODAY()+90),'Apólices'!$L2478+ROW()/100000,""),"")</f>
        <v/>
      </c>
    </row>
    <row r="2479">
      <c r="Z2479">
        <f>IF(AND(ISNUMBER('Apólices'!$L2479),'Apólices'!$R2479&lt;&gt;"Cancelada"),IF(AND('Apólices'!$L2479&gt;=TODAY(),'Apólices'!$L2479&lt;=TODAY()+90),'Apólices'!$L2479+ROW()/100000,""),"")</f>
        <v/>
      </c>
    </row>
    <row r="2480">
      <c r="Z2480">
        <f>IF(AND(ISNUMBER('Apólices'!$L2480),'Apólices'!$R2480&lt;&gt;"Cancelada"),IF(AND('Apólices'!$L2480&gt;=TODAY(),'Apólices'!$L2480&lt;=TODAY()+90),'Apólices'!$L2480+ROW()/100000,""),"")</f>
        <v/>
      </c>
    </row>
    <row r="2481">
      <c r="Z2481">
        <f>IF(AND(ISNUMBER('Apólices'!$L2481),'Apólices'!$R2481&lt;&gt;"Cancelada"),IF(AND('Apólices'!$L2481&gt;=TODAY(),'Apólices'!$L2481&lt;=TODAY()+90),'Apólices'!$L2481+ROW()/100000,""),"")</f>
        <v/>
      </c>
    </row>
    <row r="2482">
      <c r="Z2482">
        <f>IF(AND(ISNUMBER('Apólices'!$L2482),'Apólices'!$R2482&lt;&gt;"Cancelada"),IF(AND('Apólices'!$L2482&gt;=TODAY(),'Apólices'!$L2482&lt;=TODAY()+90),'Apólices'!$L2482+ROW()/100000,""),"")</f>
        <v/>
      </c>
    </row>
    <row r="2483">
      <c r="Z2483">
        <f>IF(AND(ISNUMBER('Apólices'!$L2483),'Apólices'!$R2483&lt;&gt;"Cancelada"),IF(AND('Apólices'!$L2483&gt;=TODAY(),'Apólices'!$L2483&lt;=TODAY()+90),'Apólices'!$L2483+ROW()/100000,""),"")</f>
        <v/>
      </c>
    </row>
    <row r="2484">
      <c r="Z2484">
        <f>IF(AND(ISNUMBER('Apólices'!$L2484),'Apólices'!$R2484&lt;&gt;"Cancelada"),IF(AND('Apólices'!$L2484&gt;=TODAY(),'Apólices'!$L2484&lt;=TODAY()+90),'Apólices'!$L2484+ROW()/100000,""),"")</f>
        <v/>
      </c>
    </row>
    <row r="2485">
      <c r="Z2485">
        <f>IF(AND(ISNUMBER('Apólices'!$L2485),'Apólices'!$R2485&lt;&gt;"Cancelada"),IF(AND('Apólices'!$L2485&gt;=TODAY(),'Apólices'!$L2485&lt;=TODAY()+90),'Apólices'!$L2485+ROW()/100000,""),"")</f>
        <v/>
      </c>
    </row>
    <row r="2486">
      <c r="Z2486">
        <f>IF(AND(ISNUMBER('Apólices'!$L2486),'Apólices'!$R2486&lt;&gt;"Cancelada"),IF(AND('Apólices'!$L2486&gt;=TODAY(),'Apólices'!$L2486&lt;=TODAY()+90),'Apólices'!$L2486+ROW()/100000,""),"")</f>
        <v/>
      </c>
    </row>
    <row r="2487">
      <c r="Z2487">
        <f>IF(AND(ISNUMBER('Apólices'!$L2487),'Apólices'!$R2487&lt;&gt;"Cancelada"),IF(AND('Apólices'!$L2487&gt;=TODAY(),'Apólices'!$L2487&lt;=TODAY()+90),'Apólices'!$L2487+ROW()/100000,""),"")</f>
        <v/>
      </c>
    </row>
    <row r="2488">
      <c r="Z2488">
        <f>IF(AND(ISNUMBER('Apólices'!$L2488),'Apólices'!$R2488&lt;&gt;"Cancelada"),IF(AND('Apólices'!$L2488&gt;=TODAY(),'Apólices'!$L2488&lt;=TODAY()+90),'Apólices'!$L2488+ROW()/100000,""),"")</f>
        <v/>
      </c>
    </row>
    <row r="2489">
      <c r="Z2489">
        <f>IF(AND(ISNUMBER('Apólices'!$L2489),'Apólices'!$R2489&lt;&gt;"Cancelada"),IF(AND('Apólices'!$L2489&gt;=TODAY(),'Apólices'!$L2489&lt;=TODAY()+90),'Apólices'!$L2489+ROW()/100000,""),"")</f>
        <v/>
      </c>
    </row>
    <row r="2490">
      <c r="Z2490">
        <f>IF(AND(ISNUMBER('Apólices'!$L2490),'Apólices'!$R2490&lt;&gt;"Cancelada"),IF(AND('Apólices'!$L2490&gt;=TODAY(),'Apólices'!$L2490&lt;=TODAY()+90),'Apólices'!$L2490+ROW()/100000,""),"")</f>
        <v/>
      </c>
    </row>
    <row r="2491">
      <c r="Z2491">
        <f>IF(AND(ISNUMBER('Apólices'!$L2491),'Apólices'!$R2491&lt;&gt;"Cancelada"),IF(AND('Apólices'!$L2491&gt;=TODAY(),'Apólices'!$L2491&lt;=TODAY()+90),'Apólices'!$L2491+ROW()/100000,""),"")</f>
        <v/>
      </c>
    </row>
    <row r="2492">
      <c r="Z2492">
        <f>IF(AND(ISNUMBER('Apólices'!$L2492),'Apólices'!$R2492&lt;&gt;"Cancelada"),IF(AND('Apólices'!$L2492&gt;=TODAY(),'Apólices'!$L2492&lt;=TODAY()+90),'Apólices'!$L2492+ROW()/100000,""),"")</f>
        <v/>
      </c>
    </row>
    <row r="2493">
      <c r="Z2493">
        <f>IF(AND(ISNUMBER('Apólices'!$L2493),'Apólices'!$R2493&lt;&gt;"Cancelada"),IF(AND('Apólices'!$L2493&gt;=TODAY(),'Apólices'!$L2493&lt;=TODAY()+90),'Apólices'!$L2493+ROW()/100000,""),"")</f>
        <v/>
      </c>
    </row>
    <row r="2494">
      <c r="Z2494">
        <f>IF(AND(ISNUMBER('Apólices'!$L2494),'Apólices'!$R2494&lt;&gt;"Cancelada"),IF(AND('Apólices'!$L2494&gt;=TODAY(),'Apólices'!$L2494&lt;=TODAY()+90),'Apólices'!$L2494+ROW()/100000,""),"")</f>
        <v/>
      </c>
    </row>
    <row r="2495">
      <c r="Z2495">
        <f>IF(AND(ISNUMBER('Apólices'!$L2495),'Apólices'!$R2495&lt;&gt;"Cancelada"),IF(AND('Apólices'!$L2495&gt;=TODAY(),'Apólices'!$L2495&lt;=TODAY()+90),'Apólices'!$L2495+ROW()/100000,""),"")</f>
        <v/>
      </c>
    </row>
    <row r="2496">
      <c r="Z2496">
        <f>IF(AND(ISNUMBER('Apólices'!$L2496),'Apólices'!$R2496&lt;&gt;"Cancelada"),IF(AND('Apólices'!$L2496&gt;=TODAY(),'Apólices'!$L2496&lt;=TODAY()+90),'Apólices'!$L2496+ROW()/100000,""),"")</f>
        <v/>
      </c>
    </row>
    <row r="2497">
      <c r="Z2497">
        <f>IF(AND(ISNUMBER('Apólices'!$L2497),'Apólices'!$R2497&lt;&gt;"Cancelada"),IF(AND('Apólices'!$L2497&gt;=TODAY(),'Apólices'!$L2497&lt;=TODAY()+90),'Apólices'!$L2497+ROW()/100000,""),"")</f>
        <v/>
      </c>
    </row>
    <row r="2498">
      <c r="Z2498">
        <f>IF(AND(ISNUMBER('Apólices'!$L2498),'Apólices'!$R2498&lt;&gt;"Cancelada"),IF(AND('Apólices'!$L2498&gt;=TODAY(),'Apólices'!$L2498&lt;=TODAY()+90),'Apólices'!$L2498+ROW()/100000,""),"")</f>
        <v/>
      </c>
    </row>
    <row r="2499">
      <c r="Z2499">
        <f>IF(AND(ISNUMBER('Apólices'!$L2499),'Apólices'!$R2499&lt;&gt;"Cancelada"),IF(AND('Apólices'!$L2499&gt;=TODAY(),'Apólices'!$L2499&lt;=TODAY()+90),'Apólices'!$L2499+ROW()/100000,""),"")</f>
        <v/>
      </c>
    </row>
    <row r="2500">
      <c r="Z2500">
        <f>IF(AND(ISNUMBER('Apólices'!$L2500),'Apólices'!$R2500&lt;&gt;"Cancelada"),IF(AND('Apólices'!$L2500&gt;=TODAY(),'Apólices'!$L2500&lt;=TODAY()+90),'Apólices'!$L2500+ROW()/100000,""),"")</f>
        <v/>
      </c>
    </row>
    <row r="2501">
      <c r="Z2501">
        <f>IF(AND(ISNUMBER('Apólices'!$L2501),'Apólices'!$R2501&lt;&gt;"Cancelada"),IF(AND('Apólices'!$L2501&gt;=TODAY(),'Apólices'!$L2501&lt;=TODAY()+90),'Apólices'!$L2501+ROW()/100000,""),"")</f>
        <v/>
      </c>
    </row>
    <row r="2502">
      <c r="Z2502">
        <f>IF(AND(ISNUMBER('Apólices'!$L2502),'Apólices'!$R2502&lt;&gt;"Cancelada"),IF(AND('Apólices'!$L2502&gt;=TODAY(),'Apólices'!$L2502&lt;=TODAY()+90),'Apólices'!$L2502+ROW()/100000,""),"")</f>
        <v/>
      </c>
    </row>
    <row r="2503">
      <c r="Z2503">
        <f>IF(AND(ISNUMBER('Apólices'!$L2503),'Apólices'!$R2503&lt;&gt;"Cancelada"),IF(AND('Apólices'!$L2503&gt;=TODAY(),'Apólices'!$L2503&lt;=TODAY()+90),'Apólices'!$L2503+ROW()/100000,""),"")</f>
        <v/>
      </c>
    </row>
    <row r="2504">
      <c r="Z2504">
        <f>IF(AND(ISNUMBER('Apólices'!$L2504),'Apólices'!$R2504&lt;&gt;"Cancelada"),IF(AND('Apólices'!$L2504&gt;=TODAY(),'Apólices'!$L2504&lt;=TODAY()+90),'Apólices'!$L2504+ROW()/100000,""),"")</f>
        <v/>
      </c>
    </row>
    <row r="2505">
      <c r="Z2505">
        <f>IF(AND(ISNUMBER('Apólices'!$L2505),'Apólices'!$R2505&lt;&gt;"Cancelada"),IF(AND('Apólices'!$L2505&gt;=TODAY(),'Apólices'!$L2505&lt;=TODAY()+90),'Apólices'!$L2505+ROW()/100000,""),"")</f>
        <v/>
      </c>
    </row>
    <row r="2506">
      <c r="Z2506">
        <f>IF(AND(ISNUMBER('Apólices'!$L2506),'Apólices'!$R2506&lt;&gt;"Cancelada"),IF(AND('Apólices'!$L2506&gt;=TODAY(),'Apólices'!$L2506&lt;=TODAY()+90),'Apólices'!$L2506+ROW()/100000,""),"")</f>
        <v/>
      </c>
    </row>
    <row r="2507">
      <c r="Z2507">
        <f>IF(AND(ISNUMBER('Apólices'!$L2507),'Apólices'!$R2507&lt;&gt;"Cancelada"),IF(AND('Apólices'!$L2507&gt;=TODAY(),'Apólices'!$L2507&lt;=TODAY()+90),'Apólices'!$L2507+ROW()/100000,""),"")</f>
        <v/>
      </c>
    </row>
    <row r="2508">
      <c r="Z2508">
        <f>IF(AND(ISNUMBER('Apólices'!$L2508),'Apólices'!$R2508&lt;&gt;"Cancelada"),IF(AND('Apólices'!$L2508&gt;=TODAY(),'Apólices'!$L2508&lt;=TODAY()+90),'Apólices'!$L2508+ROW()/100000,""),"")</f>
        <v/>
      </c>
    </row>
    <row r="2509">
      <c r="Z2509">
        <f>IF(AND(ISNUMBER('Apólices'!$L2509),'Apólices'!$R2509&lt;&gt;"Cancelada"),IF(AND('Apólices'!$L2509&gt;=TODAY(),'Apólices'!$L2509&lt;=TODAY()+90),'Apólices'!$L2509+ROW()/100000,""),"")</f>
        <v/>
      </c>
    </row>
    <row r="2510">
      <c r="Z2510">
        <f>IF(AND(ISNUMBER('Apólices'!$L2510),'Apólices'!$R2510&lt;&gt;"Cancelada"),IF(AND('Apólices'!$L2510&gt;=TODAY(),'Apólices'!$L2510&lt;=TODAY()+90),'Apólices'!$L2510+ROW()/100000,""),"")</f>
        <v/>
      </c>
    </row>
    <row r="2511">
      <c r="Z2511">
        <f>IF(AND(ISNUMBER('Apólices'!$L2511),'Apólices'!$R2511&lt;&gt;"Cancelada"),IF(AND('Apólices'!$L2511&gt;=TODAY(),'Apólices'!$L2511&lt;=TODAY()+90),'Apólices'!$L2511+ROW()/100000,""),"")</f>
        <v/>
      </c>
    </row>
    <row r="2512">
      <c r="Z2512">
        <f>IF(AND(ISNUMBER('Apólices'!$L2512),'Apólices'!$R2512&lt;&gt;"Cancelada"),IF(AND('Apólices'!$L2512&gt;=TODAY(),'Apólices'!$L2512&lt;=TODAY()+90),'Apólices'!$L2512+ROW()/100000,""),"")</f>
        <v/>
      </c>
    </row>
    <row r="2513">
      <c r="Z2513">
        <f>IF(AND(ISNUMBER('Apólices'!$L2513),'Apólices'!$R2513&lt;&gt;"Cancelada"),IF(AND('Apólices'!$L2513&gt;=TODAY(),'Apólices'!$L2513&lt;=TODAY()+90),'Apólices'!$L2513+ROW()/100000,""),"")</f>
        <v/>
      </c>
    </row>
    <row r="2514">
      <c r="Z2514">
        <f>IF(AND(ISNUMBER('Apólices'!$L2514),'Apólices'!$R2514&lt;&gt;"Cancelada"),IF(AND('Apólices'!$L2514&gt;=TODAY(),'Apólices'!$L2514&lt;=TODAY()+90),'Apólices'!$L2514+ROW()/100000,""),"")</f>
        <v/>
      </c>
    </row>
    <row r="2515">
      <c r="Z2515">
        <f>IF(AND(ISNUMBER('Apólices'!$L2515),'Apólices'!$R2515&lt;&gt;"Cancelada"),IF(AND('Apólices'!$L2515&gt;=TODAY(),'Apólices'!$L2515&lt;=TODAY()+90),'Apólices'!$L2515+ROW()/100000,""),"")</f>
        <v/>
      </c>
    </row>
    <row r="2516">
      <c r="Z2516">
        <f>IF(AND(ISNUMBER('Apólices'!$L2516),'Apólices'!$R2516&lt;&gt;"Cancelada"),IF(AND('Apólices'!$L2516&gt;=TODAY(),'Apólices'!$L2516&lt;=TODAY()+90),'Apólices'!$L2516+ROW()/100000,""),"")</f>
        <v/>
      </c>
    </row>
    <row r="2517">
      <c r="Z2517">
        <f>IF(AND(ISNUMBER('Apólices'!$L2517),'Apólices'!$R2517&lt;&gt;"Cancelada"),IF(AND('Apólices'!$L2517&gt;=TODAY(),'Apólices'!$L2517&lt;=TODAY()+90),'Apólices'!$L2517+ROW()/100000,""),"")</f>
        <v/>
      </c>
    </row>
    <row r="2518">
      <c r="Z2518">
        <f>IF(AND(ISNUMBER('Apólices'!$L2518),'Apólices'!$R2518&lt;&gt;"Cancelada"),IF(AND('Apólices'!$L2518&gt;=TODAY(),'Apólices'!$L2518&lt;=TODAY()+90),'Apólices'!$L2518+ROW()/100000,""),"")</f>
        <v/>
      </c>
    </row>
    <row r="2519">
      <c r="Z2519">
        <f>IF(AND(ISNUMBER('Apólices'!$L2519),'Apólices'!$R2519&lt;&gt;"Cancelada"),IF(AND('Apólices'!$L2519&gt;=TODAY(),'Apólices'!$L2519&lt;=TODAY()+90),'Apólices'!$L2519+ROW()/100000,""),"")</f>
        <v/>
      </c>
    </row>
    <row r="2520">
      <c r="Z2520">
        <f>IF(AND(ISNUMBER('Apólices'!$L2520),'Apólices'!$R2520&lt;&gt;"Cancelada"),IF(AND('Apólices'!$L2520&gt;=TODAY(),'Apólices'!$L2520&lt;=TODAY()+90),'Apólices'!$L2520+ROW()/100000,""),"")</f>
        <v/>
      </c>
    </row>
    <row r="2521">
      <c r="Z2521">
        <f>IF(AND(ISNUMBER('Apólices'!$L2521),'Apólices'!$R2521&lt;&gt;"Cancelada"),IF(AND('Apólices'!$L2521&gt;=TODAY(),'Apólices'!$L2521&lt;=TODAY()+90),'Apólices'!$L2521+ROW()/100000,""),"")</f>
        <v/>
      </c>
    </row>
    <row r="2522">
      <c r="Z2522">
        <f>IF(AND(ISNUMBER('Apólices'!$L2522),'Apólices'!$R2522&lt;&gt;"Cancelada"),IF(AND('Apólices'!$L2522&gt;=TODAY(),'Apólices'!$L2522&lt;=TODAY()+90),'Apólices'!$L2522+ROW()/100000,""),"")</f>
        <v/>
      </c>
    </row>
    <row r="2523">
      <c r="Z2523">
        <f>IF(AND(ISNUMBER('Apólices'!$L2523),'Apólices'!$R2523&lt;&gt;"Cancelada"),IF(AND('Apólices'!$L2523&gt;=TODAY(),'Apólices'!$L2523&lt;=TODAY()+90),'Apólices'!$L2523+ROW()/100000,""),"")</f>
        <v/>
      </c>
    </row>
    <row r="2524">
      <c r="Z2524">
        <f>IF(AND(ISNUMBER('Apólices'!$L2524),'Apólices'!$R2524&lt;&gt;"Cancelada"),IF(AND('Apólices'!$L2524&gt;=TODAY(),'Apólices'!$L2524&lt;=TODAY()+90),'Apólices'!$L2524+ROW()/100000,""),"")</f>
        <v/>
      </c>
    </row>
    <row r="2525">
      <c r="Z2525">
        <f>IF(AND(ISNUMBER('Apólices'!$L2525),'Apólices'!$R2525&lt;&gt;"Cancelada"),IF(AND('Apólices'!$L2525&gt;=TODAY(),'Apólices'!$L2525&lt;=TODAY()+90),'Apólices'!$L2525+ROW()/100000,""),"")</f>
        <v/>
      </c>
    </row>
    <row r="2526">
      <c r="Z2526">
        <f>IF(AND(ISNUMBER('Apólices'!$L2526),'Apólices'!$R2526&lt;&gt;"Cancelada"),IF(AND('Apólices'!$L2526&gt;=TODAY(),'Apólices'!$L2526&lt;=TODAY()+90),'Apólices'!$L2526+ROW()/100000,""),"")</f>
        <v/>
      </c>
    </row>
    <row r="2527">
      <c r="Z2527">
        <f>IF(AND(ISNUMBER('Apólices'!$L2527),'Apólices'!$R2527&lt;&gt;"Cancelada"),IF(AND('Apólices'!$L2527&gt;=TODAY(),'Apólices'!$L2527&lt;=TODAY()+90),'Apólices'!$L2527+ROW()/100000,""),"")</f>
        <v/>
      </c>
    </row>
    <row r="2528">
      <c r="Z2528">
        <f>IF(AND(ISNUMBER('Apólices'!$L2528),'Apólices'!$R2528&lt;&gt;"Cancelada"),IF(AND('Apólices'!$L2528&gt;=TODAY(),'Apólices'!$L2528&lt;=TODAY()+90),'Apólices'!$L2528+ROW()/100000,""),"")</f>
        <v/>
      </c>
    </row>
    <row r="2529">
      <c r="Z2529">
        <f>IF(AND(ISNUMBER('Apólices'!$L2529),'Apólices'!$R2529&lt;&gt;"Cancelada"),IF(AND('Apólices'!$L2529&gt;=TODAY(),'Apólices'!$L2529&lt;=TODAY()+90),'Apólices'!$L2529+ROW()/100000,""),"")</f>
        <v/>
      </c>
    </row>
    <row r="2530">
      <c r="Z2530">
        <f>IF(AND(ISNUMBER('Apólices'!$L2530),'Apólices'!$R2530&lt;&gt;"Cancelada"),IF(AND('Apólices'!$L2530&gt;=TODAY(),'Apólices'!$L2530&lt;=TODAY()+90),'Apólices'!$L2530+ROW()/100000,""),"")</f>
        <v/>
      </c>
    </row>
    <row r="2531">
      <c r="Z2531">
        <f>IF(AND(ISNUMBER('Apólices'!$L2531),'Apólices'!$R2531&lt;&gt;"Cancelada"),IF(AND('Apólices'!$L2531&gt;=TODAY(),'Apólices'!$L2531&lt;=TODAY()+90),'Apólices'!$L2531+ROW()/100000,""),"")</f>
        <v/>
      </c>
    </row>
    <row r="2532">
      <c r="Z2532">
        <f>IF(AND(ISNUMBER('Apólices'!$L2532),'Apólices'!$R2532&lt;&gt;"Cancelada"),IF(AND('Apólices'!$L2532&gt;=TODAY(),'Apólices'!$L2532&lt;=TODAY()+90),'Apólices'!$L2532+ROW()/100000,""),"")</f>
        <v/>
      </c>
    </row>
    <row r="2533">
      <c r="Z2533">
        <f>IF(AND(ISNUMBER('Apólices'!$L2533),'Apólices'!$R2533&lt;&gt;"Cancelada"),IF(AND('Apólices'!$L2533&gt;=TODAY(),'Apólices'!$L2533&lt;=TODAY()+90),'Apólices'!$L2533+ROW()/100000,""),"")</f>
        <v/>
      </c>
    </row>
    <row r="2534">
      <c r="Z2534">
        <f>IF(AND(ISNUMBER('Apólices'!$L2534),'Apólices'!$R2534&lt;&gt;"Cancelada"),IF(AND('Apólices'!$L2534&gt;=TODAY(),'Apólices'!$L2534&lt;=TODAY()+90),'Apólices'!$L2534+ROW()/100000,""),"")</f>
        <v/>
      </c>
    </row>
    <row r="2535">
      <c r="Z2535">
        <f>IF(AND(ISNUMBER('Apólices'!$L2535),'Apólices'!$R2535&lt;&gt;"Cancelada"),IF(AND('Apólices'!$L2535&gt;=TODAY(),'Apólices'!$L2535&lt;=TODAY()+90),'Apólices'!$L2535+ROW()/100000,""),"")</f>
        <v/>
      </c>
    </row>
    <row r="2536">
      <c r="Z2536">
        <f>IF(AND(ISNUMBER('Apólices'!$L2536),'Apólices'!$R2536&lt;&gt;"Cancelada"),IF(AND('Apólices'!$L2536&gt;=TODAY(),'Apólices'!$L2536&lt;=TODAY()+90),'Apólices'!$L2536+ROW()/100000,""),"")</f>
        <v/>
      </c>
    </row>
    <row r="2537">
      <c r="Z2537">
        <f>IF(AND(ISNUMBER('Apólices'!$L2537),'Apólices'!$R2537&lt;&gt;"Cancelada"),IF(AND('Apólices'!$L2537&gt;=TODAY(),'Apólices'!$L2537&lt;=TODAY()+90),'Apólices'!$L2537+ROW()/100000,""),"")</f>
        <v/>
      </c>
    </row>
    <row r="2538">
      <c r="Z2538">
        <f>IF(AND(ISNUMBER('Apólices'!$L2538),'Apólices'!$R2538&lt;&gt;"Cancelada"),IF(AND('Apólices'!$L2538&gt;=TODAY(),'Apólices'!$L2538&lt;=TODAY()+90),'Apólices'!$L2538+ROW()/100000,""),"")</f>
        <v/>
      </c>
    </row>
    <row r="2539">
      <c r="Z2539">
        <f>IF(AND(ISNUMBER('Apólices'!$L2539),'Apólices'!$R2539&lt;&gt;"Cancelada"),IF(AND('Apólices'!$L2539&gt;=TODAY(),'Apólices'!$L2539&lt;=TODAY()+90),'Apólices'!$L2539+ROW()/100000,""),"")</f>
        <v/>
      </c>
    </row>
    <row r="2540">
      <c r="Z2540">
        <f>IF(AND(ISNUMBER('Apólices'!$L2540),'Apólices'!$R2540&lt;&gt;"Cancelada"),IF(AND('Apólices'!$L2540&gt;=TODAY(),'Apólices'!$L2540&lt;=TODAY()+90),'Apólices'!$L2540+ROW()/100000,""),"")</f>
        <v/>
      </c>
    </row>
    <row r="2541">
      <c r="Z2541">
        <f>IF(AND(ISNUMBER('Apólices'!$L2541),'Apólices'!$R2541&lt;&gt;"Cancelada"),IF(AND('Apólices'!$L2541&gt;=TODAY(),'Apólices'!$L2541&lt;=TODAY()+90),'Apólices'!$L2541+ROW()/100000,""),"")</f>
        <v/>
      </c>
    </row>
    <row r="2542">
      <c r="Z2542">
        <f>IF(AND(ISNUMBER('Apólices'!$L2542),'Apólices'!$R2542&lt;&gt;"Cancelada"),IF(AND('Apólices'!$L2542&gt;=TODAY(),'Apólices'!$L2542&lt;=TODAY()+90),'Apólices'!$L2542+ROW()/100000,""),"")</f>
        <v/>
      </c>
    </row>
    <row r="2543">
      <c r="Z2543">
        <f>IF(AND(ISNUMBER('Apólices'!$L2543),'Apólices'!$R2543&lt;&gt;"Cancelada"),IF(AND('Apólices'!$L2543&gt;=TODAY(),'Apólices'!$L2543&lt;=TODAY()+90),'Apólices'!$L2543+ROW()/100000,""),"")</f>
        <v/>
      </c>
    </row>
    <row r="2544">
      <c r="Z2544">
        <f>IF(AND(ISNUMBER('Apólices'!$L2544),'Apólices'!$R2544&lt;&gt;"Cancelada"),IF(AND('Apólices'!$L2544&gt;=TODAY(),'Apólices'!$L2544&lt;=TODAY()+90),'Apólices'!$L2544+ROW()/100000,""),"")</f>
        <v/>
      </c>
    </row>
    <row r="2545">
      <c r="Z2545">
        <f>IF(AND(ISNUMBER('Apólices'!$L2545),'Apólices'!$R2545&lt;&gt;"Cancelada"),IF(AND('Apólices'!$L2545&gt;=TODAY(),'Apólices'!$L2545&lt;=TODAY()+90),'Apólices'!$L2545+ROW()/100000,""),"")</f>
        <v/>
      </c>
    </row>
    <row r="2546">
      <c r="Z2546">
        <f>IF(AND(ISNUMBER('Apólices'!$L2546),'Apólices'!$R2546&lt;&gt;"Cancelada"),IF(AND('Apólices'!$L2546&gt;=TODAY(),'Apólices'!$L2546&lt;=TODAY()+90),'Apólices'!$L2546+ROW()/100000,""),"")</f>
        <v/>
      </c>
    </row>
    <row r="2547">
      <c r="Z2547">
        <f>IF(AND(ISNUMBER('Apólices'!$L2547),'Apólices'!$R2547&lt;&gt;"Cancelada"),IF(AND('Apólices'!$L2547&gt;=TODAY(),'Apólices'!$L2547&lt;=TODAY()+90),'Apólices'!$L2547+ROW()/100000,""),"")</f>
        <v/>
      </c>
    </row>
    <row r="2548">
      <c r="Z2548">
        <f>IF(AND(ISNUMBER('Apólices'!$L2548),'Apólices'!$R2548&lt;&gt;"Cancelada"),IF(AND('Apólices'!$L2548&gt;=TODAY(),'Apólices'!$L2548&lt;=TODAY()+90),'Apólices'!$L2548+ROW()/100000,""),"")</f>
        <v/>
      </c>
    </row>
    <row r="2549">
      <c r="Z2549">
        <f>IF(AND(ISNUMBER('Apólices'!$L2549),'Apólices'!$R2549&lt;&gt;"Cancelada"),IF(AND('Apólices'!$L2549&gt;=TODAY(),'Apólices'!$L2549&lt;=TODAY()+90),'Apólices'!$L2549+ROW()/100000,""),"")</f>
        <v/>
      </c>
    </row>
    <row r="2550">
      <c r="Z2550">
        <f>IF(AND(ISNUMBER('Apólices'!$L2550),'Apólices'!$R2550&lt;&gt;"Cancelada"),IF(AND('Apólices'!$L2550&gt;=TODAY(),'Apólices'!$L2550&lt;=TODAY()+90),'Apólices'!$L2550+ROW()/100000,""),"")</f>
        <v/>
      </c>
    </row>
    <row r="2551">
      <c r="Z2551">
        <f>IF(AND(ISNUMBER('Apólices'!$L2551),'Apólices'!$R2551&lt;&gt;"Cancelada"),IF(AND('Apólices'!$L2551&gt;=TODAY(),'Apólices'!$L2551&lt;=TODAY()+90),'Apólices'!$L2551+ROW()/100000,""),"")</f>
        <v/>
      </c>
    </row>
    <row r="2552">
      <c r="Z2552">
        <f>IF(AND(ISNUMBER('Apólices'!$L2552),'Apólices'!$R2552&lt;&gt;"Cancelada"),IF(AND('Apólices'!$L2552&gt;=TODAY(),'Apólices'!$L2552&lt;=TODAY()+90),'Apólices'!$L2552+ROW()/100000,""),"")</f>
        <v/>
      </c>
    </row>
    <row r="2553">
      <c r="Z2553">
        <f>IF(AND(ISNUMBER('Apólices'!$L2553),'Apólices'!$R2553&lt;&gt;"Cancelada"),IF(AND('Apólices'!$L2553&gt;=TODAY(),'Apólices'!$L2553&lt;=TODAY()+90),'Apólices'!$L2553+ROW()/100000,""),"")</f>
        <v/>
      </c>
    </row>
    <row r="2554">
      <c r="Z2554">
        <f>IF(AND(ISNUMBER('Apólices'!$L2554),'Apólices'!$R2554&lt;&gt;"Cancelada"),IF(AND('Apólices'!$L2554&gt;=TODAY(),'Apólices'!$L2554&lt;=TODAY()+90),'Apólices'!$L2554+ROW()/100000,""),"")</f>
        <v/>
      </c>
    </row>
    <row r="2555">
      <c r="Z2555">
        <f>IF(AND(ISNUMBER('Apólices'!$L2555),'Apólices'!$R2555&lt;&gt;"Cancelada"),IF(AND('Apólices'!$L2555&gt;=TODAY(),'Apólices'!$L2555&lt;=TODAY()+90),'Apólices'!$L2555+ROW()/100000,""),"")</f>
        <v/>
      </c>
    </row>
    <row r="2556">
      <c r="Z2556">
        <f>IF(AND(ISNUMBER('Apólices'!$L2556),'Apólices'!$R2556&lt;&gt;"Cancelada"),IF(AND('Apólices'!$L2556&gt;=TODAY(),'Apólices'!$L2556&lt;=TODAY()+90),'Apólices'!$L2556+ROW()/100000,""),"")</f>
        <v/>
      </c>
    </row>
    <row r="2557">
      <c r="Z2557">
        <f>IF(AND(ISNUMBER('Apólices'!$L2557),'Apólices'!$R2557&lt;&gt;"Cancelada"),IF(AND('Apólices'!$L2557&gt;=TODAY(),'Apólices'!$L2557&lt;=TODAY()+90),'Apólices'!$L2557+ROW()/100000,""),"")</f>
        <v/>
      </c>
    </row>
    <row r="2558">
      <c r="Z2558">
        <f>IF(AND(ISNUMBER('Apólices'!$L2558),'Apólices'!$R2558&lt;&gt;"Cancelada"),IF(AND('Apólices'!$L2558&gt;=TODAY(),'Apólices'!$L2558&lt;=TODAY()+90),'Apólices'!$L2558+ROW()/100000,""),"")</f>
        <v/>
      </c>
    </row>
    <row r="2559">
      <c r="Z2559">
        <f>IF(AND(ISNUMBER('Apólices'!$L2559),'Apólices'!$R2559&lt;&gt;"Cancelada"),IF(AND('Apólices'!$L2559&gt;=TODAY(),'Apólices'!$L2559&lt;=TODAY()+90),'Apólices'!$L2559+ROW()/100000,""),"")</f>
        <v/>
      </c>
    </row>
    <row r="2560">
      <c r="Z2560">
        <f>IF(AND(ISNUMBER('Apólices'!$L2560),'Apólices'!$R2560&lt;&gt;"Cancelada"),IF(AND('Apólices'!$L2560&gt;=TODAY(),'Apólices'!$L2560&lt;=TODAY()+90),'Apólices'!$L2560+ROW()/100000,""),"")</f>
        <v/>
      </c>
    </row>
    <row r="2561">
      <c r="Z2561">
        <f>IF(AND(ISNUMBER('Apólices'!$L2561),'Apólices'!$R2561&lt;&gt;"Cancelada"),IF(AND('Apólices'!$L2561&gt;=TODAY(),'Apólices'!$L2561&lt;=TODAY()+90),'Apólices'!$L2561+ROW()/100000,""),"")</f>
        <v/>
      </c>
    </row>
    <row r="2562">
      <c r="Z2562">
        <f>IF(AND(ISNUMBER('Apólices'!$L2562),'Apólices'!$R2562&lt;&gt;"Cancelada"),IF(AND('Apólices'!$L2562&gt;=TODAY(),'Apólices'!$L2562&lt;=TODAY()+90),'Apólices'!$L2562+ROW()/100000,""),"")</f>
        <v/>
      </c>
    </row>
    <row r="2563">
      <c r="Z2563">
        <f>IF(AND(ISNUMBER('Apólices'!$L2563),'Apólices'!$R2563&lt;&gt;"Cancelada"),IF(AND('Apólices'!$L2563&gt;=TODAY(),'Apólices'!$L2563&lt;=TODAY()+90),'Apólices'!$L2563+ROW()/100000,""),"")</f>
        <v/>
      </c>
    </row>
    <row r="2564">
      <c r="Z2564">
        <f>IF(AND(ISNUMBER('Apólices'!$L2564),'Apólices'!$R2564&lt;&gt;"Cancelada"),IF(AND('Apólices'!$L2564&gt;=TODAY(),'Apólices'!$L2564&lt;=TODAY()+90),'Apólices'!$L2564+ROW()/100000,""),"")</f>
        <v/>
      </c>
    </row>
    <row r="2565">
      <c r="Z2565">
        <f>IF(AND(ISNUMBER('Apólices'!$L2565),'Apólices'!$R2565&lt;&gt;"Cancelada"),IF(AND('Apólices'!$L2565&gt;=TODAY(),'Apólices'!$L2565&lt;=TODAY()+90),'Apólices'!$L2565+ROW()/100000,""),"")</f>
        <v/>
      </c>
    </row>
    <row r="2566">
      <c r="Z2566">
        <f>IF(AND(ISNUMBER('Apólices'!$L2566),'Apólices'!$R2566&lt;&gt;"Cancelada"),IF(AND('Apólices'!$L2566&gt;=TODAY(),'Apólices'!$L2566&lt;=TODAY()+90),'Apólices'!$L2566+ROW()/100000,""),"")</f>
        <v/>
      </c>
    </row>
    <row r="2567">
      <c r="Z2567">
        <f>IF(AND(ISNUMBER('Apólices'!$L2567),'Apólices'!$R2567&lt;&gt;"Cancelada"),IF(AND('Apólices'!$L2567&gt;=TODAY(),'Apólices'!$L2567&lt;=TODAY()+90),'Apólices'!$L2567+ROW()/100000,""),"")</f>
        <v/>
      </c>
    </row>
    <row r="2568">
      <c r="Z2568">
        <f>IF(AND(ISNUMBER('Apólices'!$L2568),'Apólices'!$R2568&lt;&gt;"Cancelada"),IF(AND('Apólices'!$L2568&gt;=TODAY(),'Apólices'!$L2568&lt;=TODAY()+90),'Apólices'!$L2568+ROW()/100000,""),"")</f>
        <v/>
      </c>
    </row>
    <row r="2569">
      <c r="Z2569">
        <f>IF(AND(ISNUMBER('Apólices'!$L2569),'Apólices'!$R2569&lt;&gt;"Cancelada"),IF(AND('Apólices'!$L2569&gt;=TODAY(),'Apólices'!$L2569&lt;=TODAY()+90),'Apólices'!$L2569+ROW()/100000,""),"")</f>
        <v/>
      </c>
    </row>
    <row r="2570">
      <c r="Z2570">
        <f>IF(AND(ISNUMBER('Apólices'!$L2570),'Apólices'!$R2570&lt;&gt;"Cancelada"),IF(AND('Apólices'!$L2570&gt;=TODAY(),'Apólices'!$L2570&lt;=TODAY()+90),'Apólices'!$L2570+ROW()/100000,""),"")</f>
        <v/>
      </c>
    </row>
    <row r="2571">
      <c r="Z2571">
        <f>IF(AND(ISNUMBER('Apólices'!$L2571),'Apólices'!$R2571&lt;&gt;"Cancelada"),IF(AND('Apólices'!$L2571&gt;=TODAY(),'Apólices'!$L2571&lt;=TODAY()+90),'Apólices'!$L2571+ROW()/100000,""),"")</f>
        <v/>
      </c>
    </row>
    <row r="2572">
      <c r="Z2572">
        <f>IF(AND(ISNUMBER('Apólices'!$L2572),'Apólices'!$R2572&lt;&gt;"Cancelada"),IF(AND('Apólices'!$L2572&gt;=TODAY(),'Apólices'!$L2572&lt;=TODAY()+90),'Apólices'!$L2572+ROW()/100000,""),"")</f>
        <v/>
      </c>
    </row>
    <row r="2573">
      <c r="Z2573">
        <f>IF(AND(ISNUMBER('Apólices'!$L2573),'Apólices'!$R2573&lt;&gt;"Cancelada"),IF(AND('Apólices'!$L2573&gt;=TODAY(),'Apólices'!$L2573&lt;=TODAY()+90),'Apólices'!$L2573+ROW()/100000,""),"")</f>
        <v/>
      </c>
    </row>
    <row r="2574">
      <c r="Z2574">
        <f>IF(AND(ISNUMBER('Apólices'!$L2574),'Apólices'!$R2574&lt;&gt;"Cancelada"),IF(AND('Apólices'!$L2574&gt;=TODAY(),'Apólices'!$L2574&lt;=TODAY()+90),'Apólices'!$L2574+ROW()/100000,""),"")</f>
        <v/>
      </c>
    </row>
    <row r="2575">
      <c r="Z2575">
        <f>IF(AND(ISNUMBER('Apólices'!$L2575),'Apólices'!$R2575&lt;&gt;"Cancelada"),IF(AND('Apólices'!$L2575&gt;=TODAY(),'Apólices'!$L2575&lt;=TODAY()+90),'Apólices'!$L2575+ROW()/100000,""),"")</f>
        <v/>
      </c>
    </row>
    <row r="2576">
      <c r="Z2576">
        <f>IF(AND(ISNUMBER('Apólices'!$L2576),'Apólices'!$R2576&lt;&gt;"Cancelada"),IF(AND('Apólices'!$L2576&gt;=TODAY(),'Apólices'!$L2576&lt;=TODAY()+90),'Apólices'!$L2576+ROW()/100000,""),"")</f>
        <v/>
      </c>
    </row>
    <row r="2577">
      <c r="Z2577">
        <f>IF(AND(ISNUMBER('Apólices'!$L2577),'Apólices'!$R2577&lt;&gt;"Cancelada"),IF(AND('Apólices'!$L2577&gt;=TODAY(),'Apólices'!$L2577&lt;=TODAY()+90),'Apólices'!$L2577+ROW()/100000,""),"")</f>
        <v/>
      </c>
    </row>
    <row r="2578">
      <c r="Z2578">
        <f>IF(AND(ISNUMBER('Apólices'!$L2578),'Apólices'!$R2578&lt;&gt;"Cancelada"),IF(AND('Apólices'!$L2578&gt;=TODAY(),'Apólices'!$L2578&lt;=TODAY()+90),'Apólices'!$L2578+ROW()/100000,""),"")</f>
        <v/>
      </c>
    </row>
    <row r="2579">
      <c r="Z2579">
        <f>IF(AND(ISNUMBER('Apólices'!$L2579),'Apólices'!$R2579&lt;&gt;"Cancelada"),IF(AND('Apólices'!$L2579&gt;=TODAY(),'Apólices'!$L2579&lt;=TODAY()+90),'Apólices'!$L2579+ROW()/100000,""),"")</f>
        <v/>
      </c>
    </row>
    <row r="2580">
      <c r="Z2580">
        <f>IF(AND(ISNUMBER('Apólices'!$L2580),'Apólices'!$R2580&lt;&gt;"Cancelada"),IF(AND('Apólices'!$L2580&gt;=TODAY(),'Apólices'!$L2580&lt;=TODAY()+90),'Apólices'!$L2580+ROW()/100000,""),"")</f>
        <v/>
      </c>
    </row>
    <row r="2581">
      <c r="Z2581">
        <f>IF(AND(ISNUMBER('Apólices'!$L2581),'Apólices'!$R2581&lt;&gt;"Cancelada"),IF(AND('Apólices'!$L2581&gt;=TODAY(),'Apólices'!$L2581&lt;=TODAY()+90),'Apólices'!$L2581+ROW()/100000,""),"")</f>
        <v/>
      </c>
    </row>
    <row r="2582">
      <c r="Z2582">
        <f>IF(AND(ISNUMBER('Apólices'!$L2582),'Apólices'!$R2582&lt;&gt;"Cancelada"),IF(AND('Apólices'!$L2582&gt;=TODAY(),'Apólices'!$L2582&lt;=TODAY()+90),'Apólices'!$L2582+ROW()/100000,""),"")</f>
        <v/>
      </c>
    </row>
    <row r="2583">
      <c r="Z2583">
        <f>IF(AND(ISNUMBER('Apólices'!$L2583),'Apólices'!$R2583&lt;&gt;"Cancelada"),IF(AND('Apólices'!$L2583&gt;=TODAY(),'Apólices'!$L2583&lt;=TODAY()+90),'Apólices'!$L2583+ROW()/100000,""),"")</f>
        <v/>
      </c>
    </row>
    <row r="2584">
      <c r="Z2584">
        <f>IF(AND(ISNUMBER('Apólices'!$L2584),'Apólices'!$R2584&lt;&gt;"Cancelada"),IF(AND('Apólices'!$L2584&gt;=TODAY(),'Apólices'!$L2584&lt;=TODAY()+90),'Apólices'!$L2584+ROW()/100000,""),"")</f>
        <v/>
      </c>
    </row>
    <row r="2585">
      <c r="Z2585">
        <f>IF(AND(ISNUMBER('Apólices'!$L2585),'Apólices'!$R2585&lt;&gt;"Cancelada"),IF(AND('Apólices'!$L2585&gt;=TODAY(),'Apólices'!$L2585&lt;=TODAY()+90),'Apólices'!$L2585+ROW()/100000,""),"")</f>
        <v/>
      </c>
    </row>
    <row r="2586">
      <c r="Z2586">
        <f>IF(AND(ISNUMBER('Apólices'!$L2586),'Apólices'!$R2586&lt;&gt;"Cancelada"),IF(AND('Apólices'!$L2586&gt;=TODAY(),'Apólices'!$L2586&lt;=TODAY()+90),'Apólices'!$L2586+ROW()/100000,""),"")</f>
        <v/>
      </c>
    </row>
    <row r="2587">
      <c r="Z2587">
        <f>IF(AND(ISNUMBER('Apólices'!$L2587),'Apólices'!$R2587&lt;&gt;"Cancelada"),IF(AND('Apólices'!$L2587&gt;=TODAY(),'Apólices'!$L2587&lt;=TODAY()+90),'Apólices'!$L2587+ROW()/100000,""),"")</f>
        <v/>
      </c>
    </row>
    <row r="2588">
      <c r="Z2588">
        <f>IF(AND(ISNUMBER('Apólices'!$L2588),'Apólices'!$R2588&lt;&gt;"Cancelada"),IF(AND('Apólices'!$L2588&gt;=TODAY(),'Apólices'!$L2588&lt;=TODAY()+90),'Apólices'!$L2588+ROW()/100000,""),"")</f>
        <v/>
      </c>
    </row>
    <row r="2589">
      <c r="Z2589">
        <f>IF(AND(ISNUMBER('Apólices'!$L2589),'Apólices'!$R2589&lt;&gt;"Cancelada"),IF(AND('Apólices'!$L2589&gt;=TODAY(),'Apólices'!$L2589&lt;=TODAY()+90),'Apólices'!$L2589+ROW()/100000,""),"")</f>
        <v/>
      </c>
    </row>
    <row r="2590">
      <c r="Z2590">
        <f>IF(AND(ISNUMBER('Apólices'!$L2590),'Apólices'!$R2590&lt;&gt;"Cancelada"),IF(AND('Apólices'!$L2590&gt;=TODAY(),'Apólices'!$L2590&lt;=TODAY()+90),'Apólices'!$L2590+ROW()/100000,""),"")</f>
        <v/>
      </c>
    </row>
    <row r="2591">
      <c r="Z2591">
        <f>IF(AND(ISNUMBER('Apólices'!$L2591),'Apólices'!$R2591&lt;&gt;"Cancelada"),IF(AND('Apólices'!$L2591&gt;=TODAY(),'Apólices'!$L2591&lt;=TODAY()+90),'Apólices'!$L2591+ROW()/100000,""),"")</f>
        <v/>
      </c>
    </row>
    <row r="2592">
      <c r="Z2592">
        <f>IF(AND(ISNUMBER('Apólices'!$L2592),'Apólices'!$R2592&lt;&gt;"Cancelada"),IF(AND('Apólices'!$L2592&gt;=TODAY(),'Apólices'!$L2592&lt;=TODAY()+90),'Apólices'!$L2592+ROW()/100000,""),"")</f>
        <v/>
      </c>
    </row>
    <row r="2593">
      <c r="Z2593">
        <f>IF(AND(ISNUMBER('Apólices'!$L2593),'Apólices'!$R2593&lt;&gt;"Cancelada"),IF(AND('Apólices'!$L2593&gt;=TODAY(),'Apólices'!$L2593&lt;=TODAY()+90),'Apólices'!$L2593+ROW()/100000,""),"")</f>
        <v/>
      </c>
    </row>
    <row r="2594">
      <c r="Z2594">
        <f>IF(AND(ISNUMBER('Apólices'!$L2594),'Apólices'!$R2594&lt;&gt;"Cancelada"),IF(AND('Apólices'!$L2594&gt;=TODAY(),'Apólices'!$L2594&lt;=TODAY()+90),'Apólices'!$L2594+ROW()/100000,""),"")</f>
        <v/>
      </c>
    </row>
    <row r="2595">
      <c r="Z2595">
        <f>IF(AND(ISNUMBER('Apólices'!$L2595),'Apólices'!$R2595&lt;&gt;"Cancelada"),IF(AND('Apólices'!$L2595&gt;=TODAY(),'Apólices'!$L2595&lt;=TODAY()+90),'Apólices'!$L2595+ROW()/100000,""),"")</f>
        <v/>
      </c>
    </row>
    <row r="2596">
      <c r="Z2596">
        <f>IF(AND(ISNUMBER('Apólices'!$L2596),'Apólices'!$R2596&lt;&gt;"Cancelada"),IF(AND('Apólices'!$L2596&gt;=TODAY(),'Apólices'!$L2596&lt;=TODAY()+90),'Apólices'!$L2596+ROW()/100000,""),"")</f>
        <v/>
      </c>
    </row>
    <row r="2597">
      <c r="Z2597">
        <f>IF(AND(ISNUMBER('Apólices'!$L2597),'Apólices'!$R2597&lt;&gt;"Cancelada"),IF(AND('Apólices'!$L2597&gt;=TODAY(),'Apólices'!$L2597&lt;=TODAY()+90),'Apólices'!$L2597+ROW()/100000,""),"")</f>
        <v/>
      </c>
    </row>
    <row r="2598">
      <c r="Z2598">
        <f>IF(AND(ISNUMBER('Apólices'!$L2598),'Apólices'!$R2598&lt;&gt;"Cancelada"),IF(AND('Apólices'!$L2598&gt;=TODAY(),'Apólices'!$L2598&lt;=TODAY()+90),'Apólices'!$L2598+ROW()/100000,""),"")</f>
        <v/>
      </c>
    </row>
    <row r="2599">
      <c r="Z2599">
        <f>IF(AND(ISNUMBER('Apólices'!$L2599),'Apólices'!$R2599&lt;&gt;"Cancelada"),IF(AND('Apólices'!$L2599&gt;=TODAY(),'Apólices'!$L2599&lt;=TODAY()+90),'Apólices'!$L2599+ROW()/100000,""),"")</f>
        <v/>
      </c>
    </row>
    <row r="2600">
      <c r="Z2600">
        <f>IF(AND(ISNUMBER('Apólices'!$L2600),'Apólices'!$R2600&lt;&gt;"Cancelada"),IF(AND('Apólices'!$L2600&gt;=TODAY(),'Apólices'!$L2600&lt;=TODAY()+90),'Apólices'!$L2600+ROW()/100000,""),"")</f>
        <v/>
      </c>
    </row>
    <row r="2601">
      <c r="Z2601">
        <f>IF(AND(ISNUMBER('Apólices'!$L2601),'Apólices'!$R2601&lt;&gt;"Cancelada"),IF(AND('Apólices'!$L2601&gt;=TODAY(),'Apólices'!$L2601&lt;=TODAY()+90),'Apólices'!$L2601+ROW()/100000,""),"")</f>
        <v/>
      </c>
    </row>
    <row r="2602">
      <c r="Z2602">
        <f>IF(AND(ISNUMBER('Apólices'!$L2602),'Apólices'!$R2602&lt;&gt;"Cancelada"),IF(AND('Apólices'!$L2602&gt;=TODAY(),'Apólices'!$L2602&lt;=TODAY()+90),'Apólices'!$L2602+ROW()/100000,""),"")</f>
        <v/>
      </c>
    </row>
    <row r="2603">
      <c r="Z2603">
        <f>IF(AND(ISNUMBER('Apólices'!$L2603),'Apólices'!$R2603&lt;&gt;"Cancelada"),IF(AND('Apólices'!$L2603&gt;=TODAY(),'Apólices'!$L2603&lt;=TODAY()+90),'Apólices'!$L2603+ROW()/100000,""),"")</f>
        <v/>
      </c>
    </row>
    <row r="2604">
      <c r="Z2604">
        <f>IF(AND(ISNUMBER('Apólices'!$L2604),'Apólices'!$R2604&lt;&gt;"Cancelada"),IF(AND('Apólices'!$L2604&gt;=TODAY(),'Apólices'!$L2604&lt;=TODAY()+90),'Apólices'!$L2604+ROW()/100000,""),"")</f>
        <v/>
      </c>
    </row>
    <row r="2605">
      <c r="Z2605">
        <f>IF(AND(ISNUMBER('Apólices'!$L2605),'Apólices'!$R2605&lt;&gt;"Cancelada"),IF(AND('Apólices'!$L2605&gt;=TODAY(),'Apólices'!$L2605&lt;=TODAY()+90),'Apólices'!$L2605+ROW()/100000,""),"")</f>
        <v/>
      </c>
    </row>
    <row r="2606">
      <c r="Z2606">
        <f>IF(AND(ISNUMBER('Apólices'!$L2606),'Apólices'!$R2606&lt;&gt;"Cancelada"),IF(AND('Apólices'!$L2606&gt;=TODAY(),'Apólices'!$L2606&lt;=TODAY()+90),'Apólices'!$L2606+ROW()/100000,""),"")</f>
        <v/>
      </c>
    </row>
    <row r="2607">
      <c r="Z2607">
        <f>IF(AND(ISNUMBER('Apólices'!$L2607),'Apólices'!$R2607&lt;&gt;"Cancelada"),IF(AND('Apólices'!$L2607&gt;=TODAY(),'Apólices'!$L2607&lt;=TODAY()+90),'Apólices'!$L2607+ROW()/100000,""),"")</f>
        <v/>
      </c>
    </row>
    <row r="2608">
      <c r="Z2608">
        <f>IF(AND(ISNUMBER('Apólices'!$L2608),'Apólices'!$R2608&lt;&gt;"Cancelada"),IF(AND('Apólices'!$L2608&gt;=TODAY(),'Apólices'!$L2608&lt;=TODAY()+90),'Apólices'!$L2608+ROW()/100000,""),"")</f>
        <v/>
      </c>
    </row>
    <row r="2609">
      <c r="Z2609">
        <f>IF(AND(ISNUMBER('Apólices'!$L2609),'Apólices'!$R2609&lt;&gt;"Cancelada"),IF(AND('Apólices'!$L2609&gt;=TODAY(),'Apólices'!$L2609&lt;=TODAY()+90),'Apólices'!$L2609+ROW()/100000,""),"")</f>
        <v/>
      </c>
    </row>
    <row r="2610">
      <c r="Z2610">
        <f>IF(AND(ISNUMBER('Apólices'!$L2610),'Apólices'!$R2610&lt;&gt;"Cancelada"),IF(AND('Apólices'!$L2610&gt;=TODAY(),'Apólices'!$L2610&lt;=TODAY()+90),'Apólices'!$L2610+ROW()/100000,""),"")</f>
        <v/>
      </c>
    </row>
    <row r="2611">
      <c r="Z2611">
        <f>IF(AND(ISNUMBER('Apólices'!$L2611),'Apólices'!$R2611&lt;&gt;"Cancelada"),IF(AND('Apólices'!$L2611&gt;=TODAY(),'Apólices'!$L2611&lt;=TODAY()+90),'Apólices'!$L2611+ROW()/100000,""),"")</f>
        <v/>
      </c>
    </row>
    <row r="2612">
      <c r="Z2612">
        <f>IF(AND(ISNUMBER('Apólices'!$L2612),'Apólices'!$R2612&lt;&gt;"Cancelada"),IF(AND('Apólices'!$L2612&gt;=TODAY(),'Apólices'!$L2612&lt;=TODAY()+90),'Apólices'!$L2612+ROW()/100000,""),"")</f>
        <v/>
      </c>
    </row>
    <row r="2613">
      <c r="Z2613">
        <f>IF(AND(ISNUMBER('Apólices'!$L2613),'Apólices'!$R2613&lt;&gt;"Cancelada"),IF(AND('Apólices'!$L2613&gt;=TODAY(),'Apólices'!$L2613&lt;=TODAY()+90),'Apólices'!$L2613+ROW()/100000,""),"")</f>
        <v/>
      </c>
    </row>
    <row r="2614">
      <c r="Z2614">
        <f>IF(AND(ISNUMBER('Apólices'!$L2614),'Apólices'!$R2614&lt;&gt;"Cancelada"),IF(AND('Apólices'!$L2614&gt;=TODAY(),'Apólices'!$L2614&lt;=TODAY()+90),'Apólices'!$L2614+ROW()/100000,""),"")</f>
        <v/>
      </c>
    </row>
    <row r="2615">
      <c r="Z2615">
        <f>IF(AND(ISNUMBER('Apólices'!$L2615),'Apólices'!$R2615&lt;&gt;"Cancelada"),IF(AND('Apólices'!$L2615&gt;=TODAY(),'Apólices'!$L2615&lt;=TODAY()+90),'Apólices'!$L2615+ROW()/100000,""),"")</f>
        <v/>
      </c>
    </row>
    <row r="2616">
      <c r="Z2616">
        <f>IF(AND(ISNUMBER('Apólices'!$L2616),'Apólices'!$R2616&lt;&gt;"Cancelada"),IF(AND('Apólices'!$L2616&gt;=TODAY(),'Apólices'!$L2616&lt;=TODAY()+90),'Apólices'!$L2616+ROW()/100000,""),"")</f>
        <v/>
      </c>
    </row>
    <row r="2617">
      <c r="Z2617">
        <f>IF(AND(ISNUMBER('Apólices'!$L2617),'Apólices'!$R2617&lt;&gt;"Cancelada"),IF(AND('Apólices'!$L2617&gt;=TODAY(),'Apólices'!$L2617&lt;=TODAY()+90),'Apólices'!$L2617+ROW()/100000,""),"")</f>
        <v/>
      </c>
    </row>
    <row r="2618">
      <c r="Z2618">
        <f>IF(AND(ISNUMBER('Apólices'!$L2618),'Apólices'!$R2618&lt;&gt;"Cancelada"),IF(AND('Apólices'!$L2618&gt;=TODAY(),'Apólices'!$L2618&lt;=TODAY()+90),'Apólices'!$L2618+ROW()/100000,""),"")</f>
        <v/>
      </c>
    </row>
    <row r="2619">
      <c r="Z2619">
        <f>IF(AND(ISNUMBER('Apólices'!$L2619),'Apólices'!$R2619&lt;&gt;"Cancelada"),IF(AND('Apólices'!$L2619&gt;=TODAY(),'Apólices'!$L2619&lt;=TODAY()+90),'Apólices'!$L2619+ROW()/100000,""),"")</f>
        <v/>
      </c>
    </row>
    <row r="2620">
      <c r="Z2620">
        <f>IF(AND(ISNUMBER('Apólices'!$L2620),'Apólices'!$R2620&lt;&gt;"Cancelada"),IF(AND('Apólices'!$L2620&gt;=TODAY(),'Apólices'!$L2620&lt;=TODAY()+90),'Apólices'!$L2620+ROW()/100000,""),"")</f>
        <v/>
      </c>
    </row>
    <row r="2621">
      <c r="Z2621">
        <f>IF(AND(ISNUMBER('Apólices'!$L2621),'Apólices'!$R2621&lt;&gt;"Cancelada"),IF(AND('Apólices'!$L2621&gt;=TODAY(),'Apólices'!$L2621&lt;=TODAY()+90),'Apólices'!$L2621+ROW()/100000,""),"")</f>
        <v/>
      </c>
    </row>
    <row r="2622">
      <c r="Z2622">
        <f>IF(AND(ISNUMBER('Apólices'!$L2622),'Apólices'!$R2622&lt;&gt;"Cancelada"),IF(AND('Apólices'!$L2622&gt;=TODAY(),'Apólices'!$L2622&lt;=TODAY()+90),'Apólices'!$L2622+ROW()/100000,""),"")</f>
        <v/>
      </c>
    </row>
    <row r="2623">
      <c r="Z2623">
        <f>IF(AND(ISNUMBER('Apólices'!$L2623),'Apólices'!$R2623&lt;&gt;"Cancelada"),IF(AND('Apólices'!$L2623&gt;=TODAY(),'Apólices'!$L2623&lt;=TODAY()+90),'Apólices'!$L2623+ROW()/100000,""),"")</f>
        <v/>
      </c>
    </row>
    <row r="2624">
      <c r="Z2624">
        <f>IF(AND(ISNUMBER('Apólices'!$L2624),'Apólices'!$R2624&lt;&gt;"Cancelada"),IF(AND('Apólices'!$L2624&gt;=TODAY(),'Apólices'!$L2624&lt;=TODAY()+90),'Apólices'!$L2624+ROW()/100000,""),"")</f>
        <v/>
      </c>
    </row>
    <row r="2625">
      <c r="Z2625">
        <f>IF(AND(ISNUMBER('Apólices'!$L2625),'Apólices'!$R2625&lt;&gt;"Cancelada"),IF(AND('Apólices'!$L2625&gt;=TODAY(),'Apólices'!$L2625&lt;=TODAY()+90),'Apólices'!$L2625+ROW()/100000,""),"")</f>
        <v/>
      </c>
    </row>
    <row r="2626">
      <c r="Z2626">
        <f>IF(AND(ISNUMBER('Apólices'!$L2626),'Apólices'!$R2626&lt;&gt;"Cancelada"),IF(AND('Apólices'!$L2626&gt;=TODAY(),'Apólices'!$L2626&lt;=TODAY()+90),'Apólices'!$L2626+ROW()/100000,""),"")</f>
        <v/>
      </c>
    </row>
    <row r="2627">
      <c r="Z2627">
        <f>IF(AND(ISNUMBER('Apólices'!$L2627),'Apólices'!$R2627&lt;&gt;"Cancelada"),IF(AND('Apólices'!$L2627&gt;=TODAY(),'Apólices'!$L2627&lt;=TODAY()+90),'Apólices'!$L2627+ROW()/100000,""),"")</f>
        <v/>
      </c>
    </row>
    <row r="2628">
      <c r="Z2628">
        <f>IF(AND(ISNUMBER('Apólices'!$L2628),'Apólices'!$R2628&lt;&gt;"Cancelada"),IF(AND('Apólices'!$L2628&gt;=TODAY(),'Apólices'!$L2628&lt;=TODAY()+90),'Apólices'!$L2628+ROW()/100000,""),"")</f>
        <v/>
      </c>
    </row>
    <row r="2629">
      <c r="Z2629">
        <f>IF(AND(ISNUMBER('Apólices'!$L2629),'Apólices'!$R2629&lt;&gt;"Cancelada"),IF(AND('Apólices'!$L2629&gt;=TODAY(),'Apólices'!$L2629&lt;=TODAY()+90),'Apólices'!$L2629+ROW()/100000,""),"")</f>
        <v/>
      </c>
    </row>
    <row r="2630">
      <c r="Z2630">
        <f>IF(AND(ISNUMBER('Apólices'!$L2630),'Apólices'!$R2630&lt;&gt;"Cancelada"),IF(AND('Apólices'!$L2630&gt;=TODAY(),'Apólices'!$L2630&lt;=TODAY()+90),'Apólices'!$L2630+ROW()/100000,""),"")</f>
        <v/>
      </c>
    </row>
    <row r="2631">
      <c r="Z2631">
        <f>IF(AND(ISNUMBER('Apólices'!$L2631),'Apólices'!$R2631&lt;&gt;"Cancelada"),IF(AND('Apólices'!$L2631&gt;=TODAY(),'Apólices'!$L2631&lt;=TODAY()+90),'Apólices'!$L2631+ROW()/100000,""),"")</f>
        <v/>
      </c>
    </row>
    <row r="2632">
      <c r="Z2632">
        <f>IF(AND(ISNUMBER('Apólices'!$L2632),'Apólices'!$R2632&lt;&gt;"Cancelada"),IF(AND('Apólices'!$L2632&gt;=TODAY(),'Apólices'!$L2632&lt;=TODAY()+90),'Apólices'!$L2632+ROW()/100000,""),"")</f>
        <v/>
      </c>
    </row>
    <row r="2633">
      <c r="Z2633">
        <f>IF(AND(ISNUMBER('Apólices'!$L2633),'Apólices'!$R2633&lt;&gt;"Cancelada"),IF(AND('Apólices'!$L2633&gt;=TODAY(),'Apólices'!$L2633&lt;=TODAY()+90),'Apólices'!$L2633+ROW()/100000,""),"")</f>
        <v/>
      </c>
    </row>
    <row r="2634">
      <c r="Z2634">
        <f>IF(AND(ISNUMBER('Apólices'!$L2634),'Apólices'!$R2634&lt;&gt;"Cancelada"),IF(AND('Apólices'!$L2634&gt;=TODAY(),'Apólices'!$L2634&lt;=TODAY()+90),'Apólices'!$L2634+ROW()/100000,""),"")</f>
        <v/>
      </c>
    </row>
    <row r="2635">
      <c r="Z2635">
        <f>IF(AND(ISNUMBER('Apólices'!$L2635),'Apólices'!$R2635&lt;&gt;"Cancelada"),IF(AND('Apólices'!$L2635&gt;=TODAY(),'Apólices'!$L2635&lt;=TODAY()+90),'Apólices'!$L2635+ROW()/100000,""),"")</f>
        <v/>
      </c>
    </row>
    <row r="2636">
      <c r="Z2636">
        <f>IF(AND(ISNUMBER('Apólices'!$L2636),'Apólices'!$R2636&lt;&gt;"Cancelada"),IF(AND('Apólices'!$L2636&gt;=TODAY(),'Apólices'!$L2636&lt;=TODAY()+90),'Apólices'!$L2636+ROW()/100000,""),"")</f>
        <v/>
      </c>
    </row>
    <row r="2637">
      <c r="Z2637">
        <f>IF(AND(ISNUMBER('Apólices'!$L2637),'Apólices'!$R2637&lt;&gt;"Cancelada"),IF(AND('Apólices'!$L2637&gt;=TODAY(),'Apólices'!$L2637&lt;=TODAY()+90),'Apólices'!$L2637+ROW()/100000,""),"")</f>
        <v/>
      </c>
    </row>
    <row r="2638">
      <c r="Z2638">
        <f>IF(AND(ISNUMBER('Apólices'!$L2638),'Apólices'!$R2638&lt;&gt;"Cancelada"),IF(AND('Apólices'!$L2638&gt;=TODAY(),'Apólices'!$L2638&lt;=TODAY()+90),'Apólices'!$L2638+ROW()/100000,""),"")</f>
        <v/>
      </c>
    </row>
    <row r="2639">
      <c r="Z2639">
        <f>IF(AND(ISNUMBER('Apólices'!$L2639),'Apólices'!$R2639&lt;&gt;"Cancelada"),IF(AND('Apólices'!$L2639&gt;=TODAY(),'Apólices'!$L2639&lt;=TODAY()+90),'Apólices'!$L2639+ROW()/100000,""),"")</f>
        <v/>
      </c>
    </row>
    <row r="2640">
      <c r="Z2640">
        <f>IF(AND(ISNUMBER('Apólices'!$L2640),'Apólices'!$R2640&lt;&gt;"Cancelada"),IF(AND('Apólices'!$L2640&gt;=TODAY(),'Apólices'!$L2640&lt;=TODAY()+90),'Apólices'!$L2640+ROW()/100000,""),"")</f>
        <v/>
      </c>
    </row>
    <row r="2641">
      <c r="Z2641">
        <f>IF(AND(ISNUMBER('Apólices'!$L2641),'Apólices'!$R2641&lt;&gt;"Cancelada"),IF(AND('Apólices'!$L2641&gt;=TODAY(),'Apólices'!$L2641&lt;=TODAY()+90),'Apólices'!$L2641+ROW()/100000,""),"")</f>
        <v/>
      </c>
    </row>
    <row r="2642">
      <c r="Z2642">
        <f>IF(AND(ISNUMBER('Apólices'!$L2642),'Apólices'!$R2642&lt;&gt;"Cancelada"),IF(AND('Apólices'!$L2642&gt;=TODAY(),'Apólices'!$L2642&lt;=TODAY()+90),'Apólices'!$L2642+ROW()/100000,""),"")</f>
        <v/>
      </c>
    </row>
    <row r="2643">
      <c r="Z2643">
        <f>IF(AND(ISNUMBER('Apólices'!$L2643),'Apólices'!$R2643&lt;&gt;"Cancelada"),IF(AND('Apólices'!$L2643&gt;=TODAY(),'Apólices'!$L2643&lt;=TODAY()+90),'Apólices'!$L2643+ROW()/100000,""),"")</f>
        <v/>
      </c>
    </row>
    <row r="2644">
      <c r="Z2644">
        <f>IF(AND(ISNUMBER('Apólices'!$L2644),'Apólices'!$R2644&lt;&gt;"Cancelada"),IF(AND('Apólices'!$L2644&gt;=TODAY(),'Apólices'!$L2644&lt;=TODAY()+90),'Apólices'!$L2644+ROW()/100000,""),"")</f>
        <v/>
      </c>
    </row>
    <row r="2645">
      <c r="Z2645">
        <f>IF(AND(ISNUMBER('Apólices'!$L2645),'Apólices'!$R2645&lt;&gt;"Cancelada"),IF(AND('Apólices'!$L2645&gt;=TODAY(),'Apólices'!$L2645&lt;=TODAY()+90),'Apólices'!$L2645+ROW()/100000,""),"")</f>
        <v/>
      </c>
    </row>
    <row r="2646">
      <c r="Z2646">
        <f>IF(AND(ISNUMBER('Apólices'!$L2646),'Apólices'!$R2646&lt;&gt;"Cancelada"),IF(AND('Apólices'!$L2646&gt;=TODAY(),'Apólices'!$L2646&lt;=TODAY()+90),'Apólices'!$L2646+ROW()/100000,""),"")</f>
        <v/>
      </c>
    </row>
    <row r="2647">
      <c r="Z2647">
        <f>IF(AND(ISNUMBER('Apólices'!$L2647),'Apólices'!$R2647&lt;&gt;"Cancelada"),IF(AND('Apólices'!$L2647&gt;=TODAY(),'Apólices'!$L2647&lt;=TODAY()+90),'Apólices'!$L2647+ROW()/100000,""),"")</f>
        <v/>
      </c>
    </row>
    <row r="2648">
      <c r="Z2648">
        <f>IF(AND(ISNUMBER('Apólices'!$L2648),'Apólices'!$R2648&lt;&gt;"Cancelada"),IF(AND('Apólices'!$L2648&gt;=TODAY(),'Apólices'!$L2648&lt;=TODAY()+90),'Apólices'!$L2648+ROW()/100000,""),"")</f>
        <v/>
      </c>
    </row>
    <row r="2649">
      <c r="Z2649">
        <f>IF(AND(ISNUMBER('Apólices'!$L2649),'Apólices'!$R2649&lt;&gt;"Cancelada"),IF(AND('Apólices'!$L2649&gt;=TODAY(),'Apólices'!$L2649&lt;=TODAY()+90),'Apólices'!$L2649+ROW()/100000,""),"")</f>
        <v/>
      </c>
    </row>
    <row r="2650">
      <c r="Z2650">
        <f>IF(AND(ISNUMBER('Apólices'!$L2650),'Apólices'!$R2650&lt;&gt;"Cancelada"),IF(AND('Apólices'!$L2650&gt;=TODAY(),'Apólices'!$L2650&lt;=TODAY()+90),'Apólices'!$L2650+ROW()/100000,""),"")</f>
        <v/>
      </c>
    </row>
    <row r="2651">
      <c r="Z2651">
        <f>IF(AND(ISNUMBER('Apólices'!$L2651),'Apólices'!$R2651&lt;&gt;"Cancelada"),IF(AND('Apólices'!$L2651&gt;=TODAY(),'Apólices'!$L2651&lt;=TODAY()+90),'Apólices'!$L2651+ROW()/100000,""),"")</f>
        <v/>
      </c>
    </row>
    <row r="2652">
      <c r="Z2652">
        <f>IF(AND(ISNUMBER('Apólices'!$L2652),'Apólices'!$R2652&lt;&gt;"Cancelada"),IF(AND('Apólices'!$L2652&gt;=TODAY(),'Apólices'!$L2652&lt;=TODAY()+90),'Apólices'!$L2652+ROW()/100000,""),"")</f>
        <v/>
      </c>
    </row>
    <row r="2653">
      <c r="Z2653">
        <f>IF(AND(ISNUMBER('Apólices'!$L2653),'Apólices'!$R2653&lt;&gt;"Cancelada"),IF(AND('Apólices'!$L2653&gt;=TODAY(),'Apólices'!$L2653&lt;=TODAY()+90),'Apólices'!$L2653+ROW()/100000,""),"")</f>
        <v/>
      </c>
    </row>
    <row r="2654">
      <c r="Z2654">
        <f>IF(AND(ISNUMBER('Apólices'!$L2654),'Apólices'!$R2654&lt;&gt;"Cancelada"),IF(AND('Apólices'!$L2654&gt;=TODAY(),'Apólices'!$L2654&lt;=TODAY()+90),'Apólices'!$L2654+ROW()/100000,""),"")</f>
        <v/>
      </c>
    </row>
    <row r="2655">
      <c r="Z2655">
        <f>IF(AND(ISNUMBER('Apólices'!$L2655),'Apólices'!$R2655&lt;&gt;"Cancelada"),IF(AND('Apólices'!$L2655&gt;=TODAY(),'Apólices'!$L2655&lt;=TODAY()+90),'Apólices'!$L2655+ROW()/100000,""),"")</f>
        <v/>
      </c>
    </row>
    <row r="2656">
      <c r="Z2656">
        <f>IF(AND(ISNUMBER('Apólices'!$L2656),'Apólices'!$R2656&lt;&gt;"Cancelada"),IF(AND('Apólices'!$L2656&gt;=TODAY(),'Apólices'!$L2656&lt;=TODAY()+90),'Apólices'!$L2656+ROW()/100000,""),"")</f>
        <v/>
      </c>
    </row>
    <row r="2657">
      <c r="Z2657">
        <f>IF(AND(ISNUMBER('Apólices'!$L2657),'Apólices'!$R2657&lt;&gt;"Cancelada"),IF(AND('Apólices'!$L2657&gt;=TODAY(),'Apólices'!$L2657&lt;=TODAY()+90),'Apólices'!$L2657+ROW()/100000,""),"")</f>
        <v/>
      </c>
    </row>
    <row r="2658">
      <c r="Z2658">
        <f>IF(AND(ISNUMBER('Apólices'!$L2658),'Apólices'!$R2658&lt;&gt;"Cancelada"),IF(AND('Apólices'!$L2658&gt;=TODAY(),'Apólices'!$L2658&lt;=TODAY()+90),'Apólices'!$L2658+ROW()/100000,""),"")</f>
        <v/>
      </c>
    </row>
    <row r="2659">
      <c r="Z2659">
        <f>IF(AND(ISNUMBER('Apólices'!$L2659),'Apólices'!$R2659&lt;&gt;"Cancelada"),IF(AND('Apólices'!$L2659&gt;=TODAY(),'Apólices'!$L2659&lt;=TODAY()+90),'Apólices'!$L2659+ROW()/100000,""),"")</f>
        <v/>
      </c>
    </row>
    <row r="2660">
      <c r="Z2660">
        <f>IF(AND(ISNUMBER('Apólices'!$L2660),'Apólices'!$R2660&lt;&gt;"Cancelada"),IF(AND('Apólices'!$L2660&gt;=TODAY(),'Apólices'!$L2660&lt;=TODAY()+90),'Apólices'!$L2660+ROW()/100000,""),"")</f>
        <v/>
      </c>
    </row>
    <row r="2661">
      <c r="Z2661">
        <f>IF(AND(ISNUMBER('Apólices'!$L2661),'Apólices'!$R2661&lt;&gt;"Cancelada"),IF(AND('Apólices'!$L2661&gt;=TODAY(),'Apólices'!$L2661&lt;=TODAY()+90),'Apólices'!$L2661+ROW()/100000,""),"")</f>
        <v/>
      </c>
    </row>
    <row r="2662">
      <c r="Z2662">
        <f>IF(AND(ISNUMBER('Apólices'!$L2662),'Apólices'!$R2662&lt;&gt;"Cancelada"),IF(AND('Apólices'!$L2662&gt;=TODAY(),'Apólices'!$L2662&lt;=TODAY()+90),'Apólices'!$L2662+ROW()/100000,""),"")</f>
        <v/>
      </c>
    </row>
    <row r="2663">
      <c r="Z2663">
        <f>IF(AND(ISNUMBER('Apólices'!$L2663),'Apólices'!$R2663&lt;&gt;"Cancelada"),IF(AND('Apólices'!$L2663&gt;=TODAY(),'Apólices'!$L2663&lt;=TODAY()+90),'Apólices'!$L2663+ROW()/100000,""),"")</f>
        <v/>
      </c>
    </row>
    <row r="2664">
      <c r="Z2664">
        <f>IF(AND(ISNUMBER('Apólices'!$L2664),'Apólices'!$R2664&lt;&gt;"Cancelada"),IF(AND('Apólices'!$L2664&gt;=TODAY(),'Apólices'!$L2664&lt;=TODAY()+90),'Apólices'!$L2664+ROW()/100000,""),"")</f>
        <v/>
      </c>
    </row>
    <row r="2665">
      <c r="Z2665">
        <f>IF(AND(ISNUMBER('Apólices'!$L2665),'Apólices'!$R2665&lt;&gt;"Cancelada"),IF(AND('Apólices'!$L2665&gt;=TODAY(),'Apólices'!$L2665&lt;=TODAY()+90),'Apólices'!$L2665+ROW()/100000,""),"")</f>
        <v/>
      </c>
    </row>
    <row r="2666">
      <c r="Z2666">
        <f>IF(AND(ISNUMBER('Apólices'!$L2666),'Apólices'!$R2666&lt;&gt;"Cancelada"),IF(AND('Apólices'!$L2666&gt;=TODAY(),'Apólices'!$L2666&lt;=TODAY()+90),'Apólices'!$L2666+ROW()/100000,""),"")</f>
        <v/>
      </c>
    </row>
    <row r="2667">
      <c r="Z2667">
        <f>IF(AND(ISNUMBER('Apólices'!$L2667),'Apólices'!$R2667&lt;&gt;"Cancelada"),IF(AND('Apólices'!$L2667&gt;=TODAY(),'Apólices'!$L2667&lt;=TODAY()+90),'Apólices'!$L2667+ROW()/100000,""),"")</f>
        <v/>
      </c>
    </row>
    <row r="2668">
      <c r="Z2668">
        <f>IF(AND(ISNUMBER('Apólices'!$L2668),'Apólices'!$R2668&lt;&gt;"Cancelada"),IF(AND('Apólices'!$L2668&gt;=TODAY(),'Apólices'!$L2668&lt;=TODAY()+90),'Apólices'!$L2668+ROW()/100000,""),"")</f>
        <v/>
      </c>
    </row>
    <row r="2669">
      <c r="Z2669">
        <f>IF(AND(ISNUMBER('Apólices'!$L2669),'Apólices'!$R2669&lt;&gt;"Cancelada"),IF(AND('Apólices'!$L2669&gt;=TODAY(),'Apólices'!$L2669&lt;=TODAY()+90),'Apólices'!$L2669+ROW()/100000,""),"")</f>
        <v/>
      </c>
    </row>
    <row r="2670">
      <c r="Z2670">
        <f>IF(AND(ISNUMBER('Apólices'!$L2670),'Apólices'!$R2670&lt;&gt;"Cancelada"),IF(AND('Apólices'!$L2670&gt;=TODAY(),'Apólices'!$L2670&lt;=TODAY()+90),'Apólices'!$L2670+ROW()/100000,""),"")</f>
        <v/>
      </c>
    </row>
    <row r="2671">
      <c r="Z2671">
        <f>IF(AND(ISNUMBER('Apólices'!$L2671),'Apólices'!$R2671&lt;&gt;"Cancelada"),IF(AND('Apólices'!$L2671&gt;=TODAY(),'Apólices'!$L2671&lt;=TODAY()+90),'Apólices'!$L2671+ROW()/100000,""),"")</f>
        <v/>
      </c>
    </row>
    <row r="2672">
      <c r="Z2672">
        <f>IF(AND(ISNUMBER('Apólices'!$L2672),'Apólices'!$R2672&lt;&gt;"Cancelada"),IF(AND('Apólices'!$L2672&gt;=TODAY(),'Apólices'!$L2672&lt;=TODAY()+90),'Apólices'!$L2672+ROW()/100000,""),"")</f>
        <v/>
      </c>
    </row>
    <row r="2673">
      <c r="Z2673">
        <f>IF(AND(ISNUMBER('Apólices'!$L2673),'Apólices'!$R2673&lt;&gt;"Cancelada"),IF(AND('Apólices'!$L2673&gt;=TODAY(),'Apólices'!$L2673&lt;=TODAY()+90),'Apólices'!$L2673+ROW()/100000,""),"")</f>
        <v/>
      </c>
    </row>
    <row r="2674">
      <c r="Z2674">
        <f>IF(AND(ISNUMBER('Apólices'!$L2674),'Apólices'!$R2674&lt;&gt;"Cancelada"),IF(AND('Apólices'!$L2674&gt;=TODAY(),'Apólices'!$L2674&lt;=TODAY()+90),'Apólices'!$L2674+ROW()/100000,""),"")</f>
        <v/>
      </c>
    </row>
    <row r="2675">
      <c r="Z2675">
        <f>IF(AND(ISNUMBER('Apólices'!$L2675),'Apólices'!$R2675&lt;&gt;"Cancelada"),IF(AND('Apólices'!$L2675&gt;=TODAY(),'Apólices'!$L2675&lt;=TODAY()+90),'Apólices'!$L2675+ROW()/100000,""),"")</f>
        <v/>
      </c>
    </row>
    <row r="2676">
      <c r="Z2676">
        <f>IF(AND(ISNUMBER('Apólices'!$L2676),'Apólices'!$R2676&lt;&gt;"Cancelada"),IF(AND('Apólices'!$L2676&gt;=TODAY(),'Apólices'!$L2676&lt;=TODAY()+90),'Apólices'!$L2676+ROW()/100000,""),"")</f>
        <v/>
      </c>
    </row>
    <row r="2677">
      <c r="Z2677">
        <f>IF(AND(ISNUMBER('Apólices'!$L2677),'Apólices'!$R2677&lt;&gt;"Cancelada"),IF(AND('Apólices'!$L2677&gt;=TODAY(),'Apólices'!$L2677&lt;=TODAY()+90),'Apólices'!$L2677+ROW()/100000,""),"")</f>
        <v/>
      </c>
    </row>
    <row r="2678">
      <c r="Z2678">
        <f>IF(AND(ISNUMBER('Apólices'!$L2678),'Apólices'!$R2678&lt;&gt;"Cancelada"),IF(AND('Apólices'!$L2678&gt;=TODAY(),'Apólices'!$L2678&lt;=TODAY()+90),'Apólices'!$L2678+ROW()/100000,""),"")</f>
        <v/>
      </c>
    </row>
    <row r="2679">
      <c r="Z2679">
        <f>IF(AND(ISNUMBER('Apólices'!$L2679),'Apólices'!$R2679&lt;&gt;"Cancelada"),IF(AND('Apólices'!$L2679&gt;=TODAY(),'Apólices'!$L2679&lt;=TODAY()+90),'Apólices'!$L2679+ROW()/100000,""),"")</f>
        <v/>
      </c>
    </row>
    <row r="2680">
      <c r="Z2680">
        <f>IF(AND(ISNUMBER('Apólices'!$L2680),'Apólices'!$R2680&lt;&gt;"Cancelada"),IF(AND('Apólices'!$L2680&gt;=TODAY(),'Apólices'!$L2680&lt;=TODAY()+90),'Apólices'!$L2680+ROW()/100000,""),"")</f>
        <v/>
      </c>
    </row>
    <row r="2681">
      <c r="Z2681">
        <f>IF(AND(ISNUMBER('Apólices'!$L2681),'Apólices'!$R2681&lt;&gt;"Cancelada"),IF(AND('Apólices'!$L2681&gt;=TODAY(),'Apólices'!$L2681&lt;=TODAY()+90),'Apólices'!$L2681+ROW()/100000,""),"")</f>
        <v/>
      </c>
    </row>
    <row r="2682">
      <c r="Z2682">
        <f>IF(AND(ISNUMBER('Apólices'!$L2682),'Apólices'!$R2682&lt;&gt;"Cancelada"),IF(AND('Apólices'!$L2682&gt;=TODAY(),'Apólices'!$L2682&lt;=TODAY()+90),'Apólices'!$L2682+ROW()/100000,""),"")</f>
        <v/>
      </c>
    </row>
    <row r="2683">
      <c r="Z2683">
        <f>IF(AND(ISNUMBER('Apólices'!$L2683),'Apólices'!$R2683&lt;&gt;"Cancelada"),IF(AND('Apólices'!$L2683&gt;=TODAY(),'Apólices'!$L2683&lt;=TODAY()+90),'Apólices'!$L2683+ROW()/100000,""),"")</f>
        <v/>
      </c>
    </row>
    <row r="2684">
      <c r="Z2684">
        <f>IF(AND(ISNUMBER('Apólices'!$L2684),'Apólices'!$R2684&lt;&gt;"Cancelada"),IF(AND('Apólices'!$L2684&gt;=TODAY(),'Apólices'!$L2684&lt;=TODAY()+90),'Apólices'!$L2684+ROW()/100000,""),"")</f>
        <v/>
      </c>
    </row>
    <row r="2685">
      <c r="Z2685">
        <f>IF(AND(ISNUMBER('Apólices'!$L2685),'Apólices'!$R2685&lt;&gt;"Cancelada"),IF(AND('Apólices'!$L2685&gt;=TODAY(),'Apólices'!$L2685&lt;=TODAY()+90),'Apólices'!$L2685+ROW()/100000,""),"")</f>
        <v/>
      </c>
    </row>
    <row r="2686">
      <c r="Z2686">
        <f>IF(AND(ISNUMBER('Apólices'!$L2686),'Apólices'!$R2686&lt;&gt;"Cancelada"),IF(AND('Apólices'!$L2686&gt;=TODAY(),'Apólices'!$L2686&lt;=TODAY()+90),'Apólices'!$L2686+ROW()/100000,""),"")</f>
        <v/>
      </c>
    </row>
    <row r="2687">
      <c r="Z2687">
        <f>IF(AND(ISNUMBER('Apólices'!$L2687),'Apólices'!$R2687&lt;&gt;"Cancelada"),IF(AND('Apólices'!$L2687&gt;=TODAY(),'Apólices'!$L2687&lt;=TODAY()+90),'Apólices'!$L2687+ROW()/100000,""),"")</f>
        <v/>
      </c>
    </row>
    <row r="2688">
      <c r="Z2688">
        <f>IF(AND(ISNUMBER('Apólices'!$L2688),'Apólices'!$R2688&lt;&gt;"Cancelada"),IF(AND('Apólices'!$L2688&gt;=TODAY(),'Apólices'!$L2688&lt;=TODAY()+90),'Apólices'!$L2688+ROW()/100000,""),"")</f>
        <v/>
      </c>
    </row>
    <row r="2689">
      <c r="Z2689">
        <f>IF(AND(ISNUMBER('Apólices'!$L2689),'Apólices'!$R2689&lt;&gt;"Cancelada"),IF(AND('Apólices'!$L2689&gt;=TODAY(),'Apólices'!$L2689&lt;=TODAY()+90),'Apólices'!$L2689+ROW()/100000,""),"")</f>
        <v/>
      </c>
    </row>
    <row r="2690">
      <c r="Z2690">
        <f>IF(AND(ISNUMBER('Apólices'!$L2690),'Apólices'!$R2690&lt;&gt;"Cancelada"),IF(AND('Apólices'!$L2690&gt;=TODAY(),'Apólices'!$L2690&lt;=TODAY()+90),'Apólices'!$L2690+ROW()/100000,""),"")</f>
        <v/>
      </c>
    </row>
    <row r="2691">
      <c r="Z2691">
        <f>IF(AND(ISNUMBER('Apólices'!$L2691),'Apólices'!$R2691&lt;&gt;"Cancelada"),IF(AND('Apólices'!$L2691&gt;=TODAY(),'Apólices'!$L2691&lt;=TODAY()+90),'Apólices'!$L2691+ROW()/100000,""),"")</f>
        <v/>
      </c>
    </row>
    <row r="2692">
      <c r="Z2692">
        <f>IF(AND(ISNUMBER('Apólices'!$L2692),'Apólices'!$R2692&lt;&gt;"Cancelada"),IF(AND('Apólices'!$L2692&gt;=TODAY(),'Apólices'!$L2692&lt;=TODAY()+90),'Apólices'!$L2692+ROW()/100000,""),"")</f>
        <v/>
      </c>
    </row>
    <row r="2693">
      <c r="Z2693">
        <f>IF(AND(ISNUMBER('Apólices'!$L2693),'Apólices'!$R2693&lt;&gt;"Cancelada"),IF(AND('Apólices'!$L2693&gt;=TODAY(),'Apólices'!$L2693&lt;=TODAY()+90),'Apólices'!$L2693+ROW()/100000,""),"")</f>
        <v/>
      </c>
    </row>
    <row r="2694">
      <c r="Z2694">
        <f>IF(AND(ISNUMBER('Apólices'!$L2694),'Apólices'!$R2694&lt;&gt;"Cancelada"),IF(AND('Apólices'!$L2694&gt;=TODAY(),'Apólices'!$L2694&lt;=TODAY()+90),'Apólices'!$L2694+ROW()/100000,""),"")</f>
        <v/>
      </c>
    </row>
    <row r="2695">
      <c r="Z2695">
        <f>IF(AND(ISNUMBER('Apólices'!$L2695),'Apólices'!$R2695&lt;&gt;"Cancelada"),IF(AND('Apólices'!$L2695&gt;=TODAY(),'Apólices'!$L2695&lt;=TODAY()+90),'Apólices'!$L2695+ROW()/100000,""),"")</f>
        <v/>
      </c>
    </row>
    <row r="2696">
      <c r="Z2696">
        <f>IF(AND(ISNUMBER('Apólices'!$L2696),'Apólices'!$R2696&lt;&gt;"Cancelada"),IF(AND('Apólices'!$L2696&gt;=TODAY(),'Apólices'!$L2696&lt;=TODAY()+90),'Apólices'!$L2696+ROW()/100000,""),"")</f>
        <v/>
      </c>
    </row>
    <row r="2697">
      <c r="Z2697">
        <f>IF(AND(ISNUMBER('Apólices'!$L2697),'Apólices'!$R2697&lt;&gt;"Cancelada"),IF(AND('Apólices'!$L2697&gt;=TODAY(),'Apólices'!$L2697&lt;=TODAY()+90),'Apólices'!$L2697+ROW()/100000,""),"")</f>
        <v/>
      </c>
    </row>
    <row r="2698">
      <c r="Z2698">
        <f>IF(AND(ISNUMBER('Apólices'!$L2698),'Apólices'!$R2698&lt;&gt;"Cancelada"),IF(AND('Apólices'!$L2698&gt;=TODAY(),'Apólices'!$L2698&lt;=TODAY()+90),'Apólices'!$L2698+ROW()/100000,""),"")</f>
        <v/>
      </c>
    </row>
    <row r="2699">
      <c r="Z2699">
        <f>IF(AND(ISNUMBER('Apólices'!$L2699),'Apólices'!$R2699&lt;&gt;"Cancelada"),IF(AND('Apólices'!$L2699&gt;=TODAY(),'Apólices'!$L2699&lt;=TODAY()+90),'Apólices'!$L2699+ROW()/100000,""),"")</f>
        <v/>
      </c>
    </row>
    <row r="2700">
      <c r="Z2700">
        <f>IF(AND(ISNUMBER('Apólices'!$L2700),'Apólices'!$R2700&lt;&gt;"Cancelada"),IF(AND('Apólices'!$L2700&gt;=TODAY(),'Apólices'!$L2700&lt;=TODAY()+90),'Apólices'!$L2700+ROW()/100000,""),"")</f>
        <v/>
      </c>
    </row>
    <row r="2701">
      <c r="Z2701">
        <f>IF(AND(ISNUMBER('Apólices'!$L2701),'Apólices'!$R2701&lt;&gt;"Cancelada"),IF(AND('Apólices'!$L2701&gt;=TODAY(),'Apólices'!$L2701&lt;=TODAY()+90),'Apólices'!$L2701+ROW()/100000,""),"")</f>
        <v/>
      </c>
    </row>
    <row r="2702">
      <c r="Z2702">
        <f>IF(AND(ISNUMBER('Apólices'!$L2702),'Apólices'!$R2702&lt;&gt;"Cancelada"),IF(AND('Apólices'!$L2702&gt;=TODAY(),'Apólices'!$L2702&lt;=TODAY()+90),'Apólices'!$L2702+ROW()/100000,""),"")</f>
        <v/>
      </c>
    </row>
    <row r="2703">
      <c r="Z2703">
        <f>IF(AND(ISNUMBER('Apólices'!$L2703),'Apólices'!$R2703&lt;&gt;"Cancelada"),IF(AND('Apólices'!$L2703&gt;=TODAY(),'Apólices'!$L2703&lt;=TODAY()+90),'Apólices'!$L2703+ROW()/100000,""),"")</f>
        <v/>
      </c>
    </row>
    <row r="2704">
      <c r="Z2704">
        <f>IF(AND(ISNUMBER('Apólices'!$L2704),'Apólices'!$R2704&lt;&gt;"Cancelada"),IF(AND('Apólices'!$L2704&gt;=TODAY(),'Apólices'!$L2704&lt;=TODAY()+90),'Apólices'!$L2704+ROW()/100000,""),"")</f>
        <v/>
      </c>
    </row>
    <row r="2705">
      <c r="Z2705">
        <f>IF(AND(ISNUMBER('Apólices'!$L2705),'Apólices'!$R2705&lt;&gt;"Cancelada"),IF(AND('Apólices'!$L2705&gt;=TODAY(),'Apólices'!$L2705&lt;=TODAY()+90),'Apólices'!$L2705+ROW()/100000,""),"")</f>
        <v/>
      </c>
    </row>
    <row r="2706">
      <c r="Z2706">
        <f>IF(AND(ISNUMBER('Apólices'!$L2706),'Apólices'!$R2706&lt;&gt;"Cancelada"),IF(AND('Apólices'!$L2706&gt;=TODAY(),'Apólices'!$L2706&lt;=TODAY()+90),'Apólices'!$L2706+ROW()/100000,""),"")</f>
        <v/>
      </c>
    </row>
    <row r="2707">
      <c r="Z2707">
        <f>IF(AND(ISNUMBER('Apólices'!$L2707),'Apólices'!$R2707&lt;&gt;"Cancelada"),IF(AND('Apólices'!$L2707&gt;=TODAY(),'Apólices'!$L2707&lt;=TODAY()+90),'Apólices'!$L2707+ROW()/100000,""),"")</f>
        <v/>
      </c>
    </row>
    <row r="2708">
      <c r="Z2708">
        <f>IF(AND(ISNUMBER('Apólices'!$L2708),'Apólices'!$R2708&lt;&gt;"Cancelada"),IF(AND('Apólices'!$L2708&gt;=TODAY(),'Apólices'!$L2708&lt;=TODAY()+90),'Apólices'!$L2708+ROW()/100000,""),"")</f>
        <v/>
      </c>
    </row>
    <row r="2709">
      <c r="Z2709">
        <f>IF(AND(ISNUMBER('Apólices'!$L2709),'Apólices'!$R2709&lt;&gt;"Cancelada"),IF(AND('Apólices'!$L2709&gt;=TODAY(),'Apólices'!$L2709&lt;=TODAY()+90),'Apólices'!$L2709+ROW()/100000,""),"")</f>
        <v/>
      </c>
    </row>
    <row r="2710">
      <c r="Z2710">
        <f>IF(AND(ISNUMBER('Apólices'!$L2710),'Apólices'!$R2710&lt;&gt;"Cancelada"),IF(AND('Apólices'!$L2710&gt;=TODAY(),'Apólices'!$L2710&lt;=TODAY()+90),'Apólices'!$L2710+ROW()/100000,""),"")</f>
        <v/>
      </c>
    </row>
    <row r="2711">
      <c r="Z2711">
        <f>IF(AND(ISNUMBER('Apólices'!$L2711),'Apólices'!$R2711&lt;&gt;"Cancelada"),IF(AND('Apólices'!$L2711&gt;=TODAY(),'Apólices'!$L2711&lt;=TODAY()+90),'Apólices'!$L2711+ROW()/100000,""),"")</f>
        <v/>
      </c>
    </row>
    <row r="2712">
      <c r="Z2712">
        <f>IF(AND(ISNUMBER('Apólices'!$L2712),'Apólices'!$R2712&lt;&gt;"Cancelada"),IF(AND('Apólices'!$L2712&gt;=TODAY(),'Apólices'!$L2712&lt;=TODAY()+90),'Apólices'!$L2712+ROW()/100000,""),"")</f>
        <v/>
      </c>
    </row>
    <row r="2713">
      <c r="Z2713">
        <f>IF(AND(ISNUMBER('Apólices'!$L2713),'Apólices'!$R2713&lt;&gt;"Cancelada"),IF(AND('Apólices'!$L2713&gt;=TODAY(),'Apólices'!$L2713&lt;=TODAY()+90),'Apólices'!$L2713+ROW()/100000,""),"")</f>
        <v/>
      </c>
    </row>
    <row r="2714">
      <c r="Z2714">
        <f>IF(AND(ISNUMBER('Apólices'!$L2714),'Apólices'!$R2714&lt;&gt;"Cancelada"),IF(AND('Apólices'!$L2714&gt;=TODAY(),'Apólices'!$L2714&lt;=TODAY()+90),'Apólices'!$L2714+ROW()/100000,""),"")</f>
        <v/>
      </c>
    </row>
    <row r="2715">
      <c r="Z2715">
        <f>IF(AND(ISNUMBER('Apólices'!$L2715),'Apólices'!$R2715&lt;&gt;"Cancelada"),IF(AND('Apólices'!$L2715&gt;=TODAY(),'Apólices'!$L2715&lt;=TODAY()+90),'Apólices'!$L2715+ROW()/100000,""),"")</f>
        <v/>
      </c>
    </row>
    <row r="2716">
      <c r="Z2716">
        <f>IF(AND(ISNUMBER('Apólices'!$L2716),'Apólices'!$R2716&lt;&gt;"Cancelada"),IF(AND('Apólices'!$L2716&gt;=TODAY(),'Apólices'!$L2716&lt;=TODAY()+90),'Apólices'!$L2716+ROW()/100000,""),"")</f>
        <v/>
      </c>
    </row>
    <row r="2717">
      <c r="Z2717">
        <f>IF(AND(ISNUMBER('Apólices'!$L2717),'Apólices'!$R2717&lt;&gt;"Cancelada"),IF(AND('Apólices'!$L2717&gt;=TODAY(),'Apólices'!$L2717&lt;=TODAY()+90),'Apólices'!$L2717+ROW()/100000,""),"")</f>
        <v/>
      </c>
    </row>
    <row r="2718">
      <c r="Z2718">
        <f>IF(AND(ISNUMBER('Apólices'!$L2718),'Apólices'!$R2718&lt;&gt;"Cancelada"),IF(AND('Apólices'!$L2718&gt;=TODAY(),'Apólices'!$L2718&lt;=TODAY()+90),'Apólices'!$L2718+ROW()/100000,""),"")</f>
        <v/>
      </c>
    </row>
    <row r="2719">
      <c r="Z2719">
        <f>IF(AND(ISNUMBER('Apólices'!$L2719),'Apólices'!$R2719&lt;&gt;"Cancelada"),IF(AND('Apólices'!$L2719&gt;=TODAY(),'Apólices'!$L2719&lt;=TODAY()+90),'Apólices'!$L2719+ROW()/100000,""),"")</f>
        <v/>
      </c>
    </row>
    <row r="2720">
      <c r="Z2720">
        <f>IF(AND(ISNUMBER('Apólices'!$L2720),'Apólices'!$R2720&lt;&gt;"Cancelada"),IF(AND('Apólices'!$L2720&gt;=TODAY(),'Apólices'!$L2720&lt;=TODAY()+90),'Apólices'!$L2720+ROW()/100000,""),"")</f>
        <v/>
      </c>
    </row>
    <row r="2721">
      <c r="Z2721">
        <f>IF(AND(ISNUMBER('Apólices'!$L2721),'Apólices'!$R2721&lt;&gt;"Cancelada"),IF(AND('Apólices'!$L2721&gt;=TODAY(),'Apólices'!$L2721&lt;=TODAY()+90),'Apólices'!$L2721+ROW()/100000,""),"")</f>
        <v/>
      </c>
    </row>
    <row r="2722">
      <c r="Z2722">
        <f>IF(AND(ISNUMBER('Apólices'!$L2722),'Apólices'!$R2722&lt;&gt;"Cancelada"),IF(AND('Apólices'!$L2722&gt;=TODAY(),'Apólices'!$L2722&lt;=TODAY()+90),'Apólices'!$L2722+ROW()/100000,""),"")</f>
        <v/>
      </c>
    </row>
    <row r="2723">
      <c r="Z2723">
        <f>IF(AND(ISNUMBER('Apólices'!$L2723),'Apólices'!$R2723&lt;&gt;"Cancelada"),IF(AND('Apólices'!$L2723&gt;=TODAY(),'Apólices'!$L2723&lt;=TODAY()+90),'Apólices'!$L2723+ROW()/100000,""),"")</f>
        <v/>
      </c>
    </row>
    <row r="2724">
      <c r="Z2724">
        <f>IF(AND(ISNUMBER('Apólices'!$L2724),'Apólices'!$R2724&lt;&gt;"Cancelada"),IF(AND('Apólices'!$L2724&gt;=TODAY(),'Apólices'!$L2724&lt;=TODAY()+90),'Apólices'!$L2724+ROW()/100000,""),"")</f>
        <v/>
      </c>
    </row>
    <row r="2725">
      <c r="Z2725">
        <f>IF(AND(ISNUMBER('Apólices'!$L2725),'Apólices'!$R2725&lt;&gt;"Cancelada"),IF(AND('Apólices'!$L2725&gt;=TODAY(),'Apólices'!$L2725&lt;=TODAY()+90),'Apólices'!$L2725+ROW()/100000,""),"")</f>
        <v/>
      </c>
    </row>
    <row r="2726">
      <c r="Z2726">
        <f>IF(AND(ISNUMBER('Apólices'!$L2726),'Apólices'!$R2726&lt;&gt;"Cancelada"),IF(AND('Apólices'!$L2726&gt;=TODAY(),'Apólices'!$L2726&lt;=TODAY()+90),'Apólices'!$L2726+ROW()/100000,""),"")</f>
        <v/>
      </c>
    </row>
    <row r="2727">
      <c r="Z2727">
        <f>IF(AND(ISNUMBER('Apólices'!$L2727),'Apólices'!$R2727&lt;&gt;"Cancelada"),IF(AND('Apólices'!$L2727&gt;=TODAY(),'Apólices'!$L2727&lt;=TODAY()+90),'Apólices'!$L2727+ROW()/100000,""),"")</f>
        <v/>
      </c>
    </row>
    <row r="2728">
      <c r="Z2728">
        <f>IF(AND(ISNUMBER('Apólices'!$L2728),'Apólices'!$R2728&lt;&gt;"Cancelada"),IF(AND('Apólices'!$L2728&gt;=TODAY(),'Apólices'!$L2728&lt;=TODAY()+90),'Apólices'!$L2728+ROW()/100000,""),"")</f>
        <v/>
      </c>
    </row>
    <row r="2729">
      <c r="Z2729">
        <f>IF(AND(ISNUMBER('Apólices'!$L2729),'Apólices'!$R2729&lt;&gt;"Cancelada"),IF(AND('Apólices'!$L2729&gt;=TODAY(),'Apólices'!$L2729&lt;=TODAY()+90),'Apólices'!$L2729+ROW()/100000,""),"")</f>
        <v/>
      </c>
    </row>
    <row r="2730">
      <c r="Z2730">
        <f>IF(AND(ISNUMBER('Apólices'!$L2730),'Apólices'!$R2730&lt;&gt;"Cancelada"),IF(AND('Apólices'!$L2730&gt;=TODAY(),'Apólices'!$L2730&lt;=TODAY()+90),'Apólices'!$L2730+ROW()/100000,""),"")</f>
        <v/>
      </c>
    </row>
    <row r="2731">
      <c r="Z2731">
        <f>IF(AND(ISNUMBER('Apólices'!$L2731),'Apólices'!$R2731&lt;&gt;"Cancelada"),IF(AND('Apólices'!$L2731&gt;=TODAY(),'Apólices'!$L2731&lt;=TODAY()+90),'Apólices'!$L2731+ROW()/100000,""),"")</f>
        <v/>
      </c>
    </row>
    <row r="2732">
      <c r="Z2732">
        <f>IF(AND(ISNUMBER('Apólices'!$L2732),'Apólices'!$R2732&lt;&gt;"Cancelada"),IF(AND('Apólices'!$L2732&gt;=TODAY(),'Apólices'!$L2732&lt;=TODAY()+90),'Apólices'!$L2732+ROW()/100000,""),"")</f>
        <v/>
      </c>
    </row>
    <row r="2733">
      <c r="Z2733">
        <f>IF(AND(ISNUMBER('Apólices'!$L2733),'Apólices'!$R2733&lt;&gt;"Cancelada"),IF(AND('Apólices'!$L2733&gt;=TODAY(),'Apólices'!$L2733&lt;=TODAY()+90),'Apólices'!$L2733+ROW()/100000,""),"")</f>
        <v/>
      </c>
    </row>
    <row r="2734">
      <c r="Z2734">
        <f>IF(AND(ISNUMBER('Apólices'!$L2734),'Apólices'!$R2734&lt;&gt;"Cancelada"),IF(AND('Apólices'!$L2734&gt;=TODAY(),'Apólices'!$L2734&lt;=TODAY()+90),'Apólices'!$L2734+ROW()/100000,""),"")</f>
        <v/>
      </c>
    </row>
    <row r="2735">
      <c r="Z2735">
        <f>IF(AND(ISNUMBER('Apólices'!$L2735),'Apólices'!$R2735&lt;&gt;"Cancelada"),IF(AND('Apólices'!$L2735&gt;=TODAY(),'Apólices'!$L2735&lt;=TODAY()+90),'Apólices'!$L2735+ROW()/100000,""),"")</f>
        <v/>
      </c>
    </row>
    <row r="2736">
      <c r="Z2736">
        <f>IF(AND(ISNUMBER('Apólices'!$L2736),'Apólices'!$R2736&lt;&gt;"Cancelada"),IF(AND('Apólices'!$L2736&gt;=TODAY(),'Apólices'!$L2736&lt;=TODAY()+90),'Apólices'!$L2736+ROW()/100000,""),"")</f>
        <v/>
      </c>
    </row>
    <row r="2737">
      <c r="Z2737">
        <f>IF(AND(ISNUMBER('Apólices'!$L2737),'Apólices'!$R2737&lt;&gt;"Cancelada"),IF(AND('Apólices'!$L2737&gt;=TODAY(),'Apólices'!$L2737&lt;=TODAY()+90),'Apólices'!$L2737+ROW()/100000,""),"")</f>
        <v/>
      </c>
    </row>
    <row r="2738">
      <c r="Z2738">
        <f>IF(AND(ISNUMBER('Apólices'!$L2738),'Apólices'!$R2738&lt;&gt;"Cancelada"),IF(AND('Apólices'!$L2738&gt;=TODAY(),'Apólices'!$L2738&lt;=TODAY()+90),'Apólices'!$L2738+ROW()/100000,""),"")</f>
        <v/>
      </c>
    </row>
    <row r="2739">
      <c r="Z2739">
        <f>IF(AND(ISNUMBER('Apólices'!$L2739),'Apólices'!$R2739&lt;&gt;"Cancelada"),IF(AND('Apólices'!$L2739&gt;=TODAY(),'Apólices'!$L2739&lt;=TODAY()+90),'Apólices'!$L2739+ROW()/100000,""),"")</f>
        <v/>
      </c>
    </row>
    <row r="2740">
      <c r="Z2740">
        <f>IF(AND(ISNUMBER('Apólices'!$L2740),'Apólices'!$R2740&lt;&gt;"Cancelada"),IF(AND('Apólices'!$L2740&gt;=TODAY(),'Apólices'!$L2740&lt;=TODAY()+90),'Apólices'!$L2740+ROW()/100000,""),"")</f>
        <v/>
      </c>
    </row>
    <row r="2741">
      <c r="Z2741">
        <f>IF(AND(ISNUMBER('Apólices'!$L2741),'Apólices'!$R2741&lt;&gt;"Cancelada"),IF(AND('Apólices'!$L2741&gt;=TODAY(),'Apólices'!$L2741&lt;=TODAY()+90),'Apólices'!$L2741+ROW()/100000,""),"")</f>
        <v/>
      </c>
    </row>
    <row r="2742">
      <c r="Z2742">
        <f>IF(AND(ISNUMBER('Apólices'!$L2742),'Apólices'!$R2742&lt;&gt;"Cancelada"),IF(AND('Apólices'!$L2742&gt;=TODAY(),'Apólices'!$L2742&lt;=TODAY()+90),'Apólices'!$L2742+ROW()/100000,""),"")</f>
        <v/>
      </c>
    </row>
    <row r="2743">
      <c r="Z2743">
        <f>IF(AND(ISNUMBER('Apólices'!$L2743),'Apólices'!$R2743&lt;&gt;"Cancelada"),IF(AND('Apólices'!$L2743&gt;=TODAY(),'Apólices'!$L2743&lt;=TODAY()+90),'Apólices'!$L2743+ROW()/100000,""),"")</f>
        <v/>
      </c>
    </row>
    <row r="2744">
      <c r="Z2744">
        <f>IF(AND(ISNUMBER('Apólices'!$L2744),'Apólices'!$R2744&lt;&gt;"Cancelada"),IF(AND('Apólices'!$L2744&gt;=TODAY(),'Apólices'!$L2744&lt;=TODAY()+90),'Apólices'!$L2744+ROW()/100000,""),"")</f>
        <v/>
      </c>
    </row>
    <row r="2745">
      <c r="Z2745">
        <f>IF(AND(ISNUMBER('Apólices'!$L2745),'Apólices'!$R2745&lt;&gt;"Cancelada"),IF(AND('Apólices'!$L2745&gt;=TODAY(),'Apólices'!$L2745&lt;=TODAY()+90),'Apólices'!$L2745+ROW()/100000,""),"")</f>
        <v/>
      </c>
    </row>
    <row r="2746">
      <c r="Z2746">
        <f>IF(AND(ISNUMBER('Apólices'!$L2746),'Apólices'!$R2746&lt;&gt;"Cancelada"),IF(AND('Apólices'!$L2746&gt;=TODAY(),'Apólices'!$L2746&lt;=TODAY()+90),'Apólices'!$L2746+ROW()/100000,""),"")</f>
        <v/>
      </c>
    </row>
    <row r="2747">
      <c r="Z2747">
        <f>IF(AND(ISNUMBER('Apólices'!$L2747),'Apólices'!$R2747&lt;&gt;"Cancelada"),IF(AND('Apólices'!$L2747&gt;=TODAY(),'Apólices'!$L2747&lt;=TODAY()+90),'Apólices'!$L2747+ROW()/100000,""),"")</f>
        <v/>
      </c>
    </row>
    <row r="2748">
      <c r="Z2748">
        <f>IF(AND(ISNUMBER('Apólices'!$L2748),'Apólices'!$R2748&lt;&gt;"Cancelada"),IF(AND('Apólices'!$L2748&gt;=TODAY(),'Apólices'!$L2748&lt;=TODAY()+90),'Apólices'!$L2748+ROW()/100000,""),"")</f>
        <v/>
      </c>
    </row>
    <row r="2749">
      <c r="Z2749">
        <f>IF(AND(ISNUMBER('Apólices'!$L2749),'Apólices'!$R2749&lt;&gt;"Cancelada"),IF(AND('Apólices'!$L2749&gt;=TODAY(),'Apólices'!$L2749&lt;=TODAY()+90),'Apólices'!$L2749+ROW()/100000,""),"")</f>
        <v/>
      </c>
    </row>
    <row r="2750">
      <c r="Z2750">
        <f>IF(AND(ISNUMBER('Apólices'!$L2750),'Apólices'!$R2750&lt;&gt;"Cancelada"),IF(AND('Apólices'!$L2750&gt;=TODAY(),'Apólices'!$L2750&lt;=TODAY()+90),'Apólices'!$L2750+ROW()/100000,""),"")</f>
        <v/>
      </c>
    </row>
    <row r="2751">
      <c r="Z2751">
        <f>IF(AND(ISNUMBER('Apólices'!$L2751),'Apólices'!$R2751&lt;&gt;"Cancelada"),IF(AND('Apólices'!$L2751&gt;=TODAY(),'Apólices'!$L2751&lt;=TODAY()+90),'Apólices'!$L2751+ROW()/100000,""),"")</f>
        <v/>
      </c>
    </row>
    <row r="2752">
      <c r="Z2752">
        <f>IF(AND(ISNUMBER('Apólices'!$L2752),'Apólices'!$R2752&lt;&gt;"Cancelada"),IF(AND('Apólices'!$L2752&gt;=TODAY(),'Apólices'!$L2752&lt;=TODAY()+90),'Apólices'!$L2752+ROW()/100000,""),"")</f>
        <v/>
      </c>
    </row>
    <row r="2753">
      <c r="Z2753">
        <f>IF(AND(ISNUMBER('Apólices'!$L2753),'Apólices'!$R2753&lt;&gt;"Cancelada"),IF(AND('Apólices'!$L2753&gt;=TODAY(),'Apólices'!$L2753&lt;=TODAY()+90),'Apólices'!$L2753+ROW()/100000,""),"")</f>
        <v/>
      </c>
    </row>
    <row r="2754">
      <c r="Z2754">
        <f>IF(AND(ISNUMBER('Apólices'!$L2754),'Apólices'!$R2754&lt;&gt;"Cancelada"),IF(AND('Apólices'!$L2754&gt;=TODAY(),'Apólices'!$L2754&lt;=TODAY()+90),'Apólices'!$L2754+ROW()/100000,""),"")</f>
        <v/>
      </c>
    </row>
    <row r="2755">
      <c r="Z2755">
        <f>IF(AND(ISNUMBER('Apólices'!$L2755),'Apólices'!$R2755&lt;&gt;"Cancelada"),IF(AND('Apólices'!$L2755&gt;=TODAY(),'Apólices'!$L2755&lt;=TODAY()+90),'Apólices'!$L2755+ROW()/100000,""),"")</f>
        <v/>
      </c>
    </row>
    <row r="2756">
      <c r="Z2756">
        <f>IF(AND(ISNUMBER('Apólices'!$L2756),'Apólices'!$R2756&lt;&gt;"Cancelada"),IF(AND('Apólices'!$L2756&gt;=TODAY(),'Apólices'!$L2756&lt;=TODAY()+90),'Apólices'!$L2756+ROW()/100000,""),"")</f>
        <v/>
      </c>
    </row>
    <row r="2757">
      <c r="Z2757">
        <f>IF(AND(ISNUMBER('Apólices'!$L2757),'Apólices'!$R2757&lt;&gt;"Cancelada"),IF(AND('Apólices'!$L2757&gt;=TODAY(),'Apólices'!$L2757&lt;=TODAY()+90),'Apólices'!$L2757+ROW()/100000,""),"")</f>
        <v/>
      </c>
    </row>
    <row r="2758">
      <c r="Z2758">
        <f>IF(AND(ISNUMBER('Apólices'!$L2758),'Apólices'!$R2758&lt;&gt;"Cancelada"),IF(AND('Apólices'!$L2758&gt;=TODAY(),'Apólices'!$L2758&lt;=TODAY()+90),'Apólices'!$L2758+ROW()/100000,""),"")</f>
        <v/>
      </c>
    </row>
    <row r="2759">
      <c r="Z2759">
        <f>IF(AND(ISNUMBER('Apólices'!$L2759),'Apólices'!$R2759&lt;&gt;"Cancelada"),IF(AND('Apólices'!$L2759&gt;=TODAY(),'Apólices'!$L2759&lt;=TODAY()+90),'Apólices'!$L2759+ROW()/100000,""),"")</f>
        <v/>
      </c>
    </row>
    <row r="2760">
      <c r="Z2760">
        <f>IF(AND(ISNUMBER('Apólices'!$L2760),'Apólices'!$R2760&lt;&gt;"Cancelada"),IF(AND('Apólices'!$L2760&gt;=TODAY(),'Apólices'!$L2760&lt;=TODAY()+90),'Apólices'!$L2760+ROW()/100000,""),"")</f>
        <v/>
      </c>
    </row>
    <row r="2761">
      <c r="Z2761">
        <f>IF(AND(ISNUMBER('Apólices'!$L2761),'Apólices'!$R2761&lt;&gt;"Cancelada"),IF(AND('Apólices'!$L2761&gt;=TODAY(),'Apólices'!$L2761&lt;=TODAY()+90),'Apólices'!$L2761+ROW()/100000,""),"")</f>
        <v/>
      </c>
    </row>
    <row r="2762">
      <c r="Z2762">
        <f>IF(AND(ISNUMBER('Apólices'!$L2762),'Apólices'!$R2762&lt;&gt;"Cancelada"),IF(AND('Apólices'!$L2762&gt;=TODAY(),'Apólices'!$L2762&lt;=TODAY()+90),'Apólices'!$L2762+ROW()/100000,""),"")</f>
        <v/>
      </c>
    </row>
    <row r="2763">
      <c r="Z2763">
        <f>IF(AND(ISNUMBER('Apólices'!$L2763),'Apólices'!$R2763&lt;&gt;"Cancelada"),IF(AND('Apólices'!$L2763&gt;=TODAY(),'Apólices'!$L2763&lt;=TODAY()+90),'Apólices'!$L2763+ROW()/100000,""),"")</f>
        <v/>
      </c>
    </row>
    <row r="2764">
      <c r="Z2764">
        <f>IF(AND(ISNUMBER('Apólices'!$L2764),'Apólices'!$R2764&lt;&gt;"Cancelada"),IF(AND('Apólices'!$L2764&gt;=TODAY(),'Apólices'!$L2764&lt;=TODAY()+90),'Apólices'!$L2764+ROW()/100000,""),"")</f>
        <v/>
      </c>
    </row>
    <row r="2765">
      <c r="Z2765">
        <f>IF(AND(ISNUMBER('Apólices'!$L2765),'Apólices'!$R2765&lt;&gt;"Cancelada"),IF(AND('Apólices'!$L2765&gt;=TODAY(),'Apólices'!$L2765&lt;=TODAY()+90),'Apólices'!$L2765+ROW()/100000,""),"")</f>
        <v/>
      </c>
    </row>
    <row r="2766">
      <c r="Z2766">
        <f>IF(AND(ISNUMBER('Apólices'!$L2766),'Apólices'!$R2766&lt;&gt;"Cancelada"),IF(AND('Apólices'!$L2766&gt;=TODAY(),'Apólices'!$L2766&lt;=TODAY()+90),'Apólices'!$L2766+ROW()/100000,""),"")</f>
        <v/>
      </c>
    </row>
    <row r="2767">
      <c r="Z2767">
        <f>IF(AND(ISNUMBER('Apólices'!$L2767),'Apólices'!$R2767&lt;&gt;"Cancelada"),IF(AND('Apólices'!$L2767&gt;=TODAY(),'Apólices'!$L2767&lt;=TODAY()+90),'Apólices'!$L2767+ROW()/100000,""),"")</f>
        <v/>
      </c>
    </row>
    <row r="2768">
      <c r="Z2768">
        <f>IF(AND(ISNUMBER('Apólices'!$L2768),'Apólices'!$R2768&lt;&gt;"Cancelada"),IF(AND('Apólices'!$L2768&gt;=TODAY(),'Apólices'!$L2768&lt;=TODAY()+90),'Apólices'!$L2768+ROW()/100000,""),"")</f>
        <v/>
      </c>
    </row>
    <row r="2769">
      <c r="Z2769">
        <f>IF(AND(ISNUMBER('Apólices'!$L2769),'Apólices'!$R2769&lt;&gt;"Cancelada"),IF(AND('Apólices'!$L2769&gt;=TODAY(),'Apólices'!$L2769&lt;=TODAY()+90),'Apólices'!$L2769+ROW()/100000,""),"")</f>
        <v/>
      </c>
    </row>
    <row r="2770">
      <c r="Z2770">
        <f>IF(AND(ISNUMBER('Apólices'!$L2770),'Apólices'!$R2770&lt;&gt;"Cancelada"),IF(AND('Apólices'!$L2770&gt;=TODAY(),'Apólices'!$L2770&lt;=TODAY()+90),'Apólices'!$L2770+ROW()/100000,""),"")</f>
        <v/>
      </c>
    </row>
    <row r="2771">
      <c r="Z2771">
        <f>IF(AND(ISNUMBER('Apólices'!$L2771),'Apólices'!$R2771&lt;&gt;"Cancelada"),IF(AND('Apólices'!$L2771&gt;=TODAY(),'Apólices'!$L2771&lt;=TODAY()+90),'Apólices'!$L2771+ROW()/100000,""),"")</f>
        <v/>
      </c>
    </row>
    <row r="2772">
      <c r="Z2772">
        <f>IF(AND(ISNUMBER('Apólices'!$L2772),'Apólices'!$R2772&lt;&gt;"Cancelada"),IF(AND('Apólices'!$L2772&gt;=TODAY(),'Apólices'!$L2772&lt;=TODAY()+90),'Apólices'!$L2772+ROW()/100000,""),"")</f>
        <v/>
      </c>
    </row>
    <row r="2773">
      <c r="Z2773">
        <f>IF(AND(ISNUMBER('Apólices'!$L2773),'Apólices'!$R2773&lt;&gt;"Cancelada"),IF(AND('Apólices'!$L2773&gt;=TODAY(),'Apólices'!$L2773&lt;=TODAY()+90),'Apólices'!$L2773+ROW()/100000,""),"")</f>
        <v/>
      </c>
    </row>
    <row r="2774">
      <c r="Z2774">
        <f>IF(AND(ISNUMBER('Apólices'!$L2774),'Apólices'!$R2774&lt;&gt;"Cancelada"),IF(AND('Apólices'!$L2774&gt;=TODAY(),'Apólices'!$L2774&lt;=TODAY()+90),'Apólices'!$L2774+ROW()/100000,""),"")</f>
        <v/>
      </c>
    </row>
    <row r="2775">
      <c r="Z2775">
        <f>IF(AND(ISNUMBER('Apólices'!$L2775),'Apólices'!$R2775&lt;&gt;"Cancelada"),IF(AND('Apólices'!$L2775&gt;=TODAY(),'Apólices'!$L2775&lt;=TODAY()+90),'Apólices'!$L2775+ROW()/100000,""),"")</f>
        <v/>
      </c>
    </row>
    <row r="2776">
      <c r="Z2776">
        <f>IF(AND(ISNUMBER('Apólices'!$L2776),'Apólices'!$R2776&lt;&gt;"Cancelada"),IF(AND('Apólices'!$L2776&gt;=TODAY(),'Apólices'!$L2776&lt;=TODAY()+90),'Apólices'!$L2776+ROW()/100000,""),"")</f>
        <v/>
      </c>
    </row>
    <row r="2777">
      <c r="Z2777">
        <f>IF(AND(ISNUMBER('Apólices'!$L2777),'Apólices'!$R2777&lt;&gt;"Cancelada"),IF(AND('Apólices'!$L2777&gt;=TODAY(),'Apólices'!$L2777&lt;=TODAY()+90),'Apólices'!$L2777+ROW()/100000,""),"")</f>
        <v/>
      </c>
    </row>
    <row r="2778">
      <c r="Z2778">
        <f>IF(AND(ISNUMBER('Apólices'!$L2778),'Apólices'!$R2778&lt;&gt;"Cancelada"),IF(AND('Apólices'!$L2778&gt;=TODAY(),'Apólices'!$L2778&lt;=TODAY()+90),'Apólices'!$L2778+ROW()/100000,""),"")</f>
        <v/>
      </c>
    </row>
    <row r="2779">
      <c r="Z2779">
        <f>IF(AND(ISNUMBER('Apólices'!$L2779),'Apólices'!$R2779&lt;&gt;"Cancelada"),IF(AND('Apólices'!$L2779&gt;=TODAY(),'Apólices'!$L2779&lt;=TODAY()+90),'Apólices'!$L2779+ROW()/100000,""),"")</f>
        <v/>
      </c>
    </row>
    <row r="2780">
      <c r="Z2780">
        <f>IF(AND(ISNUMBER('Apólices'!$L2780),'Apólices'!$R2780&lt;&gt;"Cancelada"),IF(AND('Apólices'!$L2780&gt;=TODAY(),'Apólices'!$L2780&lt;=TODAY()+90),'Apólices'!$L2780+ROW()/100000,""),"")</f>
        <v/>
      </c>
    </row>
    <row r="2781">
      <c r="Z2781">
        <f>IF(AND(ISNUMBER('Apólices'!$L2781),'Apólices'!$R2781&lt;&gt;"Cancelada"),IF(AND('Apólices'!$L2781&gt;=TODAY(),'Apólices'!$L2781&lt;=TODAY()+90),'Apólices'!$L2781+ROW()/100000,""),"")</f>
        <v/>
      </c>
    </row>
    <row r="2782">
      <c r="Z2782">
        <f>IF(AND(ISNUMBER('Apólices'!$L2782),'Apólices'!$R2782&lt;&gt;"Cancelada"),IF(AND('Apólices'!$L2782&gt;=TODAY(),'Apólices'!$L2782&lt;=TODAY()+90),'Apólices'!$L2782+ROW()/100000,""),"")</f>
        <v/>
      </c>
    </row>
    <row r="2783">
      <c r="Z2783">
        <f>IF(AND(ISNUMBER('Apólices'!$L2783),'Apólices'!$R2783&lt;&gt;"Cancelada"),IF(AND('Apólices'!$L2783&gt;=TODAY(),'Apólices'!$L2783&lt;=TODAY()+90),'Apólices'!$L2783+ROW()/100000,""),"")</f>
        <v/>
      </c>
    </row>
    <row r="2784">
      <c r="Z2784">
        <f>IF(AND(ISNUMBER('Apólices'!$L2784),'Apólices'!$R2784&lt;&gt;"Cancelada"),IF(AND('Apólices'!$L2784&gt;=TODAY(),'Apólices'!$L2784&lt;=TODAY()+90),'Apólices'!$L2784+ROW()/100000,""),"")</f>
        <v/>
      </c>
    </row>
    <row r="2785">
      <c r="Z2785">
        <f>IF(AND(ISNUMBER('Apólices'!$L2785),'Apólices'!$R2785&lt;&gt;"Cancelada"),IF(AND('Apólices'!$L2785&gt;=TODAY(),'Apólices'!$L2785&lt;=TODAY()+90),'Apólices'!$L2785+ROW()/100000,""),"")</f>
        <v/>
      </c>
    </row>
    <row r="2786">
      <c r="Z2786">
        <f>IF(AND(ISNUMBER('Apólices'!$L2786),'Apólices'!$R2786&lt;&gt;"Cancelada"),IF(AND('Apólices'!$L2786&gt;=TODAY(),'Apólices'!$L2786&lt;=TODAY()+90),'Apólices'!$L2786+ROW()/100000,""),"")</f>
        <v/>
      </c>
    </row>
    <row r="2787">
      <c r="Z2787">
        <f>IF(AND(ISNUMBER('Apólices'!$L2787),'Apólices'!$R2787&lt;&gt;"Cancelada"),IF(AND('Apólices'!$L2787&gt;=TODAY(),'Apólices'!$L2787&lt;=TODAY()+90),'Apólices'!$L2787+ROW()/100000,""),"")</f>
        <v/>
      </c>
    </row>
    <row r="2788">
      <c r="Z2788">
        <f>IF(AND(ISNUMBER('Apólices'!$L2788),'Apólices'!$R2788&lt;&gt;"Cancelada"),IF(AND('Apólices'!$L2788&gt;=TODAY(),'Apólices'!$L2788&lt;=TODAY()+90),'Apólices'!$L2788+ROW()/100000,""),"")</f>
        <v/>
      </c>
    </row>
    <row r="2789">
      <c r="Z2789">
        <f>IF(AND(ISNUMBER('Apólices'!$L2789),'Apólices'!$R2789&lt;&gt;"Cancelada"),IF(AND('Apólices'!$L2789&gt;=TODAY(),'Apólices'!$L2789&lt;=TODAY()+90),'Apólices'!$L2789+ROW()/100000,""),"")</f>
        <v/>
      </c>
    </row>
    <row r="2790">
      <c r="Z2790">
        <f>IF(AND(ISNUMBER('Apólices'!$L2790),'Apólices'!$R2790&lt;&gt;"Cancelada"),IF(AND('Apólices'!$L2790&gt;=TODAY(),'Apólices'!$L2790&lt;=TODAY()+90),'Apólices'!$L2790+ROW()/100000,""),"")</f>
        <v/>
      </c>
    </row>
    <row r="2791">
      <c r="Z2791">
        <f>IF(AND(ISNUMBER('Apólices'!$L2791),'Apólices'!$R2791&lt;&gt;"Cancelada"),IF(AND('Apólices'!$L2791&gt;=TODAY(),'Apólices'!$L2791&lt;=TODAY()+90),'Apólices'!$L2791+ROW()/100000,""),"")</f>
        <v/>
      </c>
    </row>
    <row r="2792">
      <c r="Z2792">
        <f>IF(AND(ISNUMBER('Apólices'!$L2792),'Apólices'!$R2792&lt;&gt;"Cancelada"),IF(AND('Apólices'!$L2792&gt;=TODAY(),'Apólices'!$L2792&lt;=TODAY()+90),'Apólices'!$L2792+ROW()/100000,""),"")</f>
        <v/>
      </c>
    </row>
    <row r="2793">
      <c r="Z2793">
        <f>IF(AND(ISNUMBER('Apólices'!$L2793),'Apólices'!$R2793&lt;&gt;"Cancelada"),IF(AND('Apólices'!$L2793&gt;=TODAY(),'Apólices'!$L2793&lt;=TODAY()+90),'Apólices'!$L2793+ROW()/100000,""),"")</f>
        <v/>
      </c>
    </row>
    <row r="2794">
      <c r="Z2794">
        <f>IF(AND(ISNUMBER('Apólices'!$L2794),'Apólices'!$R2794&lt;&gt;"Cancelada"),IF(AND('Apólices'!$L2794&gt;=TODAY(),'Apólices'!$L2794&lt;=TODAY()+90),'Apólices'!$L2794+ROW()/100000,""),"")</f>
        <v/>
      </c>
    </row>
    <row r="2795">
      <c r="Z2795">
        <f>IF(AND(ISNUMBER('Apólices'!$L2795),'Apólices'!$R2795&lt;&gt;"Cancelada"),IF(AND('Apólices'!$L2795&gt;=TODAY(),'Apólices'!$L2795&lt;=TODAY()+90),'Apólices'!$L2795+ROW()/100000,""),"")</f>
        <v/>
      </c>
    </row>
    <row r="2796">
      <c r="Z2796">
        <f>IF(AND(ISNUMBER('Apólices'!$L2796),'Apólices'!$R2796&lt;&gt;"Cancelada"),IF(AND('Apólices'!$L2796&gt;=TODAY(),'Apólices'!$L2796&lt;=TODAY()+90),'Apólices'!$L2796+ROW()/100000,""),"")</f>
        <v/>
      </c>
    </row>
    <row r="2797">
      <c r="Z2797">
        <f>IF(AND(ISNUMBER('Apólices'!$L2797),'Apólices'!$R2797&lt;&gt;"Cancelada"),IF(AND('Apólices'!$L2797&gt;=TODAY(),'Apólices'!$L2797&lt;=TODAY()+90),'Apólices'!$L2797+ROW()/100000,""),"")</f>
        <v/>
      </c>
    </row>
    <row r="2798">
      <c r="Z2798">
        <f>IF(AND(ISNUMBER('Apólices'!$L2798),'Apólices'!$R2798&lt;&gt;"Cancelada"),IF(AND('Apólices'!$L2798&gt;=TODAY(),'Apólices'!$L2798&lt;=TODAY()+90),'Apólices'!$L2798+ROW()/100000,""),"")</f>
        <v/>
      </c>
    </row>
    <row r="2799">
      <c r="Z2799">
        <f>IF(AND(ISNUMBER('Apólices'!$L2799),'Apólices'!$R2799&lt;&gt;"Cancelada"),IF(AND('Apólices'!$L2799&gt;=TODAY(),'Apólices'!$L2799&lt;=TODAY()+90),'Apólices'!$L2799+ROW()/100000,""),"")</f>
        <v/>
      </c>
    </row>
    <row r="2800">
      <c r="Z2800">
        <f>IF(AND(ISNUMBER('Apólices'!$L2800),'Apólices'!$R2800&lt;&gt;"Cancelada"),IF(AND('Apólices'!$L2800&gt;=TODAY(),'Apólices'!$L2800&lt;=TODAY()+90),'Apólices'!$L2800+ROW()/100000,""),"")</f>
        <v/>
      </c>
    </row>
    <row r="2801">
      <c r="Z2801">
        <f>IF(AND(ISNUMBER('Apólices'!$L2801),'Apólices'!$R2801&lt;&gt;"Cancelada"),IF(AND('Apólices'!$L2801&gt;=TODAY(),'Apólices'!$L2801&lt;=TODAY()+90),'Apólices'!$L2801+ROW()/100000,""),"")</f>
        <v/>
      </c>
    </row>
    <row r="2802">
      <c r="Z2802">
        <f>IF(AND(ISNUMBER('Apólices'!$L2802),'Apólices'!$R2802&lt;&gt;"Cancelada"),IF(AND('Apólices'!$L2802&gt;=TODAY(),'Apólices'!$L2802&lt;=TODAY()+90),'Apólices'!$L2802+ROW()/100000,""),"")</f>
        <v/>
      </c>
    </row>
    <row r="2803">
      <c r="Z2803">
        <f>IF(AND(ISNUMBER('Apólices'!$L2803),'Apólices'!$R2803&lt;&gt;"Cancelada"),IF(AND('Apólices'!$L2803&gt;=TODAY(),'Apólices'!$L2803&lt;=TODAY()+90),'Apólices'!$L2803+ROW()/100000,""),"")</f>
        <v/>
      </c>
    </row>
    <row r="2804">
      <c r="Z2804">
        <f>IF(AND(ISNUMBER('Apólices'!$L2804),'Apólices'!$R2804&lt;&gt;"Cancelada"),IF(AND('Apólices'!$L2804&gt;=TODAY(),'Apólices'!$L2804&lt;=TODAY()+90),'Apólices'!$L2804+ROW()/100000,""),"")</f>
        <v/>
      </c>
    </row>
    <row r="2805">
      <c r="Z2805">
        <f>IF(AND(ISNUMBER('Apólices'!$L2805),'Apólices'!$R2805&lt;&gt;"Cancelada"),IF(AND('Apólices'!$L2805&gt;=TODAY(),'Apólices'!$L2805&lt;=TODAY()+90),'Apólices'!$L2805+ROW()/100000,""),"")</f>
        <v/>
      </c>
    </row>
    <row r="2806">
      <c r="Z2806">
        <f>IF(AND(ISNUMBER('Apólices'!$L2806),'Apólices'!$R2806&lt;&gt;"Cancelada"),IF(AND('Apólices'!$L2806&gt;=TODAY(),'Apólices'!$L2806&lt;=TODAY()+90),'Apólices'!$L2806+ROW()/100000,""),"")</f>
        <v/>
      </c>
    </row>
    <row r="2807">
      <c r="Z2807">
        <f>IF(AND(ISNUMBER('Apólices'!$L2807),'Apólices'!$R2807&lt;&gt;"Cancelada"),IF(AND('Apólices'!$L2807&gt;=TODAY(),'Apólices'!$L2807&lt;=TODAY()+90),'Apólices'!$L2807+ROW()/100000,""),"")</f>
        <v/>
      </c>
    </row>
    <row r="2808">
      <c r="Z2808">
        <f>IF(AND(ISNUMBER('Apólices'!$L2808),'Apólices'!$R2808&lt;&gt;"Cancelada"),IF(AND('Apólices'!$L2808&gt;=TODAY(),'Apólices'!$L2808&lt;=TODAY()+90),'Apólices'!$L2808+ROW()/100000,""),"")</f>
        <v/>
      </c>
    </row>
    <row r="2809">
      <c r="Z2809">
        <f>IF(AND(ISNUMBER('Apólices'!$L2809),'Apólices'!$R2809&lt;&gt;"Cancelada"),IF(AND('Apólices'!$L2809&gt;=TODAY(),'Apólices'!$L2809&lt;=TODAY()+90),'Apólices'!$L2809+ROW()/100000,""),"")</f>
        <v/>
      </c>
    </row>
    <row r="2810">
      <c r="Z2810">
        <f>IF(AND(ISNUMBER('Apólices'!$L2810),'Apólices'!$R2810&lt;&gt;"Cancelada"),IF(AND('Apólices'!$L2810&gt;=TODAY(),'Apólices'!$L2810&lt;=TODAY()+90),'Apólices'!$L2810+ROW()/100000,""),"")</f>
        <v/>
      </c>
    </row>
    <row r="2811">
      <c r="Z2811">
        <f>IF(AND(ISNUMBER('Apólices'!$L2811),'Apólices'!$R2811&lt;&gt;"Cancelada"),IF(AND('Apólices'!$L2811&gt;=TODAY(),'Apólices'!$L2811&lt;=TODAY()+90),'Apólices'!$L2811+ROW()/100000,""),"")</f>
        <v/>
      </c>
    </row>
    <row r="2812">
      <c r="Z2812">
        <f>IF(AND(ISNUMBER('Apólices'!$L2812),'Apólices'!$R2812&lt;&gt;"Cancelada"),IF(AND('Apólices'!$L2812&gt;=TODAY(),'Apólices'!$L2812&lt;=TODAY()+90),'Apólices'!$L2812+ROW()/100000,""),"")</f>
        <v/>
      </c>
    </row>
    <row r="2813">
      <c r="Z2813">
        <f>IF(AND(ISNUMBER('Apólices'!$L2813),'Apólices'!$R2813&lt;&gt;"Cancelada"),IF(AND('Apólices'!$L2813&gt;=TODAY(),'Apólices'!$L2813&lt;=TODAY()+90),'Apólices'!$L2813+ROW()/100000,""),"")</f>
        <v/>
      </c>
    </row>
    <row r="2814">
      <c r="Z2814">
        <f>IF(AND(ISNUMBER('Apólices'!$L2814),'Apólices'!$R2814&lt;&gt;"Cancelada"),IF(AND('Apólices'!$L2814&gt;=TODAY(),'Apólices'!$L2814&lt;=TODAY()+90),'Apólices'!$L2814+ROW()/100000,""),"")</f>
        <v/>
      </c>
    </row>
    <row r="2815">
      <c r="Z2815">
        <f>IF(AND(ISNUMBER('Apólices'!$L2815),'Apólices'!$R2815&lt;&gt;"Cancelada"),IF(AND('Apólices'!$L2815&gt;=TODAY(),'Apólices'!$L2815&lt;=TODAY()+90),'Apólices'!$L2815+ROW()/100000,""),"")</f>
        <v/>
      </c>
    </row>
    <row r="2816">
      <c r="Z2816">
        <f>IF(AND(ISNUMBER('Apólices'!$L2816),'Apólices'!$R2816&lt;&gt;"Cancelada"),IF(AND('Apólices'!$L2816&gt;=TODAY(),'Apólices'!$L2816&lt;=TODAY()+90),'Apólices'!$L2816+ROW()/100000,""),"")</f>
        <v/>
      </c>
    </row>
    <row r="2817">
      <c r="Z2817">
        <f>IF(AND(ISNUMBER('Apólices'!$L2817),'Apólices'!$R2817&lt;&gt;"Cancelada"),IF(AND('Apólices'!$L2817&gt;=TODAY(),'Apólices'!$L2817&lt;=TODAY()+90),'Apólices'!$L2817+ROW()/100000,""),"")</f>
        <v/>
      </c>
    </row>
    <row r="2818">
      <c r="Z2818">
        <f>IF(AND(ISNUMBER('Apólices'!$L2818),'Apólices'!$R2818&lt;&gt;"Cancelada"),IF(AND('Apólices'!$L2818&gt;=TODAY(),'Apólices'!$L2818&lt;=TODAY()+90),'Apólices'!$L2818+ROW()/100000,""),"")</f>
        <v/>
      </c>
    </row>
    <row r="2819">
      <c r="Z2819">
        <f>IF(AND(ISNUMBER('Apólices'!$L2819),'Apólices'!$R2819&lt;&gt;"Cancelada"),IF(AND('Apólices'!$L2819&gt;=TODAY(),'Apólices'!$L2819&lt;=TODAY()+90),'Apólices'!$L2819+ROW()/100000,""),"")</f>
        <v/>
      </c>
    </row>
    <row r="2820">
      <c r="Z2820">
        <f>IF(AND(ISNUMBER('Apólices'!$L2820),'Apólices'!$R2820&lt;&gt;"Cancelada"),IF(AND('Apólices'!$L2820&gt;=TODAY(),'Apólices'!$L2820&lt;=TODAY()+90),'Apólices'!$L2820+ROW()/100000,""),"")</f>
        <v/>
      </c>
    </row>
    <row r="2821">
      <c r="Z2821">
        <f>IF(AND(ISNUMBER('Apólices'!$L2821),'Apólices'!$R2821&lt;&gt;"Cancelada"),IF(AND('Apólices'!$L2821&gt;=TODAY(),'Apólices'!$L2821&lt;=TODAY()+90),'Apólices'!$L2821+ROW()/100000,""),"")</f>
        <v/>
      </c>
    </row>
    <row r="2822">
      <c r="Z2822">
        <f>IF(AND(ISNUMBER('Apólices'!$L2822),'Apólices'!$R2822&lt;&gt;"Cancelada"),IF(AND('Apólices'!$L2822&gt;=TODAY(),'Apólices'!$L2822&lt;=TODAY()+90),'Apólices'!$L2822+ROW()/100000,""),"")</f>
        <v/>
      </c>
    </row>
    <row r="2823">
      <c r="Z2823">
        <f>IF(AND(ISNUMBER('Apólices'!$L2823),'Apólices'!$R2823&lt;&gt;"Cancelada"),IF(AND('Apólices'!$L2823&gt;=TODAY(),'Apólices'!$L2823&lt;=TODAY()+90),'Apólices'!$L2823+ROW()/100000,""),"")</f>
        <v/>
      </c>
    </row>
    <row r="2824">
      <c r="Z2824">
        <f>IF(AND(ISNUMBER('Apólices'!$L2824),'Apólices'!$R2824&lt;&gt;"Cancelada"),IF(AND('Apólices'!$L2824&gt;=TODAY(),'Apólices'!$L2824&lt;=TODAY()+90),'Apólices'!$L2824+ROW()/100000,""),"")</f>
        <v/>
      </c>
    </row>
    <row r="2825">
      <c r="Z2825">
        <f>IF(AND(ISNUMBER('Apólices'!$L2825),'Apólices'!$R2825&lt;&gt;"Cancelada"),IF(AND('Apólices'!$L2825&gt;=TODAY(),'Apólices'!$L2825&lt;=TODAY()+90),'Apólices'!$L2825+ROW()/100000,""),"")</f>
        <v/>
      </c>
    </row>
    <row r="2826">
      <c r="Z2826">
        <f>IF(AND(ISNUMBER('Apólices'!$L2826),'Apólices'!$R2826&lt;&gt;"Cancelada"),IF(AND('Apólices'!$L2826&gt;=TODAY(),'Apólices'!$L2826&lt;=TODAY()+90),'Apólices'!$L2826+ROW()/100000,""),"")</f>
        <v/>
      </c>
    </row>
    <row r="2827">
      <c r="Z2827">
        <f>IF(AND(ISNUMBER('Apólices'!$L2827),'Apólices'!$R2827&lt;&gt;"Cancelada"),IF(AND('Apólices'!$L2827&gt;=TODAY(),'Apólices'!$L2827&lt;=TODAY()+90),'Apólices'!$L2827+ROW()/100000,""),"")</f>
        <v/>
      </c>
    </row>
    <row r="2828">
      <c r="Z2828">
        <f>IF(AND(ISNUMBER('Apólices'!$L2828),'Apólices'!$R2828&lt;&gt;"Cancelada"),IF(AND('Apólices'!$L2828&gt;=TODAY(),'Apólices'!$L2828&lt;=TODAY()+90),'Apólices'!$L2828+ROW()/100000,""),"")</f>
        <v/>
      </c>
    </row>
    <row r="2829">
      <c r="Z2829">
        <f>IF(AND(ISNUMBER('Apólices'!$L2829),'Apólices'!$R2829&lt;&gt;"Cancelada"),IF(AND('Apólices'!$L2829&gt;=TODAY(),'Apólices'!$L2829&lt;=TODAY()+90),'Apólices'!$L2829+ROW()/100000,""),"")</f>
        <v/>
      </c>
    </row>
    <row r="2830">
      <c r="Z2830">
        <f>IF(AND(ISNUMBER('Apólices'!$L2830),'Apólices'!$R2830&lt;&gt;"Cancelada"),IF(AND('Apólices'!$L2830&gt;=TODAY(),'Apólices'!$L2830&lt;=TODAY()+90),'Apólices'!$L2830+ROW()/100000,""),"")</f>
        <v/>
      </c>
    </row>
    <row r="2831">
      <c r="Z2831">
        <f>IF(AND(ISNUMBER('Apólices'!$L2831),'Apólices'!$R2831&lt;&gt;"Cancelada"),IF(AND('Apólices'!$L2831&gt;=TODAY(),'Apólices'!$L2831&lt;=TODAY()+90),'Apólices'!$L2831+ROW()/100000,""),"")</f>
        <v/>
      </c>
    </row>
    <row r="2832">
      <c r="Z2832">
        <f>IF(AND(ISNUMBER('Apólices'!$L2832),'Apólices'!$R2832&lt;&gt;"Cancelada"),IF(AND('Apólices'!$L2832&gt;=TODAY(),'Apólices'!$L2832&lt;=TODAY()+90),'Apólices'!$L2832+ROW()/100000,""),"")</f>
        <v/>
      </c>
    </row>
    <row r="2833">
      <c r="Z2833">
        <f>IF(AND(ISNUMBER('Apólices'!$L2833),'Apólices'!$R2833&lt;&gt;"Cancelada"),IF(AND('Apólices'!$L2833&gt;=TODAY(),'Apólices'!$L2833&lt;=TODAY()+90),'Apólices'!$L2833+ROW()/100000,""),"")</f>
        <v/>
      </c>
    </row>
    <row r="2834">
      <c r="Z2834">
        <f>IF(AND(ISNUMBER('Apólices'!$L2834),'Apólices'!$R2834&lt;&gt;"Cancelada"),IF(AND('Apólices'!$L2834&gt;=TODAY(),'Apólices'!$L2834&lt;=TODAY()+90),'Apólices'!$L2834+ROW()/100000,""),"")</f>
        <v/>
      </c>
    </row>
    <row r="2835">
      <c r="Z2835">
        <f>IF(AND(ISNUMBER('Apólices'!$L2835),'Apólices'!$R2835&lt;&gt;"Cancelada"),IF(AND('Apólices'!$L2835&gt;=TODAY(),'Apólices'!$L2835&lt;=TODAY()+90),'Apólices'!$L2835+ROW()/100000,""),"")</f>
        <v/>
      </c>
    </row>
    <row r="2836">
      <c r="Z2836">
        <f>IF(AND(ISNUMBER('Apólices'!$L2836),'Apólices'!$R2836&lt;&gt;"Cancelada"),IF(AND('Apólices'!$L2836&gt;=TODAY(),'Apólices'!$L2836&lt;=TODAY()+90),'Apólices'!$L2836+ROW()/100000,""),"")</f>
        <v/>
      </c>
    </row>
    <row r="2837">
      <c r="Z2837">
        <f>IF(AND(ISNUMBER('Apólices'!$L2837),'Apólices'!$R2837&lt;&gt;"Cancelada"),IF(AND('Apólices'!$L2837&gt;=TODAY(),'Apólices'!$L2837&lt;=TODAY()+90),'Apólices'!$L2837+ROW()/100000,""),"")</f>
        <v/>
      </c>
    </row>
    <row r="2838">
      <c r="Z2838">
        <f>IF(AND(ISNUMBER('Apólices'!$L2838),'Apólices'!$R2838&lt;&gt;"Cancelada"),IF(AND('Apólices'!$L2838&gt;=TODAY(),'Apólices'!$L2838&lt;=TODAY()+90),'Apólices'!$L2838+ROW()/100000,""),"")</f>
        <v/>
      </c>
    </row>
    <row r="2839">
      <c r="Z2839">
        <f>IF(AND(ISNUMBER('Apólices'!$L2839),'Apólices'!$R2839&lt;&gt;"Cancelada"),IF(AND('Apólices'!$L2839&gt;=TODAY(),'Apólices'!$L2839&lt;=TODAY()+90),'Apólices'!$L2839+ROW()/100000,""),"")</f>
        <v/>
      </c>
    </row>
    <row r="2840">
      <c r="Z2840">
        <f>IF(AND(ISNUMBER('Apólices'!$L2840),'Apólices'!$R2840&lt;&gt;"Cancelada"),IF(AND('Apólices'!$L2840&gt;=TODAY(),'Apólices'!$L2840&lt;=TODAY()+90),'Apólices'!$L2840+ROW()/100000,""),"")</f>
        <v/>
      </c>
    </row>
    <row r="2841">
      <c r="Z2841">
        <f>IF(AND(ISNUMBER('Apólices'!$L2841),'Apólices'!$R2841&lt;&gt;"Cancelada"),IF(AND('Apólices'!$L2841&gt;=TODAY(),'Apólices'!$L2841&lt;=TODAY()+90),'Apólices'!$L2841+ROW()/100000,""),"")</f>
        <v/>
      </c>
    </row>
    <row r="2842">
      <c r="Z2842">
        <f>IF(AND(ISNUMBER('Apólices'!$L2842),'Apólices'!$R2842&lt;&gt;"Cancelada"),IF(AND('Apólices'!$L2842&gt;=TODAY(),'Apólices'!$L2842&lt;=TODAY()+90),'Apólices'!$L2842+ROW()/100000,""),"")</f>
        <v/>
      </c>
    </row>
    <row r="2843">
      <c r="Z2843">
        <f>IF(AND(ISNUMBER('Apólices'!$L2843),'Apólices'!$R2843&lt;&gt;"Cancelada"),IF(AND('Apólices'!$L2843&gt;=TODAY(),'Apólices'!$L2843&lt;=TODAY()+90),'Apólices'!$L2843+ROW()/100000,""),"")</f>
        <v/>
      </c>
    </row>
    <row r="2844">
      <c r="Z2844">
        <f>IF(AND(ISNUMBER('Apólices'!$L2844),'Apólices'!$R2844&lt;&gt;"Cancelada"),IF(AND('Apólices'!$L2844&gt;=TODAY(),'Apólices'!$L2844&lt;=TODAY()+90),'Apólices'!$L2844+ROW()/100000,""),"")</f>
        <v/>
      </c>
    </row>
    <row r="2845">
      <c r="Z2845">
        <f>IF(AND(ISNUMBER('Apólices'!$L2845),'Apólices'!$R2845&lt;&gt;"Cancelada"),IF(AND('Apólices'!$L2845&gt;=TODAY(),'Apólices'!$L2845&lt;=TODAY()+90),'Apólices'!$L2845+ROW()/100000,""),"")</f>
        <v/>
      </c>
    </row>
    <row r="2846">
      <c r="Z2846">
        <f>IF(AND(ISNUMBER('Apólices'!$L2846),'Apólices'!$R2846&lt;&gt;"Cancelada"),IF(AND('Apólices'!$L2846&gt;=TODAY(),'Apólices'!$L2846&lt;=TODAY()+90),'Apólices'!$L2846+ROW()/100000,""),"")</f>
        <v/>
      </c>
    </row>
    <row r="2847">
      <c r="Z2847">
        <f>IF(AND(ISNUMBER('Apólices'!$L2847),'Apólices'!$R2847&lt;&gt;"Cancelada"),IF(AND('Apólices'!$L2847&gt;=TODAY(),'Apólices'!$L2847&lt;=TODAY()+90),'Apólices'!$L2847+ROW()/100000,""),"")</f>
        <v/>
      </c>
    </row>
    <row r="2848">
      <c r="Z2848">
        <f>IF(AND(ISNUMBER('Apólices'!$L2848),'Apólices'!$R2848&lt;&gt;"Cancelada"),IF(AND('Apólices'!$L2848&gt;=TODAY(),'Apólices'!$L2848&lt;=TODAY()+90),'Apólices'!$L2848+ROW()/100000,""),"")</f>
        <v/>
      </c>
    </row>
    <row r="2849">
      <c r="Z2849">
        <f>IF(AND(ISNUMBER('Apólices'!$L2849),'Apólices'!$R2849&lt;&gt;"Cancelada"),IF(AND('Apólices'!$L2849&gt;=TODAY(),'Apólices'!$L2849&lt;=TODAY()+90),'Apólices'!$L2849+ROW()/100000,""),"")</f>
        <v/>
      </c>
    </row>
    <row r="2850">
      <c r="Z2850">
        <f>IF(AND(ISNUMBER('Apólices'!$L2850),'Apólices'!$R2850&lt;&gt;"Cancelada"),IF(AND('Apólices'!$L2850&gt;=TODAY(),'Apólices'!$L2850&lt;=TODAY()+90),'Apólices'!$L2850+ROW()/100000,""),"")</f>
        <v/>
      </c>
    </row>
    <row r="2851">
      <c r="Z2851">
        <f>IF(AND(ISNUMBER('Apólices'!$L2851),'Apólices'!$R2851&lt;&gt;"Cancelada"),IF(AND('Apólices'!$L2851&gt;=TODAY(),'Apólices'!$L2851&lt;=TODAY()+90),'Apólices'!$L2851+ROW()/100000,""),"")</f>
        <v/>
      </c>
    </row>
    <row r="2852">
      <c r="Z2852">
        <f>IF(AND(ISNUMBER('Apólices'!$L2852),'Apólices'!$R2852&lt;&gt;"Cancelada"),IF(AND('Apólices'!$L2852&gt;=TODAY(),'Apólices'!$L2852&lt;=TODAY()+90),'Apólices'!$L2852+ROW()/100000,""),"")</f>
        <v/>
      </c>
    </row>
    <row r="2853">
      <c r="Z2853">
        <f>IF(AND(ISNUMBER('Apólices'!$L2853),'Apólices'!$R2853&lt;&gt;"Cancelada"),IF(AND('Apólices'!$L2853&gt;=TODAY(),'Apólices'!$L2853&lt;=TODAY()+90),'Apólices'!$L2853+ROW()/100000,""),"")</f>
        <v/>
      </c>
    </row>
    <row r="2854">
      <c r="Z2854">
        <f>IF(AND(ISNUMBER('Apólices'!$L2854),'Apólices'!$R2854&lt;&gt;"Cancelada"),IF(AND('Apólices'!$L2854&gt;=TODAY(),'Apólices'!$L2854&lt;=TODAY()+90),'Apólices'!$L2854+ROW()/100000,""),"")</f>
        <v/>
      </c>
    </row>
    <row r="2855">
      <c r="Z2855">
        <f>IF(AND(ISNUMBER('Apólices'!$L2855),'Apólices'!$R2855&lt;&gt;"Cancelada"),IF(AND('Apólices'!$L2855&gt;=TODAY(),'Apólices'!$L2855&lt;=TODAY()+90),'Apólices'!$L2855+ROW()/100000,""),"")</f>
        <v/>
      </c>
    </row>
    <row r="2856">
      <c r="Z2856">
        <f>IF(AND(ISNUMBER('Apólices'!$L2856),'Apólices'!$R2856&lt;&gt;"Cancelada"),IF(AND('Apólices'!$L2856&gt;=TODAY(),'Apólices'!$L2856&lt;=TODAY()+90),'Apólices'!$L2856+ROW()/100000,""),"")</f>
        <v/>
      </c>
    </row>
    <row r="2857">
      <c r="Z2857">
        <f>IF(AND(ISNUMBER('Apólices'!$L2857),'Apólices'!$R2857&lt;&gt;"Cancelada"),IF(AND('Apólices'!$L2857&gt;=TODAY(),'Apólices'!$L2857&lt;=TODAY()+90),'Apólices'!$L2857+ROW()/100000,""),"")</f>
        <v/>
      </c>
    </row>
    <row r="2858">
      <c r="Z2858">
        <f>IF(AND(ISNUMBER('Apólices'!$L2858),'Apólices'!$R2858&lt;&gt;"Cancelada"),IF(AND('Apólices'!$L2858&gt;=TODAY(),'Apólices'!$L2858&lt;=TODAY()+90),'Apólices'!$L2858+ROW()/100000,""),"")</f>
        <v/>
      </c>
    </row>
    <row r="2859">
      <c r="Z2859">
        <f>IF(AND(ISNUMBER('Apólices'!$L2859),'Apólices'!$R2859&lt;&gt;"Cancelada"),IF(AND('Apólices'!$L2859&gt;=TODAY(),'Apólices'!$L2859&lt;=TODAY()+90),'Apólices'!$L2859+ROW()/100000,""),"")</f>
        <v/>
      </c>
    </row>
    <row r="2860">
      <c r="Z2860">
        <f>IF(AND(ISNUMBER('Apólices'!$L2860),'Apólices'!$R2860&lt;&gt;"Cancelada"),IF(AND('Apólices'!$L2860&gt;=TODAY(),'Apólices'!$L2860&lt;=TODAY()+90),'Apólices'!$L2860+ROW()/100000,""),"")</f>
        <v/>
      </c>
    </row>
    <row r="2861">
      <c r="Z2861">
        <f>IF(AND(ISNUMBER('Apólices'!$L2861),'Apólices'!$R2861&lt;&gt;"Cancelada"),IF(AND('Apólices'!$L2861&gt;=TODAY(),'Apólices'!$L2861&lt;=TODAY()+90),'Apólices'!$L2861+ROW()/100000,""),"")</f>
        <v/>
      </c>
    </row>
    <row r="2862">
      <c r="Z2862">
        <f>IF(AND(ISNUMBER('Apólices'!$L2862),'Apólices'!$R2862&lt;&gt;"Cancelada"),IF(AND('Apólices'!$L2862&gt;=TODAY(),'Apólices'!$L2862&lt;=TODAY()+90),'Apólices'!$L2862+ROW()/100000,""),"")</f>
        <v/>
      </c>
    </row>
    <row r="2863">
      <c r="Z2863">
        <f>IF(AND(ISNUMBER('Apólices'!$L2863),'Apólices'!$R2863&lt;&gt;"Cancelada"),IF(AND('Apólices'!$L2863&gt;=TODAY(),'Apólices'!$L2863&lt;=TODAY()+90),'Apólices'!$L2863+ROW()/100000,""),"")</f>
        <v/>
      </c>
    </row>
    <row r="2864">
      <c r="Z2864">
        <f>IF(AND(ISNUMBER('Apólices'!$L2864),'Apólices'!$R2864&lt;&gt;"Cancelada"),IF(AND('Apólices'!$L2864&gt;=TODAY(),'Apólices'!$L2864&lt;=TODAY()+90),'Apólices'!$L2864+ROW()/100000,""),"")</f>
        <v/>
      </c>
    </row>
    <row r="2865">
      <c r="Z2865">
        <f>IF(AND(ISNUMBER('Apólices'!$L2865),'Apólices'!$R2865&lt;&gt;"Cancelada"),IF(AND('Apólices'!$L2865&gt;=TODAY(),'Apólices'!$L2865&lt;=TODAY()+90),'Apólices'!$L2865+ROW()/100000,""),"")</f>
        <v/>
      </c>
    </row>
    <row r="2866">
      <c r="Z2866">
        <f>IF(AND(ISNUMBER('Apólices'!$L2866),'Apólices'!$R2866&lt;&gt;"Cancelada"),IF(AND('Apólices'!$L2866&gt;=TODAY(),'Apólices'!$L2866&lt;=TODAY()+90),'Apólices'!$L2866+ROW()/100000,""),"")</f>
        <v/>
      </c>
    </row>
    <row r="2867">
      <c r="Z2867">
        <f>IF(AND(ISNUMBER('Apólices'!$L2867),'Apólices'!$R2867&lt;&gt;"Cancelada"),IF(AND('Apólices'!$L2867&gt;=TODAY(),'Apólices'!$L2867&lt;=TODAY()+90),'Apólices'!$L2867+ROW()/100000,""),"")</f>
        <v/>
      </c>
    </row>
    <row r="2868">
      <c r="Z2868">
        <f>IF(AND(ISNUMBER('Apólices'!$L2868),'Apólices'!$R2868&lt;&gt;"Cancelada"),IF(AND('Apólices'!$L2868&gt;=TODAY(),'Apólices'!$L2868&lt;=TODAY()+90),'Apólices'!$L2868+ROW()/100000,""),"")</f>
        <v/>
      </c>
    </row>
    <row r="2869">
      <c r="Z2869">
        <f>IF(AND(ISNUMBER('Apólices'!$L2869),'Apólices'!$R2869&lt;&gt;"Cancelada"),IF(AND('Apólices'!$L2869&gt;=TODAY(),'Apólices'!$L2869&lt;=TODAY()+90),'Apólices'!$L2869+ROW()/100000,""),"")</f>
        <v/>
      </c>
    </row>
    <row r="2870">
      <c r="Z2870">
        <f>IF(AND(ISNUMBER('Apólices'!$L2870),'Apólices'!$R2870&lt;&gt;"Cancelada"),IF(AND('Apólices'!$L2870&gt;=TODAY(),'Apólices'!$L2870&lt;=TODAY()+90),'Apólices'!$L2870+ROW()/100000,""),"")</f>
        <v/>
      </c>
    </row>
    <row r="2871">
      <c r="Z2871">
        <f>IF(AND(ISNUMBER('Apólices'!$L2871),'Apólices'!$R2871&lt;&gt;"Cancelada"),IF(AND('Apólices'!$L2871&gt;=TODAY(),'Apólices'!$L2871&lt;=TODAY()+90),'Apólices'!$L2871+ROW()/100000,""),"")</f>
        <v/>
      </c>
    </row>
    <row r="2872">
      <c r="Z2872">
        <f>IF(AND(ISNUMBER('Apólices'!$L2872),'Apólices'!$R2872&lt;&gt;"Cancelada"),IF(AND('Apólices'!$L2872&gt;=TODAY(),'Apólices'!$L2872&lt;=TODAY()+90),'Apólices'!$L2872+ROW()/100000,""),"")</f>
        <v/>
      </c>
    </row>
    <row r="2873">
      <c r="Z2873">
        <f>IF(AND(ISNUMBER('Apólices'!$L2873),'Apólices'!$R2873&lt;&gt;"Cancelada"),IF(AND('Apólices'!$L2873&gt;=TODAY(),'Apólices'!$L2873&lt;=TODAY()+90),'Apólices'!$L2873+ROW()/100000,""),"")</f>
        <v/>
      </c>
    </row>
    <row r="2874">
      <c r="Z2874">
        <f>IF(AND(ISNUMBER('Apólices'!$L2874),'Apólices'!$R2874&lt;&gt;"Cancelada"),IF(AND('Apólices'!$L2874&gt;=TODAY(),'Apólices'!$L2874&lt;=TODAY()+90),'Apólices'!$L2874+ROW()/100000,""),"")</f>
        <v/>
      </c>
    </row>
    <row r="2875">
      <c r="Z2875">
        <f>IF(AND(ISNUMBER('Apólices'!$L2875),'Apólices'!$R2875&lt;&gt;"Cancelada"),IF(AND('Apólices'!$L2875&gt;=TODAY(),'Apólices'!$L2875&lt;=TODAY()+90),'Apólices'!$L2875+ROW()/100000,""),"")</f>
        <v/>
      </c>
    </row>
    <row r="2876">
      <c r="Z2876">
        <f>IF(AND(ISNUMBER('Apólices'!$L2876),'Apólices'!$R2876&lt;&gt;"Cancelada"),IF(AND('Apólices'!$L2876&gt;=TODAY(),'Apólices'!$L2876&lt;=TODAY()+90),'Apólices'!$L2876+ROW()/100000,""),"")</f>
        <v/>
      </c>
    </row>
    <row r="2877">
      <c r="Z2877">
        <f>IF(AND(ISNUMBER('Apólices'!$L2877),'Apólices'!$R2877&lt;&gt;"Cancelada"),IF(AND('Apólices'!$L2877&gt;=TODAY(),'Apólices'!$L2877&lt;=TODAY()+90),'Apólices'!$L2877+ROW()/100000,""),"")</f>
        <v/>
      </c>
    </row>
    <row r="2878">
      <c r="Z2878">
        <f>IF(AND(ISNUMBER('Apólices'!$L2878),'Apólices'!$R2878&lt;&gt;"Cancelada"),IF(AND('Apólices'!$L2878&gt;=TODAY(),'Apólices'!$L2878&lt;=TODAY()+90),'Apólices'!$L2878+ROW()/100000,""),"")</f>
        <v/>
      </c>
    </row>
    <row r="2879">
      <c r="Z2879">
        <f>IF(AND(ISNUMBER('Apólices'!$L2879),'Apólices'!$R2879&lt;&gt;"Cancelada"),IF(AND('Apólices'!$L2879&gt;=TODAY(),'Apólices'!$L2879&lt;=TODAY()+90),'Apólices'!$L2879+ROW()/100000,""),"")</f>
        <v/>
      </c>
    </row>
    <row r="2880">
      <c r="Z2880">
        <f>IF(AND(ISNUMBER('Apólices'!$L2880),'Apólices'!$R2880&lt;&gt;"Cancelada"),IF(AND('Apólices'!$L2880&gt;=TODAY(),'Apólices'!$L2880&lt;=TODAY()+90),'Apólices'!$L2880+ROW()/100000,""),"")</f>
        <v/>
      </c>
    </row>
    <row r="2881">
      <c r="Z2881">
        <f>IF(AND(ISNUMBER('Apólices'!$L2881),'Apólices'!$R2881&lt;&gt;"Cancelada"),IF(AND('Apólices'!$L2881&gt;=TODAY(),'Apólices'!$L2881&lt;=TODAY()+90),'Apólices'!$L2881+ROW()/100000,""),"")</f>
        <v/>
      </c>
    </row>
    <row r="2882">
      <c r="Z2882">
        <f>IF(AND(ISNUMBER('Apólices'!$L2882),'Apólices'!$R2882&lt;&gt;"Cancelada"),IF(AND('Apólices'!$L2882&gt;=TODAY(),'Apólices'!$L2882&lt;=TODAY()+90),'Apólices'!$L2882+ROW()/100000,""),"")</f>
        <v/>
      </c>
    </row>
    <row r="2883">
      <c r="Z2883">
        <f>IF(AND(ISNUMBER('Apólices'!$L2883),'Apólices'!$R2883&lt;&gt;"Cancelada"),IF(AND('Apólices'!$L2883&gt;=TODAY(),'Apólices'!$L2883&lt;=TODAY()+90),'Apólices'!$L2883+ROW()/100000,""),"")</f>
        <v/>
      </c>
    </row>
    <row r="2884">
      <c r="Z2884">
        <f>IF(AND(ISNUMBER('Apólices'!$L2884),'Apólices'!$R2884&lt;&gt;"Cancelada"),IF(AND('Apólices'!$L2884&gt;=TODAY(),'Apólices'!$L2884&lt;=TODAY()+90),'Apólices'!$L2884+ROW()/100000,""),"")</f>
        <v/>
      </c>
    </row>
    <row r="2885">
      <c r="Z2885">
        <f>IF(AND(ISNUMBER('Apólices'!$L2885),'Apólices'!$R2885&lt;&gt;"Cancelada"),IF(AND('Apólices'!$L2885&gt;=TODAY(),'Apólices'!$L2885&lt;=TODAY()+90),'Apólices'!$L2885+ROW()/100000,""),"")</f>
        <v/>
      </c>
    </row>
    <row r="2886">
      <c r="Z2886">
        <f>IF(AND(ISNUMBER('Apólices'!$L2886),'Apólices'!$R2886&lt;&gt;"Cancelada"),IF(AND('Apólices'!$L2886&gt;=TODAY(),'Apólices'!$L2886&lt;=TODAY()+90),'Apólices'!$L2886+ROW()/100000,""),"")</f>
        <v/>
      </c>
    </row>
    <row r="2887">
      <c r="Z2887">
        <f>IF(AND(ISNUMBER('Apólices'!$L2887),'Apólices'!$R2887&lt;&gt;"Cancelada"),IF(AND('Apólices'!$L2887&gt;=TODAY(),'Apólices'!$L2887&lt;=TODAY()+90),'Apólices'!$L2887+ROW()/100000,""),"")</f>
        <v/>
      </c>
    </row>
    <row r="2888">
      <c r="Z2888">
        <f>IF(AND(ISNUMBER('Apólices'!$L2888),'Apólices'!$R2888&lt;&gt;"Cancelada"),IF(AND('Apólices'!$L2888&gt;=TODAY(),'Apólices'!$L2888&lt;=TODAY()+90),'Apólices'!$L2888+ROW()/100000,""),"")</f>
        <v/>
      </c>
    </row>
    <row r="2889">
      <c r="Z2889">
        <f>IF(AND(ISNUMBER('Apólices'!$L2889),'Apólices'!$R2889&lt;&gt;"Cancelada"),IF(AND('Apólices'!$L2889&gt;=TODAY(),'Apólices'!$L2889&lt;=TODAY()+90),'Apólices'!$L2889+ROW()/100000,""),"")</f>
        <v/>
      </c>
    </row>
    <row r="2890">
      <c r="Z2890">
        <f>IF(AND(ISNUMBER('Apólices'!$L2890),'Apólices'!$R2890&lt;&gt;"Cancelada"),IF(AND('Apólices'!$L2890&gt;=TODAY(),'Apólices'!$L2890&lt;=TODAY()+90),'Apólices'!$L2890+ROW()/100000,""),"")</f>
        <v/>
      </c>
    </row>
    <row r="2891">
      <c r="Z2891">
        <f>IF(AND(ISNUMBER('Apólices'!$L2891),'Apólices'!$R2891&lt;&gt;"Cancelada"),IF(AND('Apólices'!$L2891&gt;=TODAY(),'Apólices'!$L2891&lt;=TODAY()+90),'Apólices'!$L2891+ROW()/100000,""),"")</f>
        <v/>
      </c>
    </row>
    <row r="2892">
      <c r="Z2892">
        <f>IF(AND(ISNUMBER('Apólices'!$L2892),'Apólices'!$R2892&lt;&gt;"Cancelada"),IF(AND('Apólices'!$L2892&gt;=TODAY(),'Apólices'!$L2892&lt;=TODAY()+90),'Apólices'!$L2892+ROW()/100000,""),"")</f>
        <v/>
      </c>
    </row>
    <row r="2893">
      <c r="Z2893">
        <f>IF(AND(ISNUMBER('Apólices'!$L2893),'Apólices'!$R2893&lt;&gt;"Cancelada"),IF(AND('Apólices'!$L2893&gt;=TODAY(),'Apólices'!$L2893&lt;=TODAY()+90),'Apólices'!$L2893+ROW()/100000,""),"")</f>
        <v/>
      </c>
    </row>
    <row r="2894">
      <c r="Z2894">
        <f>IF(AND(ISNUMBER('Apólices'!$L2894),'Apólices'!$R2894&lt;&gt;"Cancelada"),IF(AND('Apólices'!$L2894&gt;=TODAY(),'Apólices'!$L2894&lt;=TODAY()+90),'Apólices'!$L2894+ROW()/100000,""),"")</f>
        <v/>
      </c>
    </row>
    <row r="2895">
      <c r="Z2895">
        <f>IF(AND(ISNUMBER('Apólices'!$L2895),'Apólices'!$R2895&lt;&gt;"Cancelada"),IF(AND('Apólices'!$L2895&gt;=TODAY(),'Apólices'!$L2895&lt;=TODAY()+90),'Apólices'!$L2895+ROW()/100000,""),"")</f>
        <v/>
      </c>
    </row>
    <row r="2896">
      <c r="Z2896">
        <f>IF(AND(ISNUMBER('Apólices'!$L2896),'Apólices'!$R2896&lt;&gt;"Cancelada"),IF(AND('Apólices'!$L2896&gt;=TODAY(),'Apólices'!$L2896&lt;=TODAY()+90),'Apólices'!$L2896+ROW()/100000,""),"")</f>
        <v/>
      </c>
    </row>
    <row r="2897">
      <c r="Z2897">
        <f>IF(AND(ISNUMBER('Apólices'!$L2897),'Apólices'!$R2897&lt;&gt;"Cancelada"),IF(AND('Apólices'!$L2897&gt;=TODAY(),'Apólices'!$L2897&lt;=TODAY()+90),'Apólices'!$L2897+ROW()/100000,""),"")</f>
        <v/>
      </c>
    </row>
    <row r="2898">
      <c r="Z2898">
        <f>IF(AND(ISNUMBER('Apólices'!$L2898),'Apólices'!$R2898&lt;&gt;"Cancelada"),IF(AND('Apólices'!$L2898&gt;=TODAY(),'Apólices'!$L2898&lt;=TODAY()+90),'Apólices'!$L2898+ROW()/100000,""),"")</f>
        <v/>
      </c>
    </row>
    <row r="2899">
      <c r="Z2899">
        <f>IF(AND(ISNUMBER('Apólices'!$L2899),'Apólices'!$R2899&lt;&gt;"Cancelada"),IF(AND('Apólices'!$L2899&gt;=TODAY(),'Apólices'!$L2899&lt;=TODAY()+90),'Apólices'!$L2899+ROW()/100000,""),"")</f>
        <v/>
      </c>
    </row>
    <row r="2900">
      <c r="Z2900">
        <f>IF(AND(ISNUMBER('Apólices'!$L2900),'Apólices'!$R2900&lt;&gt;"Cancelada"),IF(AND('Apólices'!$L2900&gt;=TODAY(),'Apólices'!$L2900&lt;=TODAY()+90),'Apólices'!$L2900+ROW()/100000,""),"")</f>
        <v/>
      </c>
    </row>
    <row r="2901">
      <c r="Z2901">
        <f>IF(AND(ISNUMBER('Apólices'!$L2901),'Apólices'!$R2901&lt;&gt;"Cancelada"),IF(AND('Apólices'!$L2901&gt;=TODAY(),'Apólices'!$L2901&lt;=TODAY()+90),'Apólices'!$L2901+ROW()/100000,""),"")</f>
        <v/>
      </c>
    </row>
    <row r="2902">
      <c r="Z2902">
        <f>IF(AND(ISNUMBER('Apólices'!$L2902),'Apólices'!$R2902&lt;&gt;"Cancelada"),IF(AND('Apólices'!$L2902&gt;=TODAY(),'Apólices'!$L2902&lt;=TODAY()+90),'Apólices'!$L2902+ROW()/100000,""),"")</f>
        <v/>
      </c>
    </row>
    <row r="2903">
      <c r="Z2903">
        <f>IF(AND(ISNUMBER('Apólices'!$L2903),'Apólices'!$R2903&lt;&gt;"Cancelada"),IF(AND('Apólices'!$L2903&gt;=TODAY(),'Apólices'!$L2903&lt;=TODAY()+90),'Apólices'!$L2903+ROW()/100000,""),"")</f>
        <v/>
      </c>
    </row>
    <row r="2904">
      <c r="Z2904">
        <f>IF(AND(ISNUMBER('Apólices'!$L2904),'Apólices'!$R2904&lt;&gt;"Cancelada"),IF(AND('Apólices'!$L2904&gt;=TODAY(),'Apólices'!$L2904&lt;=TODAY()+90),'Apólices'!$L2904+ROW()/100000,""),"")</f>
        <v/>
      </c>
    </row>
    <row r="2905">
      <c r="Z2905">
        <f>IF(AND(ISNUMBER('Apólices'!$L2905),'Apólices'!$R2905&lt;&gt;"Cancelada"),IF(AND('Apólices'!$L2905&gt;=TODAY(),'Apólices'!$L2905&lt;=TODAY()+90),'Apólices'!$L2905+ROW()/100000,""),"")</f>
        <v/>
      </c>
    </row>
    <row r="2906">
      <c r="Z2906">
        <f>IF(AND(ISNUMBER('Apólices'!$L2906),'Apólices'!$R2906&lt;&gt;"Cancelada"),IF(AND('Apólices'!$L2906&gt;=TODAY(),'Apólices'!$L2906&lt;=TODAY()+90),'Apólices'!$L2906+ROW()/100000,""),"")</f>
        <v/>
      </c>
    </row>
    <row r="2907">
      <c r="Z2907">
        <f>IF(AND(ISNUMBER('Apólices'!$L2907),'Apólices'!$R2907&lt;&gt;"Cancelada"),IF(AND('Apólices'!$L2907&gt;=TODAY(),'Apólices'!$L2907&lt;=TODAY()+90),'Apólices'!$L2907+ROW()/100000,""),"")</f>
        <v/>
      </c>
    </row>
    <row r="2908">
      <c r="Z2908">
        <f>IF(AND(ISNUMBER('Apólices'!$L2908),'Apólices'!$R2908&lt;&gt;"Cancelada"),IF(AND('Apólices'!$L2908&gt;=TODAY(),'Apólices'!$L2908&lt;=TODAY()+90),'Apólices'!$L2908+ROW()/100000,""),"")</f>
        <v/>
      </c>
    </row>
    <row r="2909">
      <c r="Z2909">
        <f>IF(AND(ISNUMBER('Apólices'!$L2909),'Apólices'!$R2909&lt;&gt;"Cancelada"),IF(AND('Apólices'!$L2909&gt;=TODAY(),'Apólices'!$L2909&lt;=TODAY()+90),'Apólices'!$L2909+ROW()/100000,""),"")</f>
        <v/>
      </c>
    </row>
    <row r="2910">
      <c r="Z2910">
        <f>IF(AND(ISNUMBER('Apólices'!$L2910),'Apólices'!$R2910&lt;&gt;"Cancelada"),IF(AND('Apólices'!$L2910&gt;=TODAY(),'Apólices'!$L2910&lt;=TODAY()+90),'Apólices'!$L2910+ROW()/100000,""),"")</f>
        <v/>
      </c>
    </row>
    <row r="2911">
      <c r="Z2911">
        <f>IF(AND(ISNUMBER('Apólices'!$L2911),'Apólices'!$R2911&lt;&gt;"Cancelada"),IF(AND('Apólices'!$L2911&gt;=TODAY(),'Apólices'!$L2911&lt;=TODAY()+90),'Apólices'!$L2911+ROW()/100000,""),"")</f>
        <v/>
      </c>
    </row>
    <row r="2912">
      <c r="Z2912">
        <f>IF(AND(ISNUMBER('Apólices'!$L2912),'Apólices'!$R2912&lt;&gt;"Cancelada"),IF(AND('Apólices'!$L2912&gt;=TODAY(),'Apólices'!$L2912&lt;=TODAY()+90),'Apólices'!$L2912+ROW()/100000,""),"")</f>
        <v/>
      </c>
    </row>
    <row r="2913">
      <c r="Z2913">
        <f>IF(AND(ISNUMBER('Apólices'!$L2913),'Apólices'!$R2913&lt;&gt;"Cancelada"),IF(AND('Apólices'!$L2913&gt;=TODAY(),'Apólices'!$L2913&lt;=TODAY()+90),'Apólices'!$L2913+ROW()/100000,""),"")</f>
        <v/>
      </c>
    </row>
    <row r="2914">
      <c r="Z2914">
        <f>IF(AND(ISNUMBER('Apólices'!$L2914),'Apólices'!$R2914&lt;&gt;"Cancelada"),IF(AND('Apólices'!$L2914&gt;=TODAY(),'Apólices'!$L2914&lt;=TODAY()+90),'Apólices'!$L2914+ROW()/100000,""),"")</f>
        <v/>
      </c>
    </row>
    <row r="2915">
      <c r="Z2915">
        <f>IF(AND(ISNUMBER('Apólices'!$L2915),'Apólices'!$R2915&lt;&gt;"Cancelada"),IF(AND('Apólices'!$L2915&gt;=TODAY(),'Apólices'!$L2915&lt;=TODAY()+90),'Apólices'!$L2915+ROW()/100000,""),"")</f>
        <v/>
      </c>
    </row>
    <row r="2916">
      <c r="Z2916">
        <f>IF(AND(ISNUMBER('Apólices'!$L2916),'Apólices'!$R2916&lt;&gt;"Cancelada"),IF(AND('Apólices'!$L2916&gt;=TODAY(),'Apólices'!$L2916&lt;=TODAY()+90),'Apólices'!$L2916+ROW()/100000,""),"")</f>
        <v/>
      </c>
    </row>
    <row r="2917">
      <c r="Z2917">
        <f>IF(AND(ISNUMBER('Apólices'!$L2917),'Apólices'!$R2917&lt;&gt;"Cancelada"),IF(AND('Apólices'!$L2917&gt;=TODAY(),'Apólices'!$L2917&lt;=TODAY()+90),'Apólices'!$L2917+ROW()/100000,""),"")</f>
        <v/>
      </c>
    </row>
    <row r="2918">
      <c r="Z2918">
        <f>IF(AND(ISNUMBER('Apólices'!$L2918),'Apólices'!$R2918&lt;&gt;"Cancelada"),IF(AND('Apólices'!$L2918&gt;=TODAY(),'Apólices'!$L2918&lt;=TODAY()+90),'Apólices'!$L2918+ROW()/100000,""),"")</f>
        <v/>
      </c>
    </row>
    <row r="2919">
      <c r="Z2919">
        <f>IF(AND(ISNUMBER('Apólices'!$L2919),'Apólices'!$R2919&lt;&gt;"Cancelada"),IF(AND('Apólices'!$L2919&gt;=TODAY(),'Apólices'!$L2919&lt;=TODAY()+90),'Apólices'!$L2919+ROW()/100000,""),"")</f>
        <v/>
      </c>
    </row>
    <row r="2920">
      <c r="Z2920">
        <f>IF(AND(ISNUMBER('Apólices'!$L2920),'Apólices'!$R2920&lt;&gt;"Cancelada"),IF(AND('Apólices'!$L2920&gt;=TODAY(),'Apólices'!$L2920&lt;=TODAY()+90),'Apólices'!$L2920+ROW()/100000,""),"")</f>
        <v/>
      </c>
    </row>
    <row r="2921">
      <c r="Z2921">
        <f>IF(AND(ISNUMBER('Apólices'!$L2921),'Apólices'!$R2921&lt;&gt;"Cancelada"),IF(AND('Apólices'!$L2921&gt;=TODAY(),'Apólices'!$L2921&lt;=TODAY()+90),'Apólices'!$L2921+ROW()/100000,""),"")</f>
        <v/>
      </c>
    </row>
    <row r="2922">
      <c r="Z2922">
        <f>IF(AND(ISNUMBER('Apólices'!$L2922),'Apólices'!$R2922&lt;&gt;"Cancelada"),IF(AND('Apólices'!$L2922&gt;=TODAY(),'Apólices'!$L2922&lt;=TODAY()+90),'Apólices'!$L2922+ROW()/100000,""),"")</f>
        <v/>
      </c>
    </row>
    <row r="2923">
      <c r="Z2923">
        <f>IF(AND(ISNUMBER('Apólices'!$L2923),'Apólices'!$R2923&lt;&gt;"Cancelada"),IF(AND('Apólices'!$L2923&gt;=TODAY(),'Apólices'!$L2923&lt;=TODAY()+90),'Apólices'!$L2923+ROW()/100000,""),"")</f>
        <v/>
      </c>
    </row>
    <row r="2924">
      <c r="Z2924">
        <f>IF(AND(ISNUMBER('Apólices'!$L2924),'Apólices'!$R2924&lt;&gt;"Cancelada"),IF(AND('Apólices'!$L2924&gt;=TODAY(),'Apólices'!$L2924&lt;=TODAY()+90),'Apólices'!$L2924+ROW()/100000,""),"")</f>
        <v/>
      </c>
    </row>
    <row r="2925">
      <c r="Z2925">
        <f>IF(AND(ISNUMBER('Apólices'!$L2925),'Apólices'!$R2925&lt;&gt;"Cancelada"),IF(AND('Apólices'!$L2925&gt;=TODAY(),'Apólices'!$L2925&lt;=TODAY()+90),'Apólices'!$L2925+ROW()/100000,""),"")</f>
        <v/>
      </c>
    </row>
    <row r="2926">
      <c r="Z2926">
        <f>IF(AND(ISNUMBER('Apólices'!$L2926),'Apólices'!$R2926&lt;&gt;"Cancelada"),IF(AND('Apólices'!$L2926&gt;=TODAY(),'Apólices'!$L2926&lt;=TODAY()+90),'Apólices'!$L2926+ROW()/100000,""),"")</f>
        <v/>
      </c>
    </row>
    <row r="2927">
      <c r="Z2927">
        <f>IF(AND(ISNUMBER('Apólices'!$L2927),'Apólices'!$R2927&lt;&gt;"Cancelada"),IF(AND('Apólices'!$L2927&gt;=TODAY(),'Apólices'!$L2927&lt;=TODAY()+90),'Apólices'!$L2927+ROW()/100000,""),"")</f>
        <v/>
      </c>
    </row>
    <row r="2928">
      <c r="Z2928">
        <f>IF(AND(ISNUMBER('Apólices'!$L2928),'Apólices'!$R2928&lt;&gt;"Cancelada"),IF(AND('Apólices'!$L2928&gt;=TODAY(),'Apólices'!$L2928&lt;=TODAY()+90),'Apólices'!$L2928+ROW()/100000,""),"")</f>
        <v/>
      </c>
    </row>
    <row r="2929">
      <c r="Z2929">
        <f>IF(AND(ISNUMBER('Apólices'!$L2929),'Apólices'!$R2929&lt;&gt;"Cancelada"),IF(AND('Apólices'!$L2929&gt;=TODAY(),'Apólices'!$L2929&lt;=TODAY()+90),'Apólices'!$L2929+ROW()/100000,""),"")</f>
        <v/>
      </c>
    </row>
    <row r="2930">
      <c r="Z2930">
        <f>IF(AND(ISNUMBER('Apólices'!$L2930),'Apólices'!$R2930&lt;&gt;"Cancelada"),IF(AND('Apólices'!$L2930&gt;=TODAY(),'Apólices'!$L2930&lt;=TODAY()+90),'Apólices'!$L2930+ROW()/100000,""),"")</f>
        <v/>
      </c>
    </row>
    <row r="2931">
      <c r="Z2931">
        <f>IF(AND(ISNUMBER('Apólices'!$L2931),'Apólices'!$R2931&lt;&gt;"Cancelada"),IF(AND('Apólices'!$L2931&gt;=TODAY(),'Apólices'!$L2931&lt;=TODAY()+90),'Apólices'!$L2931+ROW()/100000,""),"")</f>
        <v/>
      </c>
    </row>
    <row r="2932">
      <c r="Z2932">
        <f>IF(AND(ISNUMBER('Apólices'!$L2932),'Apólices'!$R2932&lt;&gt;"Cancelada"),IF(AND('Apólices'!$L2932&gt;=TODAY(),'Apólices'!$L2932&lt;=TODAY()+90),'Apólices'!$L2932+ROW()/100000,""),"")</f>
        <v/>
      </c>
    </row>
    <row r="2933">
      <c r="Z2933">
        <f>IF(AND(ISNUMBER('Apólices'!$L2933),'Apólices'!$R2933&lt;&gt;"Cancelada"),IF(AND('Apólices'!$L2933&gt;=TODAY(),'Apólices'!$L2933&lt;=TODAY()+90),'Apólices'!$L2933+ROW()/100000,""),"")</f>
        <v/>
      </c>
    </row>
    <row r="2934">
      <c r="Z2934">
        <f>IF(AND(ISNUMBER('Apólices'!$L2934),'Apólices'!$R2934&lt;&gt;"Cancelada"),IF(AND('Apólices'!$L2934&gt;=TODAY(),'Apólices'!$L2934&lt;=TODAY()+90),'Apólices'!$L2934+ROW()/100000,""),"")</f>
        <v/>
      </c>
    </row>
    <row r="2935">
      <c r="Z2935">
        <f>IF(AND(ISNUMBER('Apólices'!$L2935),'Apólices'!$R2935&lt;&gt;"Cancelada"),IF(AND('Apólices'!$L2935&gt;=TODAY(),'Apólices'!$L2935&lt;=TODAY()+90),'Apólices'!$L2935+ROW()/100000,""),"")</f>
        <v/>
      </c>
    </row>
    <row r="2936">
      <c r="Z2936">
        <f>IF(AND(ISNUMBER('Apólices'!$L2936),'Apólices'!$R2936&lt;&gt;"Cancelada"),IF(AND('Apólices'!$L2936&gt;=TODAY(),'Apólices'!$L2936&lt;=TODAY()+90),'Apólices'!$L2936+ROW()/100000,""),"")</f>
        <v/>
      </c>
    </row>
    <row r="2937">
      <c r="Z2937">
        <f>IF(AND(ISNUMBER('Apólices'!$L2937),'Apólices'!$R2937&lt;&gt;"Cancelada"),IF(AND('Apólices'!$L2937&gt;=TODAY(),'Apólices'!$L2937&lt;=TODAY()+90),'Apólices'!$L2937+ROW()/100000,""),"")</f>
        <v/>
      </c>
    </row>
    <row r="2938">
      <c r="Z2938">
        <f>IF(AND(ISNUMBER('Apólices'!$L2938),'Apólices'!$R2938&lt;&gt;"Cancelada"),IF(AND('Apólices'!$L2938&gt;=TODAY(),'Apólices'!$L2938&lt;=TODAY()+90),'Apólices'!$L2938+ROW()/100000,""),"")</f>
        <v/>
      </c>
    </row>
    <row r="2939">
      <c r="Z2939">
        <f>IF(AND(ISNUMBER('Apólices'!$L2939),'Apólices'!$R2939&lt;&gt;"Cancelada"),IF(AND('Apólices'!$L2939&gt;=TODAY(),'Apólices'!$L2939&lt;=TODAY()+90),'Apólices'!$L2939+ROW()/100000,""),"")</f>
        <v/>
      </c>
    </row>
    <row r="2940">
      <c r="Z2940">
        <f>IF(AND(ISNUMBER('Apólices'!$L2940),'Apólices'!$R2940&lt;&gt;"Cancelada"),IF(AND('Apólices'!$L2940&gt;=TODAY(),'Apólices'!$L2940&lt;=TODAY()+90),'Apólices'!$L2940+ROW()/100000,""),"")</f>
        <v/>
      </c>
    </row>
    <row r="2941">
      <c r="Z2941">
        <f>IF(AND(ISNUMBER('Apólices'!$L2941),'Apólices'!$R2941&lt;&gt;"Cancelada"),IF(AND('Apólices'!$L2941&gt;=TODAY(),'Apólices'!$L2941&lt;=TODAY()+90),'Apólices'!$L2941+ROW()/100000,""),"")</f>
        <v/>
      </c>
    </row>
    <row r="2942">
      <c r="Z2942">
        <f>IF(AND(ISNUMBER('Apólices'!$L2942),'Apólices'!$R2942&lt;&gt;"Cancelada"),IF(AND('Apólices'!$L2942&gt;=TODAY(),'Apólices'!$L2942&lt;=TODAY()+90),'Apólices'!$L2942+ROW()/100000,""),"")</f>
        <v/>
      </c>
    </row>
    <row r="2943">
      <c r="Z2943">
        <f>IF(AND(ISNUMBER('Apólices'!$L2943),'Apólices'!$R2943&lt;&gt;"Cancelada"),IF(AND('Apólices'!$L2943&gt;=TODAY(),'Apólices'!$L2943&lt;=TODAY()+90),'Apólices'!$L2943+ROW()/100000,""),"")</f>
        <v/>
      </c>
    </row>
    <row r="2944">
      <c r="Z2944">
        <f>IF(AND(ISNUMBER('Apólices'!$L2944),'Apólices'!$R2944&lt;&gt;"Cancelada"),IF(AND('Apólices'!$L2944&gt;=TODAY(),'Apólices'!$L2944&lt;=TODAY()+90),'Apólices'!$L2944+ROW()/100000,""),"")</f>
        <v/>
      </c>
    </row>
    <row r="2945">
      <c r="Z2945">
        <f>IF(AND(ISNUMBER('Apólices'!$L2945),'Apólices'!$R2945&lt;&gt;"Cancelada"),IF(AND('Apólices'!$L2945&gt;=TODAY(),'Apólices'!$L2945&lt;=TODAY()+90),'Apólices'!$L2945+ROW()/100000,""),"")</f>
        <v/>
      </c>
    </row>
    <row r="2946">
      <c r="Z2946">
        <f>IF(AND(ISNUMBER('Apólices'!$L2946),'Apólices'!$R2946&lt;&gt;"Cancelada"),IF(AND('Apólices'!$L2946&gt;=TODAY(),'Apólices'!$L2946&lt;=TODAY()+90),'Apólices'!$L2946+ROW()/100000,""),"")</f>
        <v/>
      </c>
    </row>
    <row r="2947">
      <c r="Z2947">
        <f>IF(AND(ISNUMBER('Apólices'!$L2947),'Apólices'!$R2947&lt;&gt;"Cancelada"),IF(AND('Apólices'!$L2947&gt;=TODAY(),'Apólices'!$L2947&lt;=TODAY()+90),'Apólices'!$L2947+ROW()/100000,""),"")</f>
        <v/>
      </c>
    </row>
    <row r="2948">
      <c r="Z2948">
        <f>IF(AND(ISNUMBER('Apólices'!$L2948),'Apólices'!$R2948&lt;&gt;"Cancelada"),IF(AND('Apólices'!$L2948&gt;=TODAY(),'Apólices'!$L2948&lt;=TODAY()+90),'Apólices'!$L2948+ROW()/100000,""),"")</f>
        <v/>
      </c>
    </row>
    <row r="2949">
      <c r="Z2949">
        <f>IF(AND(ISNUMBER('Apólices'!$L2949),'Apólices'!$R2949&lt;&gt;"Cancelada"),IF(AND('Apólices'!$L2949&gt;=TODAY(),'Apólices'!$L2949&lt;=TODAY()+90),'Apólices'!$L2949+ROW()/100000,""),"")</f>
        <v/>
      </c>
    </row>
    <row r="2950">
      <c r="Z2950">
        <f>IF(AND(ISNUMBER('Apólices'!$L2950),'Apólices'!$R2950&lt;&gt;"Cancelada"),IF(AND('Apólices'!$L2950&gt;=TODAY(),'Apólices'!$L2950&lt;=TODAY()+90),'Apólices'!$L2950+ROW()/100000,""),"")</f>
        <v/>
      </c>
    </row>
    <row r="2951">
      <c r="Z2951">
        <f>IF(AND(ISNUMBER('Apólices'!$L2951),'Apólices'!$R2951&lt;&gt;"Cancelada"),IF(AND('Apólices'!$L2951&gt;=TODAY(),'Apólices'!$L2951&lt;=TODAY()+90),'Apólices'!$L2951+ROW()/100000,""),"")</f>
        <v/>
      </c>
    </row>
    <row r="2952">
      <c r="Z2952">
        <f>IF(AND(ISNUMBER('Apólices'!$L2952),'Apólices'!$R2952&lt;&gt;"Cancelada"),IF(AND('Apólices'!$L2952&gt;=TODAY(),'Apólices'!$L2952&lt;=TODAY()+90),'Apólices'!$L2952+ROW()/100000,""),"")</f>
        <v/>
      </c>
    </row>
    <row r="2953">
      <c r="Z2953">
        <f>IF(AND(ISNUMBER('Apólices'!$L2953),'Apólices'!$R2953&lt;&gt;"Cancelada"),IF(AND('Apólices'!$L2953&gt;=TODAY(),'Apólices'!$L2953&lt;=TODAY()+90),'Apólices'!$L2953+ROW()/100000,""),"")</f>
        <v/>
      </c>
    </row>
    <row r="2954">
      <c r="Z2954">
        <f>IF(AND(ISNUMBER('Apólices'!$L2954),'Apólices'!$R2954&lt;&gt;"Cancelada"),IF(AND('Apólices'!$L2954&gt;=TODAY(),'Apólices'!$L2954&lt;=TODAY()+90),'Apólices'!$L2954+ROW()/100000,""),"")</f>
        <v/>
      </c>
    </row>
    <row r="2955">
      <c r="Z2955">
        <f>IF(AND(ISNUMBER('Apólices'!$L2955),'Apólices'!$R2955&lt;&gt;"Cancelada"),IF(AND('Apólices'!$L2955&gt;=TODAY(),'Apólices'!$L2955&lt;=TODAY()+90),'Apólices'!$L2955+ROW()/100000,""),"")</f>
        <v/>
      </c>
    </row>
    <row r="2956">
      <c r="Z2956">
        <f>IF(AND(ISNUMBER('Apólices'!$L2956),'Apólices'!$R2956&lt;&gt;"Cancelada"),IF(AND('Apólices'!$L2956&gt;=TODAY(),'Apólices'!$L2956&lt;=TODAY()+90),'Apólices'!$L2956+ROW()/100000,""),"")</f>
        <v/>
      </c>
    </row>
    <row r="2957">
      <c r="Z2957">
        <f>IF(AND(ISNUMBER('Apólices'!$L2957),'Apólices'!$R2957&lt;&gt;"Cancelada"),IF(AND('Apólices'!$L2957&gt;=TODAY(),'Apólices'!$L2957&lt;=TODAY()+90),'Apólices'!$L2957+ROW()/100000,""),"")</f>
        <v/>
      </c>
    </row>
    <row r="2958">
      <c r="Z2958">
        <f>IF(AND(ISNUMBER('Apólices'!$L2958),'Apólices'!$R2958&lt;&gt;"Cancelada"),IF(AND('Apólices'!$L2958&gt;=TODAY(),'Apólices'!$L2958&lt;=TODAY()+90),'Apólices'!$L2958+ROW()/100000,""),"")</f>
        <v/>
      </c>
    </row>
    <row r="2959">
      <c r="Z2959">
        <f>IF(AND(ISNUMBER('Apólices'!$L2959),'Apólices'!$R2959&lt;&gt;"Cancelada"),IF(AND('Apólices'!$L2959&gt;=TODAY(),'Apólices'!$L2959&lt;=TODAY()+90),'Apólices'!$L2959+ROW()/100000,""),"")</f>
        <v/>
      </c>
    </row>
    <row r="2960">
      <c r="Z2960">
        <f>IF(AND(ISNUMBER('Apólices'!$L2960),'Apólices'!$R2960&lt;&gt;"Cancelada"),IF(AND('Apólices'!$L2960&gt;=TODAY(),'Apólices'!$L2960&lt;=TODAY()+90),'Apólices'!$L2960+ROW()/100000,""),"")</f>
        <v/>
      </c>
    </row>
    <row r="2961">
      <c r="Z2961">
        <f>IF(AND(ISNUMBER('Apólices'!$L2961),'Apólices'!$R2961&lt;&gt;"Cancelada"),IF(AND('Apólices'!$L2961&gt;=TODAY(),'Apólices'!$L2961&lt;=TODAY()+90),'Apólices'!$L2961+ROW()/100000,""),"")</f>
        <v/>
      </c>
    </row>
    <row r="2962">
      <c r="Z2962">
        <f>IF(AND(ISNUMBER('Apólices'!$L2962),'Apólices'!$R2962&lt;&gt;"Cancelada"),IF(AND('Apólices'!$L2962&gt;=TODAY(),'Apólices'!$L2962&lt;=TODAY()+90),'Apólices'!$L2962+ROW()/100000,""),"")</f>
        <v/>
      </c>
    </row>
    <row r="2963">
      <c r="Z2963">
        <f>IF(AND(ISNUMBER('Apólices'!$L2963),'Apólices'!$R2963&lt;&gt;"Cancelada"),IF(AND('Apólices'!$L2963&gt;=TODAY(),'Apólices'!$L2963&lt;=TODAY()+90),'Apólices'!$L2963+ROW()/100000,""),"")</f>
        <v/>
      </c>
    </row>
    <row r="2964">
      <c r="Z2964">
        <f>IF(AND(ISNUMBER('Apólices'!$L2964),'Apólices'!$R2964&lt;&gt;"Cancelada"),IF(AND('Apólices'!$L2964&gt;=TODAY(),'Apólices'!$L2964&lt;=TODAY()+90),'Apólices'!$L2964+ROW()/100000,""),"")</f>
        <v/>
      </c>
    </row>
    <row r="2965">
      <c r="Z2965">
        <f>IF(AND(ISNUMBER('Apólices'!$L2965),'Apólices'!$R2965&lt;&gt;"Cancelada"),IF(AND('Apólices'!$L2965&gt;=TODAY(),'Apólices'!$L2965&lt;=TODAY()+90),'Apólices'!$L2965+ROW()/100000,""),"")</f>
        <v/>
      </c>
    </row>
    <row r="2966">
      <c r="Z2966">
        <f>IF(AND(ISNUMBER('Apólices'!$L2966),'Apólices'!$R2966&lt;&gt;"Cancelada"),IF(AND('Apólices'!$L2966&gt;=TODAY(),'Apólices'!$L2966&lt;=TODAY()+90),'Apólices'!$L2966+ROW()/100000,""),"")</f>
        <v/>
      </c>
    </row>
    <row r="2967">
      <c r="Z2967">
        <f>IF(AND(ISNUMBER('Apólices'!$L2967),'Apólices'!$R2967&lt;&gt;"Cancelada"),IF(AND('Apólices'!$L2967&gt;=TODAY(),'Apólices'!$L2967&lt;=TODAY()+90),'Apólices'!$L2967+ROW()/100000,""),"")</f>
        <v/>
      </c>
    </row>
    <row r="2968">
      <c r="Z2968">
        <f>IF(AND(ISNUMBER('Apólices'!$L2968),'Apólices'!$R2968&lt;&gt;"Cancelada"),IF(AND('Apólices'!$L2968&gt;=TODAY(),'Apólices'!$L2968&lt;=TODAY()+90),'Apólices'!$L2968+ROW()/100000,""),"")</f>
        <v/>
      </c>
    </row>
    <row r="2969">
      <c r="Z2969">
        <f>IF(AND(ISNUMBER('Apólices'!$L2969),'Apólices'!$R2969&lt;&gt;"Cancelada"),IF(AND('Apólices'!$L2969&gt;=TODAY(),'Apólices'!$L2969&lt;=TODAY()+90),'Apólices'!$L2969+ROW()/100000,""),"")</f>
        <v/>
      </c>
    </row>
    <row r="2970">
      <c r="Z2970">
        <f>IF(AND(ISNUMBER('Apólices'!$L2970),'Apólices'!$R2970&lt;&gt;"Cancelada"),IF(AND('Apólices'!$L2970&gt;=TODAY(),'Apólices'!$L2970&lt;=TODAY()+90),'Apólices'!$L2970+ROW()/100000,""),"")</f>
        <v/>
      </c>
    </row>
    <row r="2971">
      <c r="Z2971">
        <f>IF(AND(ISNUMBER('Apólices'!$L2971),'Apólices'!$R2971&lt;&gt;"Cancelada"),IF(AND('Apólices'!$L2971&gt;=TODAY(),'Apólices'!$L2971&lt;=TODAY()+90),'Apólices'!$L2971+ROW()/100000,""),"")</f>
        <v/>
      </c>
    </row>
    <row r="2972">
      <c r="Z2972">
        <f>IF(AND(ISNUMBER('Apólices'!$L2972),'Apólices'!$R2972&lt;&gt;"Cancelada"),IF(AND('Apólices'!$L2972&gt;=TODAY(),'Apólices'!$L2972&lt;=TODAY()+90),'Apólices'!$L2972+ROW()/100000,""),"")</f>
        <v/>
      </c>
    </row>
    <row r="2973">
      <c r="Z2973">
        <f>IF(AND(ISNUMBER('Apólices'!$L2973),'Apólices'!$R2973&lt;&gt;"Cancelada"),IF(AND('Apólices'!$L2973&gt;=TODAY(),'Apólices'!$L2973&lt;=TODAY()+90),'Apólices'!$L2973+ROW()/100000,""),"")</f>
        <v/>
      </c>
    </row>
    <row r="2974">
      <c r="Z2974">
        <f>IF(AND(ISNUMBER('Apólices'!$L2974),'Apólices'!$R2974&lt;&gt;"Cancelada"),IF(AND('Apólices'!$L2974&gt;=TODAY(),'Apólices'!$L2974&lt;=TODAY()+90),'Apólices'!$L2974+ROW()/100000,""),"")</f>
        <v/>
      </c>
    </row>
    <row r="2975">
      <c r="Z2975">
        <f>IF(AND(ISNUMBER('Apólices'!$L2975),'Apólices'!$R2975&lt;&gt;"Cancelada"),IF(AND('Apólices'!$L2975&gt;=TODAY(),'Apólices'!$L2975&lt;=TODAY()+90),'Apólices'!$L2975+ROW()/100000,""),"")</f>
        <v/>
      </c>
    </row>
    <row r="2976">
      <c r="Z2976">
        <f>IF(AND(ISNUMBER('Apólices'!$L2976),'Apólices'!$R2976&lt;&gt;"Cancelada"),IF(AND('Apólices'!$L2976&gt;=TODAY(),'Apólices'!$L2976&lt;=TODAY()+90),'Apólices'!$L2976+ROW()/100000,""),"")</f>
        <v/>
      </c>
    </row>
    <row r="2977">
      <c r="Z2977">
        <f>IF(AND(ISNUMBER('Apólices'!$L2977),'Apólices'!$R2977&lt;&gt;"Cancelada"),IF(AND('Apólices'!$L2977&gt;=TODAY(),'Apólices'!$L2977&lt;=TODAY()+90),'Apólices'!$L2977+ROW()/100000,""),"")</f>
        <v/>
      </c>
    </row>
    <row r="2978">
      <c r="Z2978">
        <f>IF(AND(ISNUMBER('Apólices'!$L2978),'Apólices'!$R2978&lt;&gt;"Cancelada"),IF(AND('Apólices'!$L2978&gt;=TODAY(),'Apólices'!$L2978&lt;=TODAY()+90),'Apólices'!$L2978+ROW()/100000,""),"")</f>
        <v/>
      </c>
    </row>
    <row r="2979">
      <c r="Z2979">
        <f>IF(AND(ISNUMBER('Apólices'!$L2979),'Apólices'!$R2979&lt;&gt;"Cancelada"),IF(AND('Apólices'!$L2979&gt;=TODAY(),'Apólices'!$L2979&lt;=TODAY()+90),'Apólices'!$L2979+ROW()/100000,""),"")</f>
        <v/>
      </c>
    </row>
    <row r="2980">
      <c r="Z2980">
        <f>IF(AND(ISNUMBER('Apólices'!$L2980),'Apólices'!$R2980&lt;&gt;"Cancelada"),IF(AND('Apólices'!$L2980&gt;=TODAY(),'Apólices'!$L2980&lt;=TODAY()+90),'Apólices'!$L2980+ROW()/100000,""),"")</f>
        <v/>
      </c>
    </row>
    <row r="2981">
      <c r="Z2981">
        <f>IF(AND(ISNUMBER('Apólices'!$L2981),'Apólices'!$R2981&lt;&gt;"Cancelada"),IF(AND('Apólices'!$L2981&gt;=TODAY(),'Apólices'!$L2981&lt;=TODAY()+90),'Apólices'!$L2981+ROW()/100000,""),"")</f>
        <v/>
      </c>
    </row>
    <row r="2982">
      <c r="Z2982">
        <f>IF(AND(ISNUMBER('Apólices'!$L2982),'Apólices'!$R2982&lt;&gt;"Cancelada"),IF(AND('Apólices'!$L2982&gt;=TODAY(),'Apólices'!$L2982&lt;=TODAY()+90),'Apólices'!$L2982+ROW()/100000,""),"")</f>
        <v/>
      </c>
    </row>
    <row r="2983">
      <c r="Z2983">
        <f>IF(AND(ISNUMBER('Apólices'!$L2983),'Apólices'!$R2983&lt;&gt;"Cancelada"),IF(AND('Apólices'!$L2983&gt;=TODAY(),'Apólices'!$L2983&lt;=TODAY()+90),'Apólices'!$L2983+ROW()/100000,""),"")</f>
        <v/>
      </c>
    </row>
    <row r="2984">
      <c r="Z2984">
        <f>IF(AND(ISNUMBER('Apólices'!$L2984),'Apólices'!$R2984&lt;&gt;"Cancelada"),IF(AND('Apólices'!$L2984&gt;=TODAY(),'Apólices'!$L2984&lt;=TODAY()+90),'Apólices'!$L2984+ROW()/100000,""),"")</f>
        <v/>
      </c>
    </row>
    <row r="2985">
      <c r="Z2985">
        <f>IF(AND(ISNUMBER('Apólices'!$L2985),'Apólices'!$R2985&lt;&gt;"Cancelada"),IF(AND('Apólices'!$L2985&gt;=TODAY(),'Apólices'!$L2985&lt;=TODAY()+90),'Apólices'!$L2985+ROW()/100000,""),"")</f>
        <v/>
      </c>
    </row>
    <row r="2986">
      <c r="Z2986">
        <f>IF(AND(ISNUMBER('Apólices'!$L2986),'Apólices'!$R2986&lt;&gt;"Cancelada"),IF(AND('Apólices'!$L2986&gt;=TODAY(),'Apólices'!$L2986&lt;=TODAY()+90),'Apólices'!$L2986+ROW()/100000,""),"")</f>
        <v/>
      </c>
    </row>
    <row r="2987">
      <c r="Z2987">
        <f>IF(AND(ISNUMBER('Apólices'!$L2987),'Apólices'!$R2987&lt;&gt;"Cancelada"),IF(AND('Apólices'!$L2987&gt;=TODAY(),'Apólices'!$L2987&lt;=TODAY()+90),'Apólices'!$L2987+ROW()/100000,""),"")</f>
        <v/>
      </c>
    </row>
    <row r="2988">
      <c r="Z2988">
        <f>IF(AND(ISNUMBER('Apólices'!$L2988),'Apólices'!$R2988&lt;&gt;"Cancelada"),IF(AND('Apólices'!$L2988&gt;=TODAY(),'Apólices'!$L2988&lt;=TODAY()+90),'Apólices'!$L2988+ROW()/100000,""),"")</f>
        <v/>
      </c>
    </row>
    <row r="2989">
      <c r="Z2989">
        <f>IF(AND(ISNUMBER('Apólices'!$L2989),'Apólices'!$R2989&lt;&gt;"Cancelada"),IF(AND('Apólices'!$L2989&gt;=TODAY(),'Apólices'!$L2989&lt;=TODAY()+90),'Apólices'!$L2989+ROW()/100000,""),"")</f>
        <v/>
      </c>
    </row>
    <row r="2990">
      <c r="Z2990">
        <f>IF(AND(ISNUMBER('Apólices'!$L2990),'Apólices'!$R2990&lt;&gt;"Cancelada"),IF(AND('Apólices'!$L2990&gt;=TODAY(),'Apólices'!$L2990&lt;=TODAY()+90),'Apólices'!$L2990+ROW()/100000,""),"")</f>
        <v/>
      </c>
    </row>
    <row r="2991">
      <c r="Z2991">
        <f>IF(AND(ISNUMBER('Apólices'!$L2991),'Apólices'!$R2991&lt;&gt;"Cancelada"),IF(AND('Apólices'!$L2991&gt;=TODAY(),'Apólices'!$L2991&lt;=TODAY()+90),'Apólices'!$L2991+ROW()/100000,""),"")</f>
        <v/>
      </c>
    </row>
    <row r="2992">
      <c r="Z2992">
        <f>IF(AND(ISNUMBER('Apólices'!$L2992),'Apólices'!$R2992&lt;&gt;"Cancelada"),IF(AND('Apólices'!$L2992&gt;=TODAY(),'Apólices'!$L2992&lt;=TODAY()+90),'Apólices'!$L2992+ROW()/100000,""),"")</f>
        <v/>
      </c>
    </row>
    <row r="2993">
      <c r="Z2993">
        <f>IF(AND(ISNUMBER('Apólices'!$L2993),'Apólices'!$R2993&lt;&gt;"Cancelada"),IF(AND('Apólices'!$L2993&gt;=TODAY(),'Apólices'!$L2993&lt;=TODAY()+90),'Apólices'!$L2993+ROW()/100000,""),"")</f>
        <v/>
      </c>
    </row>
    <row r="2994">
      <c r="Z2994">
        <f>IF(AND(ISNUMBER('Apólices'!$L2994),'Apólices'!$R2994&lt;&gt;"Cancelada"),IF(AND('Apólices'!$L2994&gt;=TODAY(),'Apólices'!$L2994&lt;=TODAY()+90),'Apólices'!$L2994+ROW()/100000,""),"")</f>
        <v/>
      </c>
    </row>
    <row r="2995">
      <c r="Z2995">
        <f>IF(AND(ISNUMBER('Apólices'!$L2995),'Apólices'!$R2995&lt;&gt;"Cancelada"),IF(AND('Apólices'!$L2995&gt;=TODAY(),'Apólices'!$L2995&lt;=TODAY()+90),'Apólices'!$L2995+ROW()/100000,""),"")</f>
        <v/>
      </c>
    </row>
    <row r="2996">
      <c r="Z2996">
        <f>IF(AND(ISNUMBER('Apólices'!$L2996),'Apólices'!$R2996&lt;&gt;"Cancelada"),IF(AND('Apólices'!$L2996&gt;=TODAY(),'Apólices'!$L2996&lt;=TODAY()+90),'Apólices'!$L2996+ROW()/100000,""),"")</f>
        <v/>
      </c>
    </row>
    <row r="2997">
      <c r="Z2997">
        <f>IF(AND(ISNUMBER('Apólices'!$L2997),'Apólices'!$R2997&lt;&gt;"Cancelada"),IF(AND('Apólices'!$L2997&gt;=TODAY(),'Apólices'!$L2997&lt;=TODAY()+90),'Apólices'!$L2997+ROW()/100000,""),"")</f>
        <v/>
      </c>
    </row>
    <row r="2998">
      <c r="Z2998">
        <f>IF(AND(ISNUMBER('Apólices'!$L2998),'Apólices'!$R2998&lt;&gt;"Cancelada"),IF(AND('Apólices'!$L2998&gt;=TODAY(),'Apólices'!$L2998&lt;=TODAY()+90),'Apólices'!$L2998+ROW()/100000,""),"")</f>
        <v/>
      </c>
    </row>
    <row r="2999">
      <c r="Z2999">
        <f>IF(AND(ISNUMBER('Apólices'!$L2999),'Apólices'!$R2999&lt;&gt;"Cancelada"),IF(AND('Apólices'!$L2999&gt;=TODAY(),'Apólices'!$L2999&lt;=TODAY()+90),'Apólices'!$L2999+ROW()/100000,""),"")</f>
        <v/>
      </c>
    </row>
    <row r="3000">
      <c r="Z3000">
        <f>IF(AND(ISNUMBER('Apólices'!$L3000),'Apólices'!$R3000&lt;&gt;"Cancelada"),IF(AND('Apólices'!$L3000&gt;=TODAY(),'Apólices'!$L3000&lt;=TODAY()+90),'Apólices'!$L3000+ROW()/100000,""),"")</f>
        <v/>
      </c>
    </row>
    <row r="3001">
      <c r="Z3001">
        <f>IF(AND(ISNUMBER('Apólices'!$L3001),'Apólices'!$R3001&lt;&gt;"Cancelada"),IF(AND('Apólices'!$L3001&gt;=TODAY(),'Apólices'!$L3001&lt;=TODAY()+90),'Apólices'!$L3001+ROW()/100000,""),"")</f>
        <v/>
      </c>
    </row>
    <row r="3002">
      <c r="Z3002">
        <f>IF(AND(ISNUMBER('Apólices'!$L3002),'Apólices'!$R3002&lt;&gt;"Cancelada"),IF(AND('Apólices'!$L3002&gt;=TODAY(),'Apólices'!$L3002&lt;=TODAY()+90),'Apólices'!$L3002+ROW()/100000,""),"")</f>
        <v/>
      </c>
    </row>
    <row r="3003">
      <c r="Z3003">
        <f>IF(AND(ISNUMBER('Apólices'!$L3003),'Apólices'!$R3003&lt;&gt;"Cancelada"),IF(AND('Apólices'!$L3003&gt;=TODAY(),'Apólices'!$L3003&lt;=TODAY()+90),'Apólices'!$L3003+ROW()/100000,""),"")</f>
        <v/>
      </c>
    </row>
    <row r="3004">
      <c r="Z3004">
        <f>IF(AND(ISNUMBER('Apólices'!$L3004),'Apólices'!$R3004&lt;&gt;"Cancelada"),IF(AND('Apólices'!$L3004&gt;=TODAY(),'Apólices'!$L3004&lt;=TODAY()+90),'Apólices'!$L3004+ROW()/100000,""),"")</f>
        <v/>
      </c>
    </row>
    <row r="3005">
      <c r="Z3005">
        <f>IF(AND(ISNUMBER('Apólices'!$L3005),'Apólices'!$R3005&lt;&gt;"Cancelada"),IF(AND('Apólices'!$L3005&gt;=TODAY(),'Apólices'!$L3005&lt;=TODAY()+90),'Apólices'!$L3005+ROW()/100000,""),"")</f>
        <v/>
      </c>
    </row>
    <row r="3006">
      <c r="Z3006">
        <f>IF(AND(ISNUMBER('Apólices'!$L3006),'Apólices'!$R3006&lt;&gt;"Cancelada"),IF(AND('Apólices'!$L3006&gt;=TODAY(),'Apólices'!$L3006&lt;=TODAY()+90),'Apólices'!$L3006+ROW()/100000,""),"")</f>
        <v/>
      </c>
    </row>
    <row r="3007">
      <c r="Z3007">
        <f>IF(AND(ISNUMBER('Apólices'!$L3007),'Apólices'!$R3007&lt;&gt;"Cancelada"),IF(AND('Apólices'!$L3007&gt;=TODAY(),'Apólices'!$L3007&lt;=TODAY()+90),'Apólices'!$L3007+ROW()/100000,""),"")</f>
        <v/>
      </c>
    </row>
    <row r="3008">
      <c r="Z3008">
        <f>IF(AND(ISNUMBER('Apólices'!$L3008),'Apólices'!$R3008&lt;&gt;"Cancelada"),IF(AND('Apólices'!$L3008&gt;=TODAY(),'Apólices'!$L3008&lt;=TODAY()+90),'Apólices'!$L3008+ROW()/100000,""),"")</f>
        <v/>
      </c>
    </row>
    <row r="3009">
      <c r="Z3009">
        <f>IF(AND(ISNUMBER('Apólices'!$L3009),'Apólices'!$R3009&lt;&gt;"Cancelada"),IF(AND('Apólices'!$L3009&gt;=TODAY(),'Apólices'!$L3009&lt;=TODAY()+90),'Apólices'!$L3009+ROW()/100000,""),"")</f>
        <v/>
      </c>
    </row>
    <row r="3010">
      <c r="Z3010">
        <f>IF(AND(ISNUMBER('Apólices'!$L3010),'Apólices'!$R3010&lt;&gt;"Cancelada"),IF(AND('Apólices'!$L3010&gt;=TODAY(),'Apólices'!$L3010&lt;=TODAY()+90),'Apólices'!$L3010+ROW()/100000,""),"")</f>
        <v/>
      </c>
    </row>
    <row r="3011">
      <c r="Z3011">
        <f>IF(AND(ISNUMBER('Apólices'!$L3011),'Apólices'!$R3011&lt;&gt;"Cancelada"),IF(AND('Apólices'!$L3011&gt;=TODAY(),'Apólices'!$L3011&lt;=TODAY()+90),'Apólices'!$L3011+ROW()/100000,""),"")</f>
        <v/>
      </c>
    </row>
    <row r="3012">
      <c r="Z3012">
        <f>IF(AND(ISNUMBER('Apólices'!$L3012),'Apólices'!$R3012&lt;&gt;"Cancelada"),IF(AND('Apólices'!$L3012&gt;=TODAY(),'Apólices'!$L3012&lt;=TODAY()+90),'Apólices'!$L3012+ROW()/100000,""),"")</f>
        <v/>
      </c>
    </row>
    <row r="3013">
      <c r="Z3013">
        <f>IF(AND(ISNUMBER('Apólices'!$L3013),'Apólices'!$R3013&lt;&gt;"Cancelada"),IF(AND('Apólices'!$L3013&gt;=TODAY(),'Apólices'!$L3013&lt;=TODAY()+90),'Apólices'!$L3013+ROW()/100000,""),"")</f>
        <v/>
      </c>
    </row>
    <row r="3014">
      <c r="Z3014">
        <f>IF(AND(ISNUMBER('Apólices'!$L3014),'Apólices'!$R3014&lt;&gt;"Cancelada"),IF(AND('Apólices'!$L3014&gt;=TODAY(),'Apólices'!$L3014&lt;=TODAY()+90),'Apólices'!$L3014+ROW()/100000,""),"")</f>
        <v/>
      </c>
    </row>
    <row r="3015">
      <c r="Z3015">
        <f>IF(AND(ISNUMBER('Apólices'!$L3015),'Apólices'!$R3015&lt;&gt;"Cancelada"),IF(AND('Apólices'!$L3015&gt;=TODAY(),'Apólices'!$L3015&lt;=TODAY()+90),'Apólices'!$L3015+ROW()/100000,""),"")</f>
        <v/>
      </c>
    </row>
    <row r="3016">
      <c r="Z3016">
        <f>IF(AND(ISNUMBER('Apólices'!$L3016),'Apólices'!$R3016&lt;&gt;"Cancelada"),IF(AND('Apólices'!$L3016&gt;=TODAY(),'Apólices'!$L3016&lt;=TODAY()+90),'Apólices'!$L3016+ROW()/100000,""),"")</f>
        <v/>
      </c>
    </row>
    <row r="3017">
      <c r="Z3017">
        <f>IF(AND(ISNUMBER('Apólices'!$L3017),'Apólices'!$R3017&lt;&gt;"Cancelada"),IF(AND('Apólices'!$L3017&gt;=TODAY(),'Apólices'!$L3017&lt;=TODAY()+90),'Apólices'!$L3017+ROW()/100000,""),"")</f>
        <v/>
      </c>
    </row>
    <row r="3018">
      <c r="Z3018">
        <f>IF(AND(ISNUMBER('Apólices'!$L3018),'Apólices'!$R3018&lt;&gt;"Cancelada"),IF(AND('Apólices'!$L3018&gt;=TODAY(),'Apólices'!$L3018&lt;=TODAY()+90),'Apólices'!$L3018+ROW()/100000,""),"")</f>
        <v/>
      </c>
    </row>
    <row r="3019">
      <c r="Z3019">
        <f>IF(AND(ISNUMBER('Apólices'!$L3019),'Apólices'!$R3019&lt;&gt;"Cancelada"),IF(AND('Apólices'!$L3019&gt;=TODAY(),'Apólices'!$L3019&lt;=TODAY()+90),'Apólices'!$L3019+ROW()/100000,""),"")</f>
        <v/>
      </c>
    </row>
    <row r="3020">
      <c r="Z3020">
        <f>IF(AND(ISNUMBER('Apólices'!$L3020),'Apólices'!$R3020&lt;&gt;"Cancelada"),IF(AND('Apólices'!$L3020&gt;=TODAY(),'Apólices'!$L3020&lt;=TODAY()+90),'Apólices'!$L3020+ROW()/100000,""),"")</f>
        <v/>
      </c>
    </row>
    <row r="3021">
      <c r="Z3021">
        <f>IF(AND(ISNUMBER('Apólices'!$L3021),'Apólices'!$R3021&lt;&gt;"Cancelada"),IF(AND('Apólices'!$L3021&gt;=TODAY(),'Apólices'!$L3021&lt;=TODAY()+90),'Apólices'!$L3021+ROW()/100000,""),"")</f>
        <v/>
      </c>
    </row>
    <row r="3022">
      <c r="Z3022">
        <f>IF(AND(ISNUMBER('Apólices'!$L3022),'Apólices'!$R3022&lt;&gt;"Cancelada"),IF(AND('Apólices'!$L3022&gt;=TODAY(),'Apólices'!$L3022&lt;=TODAY()+90),'Apólices'!$L3022+ROW()/100000,""),"")</f>
        <v/>
      </c>
    </row>
    <row r="3023">
      <c r="Z3023">
        <f>IF(AND(ISNUMBER('Apólices'!$L3023),'Apólices'!$R3023&lt;&gt;"Cancelada"),IF(AND('Apólices'!$L3023&gt;=TODAY(),'Apólices'!$L3023&lt;=TODAY()+90),'Apólices'!$L3023+ROW()/100000,""),"")</f>
        <v/>
      </c>
    </row>
    <row r="3024">
      <c r="Z3024">
        <f>IF(AND(ISNUMBER('Apólices'!$L3024),'Apólices'!$R3024&lt;&gt;"Cancelada"),IF(AND('Apólices'!$L3024&gt;=TODAY(),'Apólices'!$L3024&lt;=TODAY()+90),'Apólices'!$L3024+ROW()/100000,""),"")</f>
        <v/>
      </c>
    </row>
    <row r="3025">
      <c r="Z3025">
        <f>IF(AND(ISNUMBER('Apólices'!$L3025),'Apólices'!$R3025&lt;&gt;"Cancelada"),IF(AND('Apólices'!$L3025&gt;=TODAY(),'Apólices'!$L3025&lt;=TODAY()+90),'Apólices'!$L3025+ROW()/100000,""),"")</f>
        <v/>
      </c>
    </row>
    <row r="3026">
      <c r="Z3026">
        <f>IF(AND(ISNUMBER('Apólices'!$L3026),'Apólices'!$R3026&lt;&gt;"Cancelada"),IF(AND('Apólices'!$L3026&gt;=TODAY(),'Apólices'!$L3026&lt;=TODAY()+90),'Apólices'!$L3026+ROW()/100000,""),"")</f>
        <v/>
      </c>
    </row>
    <row r="3027">
      <c r="Z3027">
        <f>IF(AND(ISNUMBER('Apólices'!$L3027),'Apólices'!$R3027&lt;&gt;"Cancelada"),IF(AND('Apólices'!$L3027&gt;=TODAY(),'Apólices'!$L3027&lt;=TODAY()+90),'Apólices'!$L3027+ROW()/100000,""),"")</f>
        <v/>
      </c>
    </row>
    <row r="3028">
      <c r="Z3028">
        <f>IF(AND(ISNUMBER('Apólices'!$L3028),'Apólices'!$R3028&lt;&gt;"Cancelada"),IF(AND('Apólices'!$L3028&gt;=TODAY(),'Apólices'!$L3028&lt;=TODAY()+90),'Apólices'!$L3028+ROW()/100000,""),"")</f>
        <v/>
      </c>
    </row>
    <row r="3029">
      <c r="Z3029">
        <f>IF(AND(ISNUMBER('Apólices'!$L3029),'Apólices'!$R3029&lt;&gt;"Cancelada"),IF(AND('Apólices'!$L3029&gt;=TODAY(),'Apólices'!$L3029&lt;=TODAY()+90),'Apólices'!$L3029+ROW()/100000,""),"")</f>
        <v/>
      </c>
    </row>
    <row r="3030">
      <c r="Z3030">
        <f>IF(AND(ISNUMBER('Apólices'!$L3030),'Apólices'!$R3030&lt;&gt;"Cancelada"),IF(AND('Apólices'!$L3030&gt;=TODAY(),'Apólices'!$L3030&lt;=TODAY()+90),'Apólices'!$L3030+ROW()/100000,""),"")</f>
        <v/>
      </c>
    </row>
    <row r="3031">
      <c r="Z3031">
        <f>IF(AND(ISNUMBER('Apólices'!$L3031),'Apólices'!$R3031&lt;&gt;"Cancelada"),IF(AND('Apólices'!$L3031&gt;=TODAY(),'Apólices'!$L3031&lt;=TODAY()+90),'Apólices'!$L3031+ROW()/100000,""),"")</f>
        <v/>
      </c>
    </row>
    <row r="3032">
      <c r="Z3032">
        <f>IF(AND(ISNUMBER('Apólices'!$L3032),'Apólices'!$R3032&lt;&gt;"Cancelada"),IF(AND('Apólices'!$L3032&gt;=TODAY(),'Apólices'!$L3032&lt;=TODAY()+90),'Apólices'!$L3032+ROW()/100000,""),"")</f>
        <v/>
      </c>
    </row>
    <row r="3033">
      <c r="Z3033">
        <f>IF(AND(ISNUMBER('Apólices'!$L3033),'Apólices'!$R3033&lt;&gt;"Cancelada"),IF(AND('Apólices'!$L3033&gt;=TODAY(),'Apólices'!$L3033&lt;=TODAY()+90),'Apólices'!$L3033+ROW()/100000,""),"")</f>
        <v/>
      </c>
    </row>
    <row r="3034">
      <c r="Z3034">
        <f>IF(AND(ISNUMBER('Apólices'!$L3034),'Apólices'!$R3034&lt;&gt;"Cancelada"),IF(AND('Apólices'!$L3034&gt;=TODAY(),'Apólices'!$L3034&lt;=TODAY()+90),'Apólices'!$L3034+ROW()/100000,""),"")</f>
        <v/>
      </c>
    </row>
    <row r="3035">
      <c r="Z3035">
        <f>IF(AND(ISNUMBER('Apólices'!$L3035),'Apólices'!$R3035&lt;&gt;"Cancelada"),IF(AND('Apólices'!$L3035&gt;=TODAY(),'Apólices'!$L3035&lt;=TODAY()+90),'Apólices'!$L3035+ROW()/100000,""),"")</f>
        <v/>
      </c>
    </row>
    <row r="3036">
      <c r="Z3036">
        <f>IF(AND(ISNUMBER('Apólices'!$L3036),'Apólices'!$R3036&lt;&gt;"Cancelada"),IF(AND('Apólices'!$L3036&gt;=TODAY(),'Apólices'!$L3036&lt;=TODAY()+90),'Apólices'!$L3036+ROW()/100000,""),"")</f>
        <v/>
      </c>
    </row>
    <row r="3037">
      <c r="Z3037">
        <f>IF(AND(ISNUMBER('Apólices'!$L3037),'Apólices'!$R3037&lt;&gt;"Cancelada"),IF(AND('Apólices'!$L3037&gt;=TODAY(),'Apólices'!$L3037&lt;=TODAY()+90),'Apólices'!$L3037+ROW()/100000,""),"")</f>
        <v/>
      </c>
    </row>
    <row r="3038">
      <c r="Z3038">
        <f>IF(AND(ISNUMBER('Apólices'!$L3038),'Apólices'!$R3038&lt;&gt;"Cancelada"),IF(AND('Apólices'!$L3038&gt;=TODAY(),'Apólices'!$L3038&lt;=TODAY()+90),'Apólices'!$L3038+ROW()/100000,""),"")</f>
        <v/>
      </c>
    </row>
    <row r="3039">
      <c r="Z3039">
        <f>IF(AND(ISNUMBER('Apólices'!$L3039),'Apólices'!$R3039&lt;&gt;"Cancelada"),IF(AND('Apólices'!$L3039&gt;=TODAY(),'Apólices'!$L3039&lt;=TODAY()+90),'Apólices'!$L3039+ROW()/100000,""),"")</f>
        <v/>
      </c>
    </row>
    <row r="3040">
      <c r="Z3040">
        <f>IF(AND(ISNUMBER('Apólices'!$L3040),'Apólices'!$R3040&lt;&gt;"Cancelada"),IF(AND('Apólices'!$L3040&gt;=TODAY(),'Apólices'!$L3040&lt;=TODAY()+90),'Apólices'!$L3040+ROW()/100000,""),"")</f>
        <v/>
      </c>
    </row>
    <row r="3041">
      <c r="Z3041">
        <f>IF(AND(ISNUMBER('Apólices'!$L3041),'Apólices'!$R3041&lt;&gt;"Cancelada"),IF(AND('Apólices'!$L3041&gt;=TODAY(),'Apólices'!$L3041&lt;=TODAY()+90),'Apólices'!$L3041+ROW()/100000,""),"")</f>
        <v/>
      </c>
    </row>
    <row r="3042">
      <c r="Z3042">
        <f>IF(AND(ISNUMBER('Apólices'!$L3042),'Apólices'!$R3042&lt;&gt;"Cancelada"),IF(AND('Apólices'!$L3042&gt;=TODAY(),'Apólices'!$L3042&lt;=TODAY()+90),'Apólices'!$L3042+ROW()/100000,""),"")</f>
        <v/>
      </c>
    </row>
    <row r="3043">
      <c r="Z3043">
        <f>IF(AND(ISNUMBER('Apólices'!$L3043),'Apólices'!$R3043&lt;&gt;"Cancelada"),IF(AND('Apólices'!$L3043&gt;=TODAY(),'Apólices'!$L3043&lt;=TODAY()+90),'Apólices'!$L3043+ROW()/100000,""),"")</f>
        <v/>
      </c>
    </row>
    <row r="3044">
      <c r="Z3044">
        <f>IF(AND(ISNUMBER('Apólices'!$L3044),'Apólices'!$R3044&lt;&gt;"Cancelada"),IF(AND('Apólices'!$L3044&gt;=TODAY(),'Apólices'!$L3044&lt;=TODAY()+90),'Apólices'!$L3044+ROW()/100000,""),"")</f>
        <v/>
      </c>
    </row>
    <row r="3045">
      <c r="Z3045">
        <f>IF(AND(ISNUMBER('Apólices'!$L3045),'Apólices'!$R3045&lt;&gt;"Cancelada"),IF(AND('Apólices'!$L3045&gt;=TODAY(),'Apólices'!$L3045&lt;=TODAY()+90),'Apólices'!$L3045+ROW()/100000,""),"")</f>
        <v/>
      </c>
    </row>
    <row r="3046">
      <c r="Z3046">
        <f>IF(AND(ISNUMBER('Apólices'!$L3046),'Apólices'!$R3046&lt;&gt;"Cancelada"),IF(AND('Apólices'!$L3046&gt;=TODAY(),'Apólices'!$L3046&lt;=TODAY()+90),'Apólices'!$L3046+ROW()/100000,""),"")</f>
        <v/>
      </c>
    </row>
    <row r="3047">
      <c r="Z3047">
        <f>IF(AND(ISNUMBER('Apólices'!$L3047),'Apólices'!$R3047&lt;&gt;"Cancelada"),IF(AND('Apólices'!$L3047&gt;=TODAY(),'Apólices'!$L3047&lt;=TODAY()+90),'Apólices'!$L3047+ROW()/100000,""),"")</f>
        <v/>
      </c>
    </row>
    <row r="3048">
      <c r="Z3048">
        <f>IF(AND(ISNUMBER('Apólices'!$L3048),'Apólices'!$R3048&lt;&gt;"Cancelada"),IF(AND('Apólices'!$L3048&gt;=TODAY(),'Apólices'!$L3048&lt;=TODAY()+90),'Apólices'!$L3048+ROW()/100000,""),"")</f>
        <v/>
      </c>
    </row>
    <row r="3049">
      <c r="Z3049">
        <f>IF(AND(ISNUMBER('Apólices'!$L3049),'Apólices'!$R3049&lt;&gt;"Cancelada"),IF(AND('Apólices'!$L3049&gt;=TODAY(),'Apólices'!$L3049&lt;=TODAY()+90),'Apólices'!$L3049+ROW()/100000,""),"")</f>
        <v/>
      </c>
    </row>
    <row r="3050">
      <c r="Z3050">
        <f>IF(AND(ISNUMBER('Apólices'!$L3050),'Apólices'!$R3050&lt;&gt;"Cancelada"),IF(AND('Apólices'!$L3050&gt;=TODAY(),'Apólices'!$L3050&lt;=TODAY()+90),'Apólices'!$L3050+ROW()/100000,""),"")</f>
        <v/>
      </c>
    </row>
    <row r="3051">
      <c r="Z3051">
        <f>IF(AND(ISNUMBER('Apólices'!$L3051),'Apólices'!$R3051&lt;&gt;"Cancelada"),IF(AND('Apólices'!$L3051&gt;=TODAY(),'Apólices'!$L3051&lt;=TODAY()+90),'Apólices'!$L3051+ROW()/100000,""),"")</f>
        <v/>
      </c>
    </row>
    <row r="3052">
      <c r="Z3052">
        <f>IF(AND(ISNUMBER('Apólices'!$L3052),'Apólices'!$R3052&lt;&gt;"Cancelada"),IF(AND('Apólices'!$L3052&gt;=TODAY(),'Apólices'!$L3052&lt;=TODAY()+90),'Apólices'!$L3052+ROW()/100000,""),"")</f>
        <v/>
      </c>
    </row>
    <row r="3053">
      <c r="Z3053">
        <f>IF(AND(ISNUMBER('Apólices'!$L3053),'Apólices'!$R3053&lt;&gt;"Cancelada"),IF(AND('Apólices'!$L3053&gt;=TODAY(),'Apólices'!$L3053&lt;=TODAY()+90),'Apólices'!$L3053+ROW()/100000,""),"")</f>
        <v/>
      </c>
    </row>
    <row r="3054">
      <c r="Z3054">
        <f>IF(AND(ISNUMBER('Apólices'!$L3054),'Apólices'!$R3054&lt;&gt;"Cancelada"),IF(AND('Apólices'!$L3054&gt;=TODAY(),'Apólices'!$L3054&lt;=TODAY()+90),'Apólices'!$L3054+ROW()/100000,""),"")</f>
        <v/>
      </c>
    </row>
    <row r="3055">
      <c r="Z3055">
        <f>IF(AND(ISNUMBER('Apólices'!$L3055),'Apólices'!$R3055&lt;&gt;"Cancelada"),IF(AND('Apólices'!$L3055&gt;=TODAY(),'Apólices'!$L3055&lt;=TODAY()+90),'Apólices'!$L3055+ROW()/100000,""),"")</f>
        <v/>
      </c>
    </row>
    <row r="3056">
      <c r="Z3056">
        <f>IF(AND(ISNUMBER('Apólices'!$L3056),'Apólices'!$R3056&lt;&gt;"Cancelada"),IF(AND('Apólices'!$L3056&gt;=TODAY(),'Apólices'!$L3056&lt;=TODAY()+90),'Apólices'!$L3056+ROW()/100000,""),"")</f>
        <v/>
      </c>
    </row>
    <row r="3057">
      <c r="Z3057">
        <f>IF(AND(ISNUMBER('Apólices'!$L3057),'Apólices'!$R3057&lt;&gt;"Cancelada"),IF(AND('Apólices'!$L3057&gt;=TODAY(),'Apólices'!$L3057&lt;=TODAY()+90),'Apólices'!$L3057+ROW()/100000,""),"")</f>
        <v/>
      </c>
    </row>
    <row r="3058">
      <c r="Z3058">
        <f>IF(AND(ISNUMBER('Apólices'!$L3058),'Apólices'!$R3058&lt;&gt;"Cancelada"),IF(AND('Apólices'!$L3058&gt;=TODAY(),'Apólices'!$L3058&lt;=TODAY()+90),'Apólices'!$L3058+ROW()/100000,""),"")</f>
        <v/>
      </c>
    </row>
    <row r="3059">
      <c r="Z3059">
        <f>IF(AND(ISNUMBER('Apólices'!$L3059),'Apólices'!$R3059&lt;&gt;"Cancelada"),IF(AND('Apólices'!$L3059&gt;=TODAY(),'Apólices'!$L3059&lt;=TODAY()+90),'Apólices'!$L3059+ROW()/100000,""),"")</f>
        <v/>
      </c>
    </row>
    <row r="3060">
      <c r="Z3060">
        <f>IF(AND(ISNUMBER('Apólices'!$L3060),'Apólices'!$R3060&lt;&gt;"Cancelada"),IF(AND('Apólices'!$L3060&gt;=TODAY(),'Apólices'!$L3060&lt;=TODAY()+90),'Apólices'!$L3060+ROW()/100000,""),"")</f>
        <v/>
      </c>
    </row>
    <row r="3061">
      <c r="Z3061">
        <f>IF(AND(ISNUMBER('Apólices'!$L3061),'Apólices'!$R3061&lt;&gt;"Cancelada"),IF(AND('Apólices'!$L3061&gt;=TODAY(),'Apólices'!$L3061&lt;=TODAY()+90),'Apólices'!$L3061+ROW()/100000,""),"")</f>
        <v/>
      </c>
    </row>
    <row r="3062">
      <c r="Z3062">
        <f>IF(AND(ISNUMBER('Apólices'!$L3062),'Apólices'!$R3062&lt;&gt;"Cancelada"),IF(AND('Apólices'!$L3062&gt;=TODAY(),'Apólices'!$L3062&lt;=TODAY()+90),'Apólices'!$L3062+ROW()/100000,""),"")</f>
        <v/>
      </c>
    </row>
    <row r="3063">
      <c r="Z3063">
        <f>IF(AND(ISNUMBER('Apólices'!$L3063),'Apólices'!$R3063&lt;&gt;"Cancelada"),IF(AND('Apólices'!$L3063&gt;=TODAY(),'Apólices'!$L3063&lt;=TODAY()+90),'Apólices'!$L3063+ROW()/100000,""),"")</f>
        <v/>
      </c>
    </row>
    <row r="3064">
      <c r="Z3064">
        <f>IF(AND(ISNUMBER('Apólices'!$L3064),'Apólices'!$R3064&lt;&gt;"Cancelada"),IF(AND('Apólices'!$L3064&gt;=TODAY(),'Apólices'!$L3064&lt;=TODAY()+90),'Apólices'!$L3064+ROW()/100000,""),"")</f>
        <v/>
      </c>
    </row>
    <row r="3065">
      <c r="Z3065">
        <f>IF(AND(ISNUMBER('Apólices'!$L3065),'Apólices'!$R3065&lt;&gt;"Cancelada"),IF(AND('Apólices'!$L3065&gt;=TODAY(),'Apólices'!$L3065&lt;=TODAY()+90),'Apólices'!$L3065+ROW()/100000,""),"")</f>
        <v/>
      </c>
    </row>
    <row r="3066">
      <c r="Z3066">
        <f>IF(AND(ISNUMBER('Apólices'!$L3066),'Apólices'!$R3066&lt;&gt;"Cancelada"),IF(AND('Apólices'!$L3066&gt;=TODAY(),'Apólices'!$L3066&lt;=TODAY()+90),'Apólices'!$L3066+ROW()/100000,""),"")</f>
        <v/>
      </c>
    </row>
    <row r="3067">
      <c r="Z3067">
        <f>IF(AND(ISNUMBER('Apólices'!$L3067),'Apólices'!$R3067&lt;&gt;"Cancelada"),IF(AND('Apólices'!$L3067&gt;=TODAY(),'Apólices'!$L3067&lt;=TODAY()+90),'Apólices'!$L3067+ROW()/100000,""),"")</f>
        <v/>
      </c>
    </row>
    <row r="3068">
      <c r="Z3068">
        <f>IF(AND(ISNUMBER('Apólices'!$L3068),'Apólices'!$R3068&lt;&gt;"Cancelada"),IF(AND('Apólices'!$L3068&gt;=TODAY(),'Apólices'!$L3068&lt;=TODAY()+90),'Apólices'!$L3068+ROW()/100000,""),"")</f>
        <v/>
      </c>
    </row>
    <row r="3069">
      <c r="Z3069">
        <f>IF(AND(ISNUMBER('Apólices'!$L3069),'Apólices'!$R3069&lt;&gt;"Cancelada"),IF(AND('Apólices'!$L3069&gt;=TODAY(),'Apólices'!$L3069&lt;=TODAY()+90),'Apólices'!$L3069+ROW()/100000,""),"")</f>
        <v/>
      </c>
    </row>
    <row r="3070">
      <c r="Z3070">
        <f>IF(AND(ISNUMBER('Apólices'!$L3070),'Apólices'!$R3070&lt;&gt;"Cancelada"),IF(AND('Apólices'!$L3070&gt;=TODAY(),'Apólices'!$L3070&lt;=TODAY()+90),'Apólices'!$L3070+ROW()/100000,""),"")</f>
        <v/>
      </c>
    </row>
    <row r="3071">
      <c r="Z3071">
        <f>IF(AND(ISNUMBER('Apólices'!$L3071),'Apólices'!$R3071&lt;&gt;"Cancelada"),IF(AND('Apólices'!$L3071&gt;=TODAY(),'Apólices'!$L3071&lt;=TODAY()+90),'Apólices'!$L3071+ROW()/100000,""),"")</f>
        <v/>
      </c>
    </row>
    <row r="3072">
      <c r="Z3072">
        <f>IF(AND(ISNUMBER('Apólices'!$L3072),'Apólices'!$R3072&lt;&gt;"Cancelada"),IF(AND('Apólices'!$L3072&gt;=TODAY(),'Apólices'!$L3072&lt;=TODAY()+90),'Apólices'!$L3072+ROW()/100000,""),"")</f>
        <v/>
      </c>
    </row>
    <row r="3073">
      <c r="Z3073">
        <f>IF(AND(ISNUMBER('Apólices'!$L3073),'Apólices'!$R3073&lt;&gt;"Cancelada"),IF(AND('Apólices'!$L3073&gt;=TODAY(),'Apólices'!$L3073&lt;=TODAY()+90),'Apólices'!$L3073+ROW()/100000,""),"")</f>
        <v/>
      </c>
    </row>
    <row r="3074">
      <c r="Z3074">
        <f>IF(AND(ISNUMBER('Apólices'!$L3074),'Apólices'!$R3074&lt;&gt;"Cancelada"),IF(AND('Apólices'!$L3074&gt;=TODAY(),'Apólices'!$L3074&lt;=TODAY()+90),'Apólices'!$L3074+ROW()/100000,""),"")</f>
        <v/>
      </c>
    </row>
    <row r="3075">
      <c r="Z3075">
        <f>IF(AND(ISNUMBER('Apólices'!$L3075),'Apólices'!$R3075&lt;&gt;"Cancelada"),IF(AND('Apólices'!$L3075&gt;=TODAY(),'Apólices'!$L3075&lt;=TODAY()+90),'Apólices'!$L3075+ROW()/100000,""),"")</f>
        <v/>
      </c>
    </row>
    <row r="3076">
      <c r="Z3076">
        <f>IF(AND(ISNUMBER('Apólices'!$L3076),'Apólices'!$R3076&lt;&gt;"Cancelada"),IF(AND('Apólices'!$L3076&gt;=TODAY(),'Apólices'!$L3076&lt;=TODAY()+90),'Apólices'!$L3076+ROW()/100000,""),"")</f>
        <v/>
      </c>
    </row>
    <row r="3077">
      <c r="Z3077">
        <f>IF(AND(ISNUMBER('Apólices'!$L3077),'Apólices'!$R3077&lt;&gt;"Cancelada"),IF(AND('Apólices'!$L3077&gt;=TODAY(),'Apólices'!$L3077&lt;=TODAY()+90),'Apólices'!$L3077+ROW()/100000,""),"")</f>
        <v/>
      </c>
    </row>
    <row r="3078">
      <c r="Z3078">
        <f>IF(AND(ISNUMBER('Apólices'!$L3078),'Apólices'!$R3078&lt;&gt;"Cancelada"),IF(AND('Apólices'!$L3078&gt;=TODAY(),'Apólices'!$L3078&lt;=TODAY()+90),'Apólices'!$L3078+ROW()/100000,""),"")</f>
        <v/>
      </c>
    </row>
    <row r="3079">
      <c r="Z3079">
        <f>IF(AND(ISNUMBER('Apólices'!$L3079),'Apólices'!$R3079&lt;&gt;"Cancelada"),IF(AND('Apólices'!$L3079&gt;=TODAY(),'Apólices'!$L3079&lt;=TODAY()+90),'Apólices'!$L3079+ROW()/100000,""),"")</f>
        <v/>
      </c>
    </row>
    <row r="3080">
      <c r="Z3080">
        <f>IF(AND(ISNUMBER('Apólices'!$L3080),'Apólices'!$R3080&lt;&gt;"Cancelada"),IF(AND('Apólices'!$L3080&gt;=TODAY(),'Apólices'!$L3080&lt;=TODAY()+90),'Apólices'!$L3080+ROW()/100000,""),"")</f>
        <v/>
      </c>
    </row>
    <row r="3081">
      <c r="Z3081">
        <f>IF(AND(ISNUMBER('Apólices'!$L3081),'Apólices'!$R3081&lt;&gt;"Cancelada"),IF(AND('Apólices'!$L3081&gt;=TODAY(),'Apólices'!$L3081&lt;=TODAY()+90),'Apólices'!$L3081+ROW()/100000,""),"")</f>
        <v/>
      </c>
    </row>
    <row r="3082">
      <c r="Z3082">
        <f>IF(AND(ISNUMBER('Apólices'!$L3082),'Apólices'!$R3082&lt;&gt;"Cancelada"),IF(AND('Apólices'!$L3082&gt;=TODAY(),'Apólices'!$L3082&lt;=TODAY()+90),'Apólices'!$L3082+ROW()/100000,""),"")</f>
        <v/>
      </c>
    </row>
    <row r="3083">
      <c r="Z3083">
        <f>IF(AND(ISNUMBER('Apólices'!$L3083),'Apólices'!$R3083&lt;&gt;"Cancelada"),IF(AND('Apólices'!$L3083&gt;=TODAY(),'Apólices'!$L3083&lt;=TODAY()+90),'Apólices'!$L3083+ROW()/100000,""),"")</f>
        <v/>
      </c>
    </row>
    <row r="3084">
      <c r="Z3084">
        <f>IF(AND(ISNUMBER('Apólices'!$L3084),'Apólices'!$R3084&lt;&gt;"Cancelada"),IF(AND('Apólices'!$L3084&gt;=TODAY(),'Apólices'!$L3084&lt;=TODAY()+90),'Apólices'!$L3084+ROW()/100000,""),"")</f>
        <v/>
      </c>
    </row>
    <row r="3085">
      <c r="Z3085">
        <f>IF(AND(ISNUMBER('Apólices'!$L3085),'Apólices'!$R3085&lt;&gt;"Cancelada"),IF(AND('Apólices'!$L3085&gt;=TODAY(),'Apólices'!$L3085&lt;=TODAY()+90),'Apólices'!$L3085+ROW()/100000,""),"")</f>
        <v/>
      </c>
    </row>
    <row r="3086">
      <c r="Z3086">
        <f>IF(AND(ISNUMBER('Apólices'!$L3086),'Apólices'!$R3086&lt;&gt;"Cancelada"),IF(AND('Apólices'!$L3086&gt;=TODAY(),'Apólices'!$L3086&lt;=TODAY()+90),'Apólices'!$L3086+ROW()/100000,""),"")</f>
        <v/>
      </c>
    </row>
    <row r="3087">
      <c r="Z3087">
        <f>IF(AND(ISNUMBER('Apólices'!$L3087),'Apólices'!$R3087&lt;&gt;"Cancelada"),IF(AND('Apólices'!$L3087&gt;=TODAY(),'Apólices'!$L3087&lt;=TODAY()+90),'Apólices'!$L3087+ROW()/100000,""),"")</f>
        <v/>
      </c>
    </row>
    <row r="3088">
      <c r="Z3088">
        <f>IF(AND(ISNUMBER('Apólices'!$L3088),'Apólices'!$R3088&lt;&gt;"Cancelada"),IF(AND('Apólices'!$L3088&gt;=TODAY(),'Apólices'!$L3088&lt;=TODAY()+90),'Apólices'!$L3088+ROW()/100000,""),"")</f>
        <v/>
      </c>
    </row>
    <row r="3089">
      <c r="Z3089">
        <f>IF(AND(ISNUMBER('Apólices'!$L3089),'Apólices'!$R3089&lt;&gt;"Cancelada"),IF(AND('Apólices'!$L3089&gt;=TODAY(),'Apólices'!$L3089&lt;=TODAY()+90),'Apólices'!$L3089+ROW()/100000,""),"")</f>
        <v/>
      </c>
    </row>
    <row r="3090">
      <c r="Z3090">
        <f>IF(AND(ISNUMBER('Apólices'!$L3090),'Apólices'!$R3090&lt;&gt;"Cancelada"),IF(AND('Apólices'!$L3090&gt;=TODAY(),'Apólices'!$L3090&lt;=TODAY()+90),'Apólices'!$L3090+ROW()/100000,""),"")</f>
        <v/>
      </c>
    </row>
    <row r="3091">
      <c r="Z3091">
        <f>IF(AND(ISNUMBER('Apólices'!$L3091),'Apólices'!$R3091&lt;&gt;"Cancelada"),IF(AND('Apólices'!$L3091&gt;=TODAY(),'Apólices'!$L3091&lt;=TODAY()+90),'Apólices'!$L3091+ROW()/100000,""),"")</f>
        <v/>
      </c>
    </row>
    <row r="3092">
      <c r="Z3092">
        <f>IF(AND(ISNUMBER('Apólices'!$L3092),'Apólices'!$R3092&lt;&gt;"Cancelada"),IF(AND('Apólices'!$L3092&gt;=TODAY(),'Apólices'!$L3092&lt;=TODAY()+90),'Apólices'!$L3092+ROW()/100000,""),"")</f>
        <v/>
      </c>
    </row>
    <row r="3093">
      <c r="Z3093">
        <f>IF(AND(ISNUMBER('Apólices'!$L3093),'Apólices'!$R3093&lt;&gt;"Cancelada"),IF(AND('Apólices'!$L3093&gt;=TODAY(),'Apólices'!$L3093&lt;=TODAY()+90),'Apólices'!$L3093+ROW()/100000,""),"")</f>
        <v/>
      </c>
    </row>
    <row r="3094">
      <c r="Z3094">
        <f>IF(AND(ISNUMBER('Apólices'!$L3094),'Apólices'!$R3094&lt;&gt;"Cancelada"),IF(AND('Apólices'!$L3094&gt;=TODAY(),'Apólices'!$L3094&lt;=TODAY()+90),'Apólices'!$L3094+ROW()/100000,""),"")</f>
        <v/>
      </c>
    </row>
    <row r="3095">
      <c r="Z3095">
        <f>IF(AND(ISNUMBER('Apólices'!$L3095),'Apólices'!$R3095&lt;&gt;"Cancelada"),IF(AND('Apólices'!$L3095&gt;=TODAY(),'Apólices'!$L3095&lt;=TODAY()+90),'Apólices'!$L3095+ROW()/100000,""),"")</f>
        <v/>
      </c>
    </row>
    <row r="3096">
      <c r="Z3096">
        <f>IF(AND(ISNUMBER('Apólices'!$L3096),'Apólices'!$R3096&lt;&gt;"Cancelada"),IF(AND('Apólices'!$L3096&gt;=TODAY(),'Apólices'!$L3096&lt;=TODAY()+90),'Apólices'!$L3096+ROW()/100000,""),"")</f>
        <v/>
      </c>
    </row>
    <row r="3097">
      <c r="Z3097">
        <f>IF(AND(ISNUMBER('Apólices'!$L3097),'Apólices'!$R3097&lt;&gt;"Cancelada"),IF(AND('Apólices'!$L3097&gt;=TODAY(),'Apólices'!$L3097&lt;=TODAY()+90),'Apólices'!$L3097+ROW()/100000,""),"")</f>
        <v/>
      </c>
    </row>
    <row r="3098">
      <c r="Z3098">
        <f>IF(AND(ISNUMBER('Apólices'!$L3098),'Apólices'!$R3098&lt;&gt;"Cancelada"),IF(AND('Apólices'!$L3098&gt;=TODAY(),'Apólices'!$L3098&lt;=TODAY()+90),'Apólices'!$L3098+ROW()/100000,""),"")</f>
        <v/>
      </c>
    </row>
    <row r="3099">
      <c r="Z3099">
        <f>IF(AND(ISNUMBER('Apólices'!$L3099),'Apólices'!$R3099&lt;&gt;"Cancelada"),IF(AND('Apólices'!$L3099&gt;=TODAY(),'Apólices'!$L3099&lt;=TODAY()+90),'Apólices'!$L3099+ROW()/100000,""),"")</f>
        <v/>
      </c>
    </row>
    <row r="3100">
      <c r="Z3100">
        <f>IF(AND(ISNUMBER('Apólices'!$L3100),'Apólices'!$R3100&lt;&gt;"Cancelada"),IF(AND('Apólices'!$L3100&gt;=TODAY(),'Apólices'!$L3100&lt;=TODAY()+90),'Apólices'!$L3100+ROW()/100000,""),"")</f>
        <v/>
      </c>
    </row>
    <row r="3101">
      <c r="Z3101">
        <f>IF(AND(ISNUMBER('Apólices'!$L3101),'Apólices'!$R3101&lt;&gt;"Cancelada"),IF(AND('Apólices'!$L3101&gt;=TODAY(),'Apólices'!$L3101&lt;=TODAY()+90),'Apólices'!$L3101+ROW()/100000,""),"")</f>
        <v/>
      </c>
    </row>
    <row r="3102">
      <c r="Z3102">
        <f>IF(AND(ISNUMBER('Apólices'!$L3102),'Apólices'!$R3102&lt;&gt;"Cancelada"),IF(AND('Apólices'!$L3102&gt;=TODAY(),'Apólices'!$L3102&lt;=TODAY()+90),'Apólices'!$L3102+ROW()/100000,""),"")</f>
        <v/>
      </c>
    </row>
    <row r="3103">
      <c r="Z3103">
        <f>IF(AND(ISNUMBER('Apólices'!$L3103),'Apólices'!$R3103&lt;&gt;"Cancelada"),IF(AND('Apólices'!$L3103&gt;=TODAY(),'Apólices'!$L3103&lt;=TODAY()+90),'Apólices'!$L3103+ROW()/100000,""),"")</f>
        <v/>
      </c>
    </row>
    <row r="3104">
      <c r="Z3104">
        <f>IF(AND(ISNUMBER('Apólices'!$L3104),'Apólices'!$R3104&lt;&gt;"Cancelada"),IF(AND('Apólices'!$L3104&gt;=TODAY(),'Apólices'!$L3104&lt;=TODAY()+90),'Apólices'!$L3104+ROW()/100000,""),"")</f>
        <v/>
      </c>
    </row>
    <row r="3105">
      <c r="Z3105">
        <f>IF(AND(ISNUMBER('Apólices'!$L3105),'Apólices'!$R3105&lt;&gt;"Cancelada"),IF(AND('Apólices'!$L3105&gt;=TODAY(),'Apólices'!$L3105&lt;=TODAY()+90),'Apólices'!$L3105+ROW()/100000,""),"")</f>
        <v/>
      </c>
    </row>
    <row r="3106">
      <c r="Z3106">
        <f>IF(AND(ISNUMBER('Apólices'!$L3106),'Apólices'!$R3106&lt;&gt;"Cancelada"),IF(AND('Apólices'!$L3106&gt;=TODAY(),'Apólices'!$L3106&lt;=TODAY()+90),'Apólices'!$L3106+ROW()/100000,""),"")</f>
        <v/>
      </c>
    </row>
    <row r="3107">
      <c r="Z3107">
        <f>IF(AND(ISNUMBER('Apólices'!$L3107),'Apólices'!$R3107&lt;&gt;"Cancelada"),IF(AND('Apólices'!$L3107&gt;=TODAY(),'Apólices'!$L3107&lt;=TODAY()+90),'Apólices'!$L3107+ROW()/100000,""),"")</f>
        <v/>
      </c>
    </row>
    <row r="3108">
      <c r="Z3108">
        <f>IF(AND(ISNUMBER('Apólices'!$L3108),'Apólices'!$R3108&lt;&gt;"Cancelada"),IF(AND('Apólices'!$L3108&gt;=TODAY(),'Apólices'!$L3108&lt;=TODAY()+90),'Apólices'!$L3108+ROW()/100000,""),"")</f>
        <v/>
      </c>
    </row>
    <row r="3109">
      <c r="Z3109">
        <f>IF(AND(ISNUMBER('Apólices'!$L3109),'Apólices'!$R3109&lt;&gt;"Cancelada"),IF(AND('Apólices'!$L3109&gt;=TODAY(),'Apólices'!$L3109&lt;=TODAY()+90),'Apólices'!$L3109+ROW()/100000,""),"")</f>
        <v/>
      </c>
    </row>
    <row r="3110">
      <c r="Z3110">
        <f>IF(AND(ISNUMBER('Apólices'!$L3110),'Apólices'!$R3110&lt;&gt;"Cancelada"),IF(AND('Apólices'!$L3110&gt;=TODAY(),'Apólices'!$L3110&lt;=TODAY()+90),'Apólices'!$L3110+ROW()/100000,""),"")</f>
        <v/>
      </c>
    </row>
    <row r="3111">
      <c r="Z3111">
        <f>IF(AND(ISNUMBER('Apólices'!$L3111),'Apólices'!$R3111&lt;&gt;"Cancelada"),IF(AND('Apólices'!$L3111&gt;=TODAY(),'Apólices'!$L3111&lt;=TODAY()+90),'Apólices'!$L3111+ROW()/100000,""),"")</f>
        <v/>
      </c>
    </row>
    <row r="3112">
      <c r="Z3112">
        <f>IF(AND(ISNUMBER('Apólices'!$L3112),'Apólices'!$R3112&lt;&gt;"Cancelada"),IF(AND('Apólices'!$L3112&gt;=TODAY(),'Apólices'!$L3112&lt;=TODAY()+90),'Apólices'!$L3112+ROW()/100000,""),"")</f>
        <v/>
      </c>
    </row>
    <row r="3113">
      <c r="Z3113">
        <f>IF(AND(ISNUMBER('Apólices'!$L3113),'Apólices'!$R3113&lt;&gt;"Cancelada"),IF(AND('Apólices'!$L3113&gt;=TODAY(),'Apólices'!$L3113&lt;=TODAY()+90),'Apólices'!$L3113+ROW()/100000,""),"")</f>
        <v/>
      </c>
    </row>
    <row r="3114">
      <c r="Z3114">
        <f>IF(AND(ISNUMBER('Apólices'!$L3114),'Apólices'!$R3114&lt;&gt;"Cancelada"),IF(AND('Apólices'!$L3114&gt;=TODAY(),'Apólices'!$L3114&lt;=TODAY()+90),'Apólices'!$L3114+ROW()/100000,""),"")</f>
        <v/>
      </c>
    </row>
    <row r="3115">
      <c r="Z3115">
        <f>IF(AND(ISNUMBER('Apólices'!$L3115),'Apólices'!$R3115&lt;&gt;"Cancelada"),IF(AND('Apólices'!$L3115&gt;=TODAY(),'Apólices'!$L3115&lt;=TODAY()+90),'Apólices'!$L3115+ROW()/100000,""),"")</f>
        <v/>
      </c>
    </row>
    <row r="3116">
      <c r="Z3116">
        <f>IF(AND(ISNUMBER('Apólices'!$L3116),'Apólices'!$R3116&lt;&gt;"Cancelada"),IF(AND('Apólices'!$L3116&gt;=TODAY(),'Apólices'!$L3116&lt;=TODAY()+90),'Apólices'!$L3116+ROW()/100000,""),"")</f>
        <v/>
      </c>
    </row>
    <row r="3117">
      <c r="Z3117">
        <f>IF(AND(ISNUMBER('Apólices'!$L3117),'Apólices'!$R3117&lt;&gt;"Cancelada"),IF(AND('Apólices'!$L3117&gt;=TODAY(),'Apólices'!$L3117&lt;=TODAY()+90),'Apólices'!$L3117+ROW()/100000,""),"")</f>
        <v/>
      </c>
    </row>
    <row r="3118">
      <c r="Z3118">
        <f>IF(AND(ISNUMBER('Apólices'!$L3118),'Apólices'!$R3118&lt;&gt;"Cancelada"),IF(AND('Apólices'!$L3118&gt;=TODAY(),'Apólices'!$L3118&lt;=TODAY()+90),'Apólices'!$L3118+ROW()/100000,""),"")</f>
        <v/>
      </c>
    </row>
    <row r="3119">
      <c r="Z3119">
        <f>IF(AND(ISNUMBER('Apólices'!$L3119),'Apólices'!$R3119&lt;&gt;"Cancelada"),IF(AND('Apólices'!$L3119&gt;=TODAY(),'Apólices'!$L3119&lt;=TODAY()+90),'Apólices'!$L3119+ROW()/100000,""),"")</f>
        <v/>
      </c>
    </row>
    <row r="3120">
      <c r="Z3120">
        <f>IF(AND(ISNUMBER('Apólices'!$L3120),'Apólices'!$R3120&lt;&gt;"Cancelada"),IF(AND('Apólices'!$L3120&gt;=TODAY(),'Apólices'!$L3120&lt;=TODAY()+90),'Apólices'!$L3120+ROW()/100000,""),"")</f>
        <v/>
      </c>
    </row>
    <row r="3121">
      <c r="Z3121">
        <f>IF(AND(ISNUMBER('Apólices'!$L3121),'Apólices'!$R3121&lt;&gt;"Cancelada"),IF(AND('Apólices'!$L3121&gt;=TODAY(),'Apólices'!$L3121&lt;=TODAY()+90),'Apólices'!$L3121+ROW()/100000,""),"")</f>
        <v/>
      </c>
    </row>
    <row r="3122">
      <c r="Z3122">
        <f>IF(AND(ISNUMBER('Apólices'!$L3122),'Apólices'!$R3122&lt;&gt;"Cancelada"),IF(AND('Apólices'!$L3122&gt;=TODAY(),'Apólices'!$L3122&lt;=TODAY()+90),'Apólices'!$L3122+ROW()/100000,""),"")</f>
        <v/>
      </c>
    </row>
    <row r="3123">
      <c r="Z3123">
        <f>IF(AND(ISNUMBER('Apólices'!$L3123),'Apólices'!$R3123&lt;&gt;"Cancelada"),IF(AND('Apólices'!$L3123&gt;=TODAY(),'Apólices'!$L3123&lt;=TODAY()+90),'Apólices'!$L3123+ROW()/100000,""),"")</f>
        <v/>
      </c>
    </row>
    <row r="3124">
      <c r="Z3124">
        <f>IF(AND(ISNUMBER('Apólices'!$L3124),'Apólices'!$R3124&lt;&gt;"Cancelada"),IF(AND('Apólices'!$L3124&gt;=TODAY(),'Apólices'!$L3124&lt;=TODAY()+90),'Apólices'!$L3124+ROW()/100000,""),"")</f>
        <v/>
      </c>
    </row>
    <row r="3125">
      <c r="Z3125">
        <f>IF(AND(ISNUMBER('Apólices'!$L3125),'Apólices'!$R3125&lt;&gt;"Cancelada"),IF(AND('Apólices'!$L3125&gt;=TODAY(),'Apólices'!$L3125&lt;=TODAY()+90),'Apólices'!$L3125+ROW()/100000,""),"")</f>
        <v/>
      </c>
    </row>
    <row r="3126">
      <c r="Z3126">
        <f>IF(AND(ISNUMBER('Apólices'!$L3126),'Apólices'!$R3126&lt;&gt;"Cancelada"),IF(AND('Apólices'!$L3126&gt;=TODAY(),'Apólices'!$L3126&lt;=TODAY()+90),'Apólices'!$L3126+ROW()/100000,""),"")</f>
        <v/>
      </c>
    </row>
    <row r="3127">
      <c r="Z3127">
        <f>IF(AND(ISNUMBER('Apólices'!$L3127),'Apólices'!$R3127&lt;&gt;"Cancelada"),IF(AND('Apólices'!$L3127&gt;=TODAY(),'Apólices'!$L3127&lt;=TODAY()+90),'Apólices'!$L3127+ROW()/100000,""),"")</f>
        <v/>
      </c>
    </row>
    <row r="3128">
      <c r="Z3128">
        <f>IF(AND(ISNUMBER('Apólices'!$L3128),'Apólices'!$R3128&lt;&gt;"Cancelada"),IF(AND('Apólices'!$L3128&gt;=TODAY(),'Apólices'!$L3128&lt;=TODAY()+90),'Apólices'!$L3128+ROW()/100000,""),"")</f>
        <v/>
      </c>
    </row>
    <row r="3129">
      <c r="Z3129">
        <f>IF(AND(ISNUMBER('Apólices'!$L3129),'Apólices'!$R3129&lt;&gt;"Cancelada"),IF(AND('Apólices'!$L3129&gt;=TODAY(),'Apólices'!$L3129&lt;=TODAY()+90),'Apólices'!$L3129+ROW()/100000,""),"")</f>
        <v/>
      </c>
    </row>
    <row r="3130">
      <c r="Z3130">
        <f>IF(AND(ISNUMBER('Apólices'!$L3130),'Apólices'!$R3130&lt;&gt;"Cancelada"),IF(AND('Apólices'!$L3130&gt;=TODAY(),'Apólices'!$L3130&lt;=TODAY()+90),'Apólices'!$L3130+ROW()/100000,""),"")</f>
        <v/>
      </c>
    </row>
    <row r="3131">
      <c r="Z3131">
        <f>IF(AND(ISNUMBER('Apólices'!$L3131),'Apólices'!$R3131&lt;&gt;"Cancelada"),IF(AND('Apólices'!$L3131&gt;=TODAY(),'Apólices'!$L3131&lt;=TODAY()+90),'Apólices'!$L3131+ROW()/100000,""),"")</f>
        <v/>
      </c>
    </row>
    <row r="3132">
      <c r="Z3132">
        <f>IF(AND(ISNUMBER('Apólices'!$L3132),'Apólices'!$R3132&lt;&gt;"Cancelada"),IF(AND('Apólices'!$L3132&gt;=TODAY(),'Apólices'!$L3132&lt;=TODAY()+90),'Apólices'!$L3132+ROW()/100000,""),"")</f>
        <v/>
      </c>
    </row>
    <row r="3133">
      <c r="Z3133">
        <f>IF(AND(ISNUMBER('Apólices'!$L3133),'Apólices'!$R3133&lt;&gt;"Cancelada"),IF(AND('Apólices'!$L3133&gt;=TODAY(),'Apólices'!$L3133&lt;=TODAY()+90),'Apólices'!$L3133+ROW()/100000,""),"")</f>
        <v/>
      </c>
    </row>
    <row r="3134">
      <c r="Z3134">
        <f>IF(AND(ISNUMBER('Apólices'!$L3134),'Apólices'!$R3134&lt;&gt;"Cancelada"),IF(AND('Apólices'!$L3134&gt;=TODAY(),'Apólices'!$L3134&lt;=TODAY()+90),'Apólices'!$L3134+ROW()/100000,""),"")</f>
        <v/>
      </c>
    </row>
    <row r="3135">
      <c r="Z3135">
        <f>IF(AND(ISNUMBER('Apólices'!$L3135),'Apólices'!$R3135&lt;&gt;"Cancelada"),IF(AND('Apólices'!$L3135&gt;=TODAY(),'Apólices'!$L3135&lt;=TODAY()+90),'Apólices'!$L3135+ROW()/100000,""),"")</f>
        <v/>
      </c>
    </row>
    <row r="3136">
      <c r="Z3136">
        <f>IF(AND(ISNUMBER('Apólices'!$L3136),'Apólices'!$R3136&lt;&gt;"Cancelada"),IF(AND('Apólices'!$L3136&gt;=TODAY(),'Apólices'!$L3136&lt;=TODAY()+90),'Apólices'!$L3136+ROW()/100000,""),"")</f>
        <v/>
      </c>
    </row>
    <row r="3137">
      <c r="Z3137">
        <f>IF(AND(ISNUMBER('Apólices'!$L3137),'Apólices'!$R3137&lt;&gt;"Cancelada"),IF(AND('Apólices'!$L3137&gt;=TODAY(),'Apólices'!$L3137&lt;=TODAY()+90),'Apólices'!$L3137+ROW()/100000,""),"")</f>
        <v/>
      </c>
    </row>
    <row r="3138">
      <c r="Z3138">
        <f>IF(AND(ISNUMBER('Apólices'!$L3138),'Apólices'!$R3138&lt;&gt;"Cancelada"),IF(AND('Apólices'!$L3138&gt;=TODAY(),'Apólices'!$L3138&lt;=TODAY()+90),'Apólices'!$L3138+ROW()/100000,""),"")</f>
        <v/>
      </c>
    </row>
    <row r="3139">
      <c r="Z3139">
        <f>IF(AND(ISNUMBER('Apólices'!$L3139),'Apólices'!$R3139&lt;&gt;"Cancelada"),IF(AND('Apólices'!$L3139&gt;=TODAY(),'Apólices'!$L3139&lt;=TODAY()+90),'Apólices'!$L3139+ROW()/100000,""),"")</f>
        <v/>
      </c>
    </row>
    <row r="3140">
      <c r="Z3140">
        <f>IF(AND(ISNUMBER('Apólices'!$L3140),'Apólices'!$R3140&lt;&gt;"Cancelada"),IF(AND('Apólices'!$L3140&gt;=TODAY(),'Apólices'!$L3140&lt;=TODAY()+90),'Apólices'!$L3140+ROW()/100000,""),"")</f>
        <v/>
      </c>
    </row>
    <row r="3141">
      <c r="Z3141">
        <f>IF(AND(ISNUMBER('Apólices'!$L3141),'Apólices'!$R3141&lt;&gt;"Cancelada"),IF(AND('Apólices'!$L3141&gt;=TODAY(),'Apólices'!$L3141&lt;=TODAY()+90),'Apólices'!$L3141+ROW()/100000,""),"")</f>
        <v/>
      </c>
    </row>
    <row r="3142">
      <c r="Z3142">
        <f>IF(AND(ISNUMBER('Apólices'!$L3142),'Apólices'!$R3142&lt;&gt;"Cancelada"),IF(AND('Apólices'!$L3142&gt;=TODAY(),'Apólices'!$L3142&lt;=TODAY()+90),'Apólices'!$L3142+ROW()/100000,""),"")</f>
        <v/>
      </c>
    </row>
    <row r="3143">
      <c r="Z3143">
        <f>IF(AND(ISNUMBER('Apólices'!$L3143),'Apólices'!$R3143&lt;&gt;"Cancelada"),IF(AND('Apólices'!$L3143&gt;=TODAY(),'Apólices'!$L3143&lt;=TODAY()+90),'Apólices'!$L3143+ROW()/100000,""),"")</f>
        <v/>
      </c>
    </row>
    <row r="3144">
      <c r="Z3144">
        <f>IF(AND(ISNUMBER('Apólices'!$L3144),'Apólices'!$R3144&lt;&gt;"Cancelada"),IF(AND('Apólices'!$L3144&gt;=TODAY(),'Apólices'!$L3144&lt;=TODAY()+90),'Apólices'!$L3144+ROW()/100000,""),"")</f>
        <v/>
      </c>
    </row>
    <row r="3145">
      <c r="Z3145">
        <f>IF(AND(ISNUMBER('Apólices'!$L3145),'Apólices'!$R3145&lt;&gt;"Cancelada"),IF(AND('Apólices'!$L3145&gt;=TODAY(),'Apólices'!$L3145&lt;=TODAY()+90),'Apólices'!$L3145+ROW()/100000,""),"")</f>
        <v/>
      </c>
    </row>
    <row r="3146">
      <c r="Z3146">
        <f>IF(AND(ISNUMBER('Apólices'!$L3146),'Apólices'!$R3146&lt;&gt;"Cancelada"),IF(AND('Apólices'!$L3146&gt;=TODAY(),'Apólices'!$L3146&lt;=TODAY()+90),'Apólices'!$L3146+ROW()/100000,""),"")</f>
        <v/>
      </c>
    </row>
    <row r="3147">
      <c r="Z3147">
        <f>IF(AND(ISNUMBER('Apólices'!$L3147),'Apólices'!$R3147&lt;&gt;"Cancelada"),IF(AND('Apólices'!$L3147&gt;=TODAY(),'Apólices'!$L3147&lt;=TODAY()+90),'Apólices'!$L3147+ROW()/100000,""),"")</f>
        <v/>
      </c>
    </row>
    <row r="3148">
      <c r="Z3148">
        <f>IF(AND(ISNUMBER('Apólices'!$L3148),'Apólices'!$R3148&lt;&gt;"Cancelada"),IF(AND('Apólices'!$L3148&gt;=TODAY(),'Apólices'!$L3148&lt;=TODAY()+90),'Apólices'!$L3148+ROW()/100000,""),"")</f>
        <v/>
      </c>
    </row>
    <row r="3149">
      <c r="Z3149">
        <f>IF(AND(ISNUMBER('Apólices'!$L3149),'Apólices'!$R3149&lt;&gt;"Cancelada"),IF(AND('Apólices'!$L3149&gt;=TODAY(),'Apólices'!$L3149&lt;=TODAY()+90),'Apólices'!$L3149+ROW()/100000,""),"")</f>
        <v/>
      </c>
    </row>
    <row r="3150">
      <c r="Z3150">
        <f>IF(AND(ISNUMBER('Apólices'!$L3150),'Apólices'!$R3150&lt;&gt;"Cancelada"),IF(AND('Apólices'!$L3150&gt;=TODAY(),'Apólices'!$L3150&lt;=TODAY()+90),'Apólices'!$L3150+ROW()/100000,""),"")</f>
        <v/>
      </c>
    </row>
    <row r="3151">
      <c r="Z3151">
        <f>IF(AND(ISNUMBER('Apólices'!$L3151),'Apólices'!$R3151&lt;&gt;"Cancelada"),IF(AND('Apólices'!$L3151&gt;=TODAY(),'Apólices'!$L3151&lt;=TODAY()+90),'Apólices'!$L3151+ROW()/100000,""),"")</f>
        <v/>
      </c>
    </row>
    <row r="3152">
      <c r="Z3152">
        <f>IF(AND(ISNUMBER('Apólices'!$L3152),'Apólices'!$R3152&lt;&gt;"Cancelada"),IF(AND('Apólices'!$L3152&gt;=TODAY(),'Apólices'!$L3152&lt;=TODAY()+90),'Apólices'!$L3152+ROW()/100000,""),"")</f>
        <v/>
      </c>
    </row>
    <row r="3153">
      <c r="Z3153">
        <f>IF(AND(ISNUMBER('Apólices'!$L3153),'Apólices'!$R3153&lt;&gt;"Cancelada"),IF(AND('Apólices'!$L3153&gt;=TODAY(),'Apólices'!$L3153&lt;=TODAY()+90),'Apólices'!$L3153+ROW()/100000,""),"")</f>
        <v/>
      </c>
    </row>
    <row r="3154">
      <c r="Z3154">
        <f>IF(AND(ISNUMBER('Apólices'!$L3154),'Apólices'!$R3154&lt;&gt;"Cancelada"),IF(AND('Apólices'!$L3154&gt;=TODAY(),'Apólices'!$L3154&lt;=TODAY()+90),'Apólices'!$L3154+ROW()/100000,""),"")</f>
        <v/>
      </c>
    </row>
    <row r="3155">
      <c r="Z3155">
        <f>IF(AND(ISNUMBER('Apólices'!$L3155),'Apólices'!$R3155&lt;&gt;"Cancelada"),IF(AND('Apólices'!$L3155&gt;=TODAY(),'Apólices'!$L3155&lt;=TODAY()+90),'Apólices'!$L3155+ROW()/100000,""),"")</f>
        <v/>
      </c>
    </row>
    <row r="3156">
      <c r="Z3156">
        <f>IF(AND(ISNUMBER('Apólices'!$L3156),'Apólices'!$R3156&lt;&gt;"Cancelada"),IF(AND('Apólices'!$L3156&gt;=TODAY(),'Apólices'!$L3156&lt;=TODAY()+90),'Apólices'!$L3156+ROW()/100000,""),"")</f>
        <v/>
      </c>
    </row>
    <row r="3157">
      <c r="Z3157">
        <f>IF(AND(ISNUMBER('Apólices'!$L3157),'Apólices'!$R3157&lt;&gt;"Cancelada"),IF(AND('Apólices'!$L3157&gt;=TODAY(),'Apólices'!$L3157&lt;=TODAY()+90),'Apólices'!$L3157+ROW()/100000,""),"")</f>
        <v/>
      </c>
    </row>
    <row r="3158">
      <c r="Z3158">
        <f>IF(AND(ISNUMBER('Apólices'!$L3158),'Apólices'!$R3158&lt;&gt;"Cancelada"),IF(AND('Apólices'!$L3158&gt;=TODAY(),'Apólices'!$L3158&lt;=TODAY()+90),'Apólices'!$L3158+ROW()/100000,""),"")</f>
        <v/>
      </c>
    </row>
    <row r="3159">
      <c r="Z3159">
        <f>IF(AND(ISNUMBER('Apólices'!$L3159),'Apólices'!$R3159&lt;&gt;"Cancelada"),IF(AND('Apólices'!$L3159&gt;=TODAY(),'Apólices'!$L3159&lt;=TODAY()+90),'Apólices'!$L3159+ROW()/100000,""),"")</f>
        <v/>
      </c>
    </row>
    <row r="3160">
      <c r="Z3160">
        <f>IF(AND(ISNUMBER('Apólices'!$L3160),'Apólices'!$R3160&lt;&gt;"Cancelada"),IF(AND('Apólices'!$L3160&gt;=TODAY(),'Apólices'!$L3160&lt;=TODAY()+90),'Apólices'!$L3160+ROW()/100000,""),"")</f>
        <v/>
      </c>
    </row>
    <row r="3161">
      <c r="Z3161">
        <f>IF(AND(ISNUMBER('Apólices'!$L3161),'Apólices'!$R3161&lt;&gt;"Cancelada"),IF(AND('Apólices'!$L3161&gt;=TODAY(),'Apólices'!$L3161&lt;=TODAY()+90),'Apólices'!$L3161+ROW()/100000,""),"")</f>
        <v/>
      </c>
    </row>
    <row r="3162">
      <c r="Z3162">
        <f>IF(AND(ISNUMBER('Apólices'!$L3162),'Apólices'!$R3162&lt;&gt;"Cancelada"),IF(AND('Apólices'!$L3162&gt;=TODAY(),'Apólices'!$L3162&lt;=TODAY()+90),'Apólices'!$L3162+ROW()/100000,""),"")</f>
        <v/>
      </c>
    </row>
    <row r="3163">
      <c r="Z3163">
        <f>IF(AND(ISNUMBER('Apólices'!$L3163),'Apólices'!$R3163&lt;&gt;"Cancelada"),IF(AND('Apólices'!$L3163&gt;=TODAY(),'Apólices'!$L3163&lt;=TODAY()+90),'Apólices'!$L3163+ROW()/100000,""),"")</f>
        <v/>
      </c>
    </row>
    <row r="3164">
      <c r="Z3164">
        <f>IF(AND(ISNUMBER('Apólices'!$L3164),'Apólices'!$R3164&lt;&gt;"Cancelada"),IF(AND('Apólices'!$L3164&gt;=TODAY(),'Apólices'!$L3164&lt;=TODAY()+90),'Apólices'!$L3164+ROW()/100000,""),"")</f>
        <v/>
      </c>
    </row>
    <row r="3165">
      <c r="Z3165">
        <f>IF(AND(ISNUMBER('Apólices'!$L3165),'Apólices'!$R3165&lt;&gt;"Cancelada"),IF(AND('Apólices'!$L3165&gt;=TODAY(),'Apólices'!$L3165&lt;=TODAY()+90),'Apólices'!$L3165+ROW()/100000,""),"")</f>
        <v/>
      </c>
    </row>
    <row r="3166">
      <c r="Z3166">
        <f>IF(AND(ISNUMBER('Apólices'!$L3166),'Apólices'!$R3166&lt;&gt;"Cancelada"),IF(AND('Apólices'!$L3166&gt;=TODAY(),'Apólices'!$L3166&lt;=TODAY()+90),'Apólices'!$L3166+ROW()/100000,""),"")</f>
        <v/>
      </c>
    </row>
    <row r="3167">
      <c r="Z3167">
        <f>IF(AND(ISNUMBER('Apólices'!$L3167),'Apólices'!$R3167&lt;&gt;"Cancelada"),IF(AND('Apólices'!$L3167&gt;=TODAY(),'Apólices'!$L3167&lt;=TODAY()+90),'Apólices'!$L3167+ROW()/100000,""),"")</f>
        <v/>
      </c>
    </row>
    <row r="3168">
      <c r="Z3168">
        <f>IF(AND(ISNUMBER('Apólices'!$L3168),'Apólices'!$R3168&lt;&gt;"Cancelada"),IF(AND('Apólices'!$L3168&gt;=TODAY(),'Apólices'!$L3168&lt;=TODAY()+90),'Apólices'!$L3168+ROW()/100000,""),"")</f>
        <v/>
      </c>
    </row>
    <row r="3169">
      <c r="Z3169">
        <f>IF(AND(ISNUMBER('Apólices'!$L3169),'Apólices'!$R3169&lt;&gt;"Cancelada"),IF(AND('Apólices'!$L3169&gt;=TODAY(),'Apólices'!$L3169&lt;=TODAY()+90),'Apólices'!$L3169+ROW()/100000,""),"")</f>
        <v/>
      </c>
    </row>
    <row r="3170">
      <c r="Z3170">
        <f>IF(AND(ISNUMBER('Apólices'!$L3170),'Apólices'!$R3170&lt;&gt;"Cancelada"),IF(AND('Apólices'!$L3170&gt;=TODAY(),'Apólices'!$L3170&lt;=TODAY()+90),'Apólices'!$L3170+ROW()/100000,""),"")</f>
        <v/>
      </c>
    </row>
    <row r="3171">
      <c r="Z3171">
        <f>IF(AND(ISNUMBER('Apólices'!$L3171),'Apólices'!$R3171&lt;&gt;"Cancelada"),IF(AND('Apólices'!$L3171&gt;=TODAY(),'Apólices'!$L3171&lt;=TODAY()+90),'Apólices'!$L3171+ROW()/100000,""),"")</f>
        <v/>
      </c>
    </row>
    <row r="3172">
      <c r="Z3172">
        <f>IF(AND(ISNUMBER('Apólices'!$L3172),'Apólices'!$R3172&lt;&gt;"Cancelada"),IF(AND('Apólices'!$L3172&gt;=TODAY(),'Apólices'!$L3172&lt;=TODAY()+90),'Apólices'!$L3172+ROW()/100000,""),"")</f>
        <v/>
      </c>
    </row>
    <row r="3173">
      <c r="Z3173">
        <f>IF(AND(ISNUMBER('Apólices'!$L3173),'Apólices'!$R3173&lt;&gt;"Cancelada"),IF(AND('Apólices'!$L3173&gt;=TODAY(),'Apólices'!$L3173&lt;=TODAY()+90),'Apólices'!$L3173+ROW()/100000,""),"")</f>
        <v/>
      </c>
    </row>
    <row r="3174">
      <c r="Z3174">
        <f>IF(AND(ISNUMBER('Apólices'!$L3174),'Apólices'!$R3174&lt;&gt;"Cancelada"),IF(AND('Apólices'!$L3174&gt;=TODAY(),'Apólices'!$L3174&lt;=TODAY()+90),'Apólices'!$L3174+ROW()/100000,""),"")</f>
        <v/>
      </c>
    </row>
    <row r="3175">
      <c r="Z3175">
        <f>IF(AND(ISNUMBER('Apólices'!$L3175),'Apólices'!$R3175&lt;&gt;"Cancelada"),IF(AND('Apólices'!$L3175&gt;=TODAY(),'Apólices'!$L3175&lt;=TODAY()+90),'Apólices'!$L3175+ROW()/100000,""),"")</f>
        <v/>
      </c>
    </row>
    <row r="3176">
      <c r="Z3176">
        <f>IF(AND(ISNUMBER('Apólices'!$L3176),'Apólices'!$R3176&lt;&gt;"Cancelada"),IF(AND('Apólices'!$L3176&gt;=TODAY(),'Apólices'!$L3176&lt;=TODAY()+90),'Apólices'!$L3176+ROW()/100000,""),"")</f>
        <v/>
      </c>
    </row>
    <row r="3177">
      <c r="Z3177">
        <f>IF(AND(ISNUMBER('Apólices'!$L3177),'Apólices'!$R3177&lt;&gt;"Cancelada"),IF(AND('Apólices'!$L3177&gt;=TODAY(),'Apólices'!$L3177&lt;=TODAY()+90),'Apólices'!$L3177+ROW()/100000,""),"")</f>
        <v/>
      </c>
    </row>
    <row r="3178">
      <c r="Z3178">
        <f>IF(AND(ISNUMBER('Apólices'!$L3178),'Apólices'!$R3178&lt;&gt;"Cancelada"),IF(AND('Apólices'!$L3178&gt;=TODAY(),'Apólices'!$L3178&lt;=TODAY()+90),'Apólices'!$L3178+ROW()/100000,""),"")</f>
        <v/>
      </c>
    </row>
    <row r="3179">
      <c r="Z3179">
        <f>IF(AND(ISNUMBER('Apólices'!$L3179),'Apólices'!$R3179&lt;&gt;"Cancelada"),IF(AND('Apólices'!$L3179&gt;=TODAY(),'Apólices'!$L3179&lt;=TODAY()+90),'Apólices'!$L3179+ROW()/100000,""),"")</f>
        <v/>
      </c>
    </row>
    <row r="3180">
      <c r="Z3180">
        <f>IF(AND(ISNUMBER('Apólices'!$L3180),'Apólices'!$R3180&lt;&gt;"Cancelada"),IF(AND('Apólices'!$L3180&gt;=TODAY(),'Apólices'!$L3180&lt;=TODAY()+90),'Apólices'!$L3180+ROW()/100000,""),"")</f>
        <v/>
      </c>
    </row>
    <row r="3181">
      <c r="Z3181">
        <f>IF(AND(ISNUMBER('Apólices'!$L3181),'Apólices'!$R3181&lt;&gt;"Cancelada"),IF(AND('Apólices'!$L3181&gt;=TODAY(),'Apólices'!$L3181&lt;=TODAY()+90),'Apólices'!$L3181+ROW()/100000,""),"")</f>
        <v/>
      </c>
    </row>
    <row r="3182">
      <c r="Z3182">
        <f>IF(AND(ISNUMBER('Apólices'!$L3182),'Apólices'!$R3182&lt;&gt;"Cancelada"),IF(AND('Apólices'!$L3182&gt;=TODAY(),'Apólices'!$L3182&lt;=TODAY()+90),'Apólices'!$L3182+ROW()/100000,""),"")</f>
        <v/>
      </c>
    </row>
    <row r="3183">
      <c r="Z3183">
        <f>IF(AND(ISNUMBER('Apólices'!$L3183),'Apólices'!$R3183&lt;&gt;"Cancelada"),IF(AND('Apólices'!$L3183&gt;=TODAY(),'Apólices'!$L3183&lt;=TODAY()+90),'Apólices'!$L3183+ROW()/100000,""),"")</f>
        <v/>
      </c>
    </row>
    <row r="3184">
      <c r="Z3184">
        <f>IF(AND(ISNUMBER('Apólices'!$L3184),'Apólices'!$R3184&lt;&gt;"Cancelada"),IF(AND('Apólices'!$L3184&gt;=TODAY(),'Apólices'!$L3184&lt;=TODAY()+90),'Apólices'!$L3184+ROW()/100000,""),"")</f>
        <v/>
      </c>
    </row>
    <row r="3185">
      <c r="Z3185">
        <f>IF(AND(ISNUMBER('Apólices'!$L3185),'Apólices'!$R3185&lt;&gt;"Cancelada"),IF(AND('Apólices'!$L3185&gt;=TODAY(),'Apólices'!$L3185&lt;=TODAY()+90),'Apólices'!$L3185+ROW()/100000,""),"")</f>
        <v/>
      </c>
    </row>
    <row r="3186">
      <c r="Z3186">
        <f>IF(AND(ISNUMBER('Apólices'!$L3186),'Apólices'!$R3186&lt;&gt;"Cancelada"),IF(AND('Apólices'!$L3186&gt;=TODAY(),'Apólices'!$L3186&lt;=TODAY()+90),'Apólices'!$L3186+ROW()/100000,""),"")</f>
        <v/>
      </c>
    </row>
    <row r="3187">
      <c r="Z3187">
        <f>IF(AND(ISNUMBER('Apólices'!$L3187),'Apólices'!$R3187&lt;&gt;"Cancelada"),IF(AND('Apólices'!$L3187&gt;=TODAY(),'Apólices'!$L3187&lt;=TODAY()+90),'Apólices'!$L3187+ROW()/100000,""),"")</f>
        <v/>
      </c>
    </row>
    <row r="3188">
      <c r="Z3188">
        <f>IF(AND(ISNUMBER('Apólices'!$L3188),'Apólices'!$R3188&lt;&gt;"Cancelada"),IF(AND('Apólices'!$L3188&gt;=TODAY(),'Apólices'!$L3188&lt;=TODAY()+90),'Apólices'!$L3188+ROW()/100000,""),"")</f>
        <v/>
      </c>
    </row>
    <row r="3189">
      <c r="Z3189">
        <f>IF(AND(ISNUMBER('Apólices'!$L3189),'Apólices'!$R3189&lt;&gt;"Cancelada"),IF(AND('Apólices'!$L3189&gt;=TODAY(),'Apólices'!$L3189&lt;=TODAY()+90),'Apólices'!$L3189+ROW()/100000,""),"")</f>
        <v/>
      </c>
    </row>
    <row r="3190">
      <c r="Z3190">
        <f>IF(AND(ISNUMBER('Apólices'!$L3190),'Apólices'!$R3190&lt;&gt;"Cancelada"),IF(AND('Apólices'!$L3190&gt;=TODAY(),'Apólices'!$L3190&lt;=TODAY()+90),'Apólices'!$L3190+ROW()/100000,""),"")</f>
        <v/>
      </c>
    </row>
    <row r="3191">
      <c r="Z3191">
        <f>IF(AND(ISNUMBER('Apólices'!$L3191),'Apólices'!$R3191&lt;&gt;"Cancelada"),IF(AND('Apólices'!$L3191&gt;=TODAY(),'Apólices'!$L3191&lt;=TODAY()+90),'Apólices'!$L3191+ROW()/100000,""),"")</f>
        <v/>
      </c>
    </row>
    <row r="3192">
      <c r="Z3192">
        <f>IF(AND(ISNUMBER('Apólices'!$L3192),'Apólices'!$R3192&lt;&gt;"Cancelada"),IF(AND('Apólices'!$L3192&gt;=TODAY(),'Apólices'!$L3192&lt;=TODAY()+90),'Apólices'!$L3192+ROW()/100000,""),"")</f>
        <v/>
      </c>
    </row>
    <row r="3193">
      <c r="Z3193">
        <f>IF(AND(ISNUMBER('Apólices'!$L3193),'Apólices'!$R3193&lt;&gt;"Cancelada"),IF(AND('Apólices'!$L3193&gt;=TODAY(),'Apólices'!$L3193&lt;=TODAY()+90),'Apólices'!$L3193+ROW()/100000,""),"")</f>
        <v/>
      </c>
    </row>
    <row r="3194">
      <c r="Z3194">
        <f>IF(AND(ISNUMBER('Apólices'!$L3194),'Apólices'!$R3194&lt;&gt;"Cancelada"),IF(AND('Apólices'!$L3194&gt;=TODAY(),'Apólices'!$L3194&lt;=TODAY()+90),'Apólices'!$L3194+ROW()/100000,""),"")</f>
        <v/>
      </c>
    </row>
    <row r="3195">
      <c r="Z3195">
        <f>IF(AND(ISNUMBER('Apólices'!$L3195),'Apólices'!$R3195&lt;&gt;"Cancelada"),IF(AND('Apólices'!$L3195&gt;=TODAY(),'Apólices'!$L3195&lt;=TODAY()+90),'Apólices'!$L3195+ROW()/100000,""),"")</f>
        <v/>
      </c>
    </row>
    <row r="3196">
      <c r="Z3196">
        <f>IF(AND(ISNUMBER('Apólices'!$L3196),'Apólices'!$R3196&lt;&gt;"Cancelada"),IF(AND('Apólices'!$L3196&gt;=TODAY(),'Apólices'!$L3196&lt;=TODAY()+90),'Apólices'!$L3196+ROW()/100000,""),"")</f>
        <v/>
      </c>
    </row>
    <row r="3197">
      <c r="Z3197">
        <f>IF(AND(ISNUMBER('Apólices'!$L3197),'Apólices'!$R3197&lt;&gt;"Cancelada"),IF(AND('Apólices'!$L3197&gt;=TODAY(),'Apólices'!$L3197&lt;=TODAY()+90),'Apólices'!$L3197+ROW()/100000,""),"")</f>
        <v/>
      </c>
    </row>
    <row r="3198">
      <c r="Z3198">
        <f>IF(AND(ISNUMBER('Apólices'!$L3198),'Apólices'!$R3198&lt;&gt;"Cancelada"),IF(AND('Apólices'!$L3198&gt;=TODAY(),'Apólices'!$L3198&lt;=TODAY()+90),'Apólices'!$L3198+ROW()/100000,""),"")</f>
        <v/>
      </c>
    </row>
    <row r="3199">
      <c r="Z3199">
        <f>IF(AND(ISNUMBER('Apólices'!$L3199),'Apólices'!$R3199&lt;&gt;"Cancelada"),IF(AND('Apólices'!$L3199&gt;=TODAY(),'Apólices'!$L3199&lt;=TODAY()+90),'Apólices'!$L3199+ROW()/100000,""),"")</f>
        <v/>
      </c>
    </row>
    <row r="3200">
      <c r="Z3200">
        <f>IF(AND(ISNUMBER('Apólices'!$L3200),'Apólices'!$R3200&lt;&gt;"Cancelada"),IF(AND('Apólices'!$L3200&gt;=TODAY(),'Apólices'!$L3200&lt;=TODAY()+90),'Apólices'!$L3200+ROW()/100000,""),"")</f>
        <v/>
      </c>
    </row>
    <row r="3201">
      <c r="Z3201">
        <f>IF(AND(ISNUMBER('Apólices'!$L3201),'Apólices'!$R3201&lt;&gt;"Cancelada"),IF(AND('Apólices'!$L3201&gt;=TODAY(),'Apólices'!$L3201&lt;=TODAY()+90),'Apólices'!$L3201+ROW()/100000,""),"")</f>
        <v/>
      </c>
    </row>
    <row r="3202">
      <c r="Z3202">
        <f>IF(AND(ISNUMBER('Apólices'!$L3202),'Apólices'!$R3202&lt;&gt;"Cancelada"),IF(AND('Apólices'!$L3202&gt;=TODAY(),'Apólices'!$L3202&lt;=TODAY()+90),'Apólices'!$L3202+ROW()/100000,""),"")</f>
        <v/>
      </c>
    </row>
    <row r="3203">
      <c r="Z3203">
        <f>IF(AND(ISNUMBER('Apólices'!$L3203),'Apólices'!$R3203&lt;&gt;"Cancelada"),IF(AND('Apólices'!$L3203&gt;=TODAY(),'Apólices'!$L3203&lt;=TODAY()+90),'Apólices'!$L3203+ROW()/100000,""),"")</f>
        <v/>
      </c>
    </row>
    <row r="3204">
      <c r="Z3204">
        <f>IF(AND(ISNUMBER('Apólices'!$L3204),'Apólices'!$R3204&lt;&gt;"Cancelada"),IF(AND('Apólices'!$L3204&gt;=TODAY(),'Apólices'!$L3204&lt;=TODAY()+90),'Apólices'!$L3204+ROW()/100000,""),"")</f>
        <v/>
      </c>
    </row>
    <row r="3205">
      <c r="Z3205">
        <f>IF(AND(ISNUMBER('Apólices'!$L3205),'Apólices'!$R3205&lt;&gt;"Cancelada"),IF(AND('Apólices'!$L3205&gt;=TODAY(),'Apólices'!$L3205&lt;=TODAY()+90),'Apólices'!$L3205+ROW()/100000,""),"")</f>
        <v/>
      </c>
    </row>
    <row r="3206">
      <c r="Z3206">
        <f>IF(AND(ISNUMBER('Apólices'!$L3206),'Apólices'!$R3206&lt;&gt;"Cancelada"),IF(AND('Apólices'!$L3206&gt;=TODAY(),'Apólices'!$L3206&lt;=TODAY()+90),'Apólices'!$L3206+ROW()/100000,""),"")</f>
        <v/>
      </c>
    </row>
    <row r="3207">
      <c r="Z3207">
        <f>IF(AND(ISNUMBER('Apólices'!$L3207),'Apólices'!$R3207&lt;&gt;"Cancelada"),IF(AND('Apólices'!$L3207&gt;=TODAY(),'Apólices'!$L3207&lt;=TODAY()+90),'Apólices'!$L3207+ROW()/100000,""),"")</f>
        <v/>
      </c>
    </row>
    <row r="3208">
      <c r="Z3208">
        <f>IF(AND(ISNUMBER('Apólices'!$L3208),'Apólices'!$R3208&lt;&gt;"Cancelada"),IF(AND('Apólices'!$L3208&gt;=TODAY(),'Apólices'!$L3208&lt;=TODAY()+90),'Apólices'!$L3208+ROW()/100000,""),"")</f>
        <v/>
      </c>
    </row>
    <row r="3209">
      <c r="Z3209">
        <f>IF(AND(ISNUMBER('Apólices'!$L3209),'Apólices'!$R3209&lt;&gt;"Cancelada"),IF(AND('Apólices'!$L3209&gt;=TODAY(),'Apólices'!$L3209&lt;=TODAY()+90),'Apólices'!$L3209+ROW()/100000,""),"")</f>
        <v/>
      </c>
    </row>
    <row r="3210">
      <c r="Z3210">
        <f>IF(AND(ISNUMBER('Apólices'!$L3210),'Apólices'!$R3210&lt;&gt;"Cancelada"),IF(AND('Apólices'!$L3210&gt;=TODAY(),'Apólices'!$L3210&lt;=TODAY()+90),'Apólices'!$L3210+ROW()/100000,""),"")</f>
        <v/>
      </c>
    </row>
    <row r="3211">
      <c r="Z3211">
        <f>IF(AND(ISNUMBER('Apólices'!$L3211),'Apólices'!$R3211&lt;&gt;"Cancelada"),IF(AND('Apólices'!$L3211&gt;=TODAY(),'Apólices'!$L3211&lt;=TODAY()+90),'Apólices'!$L3211+ROW()/100000,""),"")</f>
        <v/>
      </c>
    </row>
    <row r="3212">
      <c r="Z3212">
        <f>IF(AND(ISNUMBER('Apólices'!$L3212),'Apólices'!$R3212&lt;&gt;"Cancelada"),IF(AND('Apólices'!$L3212&gt;=TODAY(),'Apólices'!$L3212&lt;=TODAY()+90),'Apólices'!$L3212+ROW()/100000,""),"")</f>
        <v/>
      </c>
    </row>
    <row r="3213">
      <c r="Z3213">
        <f>IF(AND(ISNUMBER('Apólices'!$L3213),'Apólices'!$R3213&lt;&gt;"Cancelada"),IF(AND('Apólices'!$L3213&gt;=TODAY(),'Apólices'!$L3213&lt;=TODAY()+90),'Apólices'!$L3213+ROW()/100000,""),"")</f>
        <v/>
      </c>
    </row>
    <row r="3214">
      <c r="Z3214">
        <f>IF(AND(ISNUMBER('Apólices'!$L3214),'Apólices'!$R3214&lt;&gt;"Cancelada"),IF(AND('Apólices'!$L3214&gt;=TODAY(),'Apólices'!$L3214&lt;=TODAY()+90),'Apólices'!$L3214+ROW()/100000,""),"")</f>
        <v/>
      </c>
    </row>
    <row r="3215">
      <c r="Z3215">
        <f>IF(AND(ISNUMBER('Apólices'!$L3215),'Apólices'!$R3215&lt;&gt;"Cancelada"),IF(AND('Apólices'!$L3215&gt;=TODAY(),'Apólices'!$L3215&lt;=TODAY()+90),'Apólices'!$L3215+ROW()/100000,""),"")</f>
        <v/>
      </c>
    </row>
    <row r="3216">
      <c r="Z3216">
        <f>IF(AND(ISNUMBER('Apólices'!$L3216),'Apólices'!$R3216&lt;&gt;"Cancelada"),IF(AND('Apólices'!$L3216&gt;=TODAY(),'Apólices'!$L3216&lt;=TODAY()+90),'Apólices'!$L3216+ROW()/100000,""),"")</f>
        <v/>
      </c>
    </row>
    <row r="3217">
      <c r="Z3217">
        <f>IF(AND(ISNUMBER('Apólices'!$L3217),'Apólices'!$R3217&lt;&gt;"Cancelada"),IF(AND('Apólices'!$L3217&gt;=TODAY(),'Apólices'!$L3217&lt;=TODAY()+90),'Apólices'!$L3217+ROW()/100000,""),"")</f>
        <v/>
      </c>
    </row>
    <row r="3218">
      <c r="Z3218">
        <f>IF(AND(ISNUMBER('Apólices'!$L3218),'Apólices'!$R3218&lt;&gt;"Cancelada"),IF(AND('Apólices'!$L3218&gt;=TODAY(),'Apólices'!$L3218&lt;=TODAY()+90),'Apólices'!$L3218+ROW()/100000,""),"")</f>
        <v/>
      </c>
    </row>
    <row r="3219">
      <c r="Z3219">
        <f>IF(AND(ISNUMBER('Apólices'!$L3219),'Apólices'!$R3219&lt;&gt;"Cancelada"),IF(AND('Apólices'!$L3219&gt;=TODAY(),'Apólices'!$L3219&lt;=TODAY()+90),'Apólices'!$L3219+ROW()/100000,""),"")</f>
        <v/>
      </c>
    </row>
    <row r="3220">
      <c r="Z3220">
        <f>IF(AND(ISNUMBER('Apólices'!$L3220),'Apólices'!$R3220&lt;&gt;"Cancelada"),IF(AND('Apólices'!$L3220&gt;=TODAY(),'Apólices'!$L3220&lt;=TODAY()+90),'Apólices'!$L3220+ROW()/100000,""),"")</f>
        <v/>
      </c>
    </row>
    <row r="3221">
      <c r="Z3221">
        <f>IF(AND(ISNUMBER('Apólices'!$L3221),'Apólices'!$R3221&lt;&gt;"Cancelada"),IF(AND('Apólices'!$L3221&gt;=TODAY(),'Apólices'!$L3221&lt;=TODAY()+90),'Apólices'!$L3221+ROW()/100000,""),"")</f>
        <v/>
      </c>
    </row>
    <row r="3222">
      <c r="Z3222">
        <f>IF(AND(ISNUMBER('Apólices'!$L3222),'Apólices'!$R3222&lt;&gt;"Cancelada"),IF(AND('Apólices'!$L3222&gt;=TODAY(),'Apólices'!$L3222&lt;=TODAY()+90),'Apólices'!$L3222+ROW()/100000,""),"")</f>
        <v/>
      </c>
    </row>
    <row r="3223">
      <c r="Z3223">
        <f>IF(AND(ISNUMBER('Apólices'!$L3223),'Apólices'!$R3223&lt;&gt;"Cancelada"),IF(AND('Apólices'!$L3223&gt;=TODAY(),'Apólices'!$L3223&lt;=TODAY()+90),'Apólices'!$L3223+ROW()/100000,""),"")</f>
        <v/>
      </c>
    </row>
    <row r="3224">
      <c r="Z3224">
        <f>IF(AND(ISNUMBER('Apólices'!$L3224),'Apólices'!$R3224&lt;&gt;"Cancelada"),IF(AND('Apólices'!$L3224&gt;=TODAY(),'Apólices'!$L3224&lt;=TODAY()+90),'Apólices'!$L3224+ROW()/100000,""),"")</f>
        <v/>
      </c>
    </row>
    <row r="3225">
      <c r="Z3225">
        <f>IF(AND(ISNUMBER('Apólices'!$L3225),'Apólices'!$R3225&lt;&gt;"Cancelada"),IF(AND('Apólices'!$L3225&gt;=TODAY(),'Apólices'!$L3225&lt;=TODAY()+90),'Apólices'!$L3225+ROW()/100000,""),"")</f>
        <v/>
      </c>
    </row>
    <row r="3226">
      <c r="Z3226">
        <f>IF(AND(ISNUMBER('Apólices'!$L3226),'Apólices'!$R3226&lt;&gt;"Cancelada"),IF(AND('Apólices'!$L3226&gt;=TODAY(),'Apólices'!$L3226&lt;=TODAY()+90),'Apólices'!$L3226+ROW()/100000,""),"")</f>
        <v/>
      </c>
    </row>
    <row r="3227">
      <c r="Z3227">
        <f>IF(AND(ISNUMBER('Apólices'!$L3227),'Apólices'!$R3227&lt;&gt;"Cancelada"),IF(AND('Apólices'!$L3227&gt;=TODAY(),'Apólices'!$L3227&lt;=TODAY()+90),'Apólices'!$L3227+ROW()/100000,""),"")</f>
        <v/>
      </c>
    </row>
    <row r="3228">
      <c r="Z3228">
        <f>IF(AND(ISNUMBER('Apólices'!$L3228),'Apólices'!$R3228&lt;&gt;"Cancelada"),IF(AND('Apólices'!$L3228&gt;=TODAY(),'Apólices'!$L3228&lt;=TODAY()+90),'Apólices'!$L3228+ROW()/100000,""),"")</f>
        <v/>
      </c>
    </row>
    <row r="3229">
      <c r="Z3229">
        <f>IF(AND(ISNUMBER('Apólices'!$L3229),'Apólices'!$R3229&lt;&gt;"Cancelada"),IF(AND('Apólices'!$L3229&gt;=TODAY(),'Apólices'!$L3229&lt;=TODAY()+90),'Apólices'!$L3229+ROW()/100000,""),"")</f>
        <v/>
      </c>
    </row>
    <row r="3230">
      <c r="Z3230">
        <f>IF(AND(ISNUMBER('Apólices'!$L3230),'Apólices'!$R3230&lt;&gt;"Cancelada"),IF(AND('Apólices'!$L3230&gt;=TODAY(),'Apólices'!$L3230&lt;=TODAY()+90),'Apólices'!$L3230+ROW()/100000,""),"")</f>
        <v/>
      </c>
    </row>
    <row r="3231">
      <c r="Z3231">
        <f>IF(AND(ISNUMBER('Apólices'!$L3231),'Apólices'!$R3231&lt;&gt;"Cancelada"),IF(AND('Apólices'!$L3231&gt;=TODAY(),'Apólices'!$L3231&lt;=TODAY()+90),'Apólices'!$L3231+ROW()/100000,""),"")</f>
        <v/>
      </c>
    </row>
    <row r="3232">
      <c r="Z3232">
        <f>IF(AND(ISNUMBER('Apólices'!$L3232),'Apólices'!$R3232&lt;&gt;"Cancelada"),IF(AND('Apólices'!$L3232&gt;=TODAY(),'Apólices'!$L3232&lt;=TODAY()+90),'Apólices'!$L3232+ROW()/100000,""),"")</f>
        <v/>
      </c>
    </row>
    <row r="3233">
      <c r="Z3233">
        <f>IF(AND(ISNUMBER('Apólices'!$L3233),'Apólices'!$R3233&lt;&gt;"Cancelada"),IF(AND('Apólices'!$L3233&gt;=TODAY(),'Apólices'!$L3233&lt;=TODAY()+90),'Apólices'!$L3233+ROW()/100000,""),"")</f>
        <v/>
      </c>
    </row>
    <row r="3234">
      <c r="Z3234">
        <f>IF(AND(ISNUMBER('Apólices'!$L3234),'Apólices'!$R3234&lt;&gt;"Cancelada"),IF(AND('Apólices'!$L3234&gt;=TODAY(),'Apólices'!$L3234&lt;=TODAY()+90),'Apólices'!$L3234+ROW()/100000,""),"")</f>
        <v/>
      </c>
    </row>
    <row r="3235">
      <c r="Z3235">
        <f>IF(AND(ISNUMBER('Apólices'!$L3235),'Apólices'!$R3235&lt;&gt;"Cancelada"),IF(AND('Apólices'!$L3235&gt;=TODAY(),'Apólices'!$L3235&lt;=TODAY()+90),'Apólices'!$L3235+ROW()/100000,""),"")</f>
        <v/>
      </c>
    </row>
    <row r="3236">
      <c r="Z3236">
        <f>IF(AND(ISNUMBER('Apólices'!$L3236),'Apólices'!$R3236&lt;&gt;"Cancelada"),IF(AND('Apólices'!$L3236&gt;=TODAY(),'Apólices'!$L3236&lt;=TODAY()+90),'Apólices'!$L3236+ROW()/100000,""),"")</f>
        <v/>
      </c>
    </row>
    <row r="3237">
      <c r="Z3237">
        <f>IF(AND(ISNUMBER('Apólices'!$L3237),'Apólices'!$R3237&lt;&gt;"Cancelada"),IF(AND('Apólices'!$L3237&gt;=TODAY(),'Apólices'!$L3237&lt;=TODAY()+90),'Apólices'!$L3237+ROW()/100000,""),"")</f>
        <v/>
      </c>
    </row>
    <row r="3238">
      <c r="Z3238">
        <f>IF(AND(ISNUMBER('Apólices'!$L3238),'Apólices'!$R3238&lt;&gt;"Cancelada"),IF(AND('Apólices'!$L3238&gt;=TODAY(),'Apólices'!$L3238&lt;=TODAY()+90),'Apólices'!$L3238+ROW()/100000,""),"")</f>
        <v/>
      </c>
    </row>
    <row r="3239">
      <c r="Z3239">
        <f>IF(AND(ISNUMBER('Apólices'!$L3239),'Apólices'!$R3239&lt;&gt;"Cancelada"),IF(AND('Apólices'!$L3239&gt;=TODAY(),'Apólices'!$L3239&lt;=TODAY()+90),'Apólices'!$L3239+ROW()/100000,""),"")</f>
        <v/>
      </c>
    </row>
    <row r="3240">
      <c r="Z3240">
        <f>IF(AND(ISNUMBER('Apólices'!$L3240),'Apólices'!$R3240&lt;&gt;"Cancelada"),IF(AND('Apólices'!$L3240&gt;=TODAY(),'Apólices'!$L3240&lt;=TODAY()+90),'Apólices'!$L3240+ROW()/100000,""),"")</f>
        <v/>
      </c>
    </row>
    <row r="3241">
      <c r="Z3241">
        <f>IF(AND(ISNUMBER('Apólices'!$L3241),'Apólices'!$R3241&lt;&gt;"Cancelada"),IF(AND('Apólices'!$L3241&gt;=TODAY(),'Apólices'!$L3241&lt;=TODAY()+90),'Apólices'!$L3241+ROW()/100000,""),"")</f>
        <v/>
      </c>
    </row>
    <row r="3242">
      <c r="Z3242">
        <f>IF(AND(ISNUMBER('Apólices'!$L3242),'Apólices'!$R3242&lt;&gt;"Cancelada"),IF(AND('Apólices'!$L3242&gt;=TODAY(),'Apólices'!$L3242&lt;=TODAY()+90),'Apólices'!$L3242+ROW()/100000,""),"")</f>
        <v/>
      </c>
    </row>
    <row r="3243">
      <c r="Z3243">
        <f>IF(AND(ISNUMBER('Apólices'!$L3243),'Apólices'!$R3243&lt;&gt;"Cancelada"),IF(AND('Apólices'!$L3243&gt;=TODAY(),'Apólices'!$L3243&lt;=TODAY()+90),'Apólices'!$L3243+ROW()/100000,""),"")</f>
        <v/>
      </c>
    </row>
    <row r="3244">
      <c r="Z3244">
        <f>IF(AND(ISNUMBER('Apólices'!$L3244),'Apólices'!$R3244&lt;&gt;"Cancelada"),IF(AND('Apólices'!$L3244&gt;=TODAY(),'Apólices'!$L3244&lt;=TODAY()+90),'Apólices'!$L3244+ROW()/100000,""),"")</f>
        <v/>
      </c>
    </row>
    <row r="3245">
      <c r="Z3245">
        <f>IF(AND(ISNUMBER('Apólices'!$L3245),'Apólices'!$R3245&lt;&gt;"Cancelada"),IF(AND('Apólices'!$L3245&gt;=TODAY(),'Apólices'!$L3245&lt;=TODAY()+90),'Apólices'!$L3245+ROW()/100000,""),"")</f>
        <v/>
      </c>
    </row>
    <row r="3246">
      <c r="Z3246">
        <f>IF(AND(ISNUMBER('Apólices'!$L3246),'Apólices'!$R3246&lt;&gt;"Cancelada"),IF(AND('Apólices'!$L3246&gt;=TODAY(),'Apólices'!$L3246&lt;=TODAY()+90),'Apólices'!$L3246+ROW()/100000,""),"")</f>
        <v/>
      </c>
    </row>
    <row r="3247">
      <c r="Z3247">
        <f>IF(AND(ISNUMBER('Apólices'!$L3247),'Apólices'!$R3247&lt;&gt;"Cancelada"),IF(AND('Apólices'!$L3247&gt;=TODAY(),'Apólices'!$L3247&lt;=TODAY()+90),'Apólices'!$L3247+ROW()/100000,""),"")</f>
        <v/>
      </c>
    </row>
    <row r="3248">
      <c r="Z3248">
        <f>IF(AND(ISNUMBER('Apólices'!$L3248),'Apólices'!$R3248&lt;&gt;"Cancelada"),IF(AND('Apólices'!$L3248&gt;=TODAY(),'Apólices'!$L3248&lt;=TODAY()+90),'Apólices'!$L3248+ROW()/100000,""),"")</f>
        <v/>
      </c>
    </row>
    <row r="3249">
      <c r="Z3249">
        <f>IF(AND(ISNUMBER('Apólices'!$L3249),'Apólices'!$R3249&lt;&gt;"Cancelada"),IF(AND('Apólices'!$L3249&gt;=TODAY(),'Apólices'!$L3249&lt;=TODAY()+90),'Apólices'!$L3249+ROW()/100000,""),"")</f>
        <v/>
      </c>
    </row>
    <row r="3250">
      <c r="Z3250">
        <f>IF(AND(ISNUMBER('Apólices'!$L3250),'Apólices'!$R3250&lt;&gt;"Cancelada"),IF(AND('Apólices'!$L3250&gt;=TODAY(),'Apólices'!$L3250&lt;=TODAY()+90),'Apólices'!$L3250+ROW()/100000,""),"")</f>
        <v/>
      </c>
    </row>
    <row r="3251">
      <c r="Z3251">
        <f>IF(AND(ISNUMBER('Apólices'!$L3251),'Apólices'!$R3251&lt;&gt;"Cancelada"),IF(AND('Apólices'!$L3251&gt;=TODAY(),'Apólices'!$L3251&lt;=TODAY()+90),'Apólices'!$L3251+ROW()/100000,""),"")</f>
        <v/>
      </c>
    </row>
    <row r="3252">
      <c r="Z3252">
        <f>IF(AND(ISNUMBER('Apólices'!$L3252),'Apólices'!$R3252&lt;&gt;"Cancelada"),IF(AND('Apólices'!$L3252&gt;=TODAY(),'Apólices'!$L3252&lt;=TODAY()+90),'Apólices'!$L3252+ROW()/100000,""),"")</f>
        <v/>
      </c>
    </row>
    <row r="3253">
      <c r="Z3253">
        <f>IF(AND(ISNUMBER('Apólices'!$L3253),'Apólices'!$R3253&lt;&gt;"Cancelada"),IF(AND('Apólices'!$L3253&gt;=TODAY(),'Apólices'!$L3253&lt;=TODAY()+90),'Apólices'!$L3253+ROW()/100000,""),"")</f>
        <v/>
      </c>
    </row>
    <row r="3254">
      <c r="Z3254">
        <f>IF(AND(ISNUMBER('Apólices'!$L3254),'Apólices'!$R3254&lt;&gt;"Cancelada"),IF(AND('Apólices'!$L3254&gt;=TODAY(),'Apólices'!$L3254&lt;=TODAY()+90),'Apólices'!$L3254+ROW()/100000,""),"")</f>
        <v/>
      </c>
    </row>
    <row r="3255">
      <c r="Z3255">
        <f>IF(AND(ISNUMBER('Apólices'!$L3255),'Apólices'!$R3255&lt;&gt;"Cancelada"),IF(AND('Apólices'!$L3255&gt;=TODAY(),'Apólices'!$L3255&lt;=TODAY()+90),'Apólices'!$L3255+ROW()/100000,""),"")</f>
        <v/>
      </c>
    </row>
    <row r="3256">
      <c r="Z3256">
        <f>IF(AND(ISNUMBER('Apólices'!$L3256),'Apólices'!$R3256&lt;&gt;"Cancelada"),IF(AND('Apólices'!$L3256&gt;=TODAY(),'Apólices'!$L3256&lt;=TODAY()+90),'Apólices'!$L3256+ROW()/100000,""),"")</f>
        <v/>
      </c>
    </row>
    <row r="3257">
      <c r="Z3257">
        <f>IF(AND(ISNUMBER('Apólices'!$L3257),'Apólices'!$R3257&lt;&gt;"Cancelada"),IF(AND('Apólices'!$L3257&gt;=TODAY(),'Apólices'!$L3257&lt;=TODAY()+90),'Apólices'!$L3257+ROW()/100000,""),"")</f>
        <v/>
      </c>
    </row>
    <row r="3258">
      <c r="Z3258">
        <f>IF(AND(ISNUMBER('Apólices'!$L3258),'Apólices'!$R3258&lt;&gt;"Cancelada"),IF(AND('Apólices'!$L3258&gt;=TODAY(),'Apólices'!$L3258&lt;=TODAY()+90),'Apólices'!$L3258+ROW()/100000,""),"")</f>
        <v/>
      </c>
    </row>
    <row r="3259">
      <c r="Z3259">
        <f>IF(AND(ISNUMBER('Apólices'!$L3259),'Apólices'!$R3259&lt;&gt;"Cancelada"),IF(AND('Apólices'!$L3259&gt;=TODAY(),'Apólices'!$L3259&lt;=TODAY()+90),'Apólices'!$L3259+ROW()/100000,""),"")</f>
        <v/>
      </c>
    </row>
    <row r="3260">
      <c r="Z3260">
        <f>IF(AND(ISNUMBER('Apólices'!$L3260),'Apólices'!$R3260&lt;&gt;"Cancelada"),IF(AND('Apólices'!$L3260&gt;=TODAY(),'Apólices'!$L3260&lt;=TODAY()+90),'Apólices'!$L3260+ROW()/100000,""),"")</f>
        <v/>
      </c>
    </row>
    <row r="3261">
      <c r="Z3261">
        <f>IF(AND(ISNUMBER('Apólices'!$L3261),'Apólices'!$R3261&lt;&gt;"Cancelada"),IF(AND('Apólices'!$L3261&gt;=TODAY(),'Apólices'!$L3261&lt;=TODAY()+90),'Apólices'!$L3261+ROW()/100000,""),"")</f>
        <v/>
      </c>
    </row>
    <row r="3262">
      <c r="Z3262">
        <f>IF(AND(ISNUMBER('Apólices'!$L3262),'Apólices'!$R3262&lt;&gt;"Cancelada"),IF(AND('Apólices'!$L3262&gt;=TODAY(),'Apólices'!$L3262&lt;=TODAY()+90),'Apólices'!$L3262+ROW()/100000,""),"")</f>
        <v/>
      </c>
    </row>
    <row r="3263">
      <c r="Z3263">
        <f>IF(AND(ISNUMBER('Apólices'!$L3263),'Apólices'!$R3263&lt;&gt;"Cancelada"),IF(AND('Apólices'!$L3263&gt;=TODAY(),'Apólices'!$L3263&lt;=TODAY()+90),'Apólices'!$L3263+ROW()/100000,""),"")</f>
        <v/>
      </c>
    </row>
    <row r="3264">
      <c r="Z3264">
        <f>IF(AND(ISNUMBER('Apólices'!$L3264),'Apólices'!$R3264&lt;&gt;"Cancelada"),IF(AND('Apólices'!$L3264&gt;=TODAY(),'Apólices'!$L3264&lt;=TODAY()+90),'Apólices'!$L3264+ROW()/100000,""),"")</f>
        <v/>
      </c>
    </row>
    <row r="3265">
      <c r="Z3265">
        <f>IF(AND(ISNUMBER('Apólices'!$L3265),'Apólices'!$R3265&lt;&gt;"Cancelada"),IF(AND('Apólices'!$L3265&gt;=TODAY(),'Apólices'!$L3265&lt;=TODAY()+90),'Apólices'!$L3265+ROW()/100000,""),"")</f>
        <v/>
      </c>
    </row>
    <row r="3266">
      <c r="Z3266">
        <f>IF(AND(ISNUMBER('Apólices'!$L3266),'Apólices'!$R3266&lt;&gt;"Cancelada"),IF(AND('Apólices'!$L3266&gt;=TODAY(),'Apólices'!$L3266&lt;=TODAY()+90),'Apólices'!$L3266+ROW()/100000,""),"")</f>
        <v/>
      </c>
    </row>
    <row r="3267">
      <c r="Z3267">
        <f>IF(AND(ISNUMBER('Apólices'!$L3267),'Apólices'!$R3267&lt;&gt;"Cancelada"),IF(AND('Apólices'!$L3267&gt;=TODAY(),'Apólices'!$L3267&lt;=TODAY()+90),'Apólices'!$L3267+ROW()/100000,""),"")</f>
        <v/>
      </c>
    </row>
    <row r="3268">
      <c r="Z3268">
        <f>IF(AND(ISNUMBER('Apólices'!$L3268),'Apólices'!$R3268&lt;&gt;"Cancelada"),IF(AND('Apólices'!$L3268&gt;=TODAY(),'Apólices'!$L3268&lt;=TODAY()+90),'Apólices'!$L3268+ROW()/100000,""),"")</f>
        <v/>
      </c>
    </row>
    <row r="3269">
      <c r="Z3269">
        <f>IF(AND(ISNUMBER('Apólices'!$L3269),'Apólices'!$R3269&lt;&gt;"Cancelada"),IF(AND('Apólices'!$L3269&gt;=TODAY(),'Apólices'!$L3269&lt;=TODAY()+90),'Apólices'!$L3269+ROW()/100000,""),"")</f>
        <v/>
      </c>
    </row>
    <row r="3270">
      <c r="Z3270">
        <f>IF(AND(ISNUMBER('Apólices'!$L3270),'Apólices'!$R3270&lt;&gt;"Cancelada"),IF(AND('Apólices'!$L3270&gt;=TODAY(),'Apólices'!$L3270&lt;=TODAY()+90),'Apólices'!$L3270+ROW()/100000,""),"")</f>
        <v/>
      </c>
    </row>
    <row r="3271">
      <c r="Z3271">
        <f>IF(AND(ISNUMBER('Apólices'!$L3271),'Apólices'!$R3271&lt;&gt;"Cancelada"),IF(AND('Apólices'!$L3271&gt;=TODAY(),'Apólices'!$L3271&lt;=TODAY()+90),'Apólices'!$L3271+ROW()/100000,""),"")</f>
        <v/>
      </c>
    </row>
    <row r="3272">
      <c r="Z3272">
        <f>IF(AND(ISNUMBER('Apólices'!$L3272),'Apólices'!$R3272&lt;&gt;"Cancelada"),IF(AND('Apólices'!$L3272&gt;=TODAY(),'Apólices'!$L3272&lt;=TODAY()+90),'Apólices'!$L3272+ROW()/100000,""),"")</f>
        <v/>
      </c>
    </row>
    <row r="3273">
      <c r="Z3273">
        <f>IF(AND(ISNUMBER('Apólices'!$L3273),'Apólices'!$R3273&lt;&gt;"Cancelada"),IF(AND('Apólices'!$L3273&gt;=TODAY(),'Apólices'!$L3273&lt;=TODAY()+90),'Apólices'!$L3273+ROW()/100000,""),"")</f>
        <v/>
      </c>
    </row>
    <row r="3274">
      <c r="Z3274">
        <f>IF(AND(ISNUMBER('Apólices'!$L3274),'Apólices'!$R3274&lt;&gt;"Cancelada"),IF(AND('Apólices'!$L3274&gt;=TODAY(),'Apólices'!$L3274&lt;=TODAY()+90),'Apólices'!$L3274+ROW()/100000,""),"")</f>
        <v/>
      </c>
    </row>
    <row r="3275">
      <c r="Z3275">
        <f>IF(AND(ISNUMBER('Apólices'!$L3275),'Apólices'!$R3275&lt;&gt;"Cancelada"),IF(AND('Apólices'!$L3275&gt;=TODAY(),'Apólices'!$L3275&lt;=TODAY()+90),'Apólices'!$L3275+ROW()/100000,""),"")</f>
        <v/>
      </c>
    </row>
    <row r="3276">
      <c r="Z3276">
        <f>IF(AND(ISNUMBER('Apólices'!$L3276),'Apólices'!$R3276&lt;&gt;"Cancelada"),IF(AND('Apólices'!$L3276&gt;=TODAY(),'Apólices'!$L3276&lt;=TODAY()+90),'Apólices'!$L3276+ROW()/100000,""),"")</f>
        <v/>
      </c>
    </row>
    <row r="3277">
      <c r="Z3277">
        <f>IF(AND(ISNUMBER('Apólices'!$L3277),'Apólices'!$R3277&lt;&gt;"Cancelada"),IF(AND('Apólices'!$L3277&gt;=TODAY(),'Apólices'!$L3277&lt;=TODAY()+90),'Apólices'!$L3277+ROW()/100000,""),"")</f>
        <v/>
      </c>
    </row>
    <row r="3278">
      <c r="Z3278">
        <f>IF(AND(ISNUMBER('Apólices'!$L3278),'Apólices'!$R3278&lt;&gt;"Cancelada"),IF(AND('Apólices'!$L3278&gt;=TODAY(),'Apólices'!$L3278&lt;=TODAY()+90),'Apólices'!$L3278+ROW()/100000,""),"")</f>
        <v/>
      </c>
    </row>
    <row r="3279">
      <c r="Z3279">
        <f>IF(AND(ISNUMBER('Apólices'!$L3279),'Apólices'!$R3279&lt;&gt;"Cancelada"),IF(AND('Apólices'!$L3279&gt;=TODAY(),'Apólices'!$L3279&lt;=TODAY()+90),'Apólices'!$L3279+ROW()/100000,""),"")</f>
        <v/>
      </c>
    </row>
    <row r="3280">
      <c r="Z3280">
        <f>IF(AND(ISNUMBER('Apólices'!$L3280),'Apólices'!$R3280&lt;&gt;"Cancelada"),IF(AND('Apólices'!$L3280&gt;=TODAY(),'Apólices'!$L3280&lt;=TODAY()+90),'Apólices'!$L3280+ROW()/100000,""),"")</f>
        <v/>
      </c>
    </row>
    <row r="3281">
      <c r="Z3281">
        <f>IF(AND(ISNUMBER('Apólices'!$L3281),'Apólices'!$R3281&lt;&gt;"Cancelada"),IF(AND('Apólices'!$L3281&gt;=TODAY(),'Apólices'!$L3281&lt;=TODAY()+90),'Apólices'!$L3281+ROW()/100000,""),"")</f>
        <v/>
      </c>
    </row>
    <row r="3282">
      <c r="Z3282">
        <f>IF(AND(ISNUMBER('Apólices'!$L3282),'Apólices'!$R3282&lt;&gt;"Cancelada"),IF(AND('Apólices'!$L3282&gt;=TODAY(),'Apólices'!$L3282&lt;=TODAY()+90),'Apólices'!$L3282+ROW()/100000,""),"")</f>
        <v/>
      </c>
    </row>
    <row r="3283">
      <c r="Z3283">
        <f>IF(AND(ISNUMBER('Apólices'!$L3283),'Apólices'!$R3283&lt;&gt;"Cancelada"),IF(AND('Apólices'!$L3283&gt;=TODAY(),'Apólices'!$L3283&lt;=TODAY()+90),'Apólices'!$L3283+ROW()/100000,""),"")</f>
        <v/>
      </c>
    </row>
    <row r="3284">
      <c r="Z3284">
        <f>IF(AND(ISNUMBER('Apólices'!$L3284),'Apólices'!$R3284&lt;&gt;"Cancelada"),IF(AND('Apólices'!$L3284&gt;=TODAY(),'Apólices'!$L3284&lt;=TODAY()+90),'Apólices'!$L3284+ROW()/100000,""),"")</f>
        <v/>
      </c>
    </row>
    <row r="3285">
      <c r="Z3285">
        <f>IF(AND(ISNUMBER('Apólices'!$L3285),'Apólices'!$R3285&lt;&gt;"Cancelada"),IF(AND('Apólices'!$L3285&gt;=TODAY(),'Apólices'!$L3285&lt;=TODAY()+90),'Apólices'!$L3285+ROW()/100000,""),"")</f>
        <v/>
      </c>
    </row>
    <row r="3286">
      <c r="Z3286">
        <f>IF(AND(ISNUMBER('Apólices'!$L3286),'Apólices'!$R3286&lt;&gt;"Cancelada"),IF(AND('Apólices'!$L3286&gt;=TODAY(),'Apólices'!$L3286&lt;=TODAY()+90),'Apólices'!$L3286+ROW()/100000,""),"")</f>
        <v/>
      </c>
    </row>
    <row r="3287">
      <c r="Z3287">
        <f>IF(AND(ISNUMBER('Apólices'!$L3287),'Apólices'!$R3287&lt;&gt;"Cancelada"),IF(AND('Apólices'!$L3287&gt;=TODAY(),'Apólices'!$L3287&lt;=TODAY()+90),'Apólices'!$L3287+ROW()/100000,""),"")</f>
        <v/>
      </c>
    </row>
    <row r="3288">
      <c r="Z3288">
        <f>IF(AND(ISNUMBER('Apólices'!$L3288),'Apólices'!$R3288&lt;&gt;"Cancelada"),IF(AND('Apólices'!$L3288&gt;=TODAY(),'Apólices'!$L3288&lt;=TODAY()+90),'Apólices'!$L3288+ROW()/100000,""),"")</f>
        <v/>
      </c>
    </row>
    <row r="3289">
      <c r="Z3289">
        <f>IF(AND(ISNUMBER('Apólices'!$L3289),'Apólices'!$R3289&lt;&gt;"Cancelada"),IF(AND('Apólices'!$L3289&gt;=TODAY(),'Apólices'!$L3289&lt;=TODAY()+90),'Apólices'!$L3289+ROW()/100000,""),"")</f>
        <v/>
      </c>
    </row>
    <row r="3290">
      <c r="Z3290">
        <f>IF(AND(ISNUMBER('Apólices'!$L3290),'Apólices'!$R3290&lt;&gt;"Cancelada"),IF(AND('Apólices'!$L3290&gt;=TODAY(),'Apólices'!$L3290&lt;=TODAY()+90),'Apólices'!$L3290+ROW()/100000,""),"")</f>
        <v/>
      </c>
    </row>
    <row r="3291">
      <c r="Z3291">
        <f>IF(AND(ISNUMBER('Apólices'!$L3291),'Apólices'!$R3291&lt;&gt;"Cancelada"),IF(AND('Apólices'!$L3291&gt;=TODAY(),'Apólices'!$L3291&lt;=TODAY()+90),'Apólices'!$L3291+ROW()/100000,""),"")</f>
        <v/>
      </c>
    </row>
    <row r="3292">
      <c r="Z3292">
        <f>IF(AND(ISNUMBER('Apólices'!$L3292),'Apólices'!$R3292&lt;&gt;"Cancelada"),IF(AND('Apólices'!$L3292&gt;=TODAY(),'Apólices'!$L3292&lt;=TODAY()+90),'Apólices'!$L3292+ROW()/100000,""),"")</f>
        <v/>
      </c>
    </row>
    <row r="3293">
      <c r="Z3293">
        <f>IF(AND(ISNUMBER('Apólices'!$L3293),'Apólices'!$R3293&lt;&gt;"Cancelada"),IF(AND('Apólices'!$L3293&gt;=TODAY(),'Apólices'!$L3293&lt;=TODAY()+90),'Apólices'!$L3293+ROW()/100000,""),"")</f>
        <v/>
      </c>
    </row>
    <row r="3294">
      <c r="Z3294">
        <f>IF(AND(ISNUMBER('Apólices'!$L3294),'Apólices'!$R3294&lt;&gt;"Cancelada"),IF(AND('Apólices'!$L3294&gt;=TODAY(),'Apólices'!$L3294&lt;=TODAY()+90),'Apólices'!$L3294+ROW()/100000,""),"")</f>
        <v/>
      </c>
    </row>
    <row r="3295">
      <c r="Z3295">
        <f>IF(AND(ISNUMBER('Apólices'!$L3295),'Apólices'!$R3295&lt;&gt;"Cancelada"),IF(AND('Apólices'!$L3295&gt;=TODAY(),'Apólices'!$L3295&lt;=TODAY()+90),'Apólices'!$L3295+ROW()/100000,""),"")</f>
        <v/>
      </c>
    </row>
    <row r="3296">
      <c r="Z3296">
        <f>IF(AND(ISNUMBER('Apólices'!$L3296),'Apólices'!$R3296&lt;&gt;"Cancelada"),IF(AND('Apólices'!$L3296&gt;=TODAY(),'Apólices'!$L3296&lt;=TODAY()+90),'Apólices'!$L3296+ROW()/100000,""),"")</f>
        <v/>
      </c>
    </row>
    <row r="3297">
      <c r="Z3297">
        <f>IF(AND(ISNUMBER('Apólices'!$L3297),'Apólices'!$R3297&lt;&gt;"Cancelada"),IF(AND('Apólices'!$L3297&gt;=TODAY(),'Apólices'!$L3297&lt;=TODAY()+90),'Apólices'!$L3297+ROW()/100000,""),"")</f>
        <v/>
      </c>
    </row>
    <row r="3298">
      <c r="Z3298">
        <f>IF(AND(ISNUMBER('Apólices'!$L3298),'Apólices'!$R3298&lt;&gt;"Cancelada"),IF(AND('Apólices'!$L3298&gt;=TODAY(),'Apólices'!$L3298&lt;=TODAY()+90),'Apólices'!$L3298+ROW()/100000,""),"")</f>
        <v/>
      </c>
    </row>
    <row r="3299">
      <c r="Z3299">
        <f>IF(AND(ISNUMBER('Apólices'!$L3299),'Apólices'!$R3299&lt;&gt;"Cancelada"),IF(AND('Apólices'!$L3299&gt;=TODAY(),'Apólices'!$L3299&lt;=TODAY()+90),'Apólices'!$L3299+ROW()/100000,""),"")</f>
        <v/>
      </c>
    </row>
    <row r="3300">
      <c r="Z3300">
        <f>IF(AND(ISNUMBER('Apólices'!$L3300),'Apólices'!$R3300&lt;&gt;"Cancelada"),IF(AND('Apólices'!$L3300&gt;=TODAY(),'Apólices'!$L3300&lt;=TODAY()+90),'Apólices'!$L3300+ROW()/100000,""),"")</f>
        <v/>
      </c>
    </row>
    <row r="3301">
      <c r="Z3301">
        <f>IF(AND(ISNUMBER('Apólices'!$L3301),'Apólices'!$R3301&lt;&gt;"Cancelada"),IF(AND('Apólices'!$L3301&gt;=TODAY(),'Apólices'!$L3301&lt;=TODAY()+90),'Apólices'!$L3301+ROW()/100000,""),"")</f>
        <v/>
      </c>
    </row>
    <row r="3302">
      <c r="Z3302">
        <f>IF(AND(ISNUMBER('Apólices'!$L3302),'Apólices'!$R3302&lt;&gt;"Cancelada"),IF(AND('Apólices'!$L3302&gt;=TODAY(),'Apólices'!$L3302&lt;=TODAY()+90),'Apólices'!$L3302+ROW()/100000,""),"")</f>
        <v/>
      </c>
    </row>
    <row r="3303">
      <c r="Z3303">
        <f>IF(AND(ISNUMBER('Apólices'!$L3303),'Apólices'!$R3303&lt;&gt;"Cancelada"),IF(AND('Apólices'!$L3303&gt;=TODAY(),'Apólices'!$L3303&lt;=TODAY()+90),'Apólices'!$L3303+ROW()/100000,""),"")</f>
        <v/>
      </c>
    </row>
    <row r="3304">
      <c r="Z3304">
        <f>IF(AND(ISNUMBER('Apólices'!$L3304),'Apólices'!$R3304&lt;&gt;"Cancelada"),IF(AND('Apólices'!$L3304&gt;=TODAY(),'Apólices'!$L3304&lt;=TODAY()+90),'Apólices'!$L3304+ROW()/100000,""),"")</f>
        <v/>
      </c>
    </row>
    <row r="3305">
      <c r="Z3305">
        <f>IF(AND(ISNUMBER('Apólices'!$L3305),'Apólices'!$R3305&lt;&gt;"Cancelada"),IF(AND('Apólices'!$L3305&gt;=TODAY(),'Apólices'!$L3305&lt;=TODAY()+90),'Apólices'!$L3305+ROW()/100000,""),"")</f>
        <v/>
      </c>
    </row>
    <row r="3306">
      <c r="Z3306">
        <f>IF(AND(ISNUMBER('Apólices'!$L3306),'Apólices'!$R3306&lt;&gt;"Cancelada"),IF(AND('Apólices'!$L3306&gt;=TODAY(),'Apólices'!$L3306&lt;=TODAY()+90),'Apólices'!$L3306+ROW()/100000,""),"")</f>
        <v/>
      </c>
    </row>
    <row r="3307">
      <c r="Z3307">
        <f>IF(AND(ISNUMBER('Apólices'!$L3307),'Apólices'!$R3307&lt;&gt;"Cancelada"),IF(AND('Apólices'!$L3307&gt;=TODAY(),'Apólices'!$L3307&lt;=TODAY()+90),'Apólices'!$L3307+ROW()/100000,""),"")</f>
        <v/>
      </c>
    </row>
    <row r="3308">
      <c r="Z3308">
        <f>IF(AND(ISNUMBER('Apólices'!$L3308),'Apólices'!$R3308&lt;&gt;"Cancelada"),IF(AND('Apólices'!$L3308&gt;=TODAY(),'Apólices'!$L3308&lt;=TODAY()+90),'Apólices'!$L3308+ROW()/100000,""),"")</f>
        <v/>
      </c>
    </row>
    <row r="3309">
      <c r="Z3309">
        <f>IF(AND(ISNUMBER('Apólices'!$L3309),'Apólices'!$R3309&lt;&gt;"Cancelada"),IF(AND('Apólices'!$L3309&gt;=TODAY(),'Apólices'!$L3309&lt;=TODAY()+90),'Apólices'!$L3309+ROW()/100000,""),"")</f>
        <v/>
      </c>
    </row>
    <row r="3310">
      <c r="Z3310">
        <f>IF(AND(ISNUMBER('Apólices'!$L3310),'Apólices'!$R3310&lt;&gt;"Cancelada"),IF(AND('Apólices'!$L3310&gt;=TODAY(),'Apólices'!$L3310&lt;=TODAY()+90),'Apólices'!$L3310+ROW()/100000,""),"")</f>
        <v/>
      </c>
    </row>
    <row r="3311">
      <c r="Z3311">
        <f>IF(AND(ISNUMBER('Apólices'!$L3311),'Apólices'!$R3311&lt;&gt;"Cancelada"),IF(AND('Apólices'!$L3311&gt;=TODAY(),'Apólices'!$L3311&lt;=TODAY()+90),'Apólices'!$L3311+ROW()/100000,""),"")</f>
        <v/>
      </c>
    </row>
    <row r="3312">
      <c r="Z3312">
        <f>IF(AND(ISNUMBER('Apólices'!$L3312),'Apólices'!$R3312&lt;&gt;"Cancelada"),IF(AND('Apólices'!$L3312&gt;=TODAY(),'Apólices'!$L3312&lt;=TODAY()+90),'Apólices'!$L3312+ROW()/100000,""),"")</f>
        <v/>
      </c>
    </row>
    <row r="3313">
      <c r="Z3313">
        <f>IF(AND(ISNUMBER('Apólices'!$L3313),'Apólices'!$R3313&lt;&gt;"Cancelada"),IF(AND('Apólices'!$L3313&gt;=TODAY(),'Apólices'!$L3313&lt;=TODAY()+90),'Apólices'!$L3313+ROW()/100000,""),"")</f>
        <v/>
      </c>
    </row>
    <row r="3314">
      <c r="Z3314">
        <f>IF(AND(ISNUMBER('Apólices'!$L3314),'Apólices'!$R3314&lt;&gt;"Cancelada"),IF(AND('Apólices'!$L3314&gt;=TODAY(),'Apólices'!$L3314&lt;=TODAY()+90),'Apólices'!$L3314+ROW()/100000,""),"")</f>
        <v/>
      </c>
    </row>
    <row r="3315">
      <c r="Z3315">
        <f>IF(AND(ISNUMBER('Apólices'!$L3315),'Apólices'!$R3315&lt;&gt;"Cancelada"),IF(AND('Apólices'!$L3315&gt;=TODAY(),'Apólices'!$L3315&lt;=TODAY()+90),'Apólices'!$L3315+ROW()/100000,""),"")</f>
        <v/>
      </c>
    </row>
    <row r="3316">
      <c r="Z3316">
        <f>IF(AND(ISNUMBER('Apólices'!$L3316),'Apólices'!$R3316&lt;&gt;"Cancelada"),IF(AND('Apólices'!$L3316&gt;=TODAY(),'Apólices'!$L3316&lt;=TODAY()+90),'Apólices'!$L3316+ROW()/100000,""),"")</f>
        <v/>
      </c>
    </row>
    <row r="3317">
      <c r="Z3317">
        <f>IF(AND(ISNUMBER('Apólices'!$L3317),'Apólices'!$R3317&lt;&gt;"Cancelada"),IF(AND('Apólices'!$L3317&gt;=TODAY(),'Apólices'!$L3317&lt;=TODAY()+90),'Apólices'!$L3317+ROW()/100000,""),"")</f>
        <v/>
      </c>
    </row>
    <row r="3318">
      <c r="Z3318">
        <f>IF(AND(ISNUMBER('Apólices'!$L3318),'Apólices'!$R3318&lt;&gt;"Cancelada"),IF(AND('Apólices'!$L3318&gt;=TODAY(),'Apólices'!$L3318&lt;=TODAY()+90),'Apólices'!$L3318+ROW()/100000,""),"")</f>
        <v/>
      </c>
    </row>
    <row r="3319">
      <c r="Z3319">
        <f>IF(AND(ISNUMBER('Apólices'!$L3319),'Apólices'!$R3319&lt;&gt;"Cancelada"),IF(AND('Apólices'!$L3319&gt;=TODAY(),'Apólices'!$L3319&lt;=TODAY()+90),'Apólices'!$L3319+ROW()/100000,""),"")</f>
        <v/>
      </c>
    </row>
    <row r="3320">
      <c r="Z3320">
        <f>IF(AND(ISNUMBER('Apólices'!$L3320),'Apólices'!$R3320&lt;&gt;"Cancelada"),IF(AND('Apólices'!$L3320&gt;=TODAY(),'Apólices'!$L3320&lt;=TODAY()+90),'Apólices'!$L3320+ROW()/100000,""),"")</f>
        <v/>
      </c>
    </row>
    <row r="3321">
      <c r="Z3321">
        <f>IF(AND(ISNUMBER('Apólices'!$L3321),'Apólices'!$R3321&lt;&gt;"Cancelada"),IF(AND('Apólices'!$L3321&gt;=TODAY(),'Apólices'!$L3321&lt;=TODAY()+90),'Apólices'!$L3321+ROW()/100000,""),"")</f>
        <v/>
      </c>
    </row>
    <row r="3322">
      <c r="Z3322">
        <f>IF(AND(ISNUMBER('Apólices'!$L3322),'Apólices'!$R3322&lt;&gt;"Cancelada"),IF(AND('Apólices'!$L3322&gt;=TODAY(),'Apólices'!$L3322&lt;=TODAY()+90),'Apólices'!$L3322+ROW()/100000,""),"")</f>
        <v/>
      </c>
    </row>
    <row r="3323">
      <c r="Z3323">
        <f>IF(AND(ISNUMBER('Apólices'!$L3323),'Apólices'!$R3323&lt;&gt;"Cancelada"),IF(AND('Apólices'!$L3323&gt;=TODAY(),'Apólices'!$L3323&lt;=TODAY()+90),'Apólices'!$L3323+ROW()/100000,""),"")</f>
        <v/>
      </c>
    </row>
    <row r="3324">
      <c r="Z3324">
        <f>IF(AND(ISNUMBER('Apólices'!$L3324),'Apólices'!$R3324&lt;&gt;"Cancelada"),IF(AND('Apólices'!$L3324&gt;=TODAY(),'Apólices'!$L3324&lt;=TODAY()+90),'Apólices'!$L3324+ROW()/100000,""),"")</f>
        <v/>
      </c>
    </row>
    <row r="3325">
      <c r="Z3325">
        <f>IF(AND(ISNUMBER('Apólices'!$L3325),'Apólices'!$R3325&lt;&gt;"Cancelada"),IF(AND('Apólices'!$L3325&gt;=TODAY(),'Apólices'!$L3325&lt;=TODAY()+90),'Apólices'!$L3325+ROW()/100000,""),"")</f>
        <v/>
      </c>
    </row>
    <row r="3326">
      <c r="Z3326">
        <f>IF(AND(ISNUMBER('Apólices'!$L3326),'Apólices'!$R3326&lt;&gt;"Cancelada"),IF(AND('Apólices'!$L3326&gt;=TODAY(),'Apólices'!$L3326&lt;=TODAY()+90),'Apólices'!$L3326+ROW()/100000,""),"")</f>
        <v/>
      </c>
    </row>
    <row r="3327">
      <c r="Z3327">
        <f>IF(AND(ISNUMBER('Apólices'!$L3327),'Apólices'!$R3327&lt;&gt;"Cancelada"),IF(AND('Apólices'!$L3327&gt;=TODAY(),'Apólices'!$L3327&lt;=TODAY()+90),'Apólices'!$L3327+ROW()/100000,""),"")</f>
        <v/>
      </c>
    </row>
    <row r="3328">
      <c r="Z3328">
        <f>IF(AND(ISNUMBER('Apólices'!$L3328),'Apólices'!$R3328&lt;&gt;"Cancelada"),IF(AND('Apólices'!$L3328&gt;=TODAY(),'Apólices'!$L3328&lt;=TODAY()+90),'Apólices'!$L3328+ROW()/100000,""),"")</f>
        <v/>
      </c>
    </row>
    <row r="3329">
      <c r="Z3329">
        <f>IF(AND(ISNUMBER('Apólices'!$L3329),'Apólices'!$R3329&lt;&gt;"Cancelada"),IF(AND('Apólices'!$L3329&gt;=TODAY(),'Apólices'!$L3329&lt;=TODAY()+90),'Apólices'!$L3329+ROW()/100000,""),"")</f>
        <v/>
      </c>
    </row>
    <row r="3330">
      <c r="Z3330">
        <f>IF(AND(ISNUMBER('Apólices'!$L3330),'Apólices'!$R3330&lt;&gt;"Cancelada"),IF(AND('Apólices'!$L3330&gt;=TODAY(),'Apólices'!$L3330&lt;=TODAY()+90),'Apólices'!$L3330+ROW()/100000,""),"")</f>
        <v/>
      </c>
    </row>
    <row r="3331">
      <c r="Z3331">
        <f>IF(AND(ISNUMBER('Apólices'!$L3331),'Apólices'!$R3331&lt;&gt;"Cancelada"),IF(AND('Apólices'!$L3331&gt;=TODAY(),'Apólices'!$L3331&lt;=TODAY()+90),'Apólices'!$L3331+ROW()/100000,""),"")</f>
        <v/>
      </c>
    </row>
    <row r="3332">
      <c r="Z3332">
        <f>IF(AND(ISNUMBER('Apólices'!$L3332),'Apólices'!$R3332&lt;&gt;"Cancelada"),IF(AND('Apólices'!$L3332&gt;=TODAY(),'Apólices'!$L3332&lt;=TODAY()+90),'Apólices'!$L3332+ROW()/100000,""),"")</f>
        <v/>
      </c>
    </row>
    <row r="3333">
      <c r="Z3333">
        <f>IF(AND(ISNUMBER('Apólices'!$L3333),'Apólices'!$R3333&lt;&gt;"Cancelada"),IF(AND('Apólices'!$L3333&gt;=TODAY(),'Apólices'!$L3333&lt;=TODAY()+90),'Apólices'!$L3333+ROW()/100000,""),"")</f>
        <v/>
      </c>
    </row>
    <row r="3334">
      <c r="Z3334">
        <f>IF(AND(ISNUMBER('Apólices'!$L3334),'Apólices'!$R3334&lt;&gt;"Cancelada"),IF(AND('Apólices'!$L3334&gt;=TODAY(),'Apólices'!$L3334&lt;=TODAY()+90),'Apólices'!$L3334+ROW()/100000,""),"")</f>
        <v/>
      </c>
    </row>
    <row r="3335">
      <c r="Z3335">
        <f>IF(AND(ISNUMBER('Apólices'!$L3335),'Apólices'!$R3335&lt;&gt;"Cancelada"),IF(AND('Apólices'!$L3335&gt;=TODAY(),'Apólices'!$L3335&lt;=TODAY()+90),'Apólices'!$L3335+ROW()/100000,""),"")</f>
        <v/>
      </c>
    </row>
    <row r="3336">
      <c r="Z3336">
        <f>IF(AND(ISNUMBER('Apólices'!$L3336),'Apólices'!$R3336&lt;&gt;"Cancelada"),IF(AND('Apólices'!$L3336&gt;=TODAY(),'Apólices'!$L3336&lt;=TODAY()+90),'Apólices'!$L3336+ROW()/100000,""),"")</f>
        <v/>
      </c>
    </row>
    <row r="3337">
      <c r="Z3337">
        <f>IF(AND(ISNUMBER('Apólices'!$L3337),'Apólices'!$R3337&lt;&gt;"Cancelada"),IF(AND('Apólices'!$L3337&gt;=TODAY(),'Apólices'!$L3337&lt;=TODAY()+90),'Apólices'!$L3337+ROW()/100000,""),"")</f>
        <v/>
      </c>
    </row>
    <row r="3338">
      <c r="Z3338">
        <f>IF(AND(ISNUMBER('Apólices'!$L3338),'Apólices'!$R3338&lt;&gt;"Cancelada"),IF(AND('Apólices'!$L3338&gt;=TODAY(),'Apólices'!$L3338&lt;=TODAY()+90),'Apólices'!$L3338+ROW()/100000,""),"")</f>
        <v/>
      </c>
    </row>
    <row r="3339">
      <c r="Z3339">
        <f>IF(AND(ISNUMBER('Apólices'!$L3339),'Apólices'!$R3339&lt;&gt;"Cancelada"),IF(AND('Apólices'!$L3339&gt;=TODAY(),'Apólices'!$L3339&lt;=TODAY()+90),'Apólices'!$L3339+ROW()/100000,""),"")</f>
        <v/>
      </c>
    </row>
    <row r="3340">
      <c r="Z3340">
        <f>IF(AND(ISNUMBER('Apólices'!$L3340),'Apólices'!$R3340&lt;&gt;"Cancelada"),IF(AND('Apólices'!$L3340&gt;=TODAY(),'Apólices'!$L3340&lt;=TODAY()+90),'Apólices'!$L3340+ROW()/100000,""),"")</f>
        <v/>
      </c>
    </row>
    <row r="3341">
      <c r="Z3341">
        <f>IF(AND(ISNUMBER('Apólices'!$L3341),'Apólices'!$R3341&lt;&gt;"Cancelada"),IF(AND('Apólices'!$L3341&gt;=TODAY(),'Apólices'!$L3341&lt;=TODAY()+90),'Apólices'!$L3341+ROW()/100000,""),"")</f>
        <v/>
      </c>
    </row>
    <row r="3342">
      <c r="Z3342">
        <f>IF(AND(ISNUMBER('Apólices'!$L3342),'Apólices'!$R3342&lt;&gt;"Cancelada"),IF(AND('Apólices'!$L3342&gt;=TODAY(),'Apólices'!$L3342&lt;=TODAY()+90),'Apólices'!$L3342+ROW()/100000,""),"")</f>
        <v/>
      </c>
    </row>
    <row r="3343">
      <c r="Z3343">
        <f>IF(AND(ISNUMBER('Apólices'!$L3343),'Apólices'!$R3343&lt;&gt;"Cancelada"),IF(AND('Apólices'!$L3343&gt;=TODAY(),'Apólices'!$L3343&lt;=TODAY()+90),'Apólices'!$L3343+ROW()/100000,""),"")</f>
        <v/>
      </c>
    </row>
    <row r="3344">
      <c r="Z3344">
        <f>IF(AND(ISNUMBER('Apólices'!$L3344),'Apólices'!$R3344&lt;&gt;"Cancelada"),IF(AND('Apólices'!$L3344&gt;=TODAY(),'Apólices'!$L3344&lt;=TODAY()+90),'Apólices'!$L3344+ROW()/100000,""),"")</f>
        <v/>
      </c>
    </row>
    <row r="3345">
      <c r="Z3345">
        <f>IF(AND(ISNUMBER('Apólices'!$L3345),'Apólices'!$R3345&lt;&gt;"Cancelada"),IF(AND('Apólices'!$L3345&gt;=TODAY(),'Apólices'!$L3345&lt;=TODAY()+90),'Apólices'!$L3345+ROW()/100000,""),"")</f>
        <v/>
      </c>
    </row>
    <row r="3346">
      <c r="Z3346">
        <f>IF(AND(ISNUMBER('Apólices'!$L3346),'Apólices'!$R3346&lt;&gt;"Cancelada"),IF(AND('Apólices'!$L3346&gt;=TODAY(),'Apólices'!$L3346&lt;=TODAY()+90),'Apólices'!$L3346+ROW()/100000,""),"")</f>
        <v/>
      </c>
    </row>
    <row r="3347">
      <c r="Z3347">
        <f>IF(AND(ISNUMBER('Apólices'!$L3347),'Apólices'!$R3347&lt;&gt;"Cancelada"),IF(AND('Apólices'!$L3347&gt;=TODAY(),'Apólices'!$L3347&lt;=TODAY()+90),'Apólices'!$L3347+ROW()/100000,""),"")</f>
        <v/>
      </c>
    </row>
    <row r="3348">
      <c r="Z3348">
        <f>IF(AND(ISNUMBER('Apólices'!$L3348),'Apólices'!$R3348&lt;&gt;"Cancelada"),IF(AND('Apólices'!$L3348&gt;=TODAY(),'Apólices'!$L3348&lt;=TODAY()+90),'Apólices'!$L3348+ROW()/100000,""),"")</f>
        <v/>
      </c>
    </row>
    <row r="3349">
      <c r="Z3349">
        <f>IF(AND(ISNUMBER('Apólices'!$L3349),'Apólices'!$R3349&lt;&gt;"Cancelada"),IF(AND('Apólices'!$L3349&gt;=TODAY(),'Apólices'!$L3349&lt;=TODAY()+90),'Apólices'!$L3349+ROW()/100000,""),"")</f>
        <v/>
      </c>
    </row>
    <row r="3350">
      <c r="Z3350">
        <f>IF(AND(ISNUMBER('Apólices'!$L3350),'Apólices'!$R3350&lt;&gt;"Cancelada"),IF(AND('Apólices'!$L3350&gt;=TODAY(),'Apólices'!$L3350&lt;=TODAY()+90),'Apólices'!$L3350+ROW()/100000,""),"")</f>
        <v/>
      </c>
    </row>
    <row r="3351">
      <c r="Z3351">
        <f>IF(AND(ISNUMBER('Apólices'!$L3351),'Apólices'!$R3351&lt;&gt;"Cancelada"),IF(AND('Apólices'!$L3351&gt;=TODAY(),'Apólices'!$L3351&lt;=TODAY()+90),'Apólices'!$L3351+ROW()/100000,""),"")</f>
        <v/>
      </c>
    </row>
    <row r="3352">
      <c r="Z3352">
        <f>IF(AND(ISNUMBER('Apólices'!$L3352),'Apólices'!$R3352&lt;&gt;"Cancelada"),IF(AND('Apólices'!$L3352&gt;=TODAY(),'Apólices'!$L3352&lt;=TODAY()+90),'Apólices'!$L3352+ROW()/100000,""),"")</f>
        <v/>
      </c>
    </row>
    <row r="3353">
      <c r="Z3353">
        <f>IF(AND(ISNUMBER('Apólices'!$L3353),'Apólices'!$R3353&lt;&gt;"Cancelada"),IF(AND('Apólices'!$L3353&gt;=TODAY(),'Apólices'!$L3353&lt;=TODAY()+90),'Apólices'!$L3353+ROW()/100000,""),"")</f>
        <v/>
      </c>
    </row>
    <row r="3354">
      <c r="Z3354">
        <f>IF(AND(ISNUMBER('Apólices'!$L3354),'Apólices'!$R3354&lt;&gt;"Cancelada"),IF(AND('Apólices'!$L3354&gt;=TODAY(),'Apólices'!$L3354&lt;=TODAY()+90),'Apólices'!$L3354+ROW()/100000,""),"")</f>
        <v/>
      </c>
    </row>
    <row r="3355">
      <c r="Z3355">
        <f>IF(AND(ISNUMBER('Apólices'!$L3355),'Apólices'!$R3355&lt;&gt;"Cancelada"),IF(AND('Apólices'!$L3355&gt;=TODAY(),'Apólices'!$L3355&lt;=TODAY()+90),'Apólices'!$L3355+ROW()/100000,""),"")</f>
        <v/>
      </c>
    </row>
    <row r="3356">
      <c r="Z3356">
        <f>IF(AND(ISNUMBER('Apólices'!$L3356),'Apólices'!$R3356&lt;&gt;"Cancelada"),IF(AND('Apólices'!$L3356&gt;=TODAY(),'Apólices'!$L3356&lt;=TODAY()+90),'Apólices'!$L3356+ROW()/100000,""),"")</f>
        <v/>
      </c>
    </row>
    <row r="3357">
      <c r="Z3357">
        <f>IF(AND(ISNUMBER('Apólices'!$L3357),'Apólices'!$R3357&lt;&gt;"Cancelada"),IF(AND('Apólices'!$L3357&gt;=TODAY(),'Apólices'!$L3357&lt;=TODAY()+90),'Apólices'!$L3357+ROW()/100000,""),"")</f>
        <v/>
      </c>
    </row>
    <row r="3358">
      <c r="Z3358">
        <f>IF(AND(ISNUMBER('Apólices'!$L3358),'Apólices'!$R3358&lt;&gt;"Cancelada"),IF(AND('Apólices'!$L3358&gt;=TODAY(),'Apólices'!$L3358&lt;=TODAY()+90),'Apólices'!$L3358+ROW()/100000,""),"")</f>
        <v/>
      </c>
    </row>
    <row r="3359">
      <c r="Z3359">
        <f>IF(AND(ISNUMBER('Apólices'!$L3359),'Apólices'!$R3359&lt;&gt;"Cancelada"),IF(AND('Apólices'!$L3359&gt;=TODAY(),'Apólices'!$L3359&lt;=TODAY()+90),'Apólices'!$L3359+ROW()/100000,""),"")</f>
        <v/>
      </c>
    </row>
    <row r="3360">
      <c r="Z3360">
        <f>IF(AND(ISNUMBER('Apólices'!$L3360),'Apólices'!$R3360&lt;&gt;"Cancelada"),IF(AND('Apólices'!$L3360&gt;=TODAY(),'Apólices'!$L3360&lt;=TODAY()+90),'Apólices'!$L3360+ROW()/100000,""),"")</f>
        <v/>
      </c>
    </row>
    <row r="3361">
      <c r="Z3361">
        <f>IF(AND(ISNUMBER('Apólices'!$L3361),'Apólices'!$R3361&lt;&gt;"Cancelada"),IF(AND('Apólices'!$L3361&gt;=TODAY(),'Apólices'!$L3361&lt;=TODAY()+90),'Apólices'!$L3361+ROW()/100000,""),"")</f>
        <v/>
      </c>
    </row>
    <row r="3362">
      <c r="Z3362">
        <f>IF(AND(ISNUMBER('Apólices'!$L3362),'Apólices'!$R3362&lt;&gt;"Cancelada"),IF(AND('Apólices'!$L3362&gt;=TODAY(),'Apólices'!$L3362&lt;=TODAY()+90),'Apólices'!$L3362+ROW()/100000,""),"")</f>
        <v/>
      </c>
    </row>
    <row r="3363">
      <c r="Z3363">
        <f>IF(AND(ISNUMBER('Apólices'!$L3363),'Apólices'!$R3363&lt;&gt;"Cancelada"),IF(AND('Apólices'!$L3363&gt;=TODAY(),'Apólices'!$L3363&lt;=TODAY()+90),'Apólices'!$L3363+ROW()/100000,""),"")</f>
        <v/>
      </c>
    </row>
    <row r="3364">
      <c r="Z3364">
        <f>IF(AND(ISNUMBER('Apólices'!$L3364),'Apólices'!$R3364&lt;&gt;"Cancelada"),IF(AND('Apólices'!$L3364&gt;=TODAY(),'Apólices'!$L3364&lt;=TODAY()+90),'Apólices'!$L3364+ROW()/100000,""),"")</f>
        <v/>
      </c>
    </row>
    <row r="3365">
      <c r="Z3365">
        <f>IF(AND(ISNUMBER('Apólices'!$L3365),'Apólices'!$R3365&lt;&gt;"Cancelada"),IF(AND('Apólices'!$L3365&gt;=TODAY(),'Apólices'!$L3365&lt;=TODAY()+90),'Apólices'!$L3365+ROW()/100000,""),"")</f>
        <v/>
      </c>
    </row>
    <row r="3366">
      <c r="Z3366">
        <f>IF(AND(ISNUMBER('Apólices'!$L3366),'Apólices'!$R3366&lt;&gt;"Cancelada"),IF(AND('Apólices'!$L3366&gt;=TODAY(),'Apólices'!$L3366&lt;=TODAY()+90),'Apólices'!$L3366+ROW()/100000,""),"")</f>
        <v/>
      </c>
    </row>
    <row r="3367">
      <c r="Z3367">
        <f>IF(AND(ISNUMBER('Apólices'!$L3367),'Apólices'!$R3367&lt;&gt;"Cancelada"),IF(AND('Apólices'!$L3367&gt;=TODAY(),'Apólices'!$L3367&lt;=TODAY()+90),'Apólices'!$L3367+ROW()/100000,""),"")</f>
        <v/>
      </c>
    </row>
    <row r="3368">
      <c r="Z3368">
        <f>IF(AND(ISNUMBER('Apólices'!$L3368),'Apólices'!$R3368&lt;&gt;"Cancelada"),IF(AND('Apólices'!$L3368&gt;=TODAY(),'Apólices'!$L3368&lt;=TODAY()+90),'Apólices'!$L3368+ROW()/100000,""),"")</f>
        <v/>
      </c>
    </row>
    <row r="3369">
      <c r="Z3369">
        <f>IF(AND(ISNUMBER('Apólices'!$L3369),'Apólices'!$R3369&lt;&gt;"Cancelada"),IF(AND('Apólices'!$L3369&gt;=TODAY(),'Apólices'!$L3369&lt;=TODAY()+90),'Apólices'!$L3369+ROW()/100000,""),"")</f>
        <v/>
      </c>
    </row>
    <row r="3370">
      <c r="Z3370">
        <f>IF(AND(ISNUMBER('Apólices'!$L3370),'Apólices'!$R3370&lt;&gt;"Cancelada"),IF(AND('Apólices'!$L3370&gt;=TODAY(),'Apólices'!$L3370&lt;=TODAY()+90),'Apólices'!$L3370+ROW()/100000,""),"")</f>
        <v/>
      </c>
    </row>
    <row r="3371">
      <c r="Z3371">
        <f>IF(AND(ISNUMBER('Apólices'!$L3371),'Apólices'!$R3371&lt;&gt;"Cancelada"),IF(AND('Apólices'!$L3371&gt;=TODAY(),'Apólices'!$L3371&lt;=TODAY()+90),'Apólices'!$L3371+ROW()/100000,""),"")</f>
        <v/>
      </c>
    </row>
    <row r="3372">
      <c r="Z3372">
        <f>IF(AND(ISNUMBER('Apólices'!$L3372),'Apólices'!$R3372&lt;&gt;"Cancelada"),IF(AND('Apólices'!$L3372&gt;=TODAY(),'Apólices'!$L3372&lt;=TODAY()+90),'Apólices'!$L3372+ROW()/100000,""),"")</f>
        <v/>
      </c>
    </row>
    <row r="3373">
      <c r="Z3373">
        <f>IF(AND(ISNUMBER('Apólices'!$L3373),'Apólices'!$R3373&lt;&gt;"Cancelada"),IF(AND('Apólices'!$L3373&gt;=TODAY(),'Apólices'!$L3373&lt;=TODAY()+90),'Apólices'!$L3373+ROW()/100000,""),"")</f>
        <v/>
      </c>
    </row>
    <row r="3374">
      <c r="Z3374">
        <f>IF(AND(ISNUMBER('Apólices'!$L3374),'Apólices'!$R3374&lt;&gt;"Cancelada"),IF(AND('Apólices'!$L3374&gt;=TODAY(),'Apólices'!$L3374&lt;=TODAY()+90),'Apólices'!$L3374+ROW()/100000,""),"")</f>
        <v/>
      </c>
    </row>
    <row r="3375">
      <c r="Z3375">
        <f>IF(AND(ISNUMBER('Apólices'!$L3375),'Apólices'!$R3375&lt;&gt;"Cancelada"),IF(AND('Apólices'!$L3375&gt;=TODAY(),'Apólices'!$L3375&lt;=TODAY()+90),'Apólices'!$L3375+ROW()/100000,""),"")</f>
        <v/>
      </c>
    </row>
    <row r="3376">
      <c r="Z3376">
        <f>IF(AND(ISNUMBER('Apólices'!$L3376),'Apólices'!$R3376&lt;&gt;"Cancelada"),IF(AND('Apólices'!$L3376&gt;=TODAY(),'Apólices'!$L3376&lt;=TODAY()+90),'Apólices'!$L3376+ROW()/100000,""),"")</f>
        <v/>
      </c>
    </row>
    <row r="3377">
      <c r="Z3377">
        <f>IF(AND(ISNUMBER('Apólices'!$L3377),'Apólices'!$R3377&lt;&gt;"Cancelada"),IF(AND('Apólices'!$L3377&gt;=TODAY(),'Apólices'!$L3377&lt;=TODAY()+90),'Apólices'!$L3377+ROW()/100000,""),"")</f>
        <v/>
      </c>
    </row>
    <row r="3378">
      <c r="Z3378">
        <f>IF(AND(ISNUMBER('Apólices'!$L3378),'Apólices'!$R3378&lt;&gt;"Cancelada"),IF(AND('Apólices'!$L3378&gt;=TODAY(),'Apólices'!$L3378&lt;=TODAY()+90),'Apólices'!$L3378+ROW()/100000,""),"")</f>
        <v/>
      </c>
    </row>
    <row r="3379">
      <c r="Z3379">
        <f>IF(AND(ISNUMBER('Apólices'!$L3379),'Apólices'!$R3379&lt;&gt;"Cancelada"),IF(AND('Apólices'!$L3379&gt;=TODAY(),'Apólices'!$L3379&lt;=TODAY()+90),'Apólices'!$L3379+ROW()/100000,""),"")</f>
        <v/>
      </c>
    </row>
    <row r="3380">
      <c r="Z3380">
        <f>IF(AND(ISNUMBER('Apólices'!$L3380),'Apólices'!$R3380&lt;&gt;"Cancelada"),IF(AND('Apólices'!$L3380&gt;=TODAY(),'Apólices'!$L3380&lt;=TODAY()+90),'Apólices'!$L3380+ROW()/100000,""),"")</f>
        <v/>
      </c>
    </row>
    <row r="3381">
      <c r="Z3381">
        <f>IF(AND(ISNUMBER('Apólices'!$L3381),'Apólices'!$R3381&lt;&gt;"Cancelada"),IF(AND('Apólices'!$L3381&gt;=TODAY(),'Apólices'!$L3381&lt;=TODAY()+90),'Apólices'!$L3381+ROW()/100000,""),"")</f>
        <v/>
      </c>
    </row>
    <row r="3382">
      <c r="Z3382">
        <f>IF(AND(ISNUMBER('Apólices'!$L3382),'Apólices'!$R3382&lt;&gt;"Cancelada"),IF(AND('Apólices'!$L3382&gt;=TODAY(),'Apólices'!$L3382&lt;=TODAY()+90),'Apólices'!$L3382+ROW()/100000,""),"")</f>
        <v/>
      </c>
    </row>
    <row r="3383">
      <c r="Z3383">
        <f>IF(AND(ISNUMBER('Apólices'!$L3383),'Apólices'!$R3383&lt;&gt;"Cancelada"),IF(AND('Apólices'!$L3383&gt;=TODAY(),'Apólices'!$L3383&lt;=TODAY()+90),'Apólices'!$L3383+ROW()/100000,""),"")</f>
        <v/>
      </c>
    </row>
    <row r="3384">
      <c r="Z3384">
        <f>IF(AND(ISNUMBER('Apólices'!$L3384),'Apólices'!$R3384&lt;&gt;"Cancelada"),IF(AND('Apólices'!$L3384&gt;=TODAY(),'Apólices'!$L3384&lt;=TODAY()+90),'Apólices'!$L3384+ROW()/100000,""),"")</f>
        <v/>
      </c>
    </row>
    <row r="3385">
      <c r="Z3385">
        <f>IF(AND(ISNUMBER('Apólices'!$L3385),'Apólices'!$R3385&lt;&gt;"Cancelada"),IF(AND('Apólices'!$L3385&gt;=TODAY(),'Apólices'!$L3385&lt;=TODAY()+90),'Apólices'!$L3385+ROW()/100000,""),"")</f>
        <v/>
      </c>
    </row>
    <row r="3386">
      <c r="Z3386">
        <f>IF(AND(ISNUMBER('Apólices'!$L3386),'Apólices'!$R3386&lt;&gt;"Cancelada"),IF(AND('Apólices'!$L3386&gt;=TODAY(),'Apólices'!$L3386&lt;=TODAY()+90),'Apólices'!$L3386+ROW()/100000,""),"")</f>
        <v/>
      </c>
    </row>
    <row r="3387">
      <c r="Z3387">
        <f>IF(AND(ISNUMBER('Apólices'!$L3387),'Apólices'!$R3387&lt;&gt;"Cancelada"),IF(AND('Apólices'!$L3387&gt;=TODAY(),'Apólices'!$L3387&lt;=TODAY()+90),'Apólices'!$L3387+ROW()/100000,""),"")</f>
        <v/>
      </c>
    </row>
    <row r="3388">
      <c r="Z3388">
        <f>IF(AND(ISNUMBER('Apólices'!$L3388),'Apólices'!$R3388&lt;&gt;"Cancelada"),IF(AND('Apólices'!$L3388&gt;=TODAY(),'Apólices'!$L3388&lt;=TODAY()+90),'Apólices'!$L3388+ROW()/100000,""),"")</f>
        <v/>
      </c>
    </row>
    <row r="3389">
      <c r="Z3389">
        <f>IF(AND(ISNUMBER('Apólices'!$L3389),'Apólices'!$R3389&lt;&gt;"Cancelada"),IF(AND('Apólices'!$L3389&gt;=TODAY(),'Apólices'!$L3389&lt;=TODAY()+90),'Apólices'!$L3389+ROW()/100000,""),"")</f>
        <v/>
      </c>
    </row>
    <row r="3390">
      <c r="Z3390">
        <f>IF(AND(ISNUMBER('Apólices'!$L3390),'Apólices'!$R3390&lt;&gt;"Cancelada"),IF(AND('Apólices'!$L3390&gt;=TODAY(),'Apólices'!$L3390&lt;=TODAY()+90),'Apólices'!$L3390+ROW()/100000,""),"")</f>
        <v/>
      </c>
    </row>
    <row r="3391">
      <c r="Z3391">
        <f>IF(AND(ISNUMBER('Apólices'!$L3391),'Apólices'!$R3391&lt;&gt;"Cancelada"),IF(AND('Apólices'!$L3391&gt;=TODAY(),'Apólices'!$L3391&lt;=TODAY()+90),'Apólices'!$L3391+ROW()/100000,""),"")</f>
        <v/>
      </c>
    </row>
    <row r="3392">
      <c r="Z3392">
        <f>IF(AND(ISNUMBER('Apólices'!$L3392),'Apólices'!$R3392&lt;&gt;"Cancelada"),IF(AND('Apólices'!$L3392&gt;=TODAY(),'Apólices'!$L3392&lt;=TODAY()+90),'Apólices'!$L3392+ROW()/100000,""),"")</f>
        <v/>
      </c>
    </row>
    <row r="3393">
      <c r="Z3393">
        <f>IF(AND(ISNUMBER('Apólices'!$L3393),'Apólices'!$R3393&lt;&gt;"Cancelada"),IF(AND('Apólices'!$L3393&gt;=TODAY(),'Apólices'!$L3393&lt;=TODAY()+90),'Apólices'!$L3393+ROW()/100000,""),"")</f>
        <v/>
      </c>
    </row>
    <row r="3394">
      <c r="Z3394">
        <f>IF(AND(ISNUMBER('Apólices'!$L3394),'Apólices'!$R3394&lt;&gt;"Cancelada"),IF(AND('Apólices'!$L3394&gt;=TODAY(),'Apólices'!$L3394&lt;=TODAY()+90),'Apólices'!$L3394+ROW()/100000,""),"")</f>
        <v/>
      </c>
    </row>
    <row r="3395">
      <c r="Z3395">
        <f>IF(AND(ISNUMBER('Apólices'!$L3395),'Apólices'!$R3395&lt;&gt;"Cancelada"),IF(AND('Apólices'!$L3395&gt;=TODAY(),'Apólices'!$L3395&lt;=TODAY()+90),'Apólices'!$L3395+ROW()/100000,""),"")</f>
        <v/>
      </c>
    </row>
    <row r="3396">
      <c r="Z3396">
        <f>IF(AND(ISNUMBER('Apólices'!$L3396),'Apólices'!$R3396&lt;&gt;"Cancelada"),IF(AND('Apólices'!$L3396&gt;=TODAY(),'Apólices'!$L3396&lt;=TODAY()+90),'Apólices'!$L3396+ROW()/100000,""),"")</f>
        <v/>
      </c>
    </row>
    <row r="3397">
      <c r="Z3397">
        <f>IF(AND(ISNUMBER('Apólices'!$L3397),'Apólices'!$R3397&lt;&gt;"Cancelada"),IF(AND('Apólices'!$L3397&gt;=TODAY(),'Apólices'!$L3397&lt;=TODAY()+90),'Apólices'!$L3397+ROW()/100000,""),"")</f>
        <v/>
      </c>
    </row>
    <row r="3398">
      <c r="Z3398">
        <f>IF(AND(ISNUMBER('Apólices'!$L3398),'Apólices'!$R3398&lt;&gt;"Cancelada"),IF(AND('Apólices'!$L3398&gt;=TODAY(),'Apólices'!$L3398&lt;=TODAY()+90),'Apólices'!$L3398+ROW()/100000,""),"")</f>
        <v/>
      </c>
    </row>
    <row r="3399">
      <c r="Z3399">
        <f>IF(AND(ISNUMBER('Apólices'!$L3399),'Apólices'!$R3399&lt;&gt;"Cancelada"),IF(AND('Apólices'!$L3399&gt;=TODAY(),'Apólices'!$L3399&lt;=TODAY()+90),'Apólices'!$L3399+ROW()/100000,""),"")</f>
        <v/>
      </c>
    </row>
    <row r="3400">
      <c r="Z3400">
        <f>IF(AND(ISNUMBER('Apólices'!$L3400),'Apólices'!$R3400&lt;&gt;"Cancelada"),IF(AND('Apólices'!$L3400&gt;=TODAY(),'Apólices'!$L3400&lt;=TODAY()+90),'Apólices'!$L3400+ROW()/100000,""),"")</f>
        <v/>
      </c>
    </row>
    <row r="3401">
      <c r="Z3401">
        <f>IF(AND(ISNUMBER('Apólices'!$L3401),'Apólices'!$R3401&lt;&gt;"Cancelada"),IF(AND('Apólices'!$L3401&gt;=TODAY(),'Apólices'!$L3401&lt;=TODAY()+90),'Apólices'!$L3401+ROW()/100000,""),"")</f>
        <v/>
      </c>
    </row>
    <row r="3402">
      <c r="Z3402">
        <f>IF(AND(ISNUMBER('Apólices'!$L3402),'Apólices'!$R3402&lt;&gt;"Cancelada"),IF(AND('Apólices'!$L3402&gt;=TODAY(),'Apólices'!$L3402&lt;=TODAY()+90),'Apólices'!$L3402+ROW()/100000,""),"")</f>
        <v/>
      </c>
    </row>
    <row r="3403">
      <c r="Z3403">
        <f>IF(AND(ISNUMBER('Apólices'!$L3403),'Apólices'!$R3403&lt;&gt;"Cancelada"),IF(AND('Apólices'!$L3403&gt;=TODAY(),'Apólices'!$L3403&lt;=TODAY()+90),'Apólices'!$L3403+ROW()/100000,""),"")</f>
        <v/>
      </c>
    </row>
    <row r="3404">
      <c r="Z3404">
        <f>IF(AND(ISNUMBER('Apólices'!$L3404),'Apólices'!$R3404&lt;&gt;"Cancelada"),IF(AND('Apólices'!$L3404&gt;=TODAY(),'Apólices'!$L3404&lt;=TODAY()+90),'Apólices'!$L3404+ROW()/100000,""),"")</f>
        <v/>
      </c>
    </row>
    <row r="3405">
      <c r="Z3405">
        <f>IF(AND(ISNUMBER('Apólices'!$L3405),'Apólices'!$R3405&lt;&gt;"Cancelada"),IF(AND('Apólices'!$L3405&gt;=TODAY(),'Apólices'!$L3405&lt;=TODAY()+90),'Apólices'!$L3405+ROW()/100000,""),"")</f>
        <v/>
      </c>
    </row>
    <row r="3406">
      <c r="Z3406">
        <f>IF(AND(ISNUMBER('Apólices'!$L3406),'Apólices'!$R3406&lt;&gt;"Cancelada"),IF(AND('Apólices'!$L3406&gt;=TODAY(),'Apólices'!$L3406&lt;=TODAY()+90),'Apólices'!$L3406+ROW()/100000,""),"")</f>
        <v/>
      </c>
    </row>
    <row r="3407">
      <c r="Z3407">
        <f>IF(AND(ISNUMBER('Apólices'!$L3407),'Apólices'!$R3407&lt;&gt;"Cancelada"),IF(AND('Apólices'!$L3407&gt;=TODAY(),'Apólices'!$L3407&lt;=TODAY()+90),'Apólices'!$L3407+ROW()/100000,""),"")</f>
        <v/>
      </c>
    </row>
    <row r="3408">
      <c r="Z3408">
        <f>IF(AND(ISNUMBER('Apólices'!$L3408),'Apólices'!$R3408&lt;&gt;"Cancelada"),IF(AND('Apólices'!$L3408&gt;=TODAY(),'Apólices'!$L3408&lt;=TODAY()+90),'Apólices'!$L3408+ROW()/100000,""),"")</f>
        <v/>
      </c>
    </row>
    <row r="3409">
      <c r="Z3409">
        <f>IF(AND(ISNUMBER('Apólices'!$L3409),'Apólices'!$R3409&lt;&gt;"Cancelada"),IF(AND('Apólices'!$L3409&gt;=TODAY(),'Apólices'!$L3409&lt;=TODAY()+90),'Apólices'!$L3409+ROW()/100000,""),"")</f>
        <v/>
      </c>
    </row>
    <row r="3410">
      <c r="Z3410">
        <f>IF(AND(ISNUMBER('Apólices'!$L3410),'Apólices'!$R3410&lt;&gt;"Cancelada"),IF(AND('Apólices'!$L3410&gt;=TODAY(),'Apólices'!$L3410&lt;=TODAY()+90),'Apólices'!$L3410+ROW()/100000,""),"")</f>
        <v/>
      </c>
    </row>
    <row r="3411">
      <c r="Z3411">
        <f>IF(AND(ISNUMBER('Apólices'!$L3411),'Apólices'!$R3411&lt;&gt;"Cancelada"),IF(AND('Apólices'!$L3411&gt;=TODAY(),'Apólices'!$L3411&lt;=TODAY()+90),'Apólices'!$L3411+ROW()/100000,""),"")</f>
        <v/>
      </c>
    </row>
    <row r="3412">
      <c r="Z3412">
        <f>IF(AND(ISNUMBER('Apólices'!$L3412),'Apólices'!$R3412&lt;&gt;"Cancelada"),IF(AND('Apólices'!$L3412&gt;=TODAY(),'Apólices'!$L3412&lt;=TODAY()+90),'Apólices'!$L3412+ROW()/100000,""),"")</f>
        <v/>
      </c>
    </row>
    <row r="3413">
      <c r="Z3413">
        <f>IF(AND(ISNUMBER('Apólices'!$L3413),'Apólices'!$R3413&lt;&gt;"Cancelada"),IF(AND('Apólices'!$L3413&gt;=TODAY(),'Apólices'!$L3413&lt;=TODAY()+90),'Apólices'!$L3413+ROW()/100000,""),"")</f>
        <v/>
      </c>
    </row>
    <row r="3414">
      <c r="Z3414">
        <f>IF(AND(ISNUMBER('Apólices'!$L3414),'Apólices'!$R3414&lt;&gt;"Cancelada"),IF(AND('Apólices'!$L3414&gt;=TODAY(),'Apólices'!$L3414&lt;=TODAY()+90),'Apólices'!$L3414+ROW()/100000,""),"")</f>
        <v/>
      </c>
    </row>
    <row r="3415">
      <c r="Z3415">
        <f>IF(AND(ISNUMBER('Apólices'!$L3415),'Apólices'!$R3415&lt;&gt;"Cancelada"),IF(AND('Apólices'!$L3415&gt;=TODAY(),'Apólices'!$L3415&lt;=TODAY()+90),'Apólices'!$L3415+ROW()/100000,""),"")</f>
        <v/>
      </c>
    </row>
    <row r="3416">
      <c r="Z3416">
        <f>IF(AND(ISNUMBER('Apólices'!$L3416),'Apólices'!$R3416&lt;&gt;"Cancelada"),IF(AND('Apólices'!$L3416&gt;=TODAY(),'Apólices'!$L3416&lt;=TODAY()+90),'Apólices'!$L3416+ROW()/100000,""),"")</f>
        <v/>
      </c>
    </row>
    <row r="3417">
      <c r="Z3417">
        <f>IF(AND(ISNUMBER('Apólices'!$L3417),'Apólices'!$R3417&lt;&gt;"Cancelada"),IF(AND('Apólices'!$L3417&gt;=TODAY(),'Apólices'!$L3417&lt;=TODAY()+90),'Apólices'!$L3417+ROW()/100000,""),"")</f>
        <v/>
      </c>
    </row>
    <row r="3418">
      <c r="Z3418">
        <f>IF(AND(ISNUMBER('Apólices'!$L3418),'Apólices'!$R3418&lt;&gt;"Cancelada"),IF(AND('Apólices'!$L3418&gt;=TODAY(),'Apólices'!$L3418&lt;=TODAY()+90),'Apólices'!$L3418+ROW()/100000,""),"")</f>
        <v/>
      </c>
    </row>
    <row r="3419">
      <c r="Z3419">
        <f>IF(AND(ISNUMBER('Apólices'!$L3419),'Apólices'!$R3419&lt;&gt;"Cancelada"),IF(AND('Apólices'!$L3419&gt;=TODAY(),'Apólices'!$L3419&lt;=TODAY()+90),'Apólices'!$L3419+ROW()/100000,""),"")</f>
        <v/>
      </c>
    </row>
    <row r="3420">
      <c r="Z3420">
        <f>IF(AND(ISNUMBER('Apólices'!$L3420),'Apólices'!$R3420&lt;&gt;"Cancelada"),IF(AND('Apólices'!$L3420&gt;=TODAY(),'Apólices'!$L3420&lt;=TODAY()+90),'Apólices'!$L3420+ROW()/100000,""),"")</f>
        <v/>
      </c>
    </row>
    <row r="3421">
      <c r="Z3421">
        <f>IF(AND(ISNUMBER('Apólices'!$L3421),'Apólices'!$R3421&lt;&gt;"Cancelada"),IF(AND('Apólices'!$L3421&gt;=TODAY(),'Apólices'!$L3421&lt;=TODAY()+90),'Apólices'!$L3421+ROW()/100000,""),"")</f>
        <v/>
      </c>
    </row>
    <row r="3422">
      <c r="Z3422">
        <f>IF(AND(ISNUMBER('Apólices'!$L3422),'Apólices'!$R3422&lt;&gt;"Cancelada"),IF(AND('Apólices'!$L3422&gt;=TODAY(),'Apólices'!$L3422&lt;=TODAY()+90),'Apólices'!$L3422+ROW()/100000,""),"")</f>
        <v/>
      </c>
    </row>
    <row r="3423">
      <c r="Z3423">
        <f>IF(AND(ISNUMBER('Apólices'!$L3423),'Apólices'!$R3423&lt;&gt;"Cancelada"),IF(AND('Apólices'!$L3423&gt;=TODAY(),'Apólices'!$L3423&lt;=TODAY()+90),'Apólices'!$L3423+ROW()/100000,""),"")</f>
        <v/>
      </c>
    </row>
    <row r="3424">
      <c r="Z3424">
        <f>IF(AND(ISNUMBER('Apólices'!$L3424),'Apólices'!$R3424&lt;&gt;"Cancelada"),IF(AND('Apólices'!$L3424&gt;=TODAY(),'Apólices'!$L3424&lt;=TODAY()+90),'Apólices'!$L3424+ROW()/100000,""),"")</f>
        <v/>
      </c>
    </row>
    <row r="3425">
      <c r="Z3425">
        <f>IF(AND(ISNUMBER('Apólices'!$L3425),'Apólices'!$R3425&lt;&gt;"Cancelada"),IF(AND('Apólices'!$L3425&gt;=TODAY(),'Apólices'!$L3425&lt;=TODAY()+90),'Apólices'!$L3425+ROW()/100000,""),"")</f>
        <v/>
      </c>
    </row>
    <row r="3426">
      <c r="Z3426">
        <f>IF(AND(ISNUMBER('Apólices'!$L3426),'Apólices'!$R3426&lt;&gt;"Cancelada"),IF(AND('Apólices'!$L3426&gt;=TODAY(),'Apólices'!$L3426&lt;=TODAY()+90),'Apólices'!$L3426+ROW()/100000,""),"")</f>
        <v/>
      </c>
    </row>
    <row r="3427">
      <c r="Z3427">
        <f>IF(AND(ISNUMBER('Apólices'!$L3427),'Apólices'!$R3427&lt;&gt;"Cancelada"),IF(AND('Apólices'!$L3427&gt;=TODAY(),'Apólices'!$L3427&lt;=TODAY()+90),'Apólices'!$L3427+ROW()/100000,""),"")</f>
        <v/>
      </c>
    </row>
    <row r="3428">
      <c r="Z3428">
        <f>IF(AND(ISNUMBER('Apólices'!$L3428),'Apólices'!$R3428&lt;&gt;"Cancelada"),IF(AND('Apólices'!$L3428&gt;=TODAY(),'Apólices'!$L3428&lt;=TODAY()+90),'Apólices'!$L3428+ROW()/100000,""),"")</f>
        <v/>
      </c>
    </row>
    <row r="3429">
      <c r="Z3429">
        <f>IF(AND(ISNUMBER('Apólices'!$L3429),'Apólices'!$R3429&lt;&gt;"Cancelada"),IF(AND('Apólices'!$L3429&gt;=TODAY(),'Apólices'!$L3429&lt;=TODAY()+90),'Apólices'!$L3429+ROW()/100000,""),"")</f>
        <v/>
      </c>
    </row>
    <row r="3430">
      <c r="Z3430">
        <f>IF(AND(ISNUMBER('Apólices'!$L3430),'Apólices'!$R3430&lt;&gt;"Cancelada"),IF(AND('Apólices'!$L3430&gt;=TODAY(),'Apólices'!$L3430&lt;=TODAY()+90),'Apólices'!$L3430+ROW()/100000,""),"")</f>
        <v/>
      </c>
    </row>
    <row r="3431">
      <c r="Z3431">
        <f>IF(AND(ISNUMBER('Apólices'!$L3431),'Apólices'!$R3431&lt;&gt;"Cancelada"),IF(AND('Apólices'!$L3431&gt;=TODAY(),'Apólices'!$L3431&lt;=TODAY()+90),'Apólices'!$L3431+ROW()/100000,""),"")</f>
        <v/>
      </c>
    </row>
    <row r="3432">
      <c r="Z3432">
        <f>IF(AND(ISNUMBER('Apólices'!$L3432),'Apólices'!$R3432&lt;&gt;"Cancelada"),IF(AND('Apólices'!$L3432&gt;=TODAY(),'Apólices'!$L3432&lt;=TODAY()+90),'Apólices'!$L3432+ROW()/100000,""),"")</f>
        <v/>
      </c>
    </row>
    <row r="3433">
      <c r="Z3433">
        <f>IF(AND(ISNUMBER('Apólices'!$L3433),'Apólices'!$R3433&lt;&gt;"Cancelada"),IF(AND('Apólices'!$L3433&gt;=TODAY(),'Apólices'!$L3433&lt;=TODAY()+90),'Apólices'!$L3433+ROW()/100000,""),"")</f>
        <v/>
      </c>
    </row>
    <row r="3434">
      <c r="Z3434">
        <f>IF(AND(ISNUMBER('Apólices'!$L3434),'Apólices'!$R3434&lt;&gt;"Cancelada"),IF(AND('Apólices'!$L3434&gt;=TODAY(),'Apólices'!$L3434&lt;=TODAY()+90),'Apólices'!$L3434+ROW()/100000,""),"")</f>
        <v/>
      </c>
    </row>
    <row r="3435">
      <c r="Z3435">
        <f>IF(AND(ISNUMBER('Apólices'!$L3435),'Apólices'!$R3435&lt;&gt;"Cancelada"),IF(AND('Apólices'!$L3435&gt;=TODAY(),'Apólices'!$L3435&lt;=TODAY()+90),'Apólices'!$L3435+ROW()/100000,""),"")</f>
        <v/>
      </c>
    </row>
    <row r="3436">
      <c r="Z3436">
        <f>IF(AND(ISNUMBER('Apólices'!$L3436),'Apólices'!$R3436&lt;&gt;"Cancelada"),IF(AND('Apólices'!$L3436&gt;=TODAY(),'Apólices'!$L3436&lt;=TODAY()+90),'Apólices'!$L3436+ROW()/100000,""),"")</f>
        <v/>
      </c>
    </row>
    <row r="3437">
      <c r="Z3437">
        <f>IF(AND(ISNUMBER('Apólices'!$L3437),'Apólices'!$R3437&lt;&gt;"Cancelada"),IF(AND('Apólices'!$L3437&gt;=TODAY(),'Apólices'!$L3437&lt;=TODAY()+90),'Apólices'!$L3437+ROW()/100000,""),"")</f>
        <v/>
      </c>
    </row>
    <row r="3438">
      <c r="Z3438">
        <f>IF(AND(ISNUMBER('Apólices'!$L3438),'Apólices'!$R3438&lt;&gt;"Cancelada"),IF(AND('Apólices'!$L3438&gt;=TODAY(),'Apólices'!$L3438&lt;=TODAY()+90),'Apólices'!$L3438+ROW()/100000,""),"")</f>
        <v/>
      </c>
    </row>
    <row r="3439">
      <c r="Z3439">
        <f>IF(AND(ISNUMBER('Apólices'!$L3439),'Apólices'!$R3439&lt;&gt;"Cancelada"),IF(AND('Apólices'!$L3439&gt;=TODAY(),'Apólices'!$L3439&lt;=TODAY()+90),'Apólices'!$L3439+ROW()/100000,""),"")</f>
        <v/>
      </c>
    </row>
    <row r="3440">
      <c r="Z3440">
        <f>IF(AND(ISNUMBER('Apólices'!$L3440),'Apólices'!$R3440&lt;&gt;"Cancelada"),IF(AND('Apólices'!$L3440&gt;=TODAY(),'Apólices'!$L3440&lt;=TODAY()+90),'Apólices'!$L3440+ROW()/100000,""),"")</f>
        <v/>
      </c>
    </row>
    <row r="3441">
      <c r="Z3441">
        <f>IF(AND(ISNUMBER('Apólices'!$L3441),'Apólices'!$R3441&lt;&gt;"Cancelada"),IF(AND('Apólices'!$L3441&gt;=TODAY(),'Apólices'!$L3441&lt;=TODAY()+90),'Apólices'!$L3441+ROW()/100000,""),"")</f>
        <v/>
      </c>
    </row>
    <row r="3442">
      <c r="Z3442">
        <f>IF(AND(ISNUMBER('Apólices'!$L3442),'Apólices'!$R3442&lt;&gt;"Cancelada"),IF(AND('Apólices'!$L3442&gt;=TODAY(),'Apólices'!$L3442&lt;=TODAY()+90),'Apólices'!$L3442+ROW()/100000,""),"")</f>
        <v/>
      </c>
    </row>
    <row r="3443">
      <c r="Z3443">
        <f>IF(AND(ISNUMBER('Apólices'!$L3443),'Apólices'!$R3443&lt;&gt;"Cancelada"),IF(AND('Apólices'!$L3443&gt;=TODAY(),'Apólices'!$L3443&lt;=TODAY()+90),'Apólices'!$L3443+ROW()/100000,""),"")</f>
        <v/>
      </c>
    </row>
    <row r="3444">
      <c r="Z3444">
        <f>IF(AND(ISNUMBER('Apólices'!$L3444),'Apólices'!$R3444&lt;&gt;"Cancelada"),IF(AND('Apólices'!$L3444&gt;=TODAY(),'Apólices'!$L3444&lt;=TODAY()+90),'Apólices'!$L3444+ROW()/100000,""),"")</f>
        <v/>
      </c>
    </row>
    <row r="3445">
      <c r="Z3445">
        <f>IF(AND(ISNUMBER('Apólices'!$L3445),'Apólices'!$R3445&lt;&gt;"Cancelada"),IF(AND('Apólices'!$L3445&gt;=TODAY(),'Apólices'!$L3445&lt;=TODAY()+90),'Apólices'!$L3445+ROW()/100000,""),"")</f>
        <v/>
      </c>
    </row>
    <row r="3446">
      <c r="Z3446">
        <f>IF(AND(ISNUMBER('Apólices'!$L3446),'Apólices'!$R3446&lt;&gt;"Cancelada"),IF(AND('Apólices'!$L3446&gt;=TODAY(),'Apólices'!$L3446&lt;=TODAY()+90),'Apólices'!$L3446+ROW()/100000,""),"")</f>
        <v/>
      </c>
    </row>
    <row r="3447">
      <c r="Z3447">
        <f>IF(AND(ISNUMBER('Apólices'!$L3447),'Apólices'!$R3447&lt;&gt;"Cancelada"),IF(AND('Apólices'!$L3447&gt;=TODAY(),'Apólices'!$L3447&lt;=TODAY()+90),'Apólices'!$L3447+ROW()/100000,""),"")</f>
        <v/>
      </c>
    </row>
    <row r="3448">
      <c r="Z3448">
        <f>IF(AND(ISNUMBER('Apólices'!$L3448),'Apólices'!$R3448&lt;&gt;"Cancelada"),IF(AND('Apólices'!$L3448&gt;=TODAY(),'Apólices'!$L3448&lt;=TODAY()+90),'Apólices'!$L3448+ROW()/100000,""),"")</f>
        <v/>
      </c>
    </row>
    <row r="3449">
      <c r="Z3449">
        <f>IF(AND(ISNUMBER('Apólices'!$L3449),'Apólices'!$R3449&lt;&gt;"Cancelada"),IF(AND('Apólices'!$L3449&gt;=TODAY(),'Apólices'!$L3449&lt;=TODAY()+90),'Apólices'!$L3449+ROW()/100000,""),"")</f>
        <v/>
      </c>
    </row>
    <row r="3450">
      <c r="Z3450">
        <f>IF(AND(ISNUMBER('Apólices'!$L3450),'Apólices'!$R3450&lt;&gt;"Cancelada"),IF(AND('Apólices'!$L3450&gt;=TODAY(),'Apólices'!$L3450&lt;=TODAY()+90),'Apólices'!$L3450+ROW()/100000,""),"")</f>
        <v/>
      </c>
    </row>
    <row r="3451">
      <c r="Z3451">
        <f>IF(AND(ISNUMBER('Apólices'!$L3451),'Apólices'!$R3451&lt;&gt;"Cancelada"),IF(AND('Apólices'!$L3451&gt;=TODAY(),'Apólices'!$L3451&lt;=TODAY()+90),'Apólices'!$L3451+ROW()/100000,""),"")</f>
        <v/>
      </c>
    </row>
    <row r="3452">
      <c r="Z3452">
        <f>IF(AND(ISNUMBER('Apólices'!$L3452),'Apólices'!$R3452&lt;&gt;"Cancelada"),IF(AND('Apólices'!$L3452&gt;=TODAY(),'Apólices'!$L3452&lt;=TODAY()+90),'Apólices'!$L3452+ROW()/100000,""),"")</f>
        <v/>
      </c>
    </row>
    <row r="3453">
      <c r="Z3453">
        <f>IF(AND(ISNUMBER('Apólices'!$L3453),'Apólices'!$R3453&lt;&gt;"Cancelada"),IF(AND('Apólices'!$L3453&gt;=TODAY(),'Apólices'!$L3453&lt;=TODAY()+90),'Apólices'!$L3453+ROW()/100000,""),"")</f>
        <v/>
      </c>
    </row>
    <row r="3454">
      <c r="Z3454">
        <f>IF(AND(ISNUMBER('Apólices'!$L3454),'Apólices'!$R3454&lt;&gt;"Cancelada"),IF(AND('Apólices'!$L3454&gt;=TODAY(),'Apólices'!$L3454&lt;=TODAY()+90),'Apólices'!$L3454+ROW()/100000,""),"")</f>
        <v/>
      </c>
    </row>
    <row r="3455">
      <c r="Z3455">
        <f>IF(AND(ISNUMBER('Apólices'!$L3455),'Apólices'!$R3455&lt;&gt;"Cancelada"),IF(AND('Apólices'!$L3455&gt;=TODAY(),'Apólices'!$L3455&lt;=TODAY()+90),'Apólices'!$L3455+ROW()/100000,""),"")</f>
        <v/>
      </c>
    </row>
    <row r="3456">
      <c r="Z3456">
        <f>IF(AND(ISNUMBER('Apólices'!$L3456),'Apólices'!$R3456&lt;&gt;"Cancelada"),IF(AND('Apólices'!$L3456&gt;=TODAY(),'Apólices'!$L3456&lt;=TODAY()+90),'Apólices'!$L3456+ROW()/100000,""),"")</f>
        <v/>
      </c>
    </row>
    <row r="3457">
      <c r="Z3457">
        <f>IF(AND(ISNUMBER('Apólices'!$L3457),'Apólices'!$R3457&lt;&gt;"Cancelada"),IF(AND('Apólices'!$L3457&gt;=TODAY(),'Apólices'!$L3457&lt;=TODAY()+90),'Apólices'!$L3457+ROW()/100000,""),"")</f>
        <v/>
      </c>
    </row>
    <row r="3458">
      <c r="Z3458">
        <f>IF(AND(ISNUMBER('Apólices'!$L3458),'Apólices'!$R3458&lt;&gt;"Cancelada"),IF(AND('Apólices'!$L3458&gt;=TODAY(),'Apólices'!$L3458&lt;=TODAY()+90),'Apólices'!$L3458+ROW()/100000,""),"")</f>
        <v/>
      </c>
    </row>
    <row r="3459">
      <c r="Z3459">
        <f>IF(AND(ISNUMBER('Apólices'!$L3459),'Apólices'!$R3459&lt;&gt;"Cancelada"),IF(AND('Apólices'!$L3459&gt;=TODAY(),'Apólices'!$L3459&lt;=TODAY()+90),'Apólices'!$L3459+ROW()/100000,""),"")</f>
        <v/>
      </c>
    </row>
    <row r="3460">
      <c r="Z3460">
        <f>IF(AND(ISNUMBER('Apólices'!$L3460),'Apólices'!$R3460&lt;&gt;"Cancelada"),IF(AND('Apólices'!$L3460&gt;=TODAY(),'Apólices'!$L3460&lt;=TODAY()+90),'Apólices'!$L3460+ROW()/100000,""),"")</f>
        <v/>
      </c>
    </row>
    <row r="3461">
      <c r="Z3461">
        <f>IF(AND(ISNUMBER('Apólices'!$L3461),'Apólices'!$R3461&lt;&gt;"Cancelada"),IF(AND('Apólices'!$L3461&gt;=TODAY(),'Apólices'!$L3461&lt;=TODAY()+90),'Apólices'!$L3461+ROW()/100000,""),"")</f>
        <v/>
      </c>
    </row>
    <row r="3462">
      <c r="Z3462">
        <f>IF(AND(ISNUMBER('Apólices'!$L3462),'Apólices'!$R3462&lt;&gt;"Cancelada"),IF(AND('Apólices'!$L3462&gt;=TODAY(),'Apólices'!$L3462&lt;=TODAY()+90),'Apólices'!$L3462+ROW()/100000,""),"")</f>
        <v/>
      </c>
    </row>
    <row r="3463">
      <c r="Z3463">
        <f>IF(AND(ISNUMBER('Apólices'!$L3463),'Apólices'!$R3463&lt;&gt;"Cancelada"),IF(AND('Apólices'!$L3463&gt;=TODAY(),'Apólices'!$L3463&lt;=TODAY()+90),'Apólices'!$L3463+ROW()/100000,""),"")</f>
        <v/>
      </c>
    </row>
    <row r="3464">
      <c r="Z3464">
        <f>IF(AND(ISNUMBER('Apólices'!$L3464),'Apólices'!$R3464&lt;&gt;"Cancelada"),IF(AND('Apólices'!$L3464&gt;=TODAY(),'Apólices'!$L3464&lt;=TODAY()+90),'Apólices'!$L3464+ROW()/100000,""),"")</f>
        <v/>
      </c>
    </row>
    <row r="3465">
      <c r="Z3465">
        <f>IF(AND(ISNUMBER('Apólices'!$L3465),'Apólices'!$R3465&lt;&gt;"Cancelada"),IF(AND('Apólices'!$L3465&gt;=TODAY(),'Apólices'!$L3465&lt;=TODAY()+90),'Apólices'!$L3465+ROW()/100000,""),"")</f>
        <v/>
      </c>
    </row>
    <row r="3466">
      <c r="Z3466">
        <f>IF(AND(ISNUMBER('Apólices'!$L3466),'Apólices'!$R3466&lt;&gt;"Cancelada"),IF(AND('Apólices'!$L3466&gt;=TODAY(),'Apólices'!$L3466&lt;=TODAY()+90),'Apólices'!$L3466+ROW()/100000,""),"")</f>
        <v/>
      </c>
    </row>
    <row r="3467">
      <c r="Z3467">
        <f>IF(AND(ISNUMBER('Apólices'!$L3467),'Apólices'!$R3467&lt;&gt;"Cancelada"),IF(AND('Apólices'!$L3467&gt;=TODAY(),'Apólices'!$L3467&lt;=TODAY()+90),'Apólices'!$L3467+ROW()/100000,""),"")</f>
        <v/>
      </c>
    </row>
    <row r="3468">
      <c r="Z3468">
        <f>IF(AND(ISNUMBER('Apólices'!$L3468),'Apólices'!$R3468&lt;&gt;"Cancelada"),IF(AND('Apólices'!$L3468&gt;=TODAY(),'Apólices'!$L3468&lt;=TODAY()+90),'Apólices'!$L3468+ROW()/100000,""),"")</f>
        <v/>
      </c>
    </row>
    <row r="3469">
      <c r="Z3469">
        <f>IF(AND(ISNUMBER('Apólices'!$L3469),'Apólices'!$R3469&lt;&gt;"Cancelada"),IF(AND('Apólices'!$L3469&gt;=TODAY(),'Apólices'!$L3469&lt;=TODAY()+90),'Apólices'!$L3469+ROW()/100000,""),"")</f>
        <v/>
      </c>
    </row>
    <row r="3470">
      <c r="Z3470">
        <f>IF(AND(ISNUMBER('Apólices'!$L3470),'Apólices'!$R3470&lt;&gt;"Cancelada"),IF(AND('Apólices'!$L3470&gt;=TODAY(),'Apólices'!$L3470&lt;=TODAY()+90),'Apólices'!$L3470+ROW()/100000,""),"")</f>
        <v/>
      </c>
    </row>
    <row r="3471">
      <c r="Z3471">
        <f>IF(AND(ISNUMBER('Apólices'!$L3471),'Apólices'!$R3471&lt;&gt;"Cancelada"),IF(AND('Apólices'!$L3471&gt;=TODAY(),'Apólices'!$L3471&lt;=TODAY()+90),'Apólices'!$L3471+ROW()/100000,""),"")</f>
        <v/>
      </c>
    </row>
    <row r="3472">
      <c r="Z3472">
        <f>IF(AND(ISNUMBER('Apólices'!$L3472),'Apólices'!$R3472&lt;&gt;"Cancelada"),IF(AND('Apólices'!$L3472&gt;=TODAY(),'Apólices'!$L3472&lt;=TODAY()+90),'Apólices'!$L3472+ROW()/100000,""),"")</f>
        <v/>
      </c>
    </row>
    <row r="3473">
      <c r="Z3473">
        <f>IF(AND(ISNUMBER('Apólices'!$L3473),'Apólices'!$R3473&lt;&gt;"Cancelada"),IF(AND('Apólices'!$L3473&gt;=TODAY(),'Apólices'!$L3473&lt;=TODAY()+90),'Apólices'!$L3473+ROW()/100000,""),"")</f>
        <v/>
      </c>
    </row>
    <row r="3474">
      <c r="Z3474">
        <f>IF(AND(ISNUMBER('Apólices'!$L3474),'Apólices'!$R3474&lt;&gt;"Cancelada"),IF(AND('Apólices'!$L3474&gt;=TODAY(),'Apólices'!$L3474&lt;=TODAY()+90),'Apólices'!$L3474+ROW()/100000,""),"")</f>
        <v/>
      </c>
    </row>
    <row r="3475">
      <c r="Z3475">
        <f>IF(AND(ISNUMBER('Apólices'!$L3475),'Apólices'!$R3475&lt;&gt;"Cancelada"),IF(AND('Apólices'!$L3475&gt;=TODAY(),'Apólices'!$L3475&lt;=TODAY()+90),'Apólices'!$L3475+ROW()/100000,""),"")</f>
        <v/>
      </c>
    </row>
    <row r="3476">
      <c r="Z3476">
        <f>IF(AND(ISNUMBER('Apólices'!$L3476),'Apólices'!$R3476&lt;&gt;"Cancelada"),IF(AND('Apólices'!$L3476&gt;=TODAY(),'Apólices'!$L3476&lt;=TODAY()+90),'Apólices'!$L3476+ROW()/100000,""),"")</f>
        <v/>
      </c>
    </row>
    <row r="3477">
      <c r="Z3477">
        <f>IF(AND(ISNUMBER('Apólices'!$L3477),'Apólices'!$R3477&lt;&gt;"Cancelada"),IF(AND('Apólices'!$L3477&gt;=TODAY(),'Apólices'!$L3477&lt;=TODAY()+90),'Apólices'!$L3477+ROW()/100000,""),"")</f>
        <v/>
      </c>
    </row>
    <row r="3478">
      <c r="Z3478">
        <f>IF(AND(ISNUMBER('Apólices'!$L3478),'Apólices'!$R3478&lt;&gt;"Cancelada"),IF(AND('Apólices'!$L3478&gt;=TODAY(),'Apólices'!$L3478&lt;=TODAY()+90),'Apólices'!$L3478+ROW()/100000,""),"")</f>
        <v/>
      </c>
    </row>
    <row r="3479">
      <c r="Z3479">
        <f>IF(AND(ISNUMBER('Apólices'!$L3479),'Apólices'!$R3479&lt;&gt;"Cancelada"),IF(AND('Apólices'!$L3479&gt;=TODAY(),'Apólices'!$L3479&lt;=TODAY()+90),'Apólices'!$L3479+ROW()/100000,""),"")</f>
        <v/>
      </c>
    </row>
    <row r="3480">
      <c r="Z3480">
        <f>IF(AND(ISNUMBER('Apólices'!$L3480),'Apólices'!$R3480&lt;&gt;"Cancelada"),IF(AND('Apólices'!$L3480&gt;=TODAY(),'Apólices'!$L3480&lt;=TODAY()+90),'Apólices'!$L3480+ROW()/100000,""),"")</f>
        <v/>
      </c>
    </row>
    <row r="3481">
      <c r="Z3481">
        <f>IF(AND(ISNUMBER('Apólices'!$L3481),'Apólices'!$R3481&lt;&gt;"Cancelada"),IF(AND('Apólices'!$L3481&gt;=TODAY(),'Apólices'!$L3481&lt;=TODAY()+90),'Apólices'!$L3481+ROW()/100000,""),"")</f>
        <v/>
      </c>
    </row>
    <row r="3482">
      <c r="Z3482">
        <f>IF(AND(ISNUMBER('Apólices'!$L3482),'Apólices'!$R3482&lt;&gt;"Cancelada"),IF(AND('Apólices'!$L3482&gt;=TODAY(),'Apólices'!$L3482&lt;=TODAY()+90),'Apólices'!$L3482+ROW()/100000,""),"")</f>
        <v/>
      </c>
    </row>
    <row r="3483">
      <c r="Z3483">
        <f>IF(AND(ISNUMBER('Apólices'!$L3483),'Apólices'!$R3483&lt;&gt;"Cancelada"),IF(AND('Apólices'!$L3483&gt;=TODAY(),'Apólices'!$L3483&lt;=TODAY()+90),'Apólices'!$L3483+ROW()/100000,""),"")</f>
        <v/>
      </c>
    </row>
    <row r="3484">
      <c r="Z3484">
        <f>IF(AND(ISNUMBER('Apólices'!$L3484),'Apólices'!$R3484&lt;&gt;"Cancelada"),IF(AND('Apólices'!$L3484&gt;=TODAY(),'Apólices'!$L3484&lt;=TODAY()+90),'Apólices'!$L3484+ROW()/100000,""),"")</f>
        <v/>
      </c>
    </row>
    <row r="3485">
      <c r="Z3485">
        <f>IF(AND(ISNUMBER('Apólices'!$L3485),'Apólices'!$R3485&lt;&gt;"Cancelada"),IF(AND('Apólices'!$L3485&gt;=TODAY(),'Apólices'!$L3485&lt;=TODAY()+90),'Apólices'!$L3485+ROW()/100000,""),"")</f>
        <v/>
      </c>
    </row>
    <row r="3486">
      <c r="Z3486">
        <f>IF(AND(ISNUMBER('Apólices'!$L3486),'Apólices'!$R3486&lt;&gt;"Cancelada"),IF(AND('Apólices'!$L3486&gt;=TODAY(),'Apólices'!$L3486&lt;=TODAY()+90),'Apólices'!$L3486+ROW()/100000,""),"")</f>
        <v/>
      </c>
    </row>
    <row r="3487">
      <c r="Z3487">
        <f>IF(AND(ISNUMBER('Apólices'!$L3487),'Apólices'!$R3487&lt;&gt;"Cancelada"),IF(AND('Apólices'!$L3487&gt;=TODAY(),'Apólices'!$L3487&lt;=TODAY()+90),'Apólices'!$L3487+ROW()/100000,""),"")</f>
        <v/>
      </c>
    </row>
    <row r="3488">
      <c r="Z3488">
        <f>IF(AND(ISNUMBER('Apólices'!$L3488),'Apólices'!$R3488&lt;&gt;"Cancelada"),IF(AND('Apólices'!$L3488&gt;=TODAY(),'Apólices'!$L3488&lt;=TODAY()+90),'Apólices'!$L3488+ROW()/100000,""),"")</f>
        <v/>
      </c>
    </row>
    <row r="3489">
      <c r="Z3489">
        <f>IF(AND(ISNUMBER('Apólices'!$L3489),'Apólices'!$R3489&lt;&gt;"Cancelada"),IF(AND('Apólices'!$L3489&gt;=TODAY(),'Apólices'!$L3489&lt;=TODAY()+90),'Apólices'!$L3489+ROW()/100000,""),"")</f>
        <v/>
      </c>
    </row>
    <row r="3490">
      <c r="Z3490">
        <f>IF(AND(ISNUMBER('Apólices'!$L3490),'Apólices'!$R3490&lt;&gt;"Cancelada"),IF(AND('Apólices'!$L3490&gt;=TODAY(),'Apólices'!$L3490&lt;=TODAY()+90),'Apólices'!$L3490+ROW()/100000,""),"")</f>
        <v/>
      </c>
    </row>
    <row r="3491">
      <c r="Z3491">
        <f>IF(AND(ISNUMBER('Apólices'!$L3491),'Apólices'!$R3491&lt;&gt;"Cancelada"),IF(AND('Apólices'!$L3491&gt;=TODAY(),'Apólices'!$L3491&lt;=TODAY()+90),'Apólices'!$L3491+ROW()/100000,""),"")</f>
        <v/>
      </c>
    </row>
    <row r="3492">
      <c r="Z3492">
        <f>IF(AND(ISNUMBER('Apólices'!$L3492),'Apólices'!$R3492&lt;&gt;"Cancelada"),IF(AND('Apólices'!$L3492&gt;=TODAY(),'Apólices'!$L3492&lt;=TODAY()+90),'Apólices'!$L3492+ROW()/100000,""),"")</f>
        <v/>
      </c>
    </row>
    <row r="3493">
      <c r="Z3493">
        <f>IF(AND(ISNUMBER('Apólices'!$L3493),'Apólices'!$R3493&lt;&gt;"Cancelada"),IF(AND('Apólices'!$L3493&gt;=TODAY(),'Apólices'!$L3493&lt;=TODAY()+90),'Apólices'!$L3493+ROW()/100000,""),"")</f>
        <v/>
      </c>
    </row>
    <row r="3494">
      <c r="Z3494">
        <f>IF(AND(ISNUMBER('Apólices'!$L3494),'Apólices'!$R3494&lt;&gt;"Cancelada"),IF(AND('Apólices'!$L3494&gt;=TODAY(),'Apólices'!$L3494&lt;=TODAY()+90),'Apólices'!$L3494+ROW()/100000,""),"")</f>
        <v/>
      </c>
    </row>
    <row r="3495">
      <c r="Z3495">
        <f>IF(AND(ISNUMBER('Apólices'!$L3495),'Apólices'!$R3495&lt;&gt;"Cancelada"),IF(AND('Apólices'!$L3495&gt;=TODAY(),'Apólices'!$L3495&lt;=TODAY()+90),'Apólices'!$L3495+ROW()/100000,""),"")</f>
        <v/>
      </c>
    </row>
    <row r="3496">
      <c r="Z3496">
        <f>IF(AND(ISNUMBER('Apólices'!$L3496),'Apólices'!$R3496&lt;&gt;"Cancelada"),IF(AND('Apólices'!$L3496&gt;=TODAY(),'Apólices'!$L3496&lt;=TODAY()+90),'Apólices'!$L3496+ROW()/100000,""),"")</f>
        <v/>
      </c>
    </row>
    <row r="3497">
      <c r="Z3497">
        <f>IF(AND(ISNUMBER('Apólices'!$L3497),'Apólices'!$R3497&lt;&gt;"Cancelada"),IF(AND('Apólices'!$L3497&gt;=TODAY(),'Apólices'!$L3497&lt;=TODAY()+90),'Apólices'!$L3497+ROW()/100000,""),"")</f>
        <v/>
      </c>
    </row>
    <row r="3498">
      <c r="Z3498">
        <f>IF(AND(ISNUMBER('Apólices'!$L3498),'Apólices'!$R3498&lt;&gt;"Cancelada"),IF(AND('Apólices'!$L3498&gt;=TODAY(),'Apólices'!$L3498&lt;=TODAY()+90),'Apólices'!$L3498+ROW()/100000,""),"")</f>
        <v/>
      </c>
    </row>
    <row r="3499">
      <c r="Z3499">
        <f>IF(AND(ISNUMBER('Apólices'!$L3499),'Apólices'!$R3499&lt;&gt;"Cancelada"),IF(AND('Apólices'!$L3499&gt;=TODAY(),'Apólices'!$L3499&lt;=TODAY()+90),'Apólices'!$L3499+ROW()/100000,""),"")</f>
        <v/>
      </c>
    </row>
    <row r="3500">
      <c r="Z3500">
        <f>IF(AND(ISNUMBER('Apólices'!$L3500),'Apólices'!$R3500&lt;&gt;"Cancelada"),IF(AND('Apólices'!$L3500&gt;=TODAY(),'Apólices'!$L3500&lt;=TODAY()+90),'Apólices'!$L3500+ROW()/100000,""),"")</f>
        <v/>
      </c>
    </row>
    <row r="3501">
      <c r="Z3501">
        <f>IF(AND(ISNUMBER('Apólices'!$L3501),'Apólices'!$R3501&lt;&gt;"Cancelada"),IF(AND('Apólices'!$L3501&gt;=TODAY(),'Apólices'!$L3501&lt;=TODAY()+90),'Apólices'!$L3501+ROW()/100000,""),"")</f>
        <v/>
      </c>
    </row>
    <row r="3502">
      <c r="Z3502">
        <f>IF(AND(ISNUMBER('Apólices'!$L3502),'Apólices'!$R3502&lt;&gt;"Cancelada"),IF(AND('Apólices'!$L3502&gt;=TODAY(),'Apólices'!$L3502&lt;=TODAY()+90),'Apólices'!$L3502+ROW()/100000,""),"")</f>
        <v/>
      </c>
    </row>
    <row r="3503">
      <c r="Z3503">
        <f>IF(AND(ISNUMBER('Apólices'!$L3503),'Apólices'!$R3503&lt;&gt;"Cancelada"),IF(AND('Apólices'!$L3503&gt;=TODAY(),'Apólices'!$L3503&lt;=TODAY()+90),'Apólices'!$L3503+ROW()/100000,""),"")</f>
        <v/>
      </c>
    </row>
    <row r="3504">
      <c r="Z3504">
        <f>IF(AND(ISNUMBER('Apólices'!$L3504),'Apólices'!$R3504&lt;&gt;"Cancelada"),IF(AND('Apólices'!$L3504&gt;=TODAY(),'Apólices'!$L3504&lt;=TODAY()+90),'Apólices'!$L3504+ROW()/100000,""),"")</f>
        <v/>
      </c>
    </row>
    <row r="3505">
      <c r="Z3505">
        <f>IF(AND(ISNUMBER('Apólices'!$L3505),'Apólices'!$R3505&lt;&gt;"Cancelada"),IF(AND('Apólices'!$L3505&gt;=TODAY(),'Apólices'!$L3505&lt;=TODAY()+90),'Apólices'!$L3505+ROW()/100000,""),"")</f>
        <v/>
      </c>
    </row>
    <row r="3506">
      <c r="Z3506">
        <f>IF(AND(ISNUMBER('Apólices'!$L3506),'Apólices'!$R3506&lt;&gt;"Cancelada"),IF(AND('Apólices'!$L3506&gt;=TODAY(),'Apólices'!$L3506&lt;=TODAY()+90),'Apólices'!$L3506+ROW()/100000,""),"")</f>
        <v/>
      </c>
    </row>
    <row r="3507">
      <c r="Z3507">
        <f>IF(AND(ISNUMBER('Apólices'!$L3507),'Apólices'!$R3507&lt;&gt;"Cancelada"),IF(AND('Apólices'!$L3507&gt;=TODAY(),'Apólices'!$L3507&lt;=TODAY()+90),'Apólices'!$L3507+ROW()/100000,""),"")</f>
        <v/>
      </c>
    </row>
    <row r="3508">
      <c r="Z3508">
        <f>IF(AND(ISNUMBER('Apólices'!$L3508),'Apólices'!$R3508&lt;&gt;"Cancelada"),IF(AND('Apólices'!$L3508&gt;=TODAY(),'Apólices'!$L3508&lt;=TODAY()+90),'Apólices'!$L3508+ROW()/100000,""),"")</f>
        <v/>
      </c>
    </row>
    <row r="3509">
      <c r="Z3509">
        <f>IF(AND(ISNUMBER('Apólices'!$L3509),'Apólices'!$R3509&lt;&gt;"Cancelada"),IF(AND('Apólices'!$L3509&gt;=TODAY(),'Apólices'!$L3509&lt;=TODAY()+90),'Apólices'!$L3509+ROW()/100000,""),"")</f>
        <v/>
      </c>
    </row>
    <row r="3510">
      <c r="Z3510">
        <f>IF(AND(ISNUMBER('Apólices'!$L3510),'Apólices'!$R3510&lt;&gt;"Cancelada"),IF(AND('Apólices'!$L3510&gt;=TODAY(),'Apólices'!$L3510&lt;=TODAY()+90),'Apólices'!$L3510+ROW()/100000,""),"")</f>
        <v/>
      </c>
    </row>
    <row r="3511">
      <c r="Z3511">
        <f>IF(AND(ISNUMBER('Apólices'!$L3511),'Apólices'!$R3511&lt;&gt;"Cancelada"),IF(AND('Apólices'!$L3511&gt;=TODAY(),'Apólices'!$L3511&lt;=TODAY()+90),'Apólices'!$L3511+ROW()/100000,""),"")</f>
        <v/>
      </c>
    </row>
    <row r="3512">
      <c r="Z3512">
        <f>IF(AND(ISNUMBER('Apólices'!$L3512),'Apólices'!$R3512&lt;&gt;"Cancelada"),IF(AND('Apólices'!$L3512&gt;=TODAY(),'Apólices'!$L3512&lt;=TODAY()+90),'Apólices'!$L3512+ROW()/100000,""),"")</f>
        <v/>
      </c>
    </row>
    <row r="3513">
      <c r="Z3513">
        <f>IF(AND(ISNUMBER('Apólices'!$L3513),'Apólices'!$R3513&lt;&gt;"Cancelada"),IF(AND('Apólices'!$L3513&gt;=TODAY(),'Apólices'!$L3513&lt;=TODAY()+90),'Apólices'!$L3513+ROW()/100000,""),"")</f>
        <v/>
      </c>
    </row>
    <row r="3514">
      <c r="Z3514">
        <f>IF(AND(ISNUMBER('Apólices'!$L3514),'Apólices'!$R3514&lt;&gt;"Cancelada"),IF(AND('Apólices'!$L3514&gt;=TODAY(),'Apólices'!$L3514&lt;=TODAY()+90),'Apólices'!$L3514+ROW()/100000,""),"")</f>
        <v/>
      </c>
    </row>
    <row r="3515">
      <c r="Z3515">
        <f>IF(AND(ISNUMBER('Apólices'!$L3515),'Apólices'!$R3515&lt;&gt;"Cancelada"),IF(AND('Apólices'!$L3515&gt;=TODAY(),'Apólices'!$L3515&lt;=TODAY()+90),'Apólices'!$L3515+ROW()/100000,""),"")</f>
        <v/>
      </c>
    </row>
    <row r="3516">
      <c r="Z3516">
        <f>IF(AND(ISNUMBER('Apólices'!$L3516),'Apólices'!$R3516&lt;&gt;"Cancelada"),IF(AND('Apólices'!$L3516&gt;=TODAY(),'Apólices'!$L3516&lt;=TODAY()+90),'Apólices'!$L3516+ROW()/100000,""),"")</f>
        <v/>
      </c>
    </row>
    <row r="3517">
      <c r="Z3517">
        <f>IF(AND(ISNUMBER('Apólices'!$L3517),'Apólices'!$R3517&lt;&gt;"Cancelada"),IF(AND('Apólices'!$L3517&gt;=TODAY(),'Apólices'!$L3517&lt;=TODAY()+90),'Apólices'!$L3517+ROW()/100000,""),"")</f>
        <v/>
      </c>
    </row>
    <row r="3518">
      <c r="Z3518">
        <f>IF(AND(ISNUMBER('Apólices'!$L3518),'Apólices'!$R3518&lt;&gt;"Cancelada"),IF(AND('Apólices'!$L3518&gt;=TODAY(),'Apólices'!$L3518&lt;=TODAY()+90),'Apólices'!$L3518+ROW()/100000,""),"")</f>
        <v/>
      </c>
    </row>
    <row r="3519">
      <c r="Z3519">
        <f>IF(AND(ISNUMBER('Apólices'!$L3519),'Apólices'!$R3519&lt;&gt;"Cancelada"),IF(AND('Apólices'!$L3519&gt;=TODAY(),'Apólices'!$L3519&lt;=TODAY()+90),'Apólices'!$L3519+ROW()/100000,""),"")</f>
        <v/>
      </c>
    </row>
    <row r="3520">
      <c r="Z3520">
        <f>IF(AND(ISNUMBER('Apólices'!$L3520),'Apólices'!$R3520&lt;&gt;"Cancelada"),IF(AND('Apólices'!$L3520&gt;=TODAY(),'Apólices'!$L3520&lt;=TODAY()+90),'Apólices'!$L3520+ROW()/100000,""),"")</f>
        <v/>
      </c>
    </row>
    <row r="3521">
      <c r="Z3521">
        <f>IF(AND(ISNUMBER('Apólices'!$L3521),'Apólices'!$R3521&lt;&gt;"Cancelada"),IF(AND('Apólices'!$L3521&gt;=TODAY(),'Apólices'!$L3521&lt;=TODAY()+90),'Apólices'!$L3521+ROW()/100000,""),"")</f>
        <v/>
      </c>
    </row>
    <row r="3522">
      <c r="Z3522">
        <f>IF(AND(ISNUMBER('Apólices'!$L3522),'Apólices'!$R3522&lt;&gt;"Cancelada"),IF(AND('Apólices'!$L3522&gt;=TODAY(),'Apólices'!$L3522&lt;=TODAY()+90),'Apólices'!$L3522+ROW()/100000,""),"")</f>
        <v/>
      </c>
    </row>
    <row r="3523">
      <c r="Z3523">
        <f>IF(AND(ISNUMBER('Apólices'!$L3523),'Apólices'!$R3523&lt;&gt;"Cancelada"),IF(AND('Apólices'!$L3523&gt;=TODAY(),'Apólices'!$L3523&lt;=TODAY()+90),'Apólices'!$L3523+ROW()/100000,""),"")</f>
        <v/>
      </c>
    </row>
    <row r="3524">
      <c r="Z3524">
        <f>IF(AND(ISNUMBER('Apólices'!$L3524),'Apólices'!$R3524&lt;&gt;"Cancelada"),IF(AND('Apólices'!$L3524&gt;=TODAY(),'Apólices'!$L3524&lt;=TODAY()+90),'Apólices'!$L3524+ROW()/100000,""),"")</f>
        <v/>
      </c>
    </row>
    <row r="3525">
      <c r="Z3525">
        <f>IF(AND(ISNUMBER('Apólices'!$L3525),'Apólices'!$R3525&lt;&gt;"Cancelada"),IF(AND('Apólices'!$L3525&gt;=TODAY(),'Apólices'!$L3525&lt;=TODAY()+90),'Apólices'!$L3525+ROW()/100000,""),"")</f>
        <v/>
      </c>
    </row>
    <row r="3526">
      <c r="Z3526">
        <f>IF(AND(ISNUMBER('Apólices'!$L3526),'Apólices'!$R3526&lt;&gt;"Cancelada"),IF(AND('Apólices'!$L3526&gt;=TODAY(),'Apólices'!$L3526&lt;=TODAY()+90),'Apólices'!$L3526+ROW()/100000,""),"")</f>
        <v/>
      </c>
    </row>
    <row r="3527">
      <c r="Z3527">
        <f>IF(AND(ISNUMBER('Apólices'!$L3527),'Apólices'!$R3527&lt;&gt;"Cancelada"),IF(AND('Apólices'!$L3527&gt;=TODAY(),'Apólices'!$L3527&lt;=TODAY()+90),'Apólices'!$L3527+ROW()/100000,""),"")</f>
        <v/>
      </c>
    </row>
    <row r="3528">
      <c r="Z3528">
        <f>IF(AND(ISNUMBER('Apólices'!$L3528),'Apólices'!$R3528&lt;&gt;"Cancelada"),IF(AND('Apólices'!$L3528&gt;=TODAY(),'Apólices'!$L3528&lt;=TODAY()+90),'Apólices'!$L3528+ROW()/100000,""),"")</f>
        <v/>
      </c>
    </row>
    <row r="3529">
      <c r="Z3529">
        <f>IF(AND(ISNUMBER('Apólices'!$L3529),'Apólices'!$R3529&lt;&gt;"Cancelada"),IF(AND('Apólices'!$L3529&gt;=TODAY(),'Apólices'!$L3529&lt;=TODAY()+90),'Apólices'!$L3529+ROW()/100000,""),"")</f>
        <v/>
      </c>
    </row>
    <row r="3530">
      <c r="Z3530">
        <f>IF(AND(ISNUMBER('Apólices'!$L3530),'Apólices'!$R3530&lt;&gt;"Cancelada"),IF(AND('Apólices'!$L3530&gt;=TODAY(),'Apólices'!$L3530&lt;=TODAY()+90),'Apólices'!$L3530+ROW()/100000,""),"")</f>
        <v/>
      </c>
    </row>
    <row r="3531">
      <c r="Z3531">
        <f>IF(AND(ISNUMBER('Apólices'!$L3531),'Apólices'!$R3531&lt;&gt;"Cancelada"),IF(AND('Apólices'!$L3531&gt;=TODAY(),'Apólices'!$L3531&lt;=TODAY()+90),'Apólices'!$L3531+ROW()/100000,""),"")</f>
        <v/>
      </c>
    </row>
    <row r="3532">
      <c r="Z3532">
        <f>IF(AND(ISNUMBER('Apólices'!$L3532),'Apólices'!$R3532&lt;&gt;"Cancelada"),IF(AND('Apólices'!$L3532&gt;=TODAY(),'Apólices'!$L3532&lt;=TODAY()+90),'Apólices'!$L3532+ROW()/100000,""),"")</f>
        <v/>
      </c>
    </row>
    <row r="3533">
      <c r="Z3533">
        <f>IF(AND(ISNUMBER('Apólices'!$L3533),'Apólices'!$R3533&lt;&gt;"Cancelada"),IF(AND('Apólices'!$L3533&gt;=TODAY(),'Apólices'!$L3533&lt;=TODAY()+90),'Apólices'!$L3533+ROW()/100000,""),"")</f>
        <v/>
      </c>
    </row>
    <row r="3534">
      <c r="Z3534">
        <f>IF(AND(ISNUMBER('Apólices'!$L3534),'Apólices'!$R3534&lt;&gt;"Cancelada"),IF(AND('Apólices'!$L3534&gt;=TODAY(),'Apólices'!$L3534&lt;=TODAY()+90),'Apólices'!$L3534+ROW()/100000,""),"")</f>
        <v/>
      </c>
    </row>
    <row r="3535">
      <c r="Z3535">
        <f>IF(AND(ISNUMBER('Apólices'!$L3535),'Apólices'!$R3535&lt;&gt;"Cancelada"),IF(AND('Apólices'!$L3535&gt;=TODAY(),'Apólices'!$L3535&lt;=TODAY()+90),'Apólices'!$L3535+ROW()/100000,""),"")</f>
        <v/>
      </c>
    </row>
    <row r="3536">
      <c r="Z3536">
        <f>IF(AND(ISNUMBER('Apólices'!$L3536),'Apólices'!$R3536&lt;&gt;"Cancelada"),IF(AND('Apólices'!$L3536&gt;=TODAY(),'Apólices'!$L3536&lt;=TODAY()+90),'Apólices'!$L3536+ROW()/100000,""),"")</f>
        <v/>
      </c>
    </row>
    <row r="3537">
      <c r="Z3537">
        <f>IF(AND(ISNUMBER('Apólices'!$L3537),'Apólices'!$R3537&lt;&gt;"Cancelada"),IF(AND('Apólices'!$L3537&gt;=TODAY(),'Apólices'!$L3537&lt;=TODAY()+90),'Apólices'!$L3537+ROW()/100000,""),"")</f>
        <v/>
      </c>
    </row>
    <row r="3538">
      <c r="Z3538">
        <f>IF(AND(ISNUMBER('Apólices'!$L3538),'Apólices'!$R3538&lt;&gt;"Cancelada"),IF(AND('Apólices'!$L3538&gt;=TODAY(),'Apólices'!$L3538&lt;=TODAY()+90),'Apólices'!$L3538+ROW()/100000,""),"")</f>
        <v/>
      </c>
    </row>
    <row r="3539">
      <c r="Z3539">
        <f>IF(AND(ISNUMBER('Apólices'!$L3539),'Apólices'!$R3539&lt;&gt;"Cancelada"),IF(AND('Apólices'!$L3539&gt;=TODAY(),'Apólices'!$L3539&lt;=TODAY()+90),'Apólices'!$L3539+ROW()/100000,""),"")</f>
        <v/>
      </c>
    </row>
    <row r="3540">
      <c r="Z3540">
        <f>IF(AND(ISNUMBER('Apólices'!$L3540),'Apólices'!$R3540&lt;&gt;"Cancelada"),IF(AND('Apólices'!$L3540&gt;=TODAY(),'Apólices'!$L3540&lt;=TODAY()+90),'Apólices'!$L3540+ROW()/100000,""),"")</f>
        <v/>
      </c>
    </row>
    <row r="3541">
      <c r="Z3541">
        <f>IF(AND(ISNUMBER('Apólices'!$L3541),'Apólices'!$R3541&lt;&gt;"Cancelada"),IF(AND('Apólices'!$L3541&gt;=TODAY(),'Apólices'!$L3541&lt;=TODAY()+90),'Apólices'!$L3541+ROW()/100000,""),"")</f>
        <v/>
      </c>
    </row>
    <row r="3542">
      <c r="Z3542">
        <f>IF(AND(ISNUMBER('Apólices'!$L3542),'Apólices'!$R3542&lt;&gt;"Cancelada"),IF(AND('Apólices'!$L3542&gt;=TODAY(),'Apólices'!$L3542&lt;=TODAY()+90),'Apólices'!$L3542+ROW()/100000,""),"")</f>
        <v/>
      </c>
    </row>
    <row r="3543">
      <c r="Z3543">
        <f>IF(AND(ISNUMBER('Apólices'!$L3543),'Apólices'!$R3543&lt;&gt;"Cancelada"),IF(AND('Apólices'!$L3543&gt;=TODAY(),'Apólices'!$L3543&lt;=TODAY()+90),'Apólices'!$L3543+ROW()/100000,""),"")</f>
        <v/>
      </c>
    </row>
    <row r="3544">
      <c r="Z3544">
        <f>IF(AND(ISNUMBER('Apólices'!$L3544),'Apólices'!$R3544&lt;&gt;"Cancelada"),IF(AND('Apólices'!$L3544&gt;=TODAY(),'Apólices'!$L3544&lt;=TODAY()+90),'Apólices'!$L3544+ROW()/100000,""),"")</f>
        <v/>
      </c>
    </row>
    <row r="3545">
      <c r="Z3545">
        <f>IF(AND(ISNUMBER('Apólices'!$L3545),'Apólices'!$R3545&lt;&gt;"Cancelada"),IF(AND('Apólices'!$L3545&gt;=TODAY(),'Apólices'!$L3545&lt;=TODAY()+90),'Apólices'!$L3545+ROW()/100000,""),"")</f>
        <v/>
      </c>
    </row>
    <row r="3546">
      <c r="Z3546">
        <f>IF(AND(ISNUMBER('Apólices'!$L3546),'Apólices'!$R3546&lt;&gt;"Cancelada"),IF(AND('Apólices'!$L3546&gt;=TODAY(),'Apólices'!$L3546&lt;=TODAY()+90),'Apólices'!$L3546+ROW()/100000,""),"")</f>
        <v/>
      </c>
    </row>
    <row r="3547">
      <c r="Z3547">
        <f>IF(AND(ISNUMBER('Apólices'!$L3547),'Apólices'!$R3547&lt;&gt;"Cancelada"),IF(AND('Apólices'!$L3547&gt;=TODAY(),'Apólices'!$L3547&lt;=TODAY()+90),'Apólices'!$L3547+ROW()/100000,""),"")</f>
        <v/>
      </c>
    </row>
    <row r="3548">
      <c r="Z3548">
        <f>IF(AND(ISNUMBER('Apólices'!$L3548),'Apólices'!$R3548&lt;&gt;"Cancelada"),IF(AND('Apólices'!$L3548&gt;=TODAY(),'Apólices'!$L3548&lt;=TODAY()+90),'Apólices'!$L3548+ROW()/100000,""),"")</f>
        <v/>
      </c>
    </row>
    <row r="3549">
      <c r="Z3549">
        <f>IF(AND(ISNUMBER('Apólices'!$L3549),'Apólices'!$R3549&lt;&gt;"Cancelada"),IF(AND('Apólices'!$L3549&gt;=TODAY(),'Apólices'!$L3549&lt;=TODAY()+90),'Apólices'!$L3549+ROW()/100000,""),"")</f>
        <v/>
      </c>
    </row>
    <row r="3550">
      <c r="Z3550">
        <f>IF(AND(ISNUMBER('Apólices'!$L3550),'Apólices'!$R3550&lt;&gt;"Cancelada"),IF(AND('Apólices'!$L3550&gt;=TODAY(),'Apólices'!$L3550&lt;=TODAY()+90),'Apólices'!$L3550+ROW()/100000,""),"")</f>
        <v/>
      </c>
    </row>
    <row r="3551">
      <c r="Z3551">
        <f>IF(AND(ISNUMBER('Apólices'!$L3551),'Apólices'!$R3551&lt;&gt;"Cancelada"),IF(AND('Apólices'!$L3551&gt;=TODAY(),'Apólices'!$L3551&lt;=TODAY()+90),'Apólices'!$L3551+ROW()/100000,""),"")</f>
        <v/>
      </c>
    </row>
    <row r="3552">
      <c r="Z3552">
        <f>IF(AND(ISNUMBER('Apólices'!$L3552),'Apólices'!$R3552&lt;&gt;"Cancelada"),IF(AND('Apólices'!$L3552&gt;=TODAY(),'Apólices'!$L3552&lt;=TODAY()+90),'Apólices'!$L3552+ROW()/100000,""),"")</f>
        <v/>
      </c>
    </row>
    <row r="3553">
      <c r="Z3553">
        <f>IF(AND(ISNUMBER('Apólices'!$L3553),'Apólices'!$R3553&lt;&gt;"Cancelada"),IF(AND('Apólices'!$L3553&gt;=TODAY(),'Apólices'!$L3553&lt;=TODAY()+90),'Apólices'!$L3553+ROW()/100000,""),"")</f>
        <v/>
      </c>
    </row>
    <row r="3554">
      <c r="Z3554">
        <f>IF(AND(ISNUMBER('Apólices'!$L3554),'Apólices'!$R3554&lt;&gt;"Cancelada"),IF(AND('Apólices'!$L3554&gt;=TODAY(),'Apólices'!$L3554&lt;=TODAY()+90),'Apólices'!$L3554+ROW()/100000,""),"")</f>
        <v/>
      </c>
    </row>
    <row r="3555">
      <c r="Z3555">
        <f>IF(AND(ISNUMBER('Apólices'!$L3555),'Apólices'!$R3555&lt;&gt;"Cancelada"),IF(AND('Apólices'!$L3555&gt;=TODAY(),'Apólices'!$L3555&lt;=TODAY()+90),'Apólices'!$L3555+ROW()/100000,""),"")</f>
        <v/>
      </c>
    </row>
    <row r="3556">
      <c r="Z3556">
        <f>IF(AND(ISNUMBER('Apólices'!$L3556),'Apólices'!$R3556&lt;&gt;"Cancelada"),IF(AND('Apólices'!$L3556&gt;=TODAY(),'Apólices'!$L3556&lt;=TODAY()+90),'Apólices'!$L3556+ROW()/100000,""),"")</f>
        <v/>
      </c>
    </row>
    <row r="3557">
      <c r="Z3557">
        <f>IF(AND(ISNUMBER('Apólices'!$L3557),'Apólices'!$R3557&lt;&gt;"Cancelada"),IF(AND('Apólices'!$L3557&gt;=TODAY(),'Apólices'!$L3557&lt;=TODAY()+90),'Apólices'!$L3557+ROW()/100000,""),"")</f>
        <v/>
      </c>
    </row>
    <row r="3558">
      <c r="Z3558">
        <f>IF(AND(ISNUMBER('Apólices'!$L3558),'Apólices'!$R3558&lt;&gt;"Cancelada"),IF(AND('Apólices'!$L3558&gt;=TODAY(),'Apólices'!$L3558&lt;=TODAY()+90),'Apólices'!$L3558+ROW()/100000,""),"")</f>
        <v/>
      </c>
    </row>
    <row r="3559">
      <c r="Z3559">
        <f>IF(AND(ISNUMBER('Apólices'!$L3559),'Apólices'!$R3559&lt;&gt;"Cancelada"),IF(AND('Apólices'!$L3559&gt;=TODAY(),'Apólices'!$L3559&lt;=TODAY()+90),'Apólices'!$L3559+ROW()/100000,""),"")</f>
        <v/>
      </c>
    </row>
    <row r="3560">
      <c r="Z3560">
        <f>IF(AND(ISNUMBER('Apólices'!$L3560),'Apólices'!$R3560&lt;&gt;"Cancelada"),IF(AND('Apólices'!$L3560&gt;=TODAY(),'Apólices'!$L3560&lt;=TODAY()+90),'Apólices'!$L3560+ROW()/100000,""),"")</f>
        <v/>
      </c>
    </row>
    <row r="3561">
      <c r="Z3561">
        <f>IF(AND(ISNUMBER('Apólices'!$L3561),'Apólices'!$R3561&lt;&gt;"Cancelada"),IF(AND('Apólices'!$L3561&gt;=TODAY(),'Apólices'!$L3561&lt;=TODAY()+90),'Apólices'!$L3561+ROW()/100000,""),"")</f>
        <v/>
      </c>
    </row>
    <row r="3562">
      <c r="Z3562">
        <f>IF(AND(ISNUMBER('Apólices'!$L3562),'Apólices'!$R3562&lt;&gt;"Cancelada"),IF(AND('Apólices'!$L3562&gt;=TODAY(),'Apólices'!$L3562&lt;=TODAY()+90),'Apólices'!$L3562+ROW()/100000,""),"")</f>
        <v/>
      </c>
    </row>
    <row r="3563">
      <c r="Z3563">
        <f>IF(AND(ISNUMBER('Apólices'!$L3563),'Apólices'!$R3563&lt;&gt;"Cancelada"),IF(AND('Apólices'!$L3563&gt;=TODAY(),'Apólices'!$L3563&lt;=TODAY()+90),'Apólices'!$L3563+ROW()/100000,""),"")</f>
        <v/>
      </c>
    </row>
    <row r="3564">
      <c r="Z3564">
        <f>IF(AND(ISNUMBER('Apólices'!$L3564),'Apólices'!$R3564&lt;&gt;"Cancelada"),IF(AND('Apólices'!$L3564&gt;=TODAY(),'Apólices'!$L3564&lt;=TODAY()+90),'Apólices'!$L3564+ROW()/100000,""),"")</f>
        <v/>
      </c>
    </row>
    <row r="3565">
      <c r="Z3565">
        <f>IF(AND(ISNUMBER('Apólices'!$L3565),'Apólices'!$R3565&lt;&gt;"Cancelada"),IF(AND('Apólices'!$L3565&gt;=TODAY(),'Apólices'!$L3565&lt;=TODAY()+90),'Apólices'!$L3565+ROW()/100000,""),"")</f>
        <v/>
      </c>
    </row>
    <row r="3566">
      <c r="Z3566">
        <f>IF(AND(ISNUMBER('Apólices'!$L3566),'Apólices'!$R3566&lt;&gt;"Cancelada"),IF(AND('Apólices'!$L3566&gt;=TODAY(),'Apólices'!$L3566&lt;=TODAY()+90),'Apólices'!$L3566+ROW()/100000,""),"")</f>
        <v/>
      </c>
    </row>
    <row r="3567">
      <c r="Z3567">
        <f>IF(AND(ISNUMBER('Apólices'!$L3567),'Apólices'!$R3567&lt;&gt;"Cancelada"),IF(AND('Apólices'!$L3567&gt;=TODAY(),'Apólices'!$L3567&lt;=TODAY()+90),'Apólices'!$L3567+ROW()/100000,""),"")</f>
        <v/>
      </c>
    </row>
    <row r="3568">
      <c r="Z3568">
        <f>IF(AND(ISNUMBER('Apólices'!$L3568),'Apólices'!$R3568&lt;&gt;"Cancelada"),IF(AND('Apólices'!$L3568&gt;=TODAY(),'Apólices'!$L3568&lt;=TODAY()+90),'Apólices'!$L3568+ROW()/100000,""),"")</f>
        <v/>
      </c>
    </row>
    <row r="3569">
      <c r="Z3569">
        <f>IF(AND(ISNUMBER('Apólices'!$L3569),'Apólices'!$R3569&lt;&gt;"Cancelada"),IF(AND('Apólices'!$L3569&gt;=TODAY(),'Apólices'!$L3569&lt;=TODAY()+90),'Apólices'!$L3569+ROW()/100000,""),"")</f>
        <v/>
      </c>
    </row>
    <row r="3570">
      <c r="Z3570">
        <f>IF(AND(ISNUMBER('Apólices'!$L3570),'Apólices'!$R3570&lt;&gt;"Cancelada"),IF(AND('Apólices'!$L3570&gt;=TODAY(),'Apólices'!$L3570&lt;=TODAY()+90),'Apólices'!$L3570+ROW()/100000,""),"")</f>
        <v/>
      </c>
    </row>
    <row r="3571">
      <c r="Z3571">
        <f>IF(AND(ISNUMBER('Apólices'!$L3571),'Apólices'!$R3571&lt;&gt;"Cancelada"),IF(AND('Apólices'!$L3571&gt;=TODAY(),'Apólices'!$L3571&lt;=TODAY()+90),'Apólices'!$L3571+ROW()/100000,""),"")</f>
        <v/>
      </c>
    </row>
    <row r="3572">
      <c r="Z3572">
        <f>IF(AND(ISNUMBER('Apólices'!$L3572),'Apólices'!$R3572&lt;&gt;"Cancelada"),IF(AND('Apólices'!$L3572&gt;=TODAY(),'Apólices'!$L3572&lt;=TODAY()+90),'Apólices'!$L3572+ROW()/100000,""),"")</f>
        <v/>
      </c>
    </row>
    <row r="3573">
      <c r="Z3573">
        <f>IF(AND(ISNUMBER('Apólices'!$L3573),'Apólices'!$R3573&lt;&gt;"Cancelada"),IF(AND('Apólices'!$L3573&gt;=TODAY(),'Apólices'!$L3573&lt;=TODAY()+90),'Apólices'!$L3573+ROW()/100000,""),"")</f>
        <v/>
      </c>
    </row>
    <row r="3574">
      <c r="Z3574">
        <f>IF(AND(ISNUMBER('Apólices'!$L3574),'Apólices'!$R3574&lt;&gt;"Cancelada"),IF(AND('Apólices'!$L3574&gt;=TODAY(),'Apólices'!$L3574&lt;=TODAY()+90),'Apólices'!$L3574+ROW()/100000,""),"")</f>
        <v/>
      </c>
    </row>
    <row r="3575">
      <c r="Z3575">
        <f>IF(AND(ISNUMBER('Apólices'!$L3575),'Apólices'!$R3575&lt;&gt;"Cancelada"),IF(AND('Apólices'!$L3575&gt;=TODAY(),'Apólices'!$L3575&lt;=TODAY()+90),'Apólices'!$L3575+ROW()/100000,""),"")</f>
        <v/>
      </c>
    </row>
    <row r="3576">
      <c r="Z3576">
        <f>IF(AND(ISNUMBER('Apólices'!$L3576),'Apólices'!$R3576&lt;&gt;"Cancelada"),IF(AND('Apólices'!$L3576&gt;=TODAY(),'Apólices'!$L3576&lt;=TODAY()+90),'Apólices'!$L3576+ROW()/100000,""),"")</f>
        <v/>
      </c>
    </row>
    <row r="3577">
      <c r="Z3577">
        <f>IF(AND(ISNUMBER('Apólices'!$L3577),'Apólices'!$R3577&lt;&gt;"Cancelada"),IF(AND('Apólices'!$L3577&gt;=TODAY(),'Apólices'!$L3577&lt;=TODAY()+90),'Apólices'!$L3577+ROW()/100000,""),"")</f>
        <v/>
      </c>
    </row>
    <row r="3578">
      <c r="Z3578">
        <f>IF(AND(ISNUMBER('Apólices'!$L3578),'Apólices'!$R3578&lt;&gt;"Cancelada"),IF(AND('Apólices'!$L3578&gt;=TODAY(),'Apólices'!$L3578&lt;=TODAY()+90),'Apólices'!$L3578+ROW()/100000,""),"")</f>
        <v/>
      </c>
    </row>
    <row r="3579">
      <c r="Z3579">
        <f>IF(AND(ISNUMBER('Apólices'!$L3579),'Apólices'!$R3579&lt;&gt;"Cancelada"),IF(AND('Apólices'!$L3579&gt;=TODAY(),'Apólices'!$L3579&lt;=TODAY()+90),'Apólices'!$L3579+ROW()/100000,""),"")</f>
        <v/>
      </c>
    </row>
    <row r="3580">
      <c r="Z3580">
        <f>IF(AND(ISNUMBER('Apólices'!$L3580),'Apólices'!$R3580&lt;&gt;"Cancelada"),IF(AND('Apólices'!$L3580&gt;=TODAY(),'Apólices'!$L3580&lt;=TODAY()+90),'Apólices'!$L3580+ROW()/100000,""),"")</f>
        <v/>
      </c>
    </row>
    <row r="3581">
      <c r="Z3581">
        <f>IF(AND(ISNUMBER('Apólices'!$L3581),'Apólices'!$R3581&lt;&gt;"Cancelada"),IF(AND('Apólices'!$L3581&gt;=TODAY(),'Apólices'!$L3581&lt;=TODAY()+90),'Apólices'!$L3581+ROW()/100000,""),"")</f>
        <v/>
      </c>
    </row>
    <row r="3582">
      <c r="Z3582">
        <f>IF(AND(ISNUMBER('Apólices'!$L3582),'Apólices'!$R3582&lt;&gt;"Cancelada"),IF(AND('Apólices'!$L3582&gt;=TODAY(),'Apólices'!$L3582&lt;=TODAY()+90),'Apólices'!$L3582+ROW()/100000,""),"")</f>
        <v/>
      </c>
    </row>
    <row r="3583">
      <c r="Z3583">
        <f>IF(AND(ISNUMBER('Apólices'!$L3583),'Apólices'!$R3583&lt;&gt;"Cancelada"),IF(AND('Apólices'!$L3583&gt;=TODAY(),'Apólices'!$L3583&lt;=TODAY()+90),'Apólices'!$L3583+ROW()/100000,""),"")</f>
        <v/>
      </c>
    </row>
    <row r="3584">
      <c r="Z3584">
        <f>IF(AND(ISNUMBER('Apólices'!$L3584),'Apólices'!$R3584&lt;&gt;"Cancelada"),IF(AND('Apólices'!$L3584&gt;=TODAY(),'Apólices'!$L3584&lt;=TODAY()+90),'Apólices'!$L3584+ROW()/100000,""),"")</f>
        <v/>
      </c>
    </row>
    <row r="3585">
      <c r="Z3585">
        <f>IF(AND(ISNUMBER('Apólices'!$L3585),'Apólices'!$R3585&lt;&gt;"Cancelada"),IF(AND('Apólices'!$L3585&gt;=TODAY(),'Apólices'!$L3585&lt;=TODAY()+90),'Apólices'!$L3585+ROW()/100000,""),"")</f>
        <v/>
      </c>
    </row>
    <row r="3586">
      <c r="Z3586">
        <f>IF(AND(ISNUMBER('Apólices'!$L3586),'Apólices'!$R3586&lt;&gt;"Cancelada"),IF(AND('Apólices'!$L3586&gt;=TODAY(),'Apólices'!$L3586&lt;=TODAY()+90),'Apólices'!$L3586+ROW()/100000,""),"")</f>
        <v/>
      </c>
    </row>
    <row r="3587">
      <c r="Z3587">
        <f>IF(AND(ISNUMBER('Apólices'!$L3587),'Apólices'!$R3587&lt;&gt;"Cancelada"),IF(AND('Apólices'!$L3587&gt;=TODAY(),'Apólices'!$L3587&lt;=TODAY()+90),'Apólices'!$L3587+ROW()/100000,""),"")</f>
        <v/>
      </c>
    </row>
    <row r="3588">
      <c r="Z3588">
        <f>IF(AND(ISNUMBER('Apólices'!$L3588),'Apólices'!$R3588&lt;&gt;"Cancelada"),IF(AND('Apólices'!$L3588&gt;=TODAY(),'Apólices'!$L3588&lt;=TODAY()+90),'Apólices'!$L3588+ROW()/100000,""),"")</f>
        <v/>
      </c>
    </row>
    <row r="3589">
      <c r="Z3589">
        <f>IF(AND(ISNUMBER('Apólices'!$L3589),'Apólices'!$R3589&lt;&gt;"Cancelada"),IF(AND('Apólices'!$L3589&gt;=TODAY(),'Apólices'!$L3589&lt;=TODAY()+90),'Apólices'!$L3589+ROW()/100000,""),"")</f>
        <v/>
      </c>
    </row>
    <row r="3590">
      <c r="Z3590">
        <f>IF(AND(ISNUMBER('Apólices'!$L3590),'Apólices'!$R3590&lt;&gt;"Cancelada"),IF(AND('Apólices'!$L3590&gt;=TODAY(),'Apólices'!$L3590&lt;=TODAY()+90),'Apólices'!$L3590+ROW()/100000,""),"")</f>
        <v/>
      </c>
    </row>
    <row r="3591">
      <c r="Z3591">
        <f>IF(AND(ISNUMBER('Apólices'!$L3591),'Apólices'!$R3591&lt;&gt;"Cancelada"),IF(AND('Apólices'!$L3591&gt;=TODAY(),'Apólices'!$L3591&lt;=TODAY()+90),'Apólices'!$L3591+ROW()/100000,""),"")</f>
        <v/>
      </c>
    </row>
    <row r="3592">
      <c r="Z3592">
        <f>IF(AND(ISNUMBER('Apólices'!$L3592),'Apólices'!$R3592&lt;&gt;"Cancelada"),IF(AND('Apólices'!$L3592&gt;=TODAY(),'Apólices'!$L3592&lt;=TODAY()+90),'Apólices'!$L3592+ROW()/100000,""),"")</f>
        <v/>
      </c>
    </row>
    <row r="3593">
      <c r="Z3593">
        <f>IF(AND(ISNUMBER('Apólices'!$L3593),'Apólices'!$R3593&lt;&gt;"Cancelada"),IF(AND('Apólices'!$L3593&gt;=TODAY(),'Apólices'!$L3593&lt;=TODAY()+90),'Apólices'!$L3593+ROW()/100000,""),"")</f>
        <v/>
      </c>
    </row>
    <row r="3594">
      <c r="Z3594">
        <f>IF(AND(ISNUMBER('Apólices'!$L3594),'Apólices'!$R3594&lt;&gt;"Cancelada"),IF(AND('Apólices'!$L3594&gt;=TODAY(),'Apólices'!$L3594&lt;=TODAY()+90),'Apólices'!$L3594+ROW()/100000,""),"")</f>
        <v/>
      </c>
    </row>
    <row r="3595">
      <c r="Z3595">
        <f>IF(AND(ISNUMBER('Apólices'!$L3595),'Apólices'!$R3595&lt;&gt;"Cancelada"),IF(AND('Apólices'!$L3595&gt;=TODAY(),'Apólices'!$L3595&lt;=TODAY()+90),'Apólices'!$L3595+ROW()/100000,""),"")</f>
        <v/>
      </c>
    </row>
    <row r="3596">
      <c r="Z3596">
        <f>IF(AND(ISNUMBER('Apólices'!$L3596),'Apólices'!$R3596&lt;&gt;"Cancelada"),IF(AND('Apólices'!$L3596&gt;=TODAY(),'Apólices'!$L3596&lt;=TODAY()+90),'Apólices'!$L3596+ROW()/100000,""),"")</f>
        <v/>
      </c>
    </row>
    <row r="3597">
      <c r="Z3597">
        <f>IF(AND(ISNUMBER('Apólices'!$L3597),'Apólices'!$R3597&lt;&gt;"Cancelada"),IF(AND('Apólices'!$L3597&gt;=TODAY(),'Apólices'!$L3597&lt;=TODAY()+90),'Apólices'!$L3597+ROW()/100000,""),"")</f>
        <v/>
      </c>
    </row>
    <row r="3598">
      <c r="Z3598">
        <f>IF(AND(ISNUMBER('Apólices'!$L3598),'Apólices'!$R3598&lt;&gt;"Cancelada"),IF(AND('Apólices'!$L3598&gt;=TODAY(),'Apólices'!$L3598&lt;=TODAY()+90),'Apólices'!$L3598+ROW()/100000,""),"")</f>
        <v/>
      </c>
    </row>
    <row r="3599">
      <c r="Z3599">
        <f>IF(AND(ISNUMBER('Apólices'!$L3599),'Apólices'!$R3599&lt;&gt;"Cancelada"),IF(AND('Apólices'!$L3599&gt;=TODAY(),'Apólices'!$L3599&lt;=TODAY()+90),'Apólices'!$L3599+ROW()/100000,""),"")</f>
        <v/>
      </c>
    </row>
    <row r="3600">
      <c r="Z3600">
        <f>IF(AND(ISNUMBER('Apólices'!$L3600),'Apólices'!$R3600&lt;&gt;"Cancelada"),IF(AND('Apólices'!$L3600&gt;=TODAY(),'Apólices'!$L3600&lt;=TODAY()+90),'Apólices'!$L3600+ROW()/100000,""),"")</f>
        <v/>
      </c>
    </row>
    <row r="3601">
      <c r="Z3601">
        <f>IF(AND(ISNUMBER('Apólices'!$L3601),'Apólices'!$R3601&lt;&gt;"Cancelada"),IF(AND('Apólices'!$L3601&gt;=TODAY(),'Apólices'!$L3601&lt;=TODAY()+90),'Apólices'!$L3601+ROW()/100000,""),"")</f>
        <v/>
      </c>
    </row>
    <row r="3602">
      <c r="Z3602">
        <f>IF(AND(ISNUMBER('Apólices'!$L3602),'Apólices'!$R3602&lt;&gt;"Cancelada"),IF(AND('Apólices'!$L3602&gt;=TODAY(),'Apólices'!$L3602&lt;=TODAY()+90),'Apólices'!$L3602+ROW()/100000,""),"")</f>
        <v/>
      </c>
    </row>
    <row r="3603">
      <c r="Z3603">
        <f>IF(AND(ISNUMBER('Apólices'!$L3603),'Apólices'!$R3603&lt;&gt;"Cancelada"),IF(AND('Apólices'!$L3603&gt;=TODAY(),'Apólices'!$L3603&lt;=TODAY()+90),'Apólices'!$L3603+ROW()/100000,""),"")</f>
        <v/>
      </c>
    </row>
    <row r="3604">
      <c r="Z3604">
        <f>IF(AND(ISNUMBER('Apólices'!$L3604),'Apólices'!$R3604&lt;&gt;"Cancelada"),IF(AND('Apólices'!$L3604&gt;=TODAY(),'Apólices'!$L3604&lt;=TODAY()+90),'Apólices'!$L3604+ROW()/100000,""),"")</f>
        <v/>
      </c>
    </row>
    <row r="3605">
      <c r="Z3605">
        <f>IF(AND(ISNUMBER('Apólices'!$L3605),'Apólices'!$R3605&lt;&gt;"Cancelada"),IF(AND('Apólices'!$L3605&gt;=TODAY(),'Apólices'!$L3605&lt;=TODAY()+90),'Apólices'!$L3605+ROW()/100000,""),"")</f>
        <v/>
      </c>
    </row>
    <row r="3606">
      <c r="Z3606">
        <f>IF(AND(ISNUMBER('Apólices'!$L3606),'Apólices'!$R3606&lt;&gt;"Cancelada"),IF(AND('Apólices'!$L3606&gt;=TODAY(),'Apólices'!$L3606&lt;=TODAY()+90),'Apólices'!$L3606+ROW()/100000,""),"")</f>
        <v/>
      </c>
    </row>
    <row r="3607">
      <c r="Z3607">
        <f>IF(AND(ISNUMBER('Apólices'!$L3607),'Apólices'!$R3607&lt;&gt;"Cancelada"),IF(AND('Apólices'!$L3607&gt;=TODAY(),'Apólices'!$L3607&lt;=TODAY()+90),'Apólices'!$L3607+ROW()/100000,""),"")</f>
        <v/>
      </c>
    </row>
    <row r="3608">
      <c r="Z3608">
        <f>IF(AND(ISNUMBER('Apólices'!$L3608),'Apólices'!$R3608&lt;&gt;"Cancelada"),IF(AND('Apólices'!$L3608&gt;=TODAY(),'Apólices'!$L3608&lt;=TODAY()+90),'Apólices'!$L3608+ROW()/100000,""),"")</f>
        <v/>
      </c>
    </row>
    <row r="3609">
      <c r="Z3609">
        <f>IF(AND(ISNUMBER('Apólices'!$L3609),'Apólices'!$R3609&lt;&gt;"Cancelada"),IF(AND('Apólices'!$L3609&gt;=TODAY(),'Apólices'!$L3609&lt;=TODAY()+90),'Apólices'!$L3609+ROW()/100000,""),"")</f>
        <v/>
      </c>
    </row>
    <row r="3610">
      <c r="Z3610">
        <f>IF(AND(ISNUMBER('Apólices'!$L3610),'Apólices'!$R3610&lt;&gt;"Cancelada"),IF(AND('Apólices'!$L3610&gt;=TODAY(),'Apólices'!$L3610&lt;=TODAY()+90),'Apólices'!$L3610+ROW()/100000,""),"")</f>
        <v/>
      </c>
    </row>
    <row r="3611">
      <c r="Z3611">
        <f>IF(AND(ISNUMBER('Apólices'!$L3611),'Apólices'!$R3611&lt;&gt;"Cancelada"),IF(AND('Apólices'!$L3611&gt;=TODAY(),'Apólices'!$L3611&lt;=TODAY()+90),'Apólices'!$L3611+ROW()/100000,""),"")</f>
        <v/>
      </c>
    </row>
    <row r="3612">
      <c r="Z3612">
        <f>IF(AND(ISNUMBER('Apólices'!$L3612),'Apólices'!$R3612&lt;&gt;"Cancelada"),IF(AND('Apólices'!$L3612&gt;=TODAY(),'Apólices'!$L3612&lt;=TODAY()+90),'Apólices'!$L3612+ROW()/100000,""),"")</f>
        <v/>
      </c>
    </row>
    <row r="3613">
      <c r="Z3613">
        <f>IF(AND(ISNUMBER('Apólices'!$L3613),'Apólices'!$R3613&lt;&gt;"Cancelada"),IF(AND('Apólices'!$L3613&gt;=TODAY(),'Apólices'!$L3613&lt;=TODAY()+90),'Apólices'!$L3613+ROW()/100000,""),"")</f>
        <v/>
      </c>
    </row>
    <row r="3614">
      <c r="Z3614">
        <f>IF(AND(ISNUMBER('Apólices'!$L3614),'Apólices'!$R3614&lt;&gt;"Cancelada"),IF(AND('Apólices'!$L3614&gt;=TODAY(),'Apólices'!$L3614&lt;=TODAY()+90),'Apólices'!$L3614+ROW()/100000,""),"")</f>
        <v/>
      </c>
    </row>
    <row r="3615">
      <c r="Z3615">
        <f>IF(AND(ISNUMBER('Apólices'!$L3615),'Apólices'!$R3615&lt;&gt;"Cancelada"),IF(AND('Apólices'!$L3615&gt;=TODAY(),'Apólices'!$L3615&lt;=TODAY()+90),'Apólices'!$L3615+ROW()/100000,""),"")</f>
        <v/>
      </c>
    </row>
    <row r="3616">
      <c r="Z3616">
        <f>IF(AND(ISNUMBER('Apólices'!$L3616),'Apólices'!$R3616&lt;&gt;"Cancelada"),IF(AND('Apólices'!$L3616&gt;=TODAY(),'Apólices'!$L3616&lt;=TODAY()+90),'Apólices'!$L3616+ROW()/100000,""),"")</f>
        <v/>
      </c>
    </row>
    <row r="3617">
      <c r="Z3617">
        <f>IF(AND(ISNUMBER('Apólices'!$L3617),'Apólices'!$R3617&lt;&gt;"Cancelada"),IF(AND('Apólices'!$L3617&gt;=TODAY(),'Apólices'!$L3617&lt;=TODAY()+90),'Apólices'!$L3617+ROW()/100000,""),"")</f>
        <v/>
      </c>
    </row>
    <row r="3618">
      <c r="Z3618">
        <f>IF(AND(ISNUMBER('Apólices'!$L3618),'Apólices'!$R3618&lt;&gt;"Cancelada"),IF(AND('Apólices'!$L3618&gt;=TODAY(),'Apólices'!$L3618&lt;=TODAY()+90),'Apólices'!$L3618+ROW()/100000,""),"")</f>
        <v/>
      </c>
    </row>
    <row r="3619">
      <c r="Z3619">
        <f>IF(AND(ISNUMBER('Apólices'!$L3619),'Apólices'!$R3619&lt;&gt;"Cancelada"),IF(AND('Apólices'!$L3619&gt;=TODAY(),'Apólices'!$L3619&lt;=TODAY()+90),'Apólices'!$L3619+ROW()/100000,""),"")</f>
        <v/>
      </c>
    </row>
    <row r="3620">
      <c r="Z3620">
        <f>IF(AND(ISNUMBER('Apólices'!$L3620),'Apólices'!$R3620&lt;&gt;"Cancelada"),IF(AND('Apólices'!$L3620&gt;=TODAY(),'Apólices'!$L3620&lt;=TODAY()+90),'Apólices'!$L3620+ROW()/100000,""),"")</f>
        <v/>
      </c>
    </row>
    <row r="3621">
      <c r="Z3621">
        <f>IF(AND(ISNUMBER('Apólices'!$L3621),'Apólices'!$R3621&lt;&gt;"Cancelada"),IF(AND('Apólices'!$L3621&gt;=TODAY(),'Apólices'!$L3621&lt;=TODAY()+90),'Apólices'!$L3621+ROW()/100000,""),"")</f>
        <v/>
      </c>
    </row>
    <row r="3622">
      <c r="Z3622">
        <f>IF(AND(ISNUMBER('Apólices'!$L3622),'Apólices'!$R3622&lt;&gt;"Cancelada"),IF(AND('Apólices'!$L3622&gt;=TODAY(),'Apólices'!$L3622&lt;=TODAY()+90),'Apólices'!$L3622+ROW()/100000,""),"")</f>
        <v/>
      </c>
    </row>
    <row r="3623">
      <c r="Z3623">
        <f>IF(AND(ISNUMBER('Apólices'!$L3623),'Apólices'!$R3623&lt;&gt;"Cancelada"),IF(AND('Apólices'!$L3623&gt;=TODAY(),'Apólices'!$L3623&lt;=TODAY()+90),'Apólices'!$L3623+ROW()/100000,""),"")</f>
        <v/>
      </c>
    </row>
    <row r="3624">
      <c r="Z3624">
        <f>IF(AND(ISNUMBER('Apólices'!$L3624),'Apólices'!$R3624&lt;&gt;"Cancelada"),IF(AND('Apólices'!$L3624&gt;=TODAY(),'Apólices'!$L3624&lt;=TODAY()+90),'Apólices'!$L3624+ROW()/100000,""),"")</f>
        <v/>
      </c>
    </row>
    <row r="3625">
      <c r="Z3625">
        <f>IF(AND(ISNUMBER('Apólices'!$L3625),'Apólices'!$R3625&lt;&gt;"Cancelada"),IF(AND('Apólices'!$L3625&gt;=TODAY(),'Apólices'!$L3625&lt;=TODAY()+90),'Apólices'!$L3625+ROW()/100000,""),"")</f>
        <v/>
      </c>
    </row>
    <row r="3626">
      <c r="Z3626">
        <f>IF(AND(ISNUMBER('Apólices'!$L3626),'Apólices'!$R3626&lt;&gt;"Cancelada"),IF(AND('Apólices'!$L3626&gt;=TODAY(),'Apólices'!$L3626&lt;=TODAY()+90),'Apólices'!$L3626+ROW()/100000,""),"")</f>
        <v/>
      </c>
    </row>
    <row r="3627">
      <c r="Z3627">
        <f>IF(AND(ISNUMBER('Apólices'!$L3627),'Apólices'!$R3627&lt;&gt;"Cancelada"),IF(AND('Apólices'!$L3627&gt;=TODAY(),'Apólices'!$L3627&lt;=TODAY()+90),'Apólices'!$L3627+ROW()/100000,""),"")</f>
        <v/>
      </c>
    </row>
    <row r="3628">
      <c r="Z3628">
        <f>IF(AND(ISNUMBER('Apólices'!$L3628),'Apólices'!$R3628&lt;&gt;"Cancelada"),IF(AND('Apólices'!$L3628&gt;=TODAY(),'Apólices'!$L3628&lt;=TODAY()+90),'Apólices'!$L3628+ROW()/100000,""),"")</f>
        <v/>
      </c>
    </row>
    <row r="3629">
      <c r="Z3629">
        <f>IF(AND(ISNUMBER('Apólices'!$L3629),'Apólices'!$R3629&lt;&gt;"Cancelada"),IF(AND('Apólices'!$L3629&gt;=TODAY(),'Apólices'!$L3629&lt;=TODAY()+90),'Apólices'!$L3629+ROW()/100000,""),"")</f>
        <v/>
      </c>
    </row>
    <row r="3630">
      <c r="Z3630">
        <f>IF(AND(ISNUMBER('Apólices'!$L3630),'Apólices'!$R3630&lt;&gt;"Cancelada"),IF(AND('Apólices'!$L3630&gt;=TODAY(),'Apólices'!$L3630&lt;=TODAY()+90),'Apólices'!$L3630+ROW()/100000,""),"")</f>
        <v/>
      </c>
    </row>
    <row r="3631">
      <c r="Z3631">
        <f>IF(AND(ISNUMBER('Apólices'!$L3631),'Apólices'!$R3631&lt;&gt;"Cancelada"),IF(AND('Apólices'!$L3631&gt;=TODAY(),'Apólices'!$L3631&lt;=TODAY()+90),'Apólices'!$L3631+ROW()/100000,""),"")</f>
        <v/>
      </c>
    </row>
    <row r="3632">
      <c r="Z3632">
        <f>IF(AND(ISNUMBER('Apólices'!$L3632),'Apólices'!$R3632&lt;&gt;"Cancelada"),IF(AND('Apólices'!$L3632&gt;=TODAY(),'Apólices'!$L3632&lt;=TODAY()+90),'Apólices'!$L3632+ROW()/100000,""),"")</f>
        <v/>
      </c>
    </row>
    <row r="3633">
      <c r="Z3633">
        <f>IF(AND(ISNUMBER('Apólices'!$L3633),'Apólices'!$R3633&lt;&gt;"Cancelada"),IF(AND('Apólices'!$L3633&gt;=TODAY(),'Apólices'!$L3633&lt;=TODAY()+90),'Apólices'!$L3633+ROW()/100000,""),"")</f>
        <v/>
      </c>
    </row>
    <row r="3634">
      <c r="Z3634">
        <f>IF(AND(ISNUMBER('Apólices'!$L3634),'Apólices'!$R3634&lt;&gt;"Cancelada"),IF(AND('Apólices'!$L3634&gt;=TODAY(),'Apólices'!$L3634&lt;=TODAY()+90),'Apólices'!$L3634+ROW()/100000,""),"")</f>
        <v/>
      </c>
    </row>
    <row r="3635">
      <c r="Z3635">
        <f>IF(AND(ISNUMBER('Apólices'!$L3635),'Apólices'!$R3635&lt;&gt;"Cancelada"),IF(AND('Apólices'!$L3635&gt;=TODAY(),'Apólices'!$L3635&lt;=TODAY()+90),'Apólices'!$L3635+ROW()/100000,""),"")</f>
        <v/>
      </c>
    </row>
    <row r="3636">
      <c r="Z3636">
        <f>IF(AND(ISNUMBER('Apólices'!$L3636),'Apólices'!$R3636&lt;&gt;"Cancelada"),IF(AND('Apólices'!$L3636&gt;=TODAY(),'Apólices'!$L3636&lt;=TODAY()+90),'Apólices'!$L3636+ROW()/100000,""),"")</f>
        <v/>
      </c>
    </row>
    <row r="3637">
      <c r="Z3637">
        <f>IF(AND(ISNUMBER('Apólices'!$L3637),'Apólices'!$R3637&lt;&gt;"Cancelada"),IF(AND('Apólices'!$L3637&gt;=TODAY(),'Apólices'!$L3637&lt;=TODAY()+90),'Apólices'!$L3637+ROW()/100000,""),"")</f>
        <v/>
      </c>
    </row>
    <row r="3638">
      <c r="Z3638">
        <f>IF(AND(ISNUMBER('Apólices'!$L3638),'Apólices'!$R3638&lt;&gt;"Cancelada"),IF(AND('Apólices'!$L3638&gt;=TODAY(),'Apólices'!$L3638&lt;=TODAY()+90),'Apólices'!$L3638+ROW()/100000,""),"")</f>
        <v/>
      </c>
    </row>
    <row r="3639">
      <c r="Z3639">
        <f>IF(AND(ISNUMBER('Apólices'!$L3639),'Apólices'!$R3639&lt;&gt;"Cancelada"),IF(AND('Apólices'!$L3639&gt;=TODAY(),'Apólices'!$L3639&lt;=TODAY()+90),'Apólices'!$L3639+ROW()/100000,""),"")</f>
        <v/>
      </c>
    </row>
    <row r="3640">
      <c r="Z3640">
        <f>IF(AND(ISNUMBER('Apólices'!$L3640),'Apólices'!$R3640&lt;&gt;"Cancelada"),IF(AND('Apólices'!$L3640&gt;=TODAY(),'Apólices'!$L3640&lt;=TODAY()+90),'Apólices'!$L3640+ROW()/100000,""),"")</f>
        <v/>
      </c>
    </row>
    <row r="3641">
      <c r="Z3641">
        <f>IF(AND(ISNUMBER('Apólices'!$L3641),'Apólices'!$R3641&lt;&gt;"Cancelada"),IF(AND('Apólices'!$L3641&gt;=TODAY(),'Apólices'!$L3641&lt;=TODAY()+90),'Apólices'!$L3641+ROW()/100000,""),"")</f>
        <v/>
      </c>
    </row>
    <row r="3642">
      <c r="Z3642">
        <f>IF(AND(ISNUMBER('Apólices'!$L3642),'Apólices'!$R3642&lt;&gt;"Cancelada"),IF(AND('Apólices'!$L3642&gt;=TODAY(),'Apólices'!$L3642&lt;=TODAY()+90),'Apólices'!$L3642+ROW()/100000,""),"")</f>
        <v/>
      </c>
    </row>
    <row r="3643">
      <c r="Z3643">
        <f>IF(AND(ISNUMBER('Apólices'!$L3643),'Apólices'!$R3643&lt;&gt;"Cancelada"),IF(AND('Apólices'!$L3643&gt;=TODAY(),'Apólices'!$L3643&lt;=TODAY()+90),'Apólices'!$L3643+ROW()/100000,""),"")</f>
        <v/>
      </c>
    </row>
    <row r="3644">
      <c r="Z3644">
        <f>IF(AND(ISNUMBER('Apólices'!$L3644),'Apólices'!$R3644&lt;&gt;"Cancelada"),IF(AND('Apólices'!$L3644&gt;=TODAY(),'Apólices'!$L3644&lt;=TODAY()+90),'Apólices'!$L3644+ROW()/100000,""),"")</f>
        <v/>
      </c>
    </row>
    <row r="3645">
      <c r="Z3645">
        <f>IF(AND(ISNUMBER('Apólices'!$L3645),'Apólices'!$R3645&lt;&gt;"Cancelada"),IF(AND('Apólices'!$L3645&gt;=TODAY(),'Apólices'!$L3645&lt;=TODAY()+90),'Apólices'!$L3645+ROW()/100000,""),"")</f>
        <v/>
      </c>
    </row>
    <row r="3646">
      <c r="Z3646">
        <f>IF(AND(ISNUMBER('Apólices'!$L3646),'Apólices'!$R3646&lt;&gt;"Cancelada"),IF(AND('Apólices'!$L3646&gt;=TODAY(),'Apólices'!$L3646&lt;=TODAY()+90),'Apólices'!$L3646+ROW()/100000,""),"")</f>
        <v/>
      </c>
    </row>
    <row r="3647">
      <c r="Z3647">
        <f>IF(AND(ISNUMBER('Apólices'!$L3647),'Apólices'!$R3647&lt;&gt;"Cancelada"),IF(AND('Apólices'!$L3647&gt;=TODAY(),'Apólices'!$L3647&lt;=TODAY()+90),'Apólices'!$L3647+ROW()/100000,""),"")</f>
        <v/>
      </c>
    </row>
    <row r="3648">
      <c r="Z3648">
        <f>IF(AND(ISNUMBER('Apólices'!$L3648),'Apólices'!$R3648&lt;&gt;"Cancelada"),IF(AND('Apólices'!$L3648&gt;=TODAY(),'Apólices'!$L3648&lt;=TODAY()+90),'Apólices'!$L3648+ROW()/100000,""),"")</f>
        <v/>
      </c>
    </row>
    <row r="3649">
      <c r="Z3649">
        <f>IF(AND(ISNUMBER('Apólices'!$L3649),'Apólices'!$R3649&lt;&gt;"Cancelada"),IF(AND('Apólices'!$L3649&gt;=TODAY(),'Apólices'!$L3649&lt;=TODAY()+90),'Apólices'!$L3649+ROW()/100000,""),"")</f>
        <v/>
      </c>
    </row>
    <row r="3650">
      <c r="Z3650">
        <f>IF(AND(ISNUMBER('Apólices'!$L3650),'Apólices'!$R3650&lt;&gt;"Cancelada"),IF(AND('Apólices'!$L3650&gt;=TODAY(),'Apólices'!$L3650&lt;=TODAY()+90),'Apólices'!$L3650+ROW()/100000,""),"")</f>
        <v/>
      </c>
    </row>
    <row r="3651">
      <c r="Z3651">
        <f>IF(AND(ISNUMBER('Apólices'!$L3651),'Apólices'!$R3651&lt;&gt;"Cancelada"),IF(AND('Apólices'!$L3651&gt;=TODAY(),'Apólices'!$L3651&lt;=TODAY()+90),'Apólices'!$L3651+ROW()/100000,""),"")</f>
        <v/>
      </c>
    </row>
    <row r="3652">
      <c r="Z3652">
        <f>IF(AND(ISNUMBER('Apólices'!$L3652),'Apólices'!$R3652&lt;&gt;"Cancelada"),IF(AND('Apólices'!$L3652&gt;=TODAY(),'Apólices'!$L3652&lt;=TODAY()+90),'Apólices'!$L3652+ROW()/100000,""),"")</f>
        <v/>
      </c>
    </row>
    <row r="3653">
      <c r="Z3653">
        <f>IF(AND(ISNUMBER('Apólices'!$L3653),'Apólices'!$R3653&lt;&gt;"Cancelada"),IF(AND('Apólices'!$L3653&gt;=TODAY(),'Apólices'!$L3653&lt;=TODAY()+90),'Apólices'!$L3653+ROW()/100000,""),"")</f>
        <v/>
      </c>
    </row>
    <row r="3654">
      <c r="Z3654">
        <f>IF(AND(ISNUMBER('Apólices'!$L3654),'Apólices'!$R3654&lt;&gt;"Cancelada"),IF(AND('Apólices'!$L3654&gt;=TODAY(),'Apólices'!$L3654&lt;=TODAY()+90),'Apólices'!$L3654+ROW()/100000,""),"")</f>
        <v/>
      </c>
    </row>
    <row r="3655">
      <c r="Z3655">
        <f>IF(AND(ISNUMBER('Apólices'!$L3655),'Apólices'!$R3655&lt;&gt;"Cancelada"),IF(AND('Apólices'!$L3655&gt;=TODAY(),'Apólices'!$L3655&lt;=TODAY()+90),'Apólices'!$L3655+ROW()/100000,""),"")</f>
        <v/>
      </c>
    </row>
    <row r="3656">
      <c r="Z3656">
        <f>IF(AND(ISNUMBER('Apólices'!$L3656),'Apólices'!$R3656&lt;&gt;"Cancelada"),IF(AND('Apólices'!$L3656&gt;=TODAY(),'Apólices'!$L3656&lt;=TODAY()+90),'Apólices'!$L3656+ROW()/100000,""),"")</f>
        <v/>
      </c>
    </row>
    <row r="3657">
      <c r="Z3657">
        <f>IF(AND(ISNUMBER('Apólices'!$L3657),'Apólices'!$R3657&lt;&gt;"Cancelada"),IF(AND('Apólices'!$L3657&gt;=TODAY(),'Apólices'!$L3657&lt;=TODAY()+90),'Apólices'!$L3657+ROW()/100000,""),"")</f>
        <v/>
      </c>
    </row>
    <row r="3658">
      <c r="Z3658">
        <f>IF(AND(ISNUMBER('Apólices'!$L3658),'Apólices'!$R3658&lt;&gt;"Cancelada"),IF(AND('Apólices'!$L3658&gt;=TODAY(),'Apólices'!$L3658&lt;=TODAY()+90),'Apólices'!$L3658+ROW()/100000,""),"")</f>
        <v/>
      </c>
    </row>
    <row r="3659">
      <c r="Z3659">
        <f>IF(AND(ISNUMBER('Apólices'!$L3659),'Apólices'!$R3659&lt;&gt;"Cancelada"),IF(AND('Apólices'!$L3659&gt;=TODAY(),'Apólices'!$L3659&lt;=TODAY()+90),'Apólices'!$L3659+ROW()/100000,""),"")</f>
        <v/>
      </c>
    </row>
    <row r="3660">
      <c r="Z3660">
        <f>IF(AND(ISNUMBER('Apólices'!$L3660),'Apólices'!$R3660&lt;&gt;"Cancelada"),IF(AND('Apólices'!$L3660&gt;=TODAY(),'Apólices'!$L3660&lt;=TODAY()+90),'Apólices'!$L3660+ROW()/100000,""),"")</f>
        <v/>
      </c>
    </row>
    <row r="3661">
      <c r="Z3661">
        <f>IF(AND(ISNUMBER('Apólices'!$L3661),'Apólices'!$R3661&lt;&gt;"Cancelada"),IF(AND('Apólices'!$L3661&gt;=TODAY(),'Apólices'!$L3661&lt;=TODAY()+90),'Apólices'!$L3661+ROW()/100000,""),"")</f>
        <v/>
      </c>
    </row>
    <row r="3662">
      <c r="Z3662">
        <f>IF(AND(ISNUMBER('Apólices'!$L3662),'Apólices'!$R3662&lt;&gt;"Cancelada"),IF(AND('Apólices'!$L3662&gt;=TODAY(),'Apólices'!$L3662&lt;=TODAY()+90),'Apólices'!$L3662+ROW()/100000,""),"")</f>
        <v/>
      </c>
    </row>
    <row r="3663">
      <c r="Z3663">
        <f>IF(AND(ISNUMBER('Apólices'!$L3663),'Apólices'!$R3663&lt;&gt;"Cancelada"),IF(AND('Apólices'!$L3663&gt;=TODAY(),'Apólices'!$L3663&lt;=TODAY()+90),'Apólices'!$L3663+ROW()/100000,""),"")</f>
        <v/>
      </c>
    </row>
    <row r="3664">
      <c r="Z3664">
        <f>IF(AND(ISNUMBER('Apólices'!$L3664),'Apólices'!$R3664&lt;&gt;"Cancelada"),IF(AND('Apólices'!$L3664&gt;=TODAY(),'Apólices'!$L3664&lt;=TODAY()+90),'Apólices'!$L3664+ROW()/100000,""),"")</f>
        <v/>
      </c>
    </row>
    <row r="3665">
      <c r="Z3665">
        <f>IF(AND(ISNUMBER('Apólices'!$L3665),'Apólices'!$R3665&lt;&gt;"Cancelada"),IF(AND('Apólices'!$L3665&gt;=TODAY(),'Apólices'!$L3665&lt;=TODAY()+90),'Apólices'!$L3665+ROW()/100000,""),"")</f>
        <v/>
      </c>
    </row>
    <row r="3666">
      <c r="Z3666">
        <f>IF(AND(ISNUMBER('Apólices'!$L3666),'Apólices'!$R3666&lt;&gt;"Cancelada"),IF(AND('Apólices'!$L3666&gt;=TODAY(),'Apólices'!$L3666&lt;=TODAY()+90),'Apólices'!$L3666+ROW()/100000,""),"")</f>
        <v/>
      </c>
    </row>
    <row r="3667">
      <c r="Z3667">
        <f>IF(AND(ISNUMBER('Apólices'!$L3667),'Apólices'!$R3667&lt;&gt;"Cancelada"),IF(AND('Apólices'!$L3667&gt;=TODAY(),'Apólices'!$L3667&lt;=TODAY()+90),'Apólices'!$L3667+ROW()/100000,""),"")</f>
        <v/>
      </c>
    </row>
    <row r="3668">
      <c r="Z3668">
        <f>IF(AND(ISNUMBER('Apólices'!$L3668),'Apólices'!$R3668&lt;&gt;"Cancelada"),IF(AND('Apólices'!$L3668&gt;=TODAY(),'Apólices'!$L3668&lt;=TODAY()+90),'Apólices'!$L3668+ROW()/100000,""),"")</f>
        <v/>
      </c>
    </row>
    <row r="3669">
      <c r="Z3669">
        <f>IF(AND(ISNUMBER('Apólices'!$L3669),'Apólices'!$R3669&lt;&gt;"Cancelada"),IF(AND('Apólices'!$L3669&gt;=TODAY(),'Apólices'!$L3669&lt;=TODAY()+90),'Apólices'!$L3669+ROW()/100000,""),"")</f>
        <v/>
      </c>
    </row>
    <row r="3670">
      <c r="Z3670">
        <f>IF(AND(ISNUMBER('Apólices'!$L3670),'Apólices'!$R3670&lt;&gt;"Cancelada"),IF(AND('Apólices'!$L3670&gt;=TODAY(),'Apólices'!$L3670&lt;=TODAY()+90),'Apólices'!$L3670+ROW()/100000,""),"")</f>
        <v/>
      </c>
    </row>
    <row r="3671">
      <c r="Z3671">
        <f>IF(AND(ISNUMBER('Apólices'!$L3671),'Apólices'!$R3671&lt;&gt;"Cancelada"),IF(AND('Apólices'!$L3671&gt;=TODAY(),'Apólices'!$L3671&lt;=TODAY()+90),'Apólices'!$L3671+ROW()/100000,""),"")</f>
        <v/>
      </c>
    </row>
    <row r="3672">
      <c r="Z3672">
        <f>IF(AND(ISNUMBER('Apólices'!$L3672),'Apólices'!$R3672&lt;&gt;"Cancelada"),IF(AND('Apólices'!$L3672&gt;=TODAY(),'Apólices'!$L3672&lt;=TODAY()+90),'Apólices'!$L3672+ROW()/100000,""),"")</f>
        <v/>
      </c>
    </row>
    <row r="3673">
      <c r="Z3673">
        <f>IF(AND(ISNUMBER('Apólices'!$L3673),'Apólices'!$R3673&lt;&gt;"Cancelada"),IF(AND('Apólices'!$L3673&gt;=TODAY(),'Apólices'!$L3673&lt;=TODAY()+90),'Apólices'!$L3673+ROW()/100000,""),"")</f>
        <v/>
      </c>
    </row>
    <row r="3674">
      <c r="Z3674">
        <f>IF(AND(ISNUMBER('Apólices'!$L3674),'Apólices'!$R3674&lt;&gt;"Cancelada"),IF(AND('Apólices'!$L3674&gt;=TODAY(),'Apólices'!$L3674&lt;=TODAY()+90),'Apólices'!$L3674+ROW()/100000,""),"")</f>
        <v/>
      </c>
    </row>
    <row r="3675">
      <c r="Z3675">
        <f>IF(AND(ISNUMBER('Apólices'!$L3675),'Apólices'!$R3675&lt;&gt;"Cancelada"),IF(AND('Apólices'!$L3675&gt;=TODAY(),'Apólices'!$L3675&lt;=TODAY()+90),'Apólices'!$L3675+ROW()/100000,""),"")</f>
        <v/>
      </c>
    </row>
    <row r="3676">
      <c r="Z3676">
        <f>IF(AND(ISNUMBER('Apólices'!$L3676),'Apólices'!$R3676&lt;&gt;"Cancelada"),IF(AND('Apólices'!$L3676&gt;=TODAY(),'Apólices'!$L3676&lt;=TODAY()+90),'Apólices'!$L3676+ROW()/100000,""),"")</f>
        <v/>
      </c>
    </row>
    <row r="3677">
      <c r="Z3677">
        <f>IF(AND(ISNUMBER('Apólices'!$L3677),'Apólices'!$R3677&lt;&gt;"Cancelada"),IF(AND('Apólices'!$L3677&gt;=TODAY(),'Apólices'!$L3677&lt;=TODAY()+90),'Apólices'!$L3677+ROW()/100000,""),"")</f>
        <v/>
      </c>
    </row>
    <row r="3678">
      <c r="Z3678">
        <f>IF(AND(ISNUMBER('Apólices'!$L3678),'Apólices'!$R3678&lt;&gt;"Cancelada"),IF(AND('Apólices'!$L3678&gt;=TODAY(),'Apólices'!$L3678&lt;=TODAY()+90),'Apólices'!$L3678+ROW()/100000,""),"")</f>
        <v/>
      </c>
    </row>
    <row r="3679">
      <c r="Z3679">
        <f>IF(AND(ISNUMBER('Apólices'!$L3679),'Apólices'!$R3679&lt;&gt;"Cancelada"),IF(AND('Apólices'!$L3679&gt;=TODAY(),'Apólices'!$L3679&lt;=TODAY()+90),'Apólices'!$L3679+ROW()/100000,""),"")</f>
        <v/>
      </c>
    </row>
    <row r="3680">
      <c r="Z3680">
        <f>IF(AND(ISNUMBER('Apólices'!$L3680),'Apólices'!$R3680&lt;&gt;"Cancelada"),IF(AND('Apólices'!$L3680&gt;=TODAY(),'Apólices'!$L3680&lt;=TODAY()+90),'Apólices'!$L3680+ROW()/100000,""),"")</f>
        <v/>
      </c>
    </row>
    <row r="3681">
      <c r="Z3681">
        <f>IF(AND(ISNUMBER('Apólices'!$L3681),'Apólices'!$R3681&lt;&gt;"Cancelada"),IF(AND('Apólices'!$L3681&gt;=TODAY(),'Apólices'!$L3681&lt;=TODAY()+90),'Apólices'!$L3681+ROW()/100000,""),"")</f>
        <v/>
      </c>
    </row>
    <row r="3682">
      <c r="Z3682">
        <f>IF(AND(ISNUMBER('Apólices'!$L3682),'Apólices'!$R3682&lt;&gt;"Cancelada"),IF(AND('Apólices'!$L3682&gt;=TODAY(),'Apólices'!$L3682&lt;=TODAY()+90),'Apólices'!$L3682+ROW()/100000,""),"")</f>
        <v/>
      </c>
    </row>
    <row r="3683">
      <c r="Z3683">
        <f>IF(AND(ISNUMBER('Apólices'!$L3683),'Apólices'!$R3683&lt;&gt;"Cancelada"),IF(AND('Apólices'!$L3683&gt;=TODAY(),'Apólices'!$L3683&lt;=TODAY()+90),'Apólices'!$L3683+ROW()/100000,""),"")</f>
        <v/>
      </c>
    </row>
    <row r="3684">
      <c r="Z3684">
        <f>IF(AND(ISNUMBER('Apólices'!$L3684),'Apólices'!$R3684&lt;&gt;"Cancelada"),IF(AND('Apólices'!$L3684&gt;=TODAY(),'Apólices'!$L3684&lt;=TODAY()+90),'Apólices'!$L3684+ROW()/100000,""),"")</f>
        <v/>
      </c>
    </row>
    <row r="3685">
      <c r="Z3685">
        <f>IF(AND(ISNUMBER('Apólices'!$L3685),'Apólices'!$R3685&lt;&gt;"Cancelada"),IF(AND('Apólices'!$L3685&gt;=TODAY(),'Apólices'!$L3685&lt;=TODAY()+90),'Apólices'!$L3685+ROW()/100000,""),"")</f>
        <v/>
      </c>
    </row>
    <row r="3686">
      <c r="Z3686">
        <f>IF(AND(ISNUMBER('Apólices'!$L3686),'Apólices'!$R3686&lt;&gt;"Cancelada"),IF(AND('Apólices'!$L3686&gt;=TODAY(),'Apólices'!$L3686&lt;=TODAY()+90),'Apólices'!$L3686+ROW()/100000,""),"")</f>
        <v/>
      </c>
    </row>
    <row r="3687">
      <c r="Z3687">
        <f>IF(AND(ISNUMBER('Apólices'!$L3687),'Apólices'!$R3687&lt;&gt;"Cancelada"),IF(AND('Apólices'!$L3687&gt;=TODAY(),'Apólices'!$L3687&lt;=TODAY()+90),'Apólices'!$L3687+ROW()/100000,""),"")</f>
        <v/>
      </c>
    </row>
    <row r="3688">
      <c r="Z3688">
        <f>IF(AND(ISNUMBER('Apólices'!$L3688),'Apólices'!$R3688&lt;&gt;"Cancelada"),IF(AND('Apólices'!$L3688&gt;=TODAY(),'Apólices'!$L3688&lt;=TODAY()+90),'Apólices'!$L3688+ROW()/100000,""),"")</f>
        <v/>
      </c>
    </row>
    <row r="3689">
      <c r="Z3689">
        <f>IF(AND(ISNUMBER('Apólices'!$L3689),'Apólices'!$R3689&lt;&gt;"Cancelada"),IF(AND('Apólices'!$L3689&gt;=TODAY(),'Apólices'!$L3689&lt;=TODAY()+90),'Apólices'!$L3689+ROW()/100000,""),"")</f>
        <v/>
      </c>
    </row>
    <row r="3690">
      <c r="Z3690">
        <f>IF(AND(ISNUMBER('Apólices'!$L3690),'Apólices'!$R3690&lt;&gt;"Cancelada"),IF(AND('Apólices'!$L3690&gt;=TODAY(),'Apólices'!$L3690&lt;=TODAY()+90),'Apólices'!$L3690+ROW()/100000,""),"")</f>
        <v/>
      </c>
    </row>
    <row r="3691">
      <c r="Z3691">
        <f>IF(AND(ISNUMBER('Apólices'!$L3691),'Apólices'!$R3691&lt;&gt;"Cancelada"),IF(AND('Apólices'!$L3691&gt;=TODAY(),'Apólices'!$L3691&lt;=TODAY()+90),'Apólices'!$L3691+ROW()/100000,""),"")</f>
        <v/>
      </c>
    </row>
    <row r="3692">
      <c r="Z3692">
        <f>IF(AND(ISNUMBER('Apólices'!$L3692),'Apólices'!$R3692&lt;&gt;"Cancelada"),IF(AND('Apólices'!$L3692&gt;=TODAY(),'Apólices'!$L3692&lt;=TODAY()+90),'Apólices'!$L3692+ROW()/100000,""),"")</f>
        <v/>
      </c>
    </row>
    <row r="3693">
      <c r="Z3693">
        <f>IF(AND(ISNUMBER('Apólices'!$L3693),'Apólices'!$R3693&lt;&gt;"Cancelada"),IF(AND('Apólices'!$L3693&gt;=TODAY(),'Apólices'!$L3693&lt;=TODAY()+90),'Apólices'!$L3693+ROW()/100000,""),"")</f>
        <v/>
      </c>
    </row>
    <row r="3694">
      <c r="Z3694">
        <f>IF(AND(ISNUMBER('Apólices'!$L3694),'Apólices'!$R3694&lt;&gt;"Cancelada"),IF(AND('Apólices'!$L3694&gt;=TODAY(),'Apólices'!$L3694&lt;=TODAY()+90),'Apólices'!$L3694+ROW()/100000,""),"")</f>
        <v/>
      </c>
    </row>
    <row r="3695">
      <c r="Z3695">
        <f>IF(AND(ISNUMBER('Apólices'!$L3695),'Apólices'!$R3695&lt;&gt;"Cancelada"),IF(AND('Apólices'!$L3695&gt;=TODAY(),'Apólices'!$L3695&lt;=TODAY()+90),'Apólices'!$L3695+ROW()/100000,""),"")</f>
        <v/>
      </c>
    </row>
    <row r="3696">
      <c r="Z3696">
        <f>IF(AND(ISNUMBER('Apólices'!$L3696),'Apólices'!$R3696&lt;&gt;"Cancelada"),IF(AND('Apólices'!$L3696&gt;=TODAY(),'Apólices'!$L3696&lt;=TODAY()+90),'Apólices'!$L3696+ROW()/100000,""),"")</f>
        <v/>
      </c>
    </row>
    <row r="3697">
      <c r="Z3697">
        <f>IF(AND(ISNUMBER('Apólices'!$L3697),'Apólices'!$R3697&lt;&gt;"Cancelada"),IF(AND('Apólices'!$L3697&gt;=TODAY(),'Apólices'!$L3697&lt;=TODAY()+90),'Apólices'!$L3697+ROW()/100000,""),"")</f>
        <v/>
      </c>
    </row>
    <row r="3698">
      <c r="Z3698">
        <f>IF(AND(ISNUMBER('Apólices'!$L3698),'Apólices'!$R3698&lt;&gt;"Cancelada"),IF(AND('Apólices'!$L3698&gt;=TODAY(),'Apólices'!$L3698&lt;=TODAY()+90),'Apólices'!$L3698+ROW()/100000,""),"")</f>
        <v/>
      </c>
    </row>
    <row r="3699">
      <c r="Z3699">
        <f>IF(AND(ISNUMBER('Apólices'!$L3699),'Apólices'!$R3699&lt;&gt;"Cancelada"),IF(AND('Apólices'!$L3699&gt;=TODAY(),'Apólices'!$L3699&lt;=TODAY()+90),'Apólices'!$L3699+ROW()/100000,""),"")</f>
        <v/>
      </c>
    </row>
    <row r="3700">
      <c r="Z3700">
        <f>IF(AND(ISNUMBER('Apólices'!$L3700),'Apólices'!$R3700&lt;&gt;"Cancelada"),IF(AND('Apólices'!$L3700&gt;=TODAY(),'Apólices'!$L3700&lt;=TODAY()+90),'Apólices'!$L3700+ROW()/100000,""),"")</f>
        <v/>
      </c>
    </row>
    <row r="3701">
      <c r="Z3701">
        <f>IF(AND(ISNUMBER('Apólices'!$L3701),'Apólices'!$R3701&lt;&gt;"Cancelada"),IF(AND('Apólices'!$L3701&gt;=TODAY(),'Apólices'!$L3701&lt;=TODAY()+90),'Apólices'!$L3701+ROW()/100000,""),"")</f>
        <v/>
      </c>
    </row>
    <row r="3702">
      <c r="Z3702">
        <f>IF(AND(ISNUMBER('Apólices'!$L3702),'Apólices'!$R3702&lt;&gt;"Cancelada"),IF(AND('Apólices'!$L3702&gt;=TODAY(),'Apólices'!$L3702&lt;=TODAY()+90),'Apólices'!$L3702+ROW()/100000,""),"")</f>
        <v/>
      </c>
    </row>
    <row r="3703">
      <c r="Z3703">
        <f>IF(AND(ISNUMBER('Apólices'!$L3703),'Apólices'!$R3703&lt;&gt;"Cancelada"),IF(AND('Apólices'!$L3703&gt;=TODAY(),'Apólices'!$L3703&lt;=TODAY()+90),'Apólices'!$L3703+ROW()/100000,""),"")</f>
        <v/>
      </c>
    </row>
    <row r="3704">
      <c r="Z3704">
        <f>IF(AND(ISNUMBER('Apólices'!$L3704),'Apólices'!$R3704&lt;&gt;"Cancelada"),IF(AND('Apólices'!$L3704&gt;=TODAY(),'Apólices'!$L3704&lt;=TODAY()+90),'Apólices'!$L3704+ROW()/100000,""),"")</f>
        <v/>
      </c>
    </row>
    <row r="3705">
      <c r="Z3705">
        <f>IF(AND(ISNUMBER('Apólices'!$L3705),'Apólices'!$R3705&lt;&gt;"Cancelada"),IF(AND('Apólices'!$L3705&gt;=TODAY(),'Apólices'!$L3705&lt;=TODAY()+90),'Apólices'!$L3705+ROW()/100000,""),"")</f>
        <v/>
      </c>
    </row>
    <row r="3706">
      <c r="Z3706">
        <f>IF(AND(ISNUMBER('Apólices'!$L3706),'Apólices'!$R3706&lt;&gt;"Cancelada"),IF(AND('Apólices'!$L3706&gt;=TODAY(),'Apólices'!$L3706&lt;=TODAY()+90),'Apólices'!$L3706+ROW()/100000,""),"")</f>
        <v/>
      </c>
    </row>
    <row r="3707">
      <c r="Z3707">
        <f>IF(AND(ISNUMBER('Apólices'!$L3707),'Apólices'!$R3707&lt;&gt;"Cancelada"),IF(AND('Apólices'!$L3707&gt;=TODAY(),'Apólices'!$L3707&lt;=TODAY()+90),'Apólices'!$L3707+ROW()/100000,""),"")</f>
        <v/>
      </c>
    </row>
    <row r="3708">
      <c r="Z3708">
        <f>IF(AND(ISNUMBER('Apólices'!$L3708),'Apólices'!$R3708&lt;&gt;"Cancelada"),IF(AND('Apólices'!$L3708&gt;=TODAY(),'Apólices'!$L3708&lt;=TODAY()+90),'Apólices'!$L3708+ROW()/100000,""),"")</f>
        <v/>
      </c>
    </row>
    <row r="3709">
      <c r="Z3709">
        <f>IF(AND(ISNUMBER('Apólices'!$L3709),'Apólices'!$R3709&lt;&gt;"Cancelada"),IF(AND('Apólices'!$L3709&gt;=TODAY(),'Apólices'!$L3709&lt;=TODAY()+90),'Apólices'!$L3709+ROW()/100000,""),"")</f>
        <v/>
      </c>
    </row>
    <row r="3710">
      <c r="Z3710">
        <f>IF(AND(ISNUMBER('Apólices'!$L3710),'Apólices'!$R3710&lt;&gt;"Cancelada"),IF(AND('Apólices'!$L3710&gt;=TODAY(),'Apólices'!$L3710&lt;=TODAY()+90),'Apólices'!$L3710+ROW()/100000,""),"")</f>
        <v/>
      </c>
    </row>
    <row r="3711">
      <c r="Z3711">
        <f>IF(AND(ISNUMBER('Apólices'!$L3711),'Apólices'!$R3711&lt;&gt;"Cancelada"),IF(AND('Apólices'!$L3711&gt;=TODAY(),'Apólices'!$L3711&lt;=TODAY()+90),'Apólices'!$L3711+ROW()/100000,""),"")</f>
        <v/>
      </c>
    </row>
    <row r="3712">
      <c r="Z3712">
        <f>IF(AND(ISNUMBER('Apólices'!$L3712),'Apólices'!$R3712&lt;&gt;"Cancelada"),IF(AND('Apólices'!$L3712&gt;=TODAY(),'Apólices'!$L3712&lt;=TODAY()+90),'Apólices'!$L3712+ROW()/100000,""),"")</f>
        <v/>
      </c>
    </row>
    <row r="3713">
      <c r="Z3713">
        <f>IF(AND(ISNUMBER('Apólices'!$L3713),'Apólices'!$R3713&lt;&gt;"Cancelada"),IF(AND('Apólices'!$L3713&gt;=TODAY(),'Apólices'!$L3713&lt;=TODAY()+90),'Apólices'!$L3713+ROW()/100000,""),"")</f>
        <v/>
      </c>
    </row>
    <row r="3714">
      <c r="Z3714">
        <f>IF(AND(ISNUMBER('Apólices'!$L3714),'Apólices'!$R3714&lt;&gt;"Cancelada"),IF(AND('Apólices'!$L3714&gt;=TODAY(),'Apólices'!$L3714&lt;=TODAY()+90),'Apólices'!$L3714+ROW()/100000,""),"")</f>
        <v/>
      </c>
    </row>
    <row r="3715">
      <c r="Z3715">
        <f>IF(AND(ISNUMBER('Apólices'!$L3715),'Apólices'!$R3715&lt;&gt;"Cancelada"),IF(AND('Apólices'!$L3715&gt;=TODAY(),'Apólices'!$L3715&lt;=TODAY()+90),'Apólices'!$L3715+ROW()/100000,""),"")</f>
        <v/>
      </c>
    </row>
    <row r="3716">
      <c r="Z3716">
        <f>IF(AND(ISNUMBER('Apólices'!$L3716),'Apólices'!$R3716&lt;&gt;"Cancelada"),IF(AND('Apólices'!$L3716&gt;=TODAY(),'Apólices'!$L3716&lt;=TODAY()+90),'Apólices'!$L3716+ROW()/100000,""),"")</f>
        <v/>
      </c>
    </row>
    <row r="3717">
      <c r="Z3717">
        <f>IF(AND(ISNUMBER('Apólices'!$L3717),'Apólices'!$R3717&lt;&gt;"Cancelada"),IF(AND('Apólices'!$L3717&gt;=TODAY(),'Apólices'!$L3717&lt;=TODAY()+90),'Apólices'!$L3717+ROW()/100000,""),"")</f>
        <v/>
      </c>
    </row>
    <row r="3718">
      <c r="Z3718">
        <f>IF(AND(ISNUMBER('Apólices'!$L3718),'Apólices'!$R3718&lt;&gt;"Cancelada"),IF(AND('Apólices'!$L3718&gt;=TODAY(),'Apólices'!$L3718&lt;=TODAY()+90),'Apólices'!$L3718+ROW()/100000,""),"")</f>
        <v/>
      </c>
    </row>
    <row r="3719">
      <c r="Z3719">
        <f>IF(AND(ISNUMBER('Apólices'!$L3719),'Apólices'!$R3719&lt;&gt;"Cancelada"),IF(AND('Apólices'!$L3719&gt;=TODAY(),'Apólices'!$L3719&lt;=TODAY()+90),'Apólices'!$L3719+ROW()/100000,""),"")</f>
        <v/>
      </c>
    </row>
    <row r="3720">
      <c r="Z3720">
        <f>IF(AND(ISNUMBER('Apólices'!$L3720),'Apólices'!$R3720&lt;&gt;"Cancelada"),IF(AND('Apólices'!$L3720&gt;=TODAY(),'Apólices'!$L3720&lt;=TODAY()+90),'Apólices'!$L3720+ROW()/100000,""),"")</f>
        <v/>
      </c>
    </row>
    <row r="3721">
      <c r="Z3721">
        <f>IF(AND(ISNUMBER('Apólices'!$L3721),'Apólices'!$R3721&lt;&gt;"Cancelada"),IF(AND('Apólices'!$L3721&gt;=TODAY(),'Apólices'!$L3721&lt;=TODAY()+90),'Apólices'!$L3721+ROW()/100000,""),"")</f>
        <v/>
      </c>
    </row>
    <row r="3722">
      <c r="Z3722">
        <f>IF(AND(ISNUMBER('Apólices'!$L3722),'Apólices'!$R3722&lt;&gt;"Cancelada"),IF(AND('Apólices'!$L3722&gt;=TODAY(),'Apólices'!$L3722&lt;=TODAY()+90),'Apólices'!$L3722+ROW()/100000,""),"")</f>
        <v/>
      </c>
    </row>
    <row r="3723">
      <c r="Z3723">
        <f>IF(AND(ISNUMBER('Apólices'!$L3723),'Apólices'!$R3723&lt;&gt;"Cancelada"),IF(AND('Apólices'!$L3723&gt;=TODAY(),'Apólices'!$L3723&lt;=TODAY()+90),'Apólices'!$L3723+ROW()/100000,""),"")</f>
        <v/>
      </c>
    </row>
    <row r="3724">
      <c r="Z3724">
        <f>IF(AND(ISNUMBER('Apólices'!$L3724),'Apólices'!$R3724&lt;&gt;"Cancelada"),IF(AND('Apólices'!$L3724&gt;=TODAY(),'Apólices'!$L3724&lt;=TODAY()+90),'Apólices'!$L3724+ROW()/100000,""),"")</f>
        <v/>
      </c>
    </row>
    <row r="3725">
      <c r="Z3725">
        <f>IF(AND(ISNUMBER('Apólices'!$L3725),'Apólices'!$R3725&lt;&gt;"Cancelada"),IF(AND('Apólices'!$L3725&gt;=TODAY(),'Apólices'!$L3725&lt;=TODAY()+90),'Apólices'!$L3725+ROW()/100000,""),"")</f>
        <v/>
      </c>
    </row>
    <row r="3726">
      <c r="Z3726">
        <f>IF(AND(ISNUMBER('Apólices'!$L3726),'Apólices'!$R3726&lt;&gt;"Cancelada"),IF(AND('Apólices'!$L3726&gt;=TODAY(),'Apólices'!$L3726&lt;=TODAY()+90),'Apólices'!$L3726+ROW()/100000,""),"")</f>
        <v/>
      </c>
    </row>
    <row r="3727">
      <c r="Z3727">
        <f>IF(AND(ISNUMBER('Apólices'!$L3727),'Apólices'!$R3727&lt;&gt;"Cancelada"),IF(AND('Apólices'!$L3727&gt;=TODAY(),'Apólices'!$L3727&lt;=TODAY()+90),'Apólices'!$L3727+ROW()/100000,""),"")</f>
        <v/>
      </c>
    </row>
    <row r="3728">
      <c r="Z3728">
        <f>IF(AND(ISNUMBER('Apólices'!$L3728),'Apólices'!$R3728&lt;&gt;"Cancelada"),IF(AND('Apólices'!$L3728&gt;=TODAY(),'Apólices'!$L3728&lt;=TODAY()+90),'Apólices'!$L3728+ROW()/100000,""),"")</f>
        <v/>
      </c>
    </row>
    <row r="3729">
      <c r="Z3729">
        <f>IF(AND(ISNUMBER('Apólices'!$L3729),'Apólices'!$R3729&lt;&gt;"Cancelada"),IF(AND('Apólices'!$L3729&gt;=TODAY(),'Apólices'!$L3729&lt;=TODAY()+90),'Apólices'!$L3729+ROW()/100000,""),"")</f>
        <v/>
      </c>
    </row>
    <row r="3730">
      <c r="Z3730">
        <f>IF(AND(ISNUMBER('Apólices'!$L3730),'Apólices'!$R3730&lt;&gt;"Cancelada"),IF(AND('Apólices'!$L3730&gt;=TODAY(),'Apólices'!$L3730&lt;=TODAY()+90),'Apólices'!$L3730+ROW()/100000,""),"")</f>
        <v/>
      </c>
    </row>
    <row r="3731">
      <c r="Z3731">
        <f>IF(AND(ISNUMBER('Apólices'!$L3731),'Apólices'!$R3731&lt;&gt;"Cancelada"),IF(AND('Apólices'!$L3731&gt;=TODAY(),'Apólices'!$L3731&lt;=TODAY()+90),'Apólices'!$L3731+ROW()/100000,""),"")</f>
        <v/>
      </c>
    </row>
    <row r="3732">
      <c r="Z3732">
        <f>IF(AND(ISNUMBER('Apólices'!$L3732),'Apólices'!$R3732&lt;&gt;"Cancelada"),IF(AND('Apólices'!$L3732&gt;=TODAY(),'Apólices'!$L3732&lt;=TODAY()+90),'Apólices'!$L3732+ROW()/100000,""),"")</f>
        <v/>
      </c>
    </row>
    <row r="3733">
      <c r="Z3733">
        <f>IF(AND(ISNUMBER('Apólices'!$L3733),'Apólices'!$R3733&lt;&gt;"Cancelada"),IF(AND('Apólices'!$L3733&gt;=TODAY(),'Apólices'!$L3733&lt;=TODAY()+90),'Apólices'!$L3733+ROW()/100000,""),"")</f>
        <v/>
      </c>
    </row>
    <row r="3734">
      <c r="Z3734">
        <f>IF(AND(ISNUMBER('Apólices'!$L3734),'Apólices'!$R3734&lt;&gt;"Cancelada"),IF(AND('Apólices'!$L3734&gt;=TODAY(),'Apólices'!$L3734&lt;=TODAY()+90),'Apólices'!$L3734+ROW()/100000,""),"")</f>
        <v/>
      </c>
    </row>
    <row r="3735">
      <c r="Z3735">
        <f>IF(AND(ISNUMBER('Apólices'!$L3735),'Apólices'!$R3735&lt;&gt;"Cancelada"),IF(AND('Apólices'!$L3735&gt;=TODAY(),'Apólices'!$L3735&lt;=TODAY()+90),'Apólices'!$L3735+ROW()/100000,""),"")</f>
        <v/>
      </c>
    </row>
    <row r="3736">
      <c r="Z3736">
        <f>IF(AND(ISNUMBER('Apólices'!$L3736),'Apólices'!$R3736&lt;&gt;"Cancelada"),IF(AND('Apólices'!$L3736&gt;=TODAY(),'Apólices'!$L3736&lt;=TODAY()+90),'Apólices'!$L3736+ROW()/100000,""),"")</f>
        <v/>
      </c>
    </row>
    <row r="3737">
      <c r="Z3737">
        <f>IF(AND(ISNUMBER('Apólices'!$L3737),'Apólices'!$R3737&lt;&gt;"Cancelada"),IF(AND('Apólices'!$L3737&gt;=TODAY(),'Apólices'!$L3737&lt;=TODAY()+90),'Apólices'!$L3737+ROW()/100000,""),"")</f>
        <v/>
      </c>
    </row>
    <row r="3738">
      <c r="Z3738">
        <f>IF(AND(ISNUMBER('Apólices'!$L3738),'Apólices'!$R3738&lt;&gt;"Cancelada"),IF(AND('Apólices'!$L3738&gt;=TODAY(),'Apólices'!$L3738&lt;=TODAY()+90),'Apólices'!$L3738+ROW()/100000,""),"")</f>
        <v/>
      </c>
    </row>
    <row r="3739">
      <c r="Z3739">
        <f>IF(AND(ISNUMBER('Apólices'!$L3739),'Apólices'!$R3739&lt;&gt;"Cancelada"),IF(AND('Apólices'!$L3739&gt;=TODAY(),'Apólices'!$L3739&lt;=TODAY()+90),'Apólices'!$L3739+ROW()/100000,""),"")</f>
        <v/>
      </c>
    </row>
    <row r="3740">
      <c r="Z3740">
        <f>IF(AND(ISNUMBER('Apólices'!$L3740),'Apólices'!$R3740&lt;&gt;"Cancelada"),IF(AND('Apólices'!$L3740&gt;=TODAY(),'Apólices'!$L3740&lt;=TODAY()+90),'Apólices'!$L3740+ROW()/100000,""),"")</f>
        <v/>
      </c>
    </row>
    <row r="3741">
      <c r="Z3741">
        <f>IF(AND(ISNUMBER('Apólices'!$L3741),'Apólices'!$R3741&lt;&gt;"Cancelada"),IF(AND('Apólices'!$L3741&gt;=TODAY(),'Apólices'!$L3741&lt;=TODAY()+90),'Apólices'!$L3741+ROW()/100000,""),"")</f>
        <v/>
      </c>
    </row>
    <row r="3742">
      <c r="Z3742">
        <f>IF(AND(ISNUMBER('Apólices'!$L3742),'Apólices'!$R3742&lt;&gt;"Cancelada"),IF(AND('Apólices'!$L3742&gt;=TODAY(),'Apólices'!$L3742&lt;=TODAY()+90),'Apólices'!$L3742+ROW()/100000,""),"")</f>
        <v/>
      </c>
    </row>
    <row r="3743">
      <c r="Z3743">
        <f>IF(AND(ISNUMBER('Apólices'!$L3743),'Apólices'!$R3743&lt;&gt;"Cancelada"),IF(AND('Apólices'!$L3743&gt;=TODAY(),'Apólices'!$L3743&lt;=TODAY()+90),'Apólices'!$L3743+ROW()/100000,""),"")</f>
        <v/>
      </c>
    </row>
    <row r="3744">
      <c r="Z3744">
        <f>IF(AND(ISNUMBER('Apólices'!$L3744),'Apólices'!$R3744&lt;&gt;"Cancelada"),IF(AND('Apólices'!$L3744&gt;=TODAY(),'Apólices'!$L3744&lt;=TODAY()+90),'Apólices'!$L3744+ROW()/100000,""),"")</f>
        <v/>
      </c>
    </row>
    <row r="3745">
      <c r="Z3745">
        <f>IF(AND(ISNUMBER('Apólices'!$L3745),'Apólices'!$R3745&lt;&gt;"Cancelada"),IF(AND('Apólices'!$L3745&gt;=TODAY(),'Apólices'!$L3745&lt;=TODAY()+90),'Apólices'!$L3745+ROW()/100000,""),"")</f>
        <v/>
      </c>
    </row>
    <row r="3746">
      <c r="Z3746">
        <f>IF(AND(ISNUMBER('Apólices'!$L3746),'Apólices'!$R3746&lt;&gt;"Cancelada"),IF(AND('Apólices'!$L3746&gt;=TODAY(),'Apólices'!$L3746&lt;=TODAY()+90),'Apólices'!$L3746+ROW()/100000,""),"")</f>
        <v/>
      </c>
    </row>
    <row r="3747">
      <c r="Z3747">
        <f>IF(AND(ISNUMBER('Apólices'!$L3747),'Apólices'!$R3747&lt;&gt;"Cancelada"),IF(AND('Apólices'!$L3747&gt;=TODAY(),'Apólices'!$L3747&lt;=TODAY()+90),'Apólices'!$L3747+ROW()/100000,""),"")</f>
        <v/>
      </c>
    </row>
    <row r="3748">
      <c r="Z3748">
        <f>IF(AND(ISNUMBER('Apólices'!$L3748),'Apólices'!$R3748&lt;&gt;"Cancelada"),IF(AND('Apólices'!$L3748&gt;=TODAY(),'Apólices'!$L3748&lt;=TODAY()+90),'Apólices'!$L3748+ROW()/100000,""),"")</f>
        <v/>
      </c>
    </row>
    <row r="3749">
      <c r="Z3749">
        <f>IF(AND(ISNUMBER('Apólices'!$L3749),'Apólices'!$R3749&lt;&gt;"Cancelada"),IF(AND('Apólices'!$L3749&gt;=TODAY(),'Apólices'!$L3749&lt;=TODAY()+90),'Apólices'!$L3749+ROW()/100000,""),"")</f>
        <v/>
      </c>
    </row>
    <row r="3750">
      <c r="Z3750">
        <f>IF(AND(ISNUMBER('Apólices'!$L3750),'Apólices'!$R3750&lt;&gt;"Cancelada"),IF(AND('Apólices'!$L3750&gt;=TODAY(),'Apólices'!$L3750&lt;=TODAY()+90),'Apólices'!$L3750+ROW()/100000,""),"")</f>
        <v/>
      </c>
    </row>
    <row r="3751">
      <c r="Z3751">
        <f>IF(AND(ISNUMBER('Apólices'!$L3751),'Apólices'!$R3751&lt;&gt;"Cancelada"),IF(AND('Apólices'!$L3751&gt;=TODAY(),'Apólices'!$L3751&lt;=TODAY()+90),'Apólices'!$L3751+ROW()/100000,""),"")</f>
        <v/>
      </c>
    </row>
    <row r="3752">
      <c r="Z3752">
        <f>IF(AND(ISNUMBER('Apólices'!$L3752),'Apólices'!$R3752&lt;&gt;"Cancelada"),IF(AND('Apólices'!$L3752&gt;=TODAY(),'Apólices'!$L3752&lt;=TODAY()+90),'Apólices'!$L3752+ROW()/100000,""),"")</f>
        <v/>
      </c>
    </row>
    <row r="3753">
      <c r="Z3753">
        <f>IF(AND(ISNUMBER('Apólices'!$L3753),'Apólices'!$R3753&lt;&gt;"Cancelada"),IF(AND('Apólices'!$L3753&gt;=TODAY(),'Apólices'!$L3753&lt;=TODAY()+90),'Apólices'!$L3753+ROW()/100000,""),"")</f>
        <v/>
      </c>
    </row>
    <row r="3754">
      <c r="Z3754">
        <f>IF(AND(ISNUMBER('Apólices'!$L3754),'Apólices'!$R3754&lt;&gt;"Cancelada"),IF(AND('Apólices'!$L3754&gt;=TODAY(),'Apólices'!$L3754&lt;=TODAY()+90),'Apólices'!$L3754+ROW()/100000,""),"")</f>
        <v/>
      </c>
    </row>
    <row r="3755">
      <c r="Z3755">
        <f>IF(AND(ISNUMBER('Apólices'!$L3755),'Apólices'!$R3755&lt;&gt;"Cancelada"),IF(AND('Apólices'!$L3755&gt;=TODAY(),'Apólices'!$L3755&lt;=TODAY()+90),'Apólices'!$L3755+ROW()/100000,""),"")</f>
        <v/>
      </c>
    </row>
    <row r="3756">
      <c r="Z3756">
        <f>IF(AND(ISNUMBER('Apólices'!$L3756),'Apólices'!$R3756&lt;&gt;"Cancelada"),IF(AND('Apólices'!$L3756&gt;=TODAY(),'Apólices'!$L3756&lt;=TODAY()+90),'Apólices'!$L3756+ROW()/100000,""),"")</f>
        <v/>
      </c>
    </row>
    <row r="3757">
      <c r="Z3757">
        <f>IF(AND(ISNUMBER('Apólices'!$L3757),'Apólices'!$R3757&lt;&gt;"Cancelada"),IF(AND('Apólices'!$L3757&gt;=TODAY(),'Apólices'!$L3757&lt;=TODAY()+90),'Apólices'!$L3757+ROW()/100000,""),"")</f>
        <v/>
      </c>
    </row>
    <row r="3758">
      <c r="Z3758">
        <f>IF(AND(ISNUMBER('Apólices'!$L3758),'Apólices'!$R3758&lt;&gt;"Cancelada"),IF(AND('Apólices'!$L3758&gt;=TODAY(),'Apólices'!$L3758&lt;=TODAY()+90),'Apólices'!$L3758+ROW()/100000,""),"")</f>
        <v/>
      </c>
    </row>
    <row r="3759">
      <c r="Z3759">
        <f>IF(AND(ISNUMBER('Apólices'!$L3759),'Apólices'!$R3759&lt;&gt;"Cancelada"),IF(AND('Apólices'!$L3759&gt;=TODAY(),'Apólices'!$L3759&lt;=TODAY()+90),'Apólices'!$L3759+ROW()/100000,""),"")</f>
        <v/>
      </c>
    </row>
    <row r="3760">
      <c r="Z3760">
        <f>IF(AND(ISNUMBER('Apólices'!$L3760),'Apólices'!$R3760&lt;&gt;"Cancelada"),IF(AND('Apólices'!$L3760&gt;=TODAY(),'Apólices'!$L3760&lt;=TODAY()+90),'Apólices'!$L3760+ROW()/100000,""),"")</f>
        <v/>
      </c>
    </row>
    <row r="3761">
      <c r="Z3761">
        <f>IF(AND(ISNUMBER('Apólices'!$L3761),'Apólices'!$R3761&lt;&gt;"Cancelada"),IF(AND('Apólices'!$L3761&gt;=TODAY(),'Apólices'!$L3761&lt;=TODAY()+90),'Apólices'!$L3761+ROW()/100000,""),"")</f>
        <v/>
      </c>
    </row>
    <row r="3762">
      <c r="Z3762">
        <f>IF(AND(ISNUMBER('Apólices'!$L3762),'Apólices'!$R3762&lt;&gt;"Cancelada"),IF(AND('Apólices'!$L3762&gt;=TODAY(),'Apólices'!$L3762&lt;=TODAY()+90),'Apólices'!$L3762+ROW()/100000,""),"")</f>
        <v/>
      </c>
    </row>
    <row r="3763">
      <c r="Z3763">
        <f>IF(AND(ISNUMBER('Apólices'!$L3763),'Apólices'!$R3763&lt;&gt;"Cancelada"),IF(AND('Apólices'!$L3763&gt;=TODAY(),'Apólices'!$L3763&lt;=TODAY()+90),'Apólices'!$L3763+ROW()/100000,""),"")</f>
        <v/>
      </c>
    </row>
    <row r="3764">
      <c r="Z3764">
        <f>IF(AND(ISNUMBER('Apólices'!$L3764),'Apólices'!$R3764&lt;&gt;"Cancelada"),IF(AND('Apólices'!$L3764&gt;=TODAY(),'Apólices'!$L3764&lt;=TODAY()+90),'Apólices'!$L3764+ROW()/100000,""),"")</f>
        <v/>
      </c>
    </row>
    <row r="3765">
      <c r="Z3765">
        <f>IF(AND(ISNUMBER('Apólices'!$L3765),'Apólices'!$R3765&lt;&gt;"Cancelada"),IF(AND('Apólices'!$L3765&gt;=TODAY(),'Apólices'!$L3765&lt;=TODAY()+90),'Apólices'!$L3765+ROW()/100000,""),"")</f>
        <v/>
      </c>
    </row>
    <row r="3766">
      <c r="Z3766">
        <f>IF(AND(ISNUMBER('Apólices'!$L3766),'Apólices'!$R3766&lt;&gt;"Cancelada"),IF(AND('Apólices'!$L3766&gt;=TODAY(),'Apólices'!$L3766&lt;=TODAY()+90),'Apólices'!$L3766+ROW()/100000,""),"")</f>
        <v/>
      </c>
    </row>
    <row r="3767">
      <c r="Z3767">
        <f>IF(AND(ISNUMBER('Apólices'!$L3767),'Apólices'!$R3767&lt;&gt;"Cancelada"),IF(AND('Apólices'!$L3767&gt;=TODAY(),'Apólices'!$L3767&lt;=TODAY()+90),'Apólices'!$L3767+ROW()/100000,""),"")</f>
        <v/>
      </c>
    </row>
    <row r="3768">
      <c r="Z3768">
        <f>IF(AND(ISNUMBER('Apólices'!$L3768),'Apólices'!$R3768&lt;&gt;"Cancelada"),IF(AND('Apólices'!$L3768&gt;=TODAY(),'Apólices'!$L3768&lt;=TODAY()+90),'Apólices'!$L3768+ROW()/100000,""),"")</f>
        <v/>
      </c>
    </row>
    <row r="3769">
      <c r="Z3769">
        <f>IF(AND(ISNUMBER('Apólices'!$L3769),'Apólices'!$R3769&lt;&gt;"Cancelada"),IF(AND('Apólices'!$L3769&gt;=TODAY(),'Apólices'!$L3769&lt;=TODAY()+90),'Apólices'!$L3769+ROW()/100000,""),"")</f>
        <v/>
      </c>
    </row>
    <row r="3770">
      <c r="Z3770">
        <f>IF(AND(ISNUMBER('Apólices'!$L3770),'Apólices'!$R3770&lt;&gt;"Cancelada"),IF(AND('Apólices'!$L3770&gt;=TODAY(),'Apólices'!$L3770&lt;=TODAY()+90),'Apólices'!$L3770+ROW()/100000,""),"")</f>
        <v/>
      </c>
    </row>
    <row r="3771">
      <c r="Z3771">
        <f>IF(AND(ISNUMBER('Apólices'!$L3771),'Apólices'!$R3771&lt;&gt;"Cancelada"),IF(AND('Apólices'!$L3771&gt;=TODAY(),'Apólices'!$L3771&lt;=TODAY()+90),'Apólices'!$L3771+ROW()/100000,""),"")</f>
        <v/>
      </c>
    </row>
    <row r="3772">
      <c r="Z3772">
        <f>IF(AND(ISNUMBER('Apólices'!$L3772),'Apólices'!$R3772&lt;&gt;"Cancelada"),IF(AND('Apólices'!$L3772&gt;=TODAY(),'Apólices'!$L3772&lt;=TODAY()+90),'Apólices'!$L3772+ROW()/100000,""),"")</f>
        <v/>
      </c>
    </row>
    <row r="3773">
      <c r="Z3773">
        <f>IF(AND(ISNUMBER('Apólices'!$L3773),'Apólices'!$R3773&lt;&gt;"Cancelada"),IF(AND('Apólices'!$L3773&gt;=TODAY(),'Apólices'!$L3773&lt;=TODAY()+90),'Apólices'!$L3773+ROW()/100000,""),"")</f>
        <v/>
      </c>
    </row>
    <row r="3774">
      <c r="Z3774">
        <f>IF(AND(ISNUMBER('Apólices'!$L3774),'Apólices'!$R3774&lt;&gt;"Cancelada"),IF(AND('Apólices'!$L3774&gt;=TODAY(),'Apólices'!$L3774&lt;=TODAY()+90),'Apólices'!$L3774+ROW()/100000,""),"")</f>
        <v/>
      </c>
    </row>
    <row r="3775">
      <c r="Z3775">
        <f>IF(AND(ISNUMBER('Apólices'!$L3775),'Apólices'!$R3775&lt;&gt;"Cancelada"),IF(AND('Apólices'!$L3775&gt;=TODAY(),'Apólices'!$L3775&lt;=TODAY()+90),'Apólices'!$L3775+ROW()/100000,""),"")</f>
        <v/>
      </c>
    </row>
    <row r="3776">
      <c r="Z3776">
        <f>IF(AND(ISNUMBER('Apólices'!$L3776),'Apólices'!$R3776&lt;&gt;"Cancelada"),IF(AND('Apólices'!$L3776&gt;=TODAY(),'Apólices'!$L3776&lt;=TODAY()+90),'Apólices'!$L3776+ROW()/100000,""),"")</f>
        <v/>
      </c>
    </row>
    <row r="3777">
      <c r="Z3777">
        <f>IF(AND(ISNUMBER('Apólices'!$L3777),'Apólices'!$R3777&lt;&gt;"Cancelada"),IF(AND('Apólices'!$L3777&gt;=TODAY(),'Apólices'!$L3777&lt;=TODAY()+90),'Apólices'!$L3777+ROW()/100000,""),"")</f>
        <v/>
      </c>
    </row>
    <row r="3778">
      <c r="Z3778">
        <f>IF(AND(ISNUMBER('Apólices'!$L3778),'Apólices'!$R3778&lt;&gt;"Cancelada"),IF(AND('Apólices'!$L3778&gt;=TODAY(),'Apólices'!$L3778&lt;=TODAY()+90),'Apólices'!$L3778+ROW()/100000,""),"")</f>
        <v/>
      </c>
    </row>
    <row r="3779">
      <c r="Z3779">
        <f>IF(AND(ISNUMBER('Apólices'!$L3779),'Apólices'!$R3779&lt;&gt;"Cancelada"),IF(AND('Apólices'!$L3779&gt;=TODAY(),'Apólices'!$L3779&lt;=TODAY()+90),'Apólices'!$L3779+ROW()/100000,""),"")</f>
        <v/>
      </c>
    </row>
    <row r="3780">
      <c r="Z3780">
        <f>IF(AND(ISNUMBER('Apólices'!$L3780),'Apólices'!$R3780&lt;&gt;"Cancelada"),IF(AND('Apólices'!$L3780&gt;=TODAY(),'Apólices'!$L3780&lt;=TODAY()+90),'Apólices'!$L3780+ROW()/100000,""),"")</f>
        <v/>
      </c>
    </row>
    <row r="3781">
      <c r="Z3781">
        <f>IF(AND(ISNUMBER('Apólices'!$L3781),'Apólices'!$R3781&lt;&gt;"Cancelada"),IF(AND('Apólices'!$L3781&gt;=TODAY(),'Apólices'!$L3781&lt;=TODAY()+90),'Apólices'!$L3781+ROW()/100000,""),"")</f>
        <v/>
      </c>
    </row>
    <row r="3782">
      <c r="Z3782">
        <f>IF(AND(ISNUMBER('Apólices'!$L3782),'Apólices'!$R3782&lt;&gt;"Cancelada"),IF(AND('Apólices'!$L3782&gt;=TODAY(),'Apólices'!$L3782&lt;=TODAY()+90),'Apólices'!$L3782+ROW()/100000,""),"")</f>
        <v/>
      </c>
    </row>
    <row r="3783">
      <c r="Z3783">
        <f>IF(AND(ISNUMBER('Apólices'!$L3783),'Apólices'!$R3783&lt;&gt;"Cancelada"),IF(AND('Apólices'!$L3783&gt;=TODAY(),'Apólices'!$L3783&lt;=TODAY()+90),'Apólices'!$L3783+ROW()/100000,""),"")</f>
        <v/>
      </c>
    </row>
    <row r="3784">
      <c r="Z3784">
        <f>IF(AND(ISNUMBER('Apólices'!$L3784),'Apólices'!$R3784&lt;&gt;"Cancelada"),IF(AND('Apólices'!$L3784&gt;=TODAY(),'Apólices'!$L3784&lt;=TODAY()+90),'Apólices'!$L3784+ROW()/100000,""),"")</f>
        <v/>
      </c>
    </row>
    <row r="3785">
      <c r="Z3785">
        <f>IF(AND(ISNUMBER('Apólices'!$L3785),'Apólices'!$R3785&lt;&gt;"Cancelada"),IF(AND('Apólices'!$L3785&gt;=TODAY(),'Apólices'!$L3785&lt;=TODAY()+90),'Apólices'!$L3785+ROW()/100000,""),"")</f>
        <v/>
      </c>
    </row>
    <row r="3786">
      <c r="Z3786">
        <f>IF(AND(ISNUMBER('Apólices'!$L3786),'Apólices'!$R3786&lt;&gt;"Cancelada"),IF(AND('Apólices'!$L3786&gt;=TODAY(),'Apólices'!$L3786&lt;=TODAY()+90),'Apólices'!$L3786+ROW()/100000,""),"")</f>
        <v/>
      </c>
    </row>
    <row r="3787">
      <c r="Z3787">
        <f>IF(AND(ISNUMBER('Apólices'!$L3787),'Apólices'!$R3787&lt;&gt;"Cancelada"),IF(AND('Apólices'!$L3787&gt;=TODAY(),'Apólices'!$L3787&lt;=TODAY()+90),'Apólices'!$L3787+ROW()/100000,""),"")</f>
        <v/>
      </c>
    </row>
    <row r="3788">
      <c r="Z3788">
        <f>IF(AND(ISNUMBER('Apólices'!$L3788),'Apólices'!$R3788&lt;&gt;"Cancelada"),IF(AND('Apólices'!$L3788&gt;=TODAY(),'Apólices'!$L3788&lt;=TODAY()+90),'Apólices'!$L3788+ROW()/100000,""),"")</f>
        <v/>
      </c>
    </row>
    <row r="3789">
      <c r="Z3789">
        <f>IF(AND(ISNUMBER('Apólices'!$L3789),'Apólices'!$R3789&lt;&gt;"Cancelada"),IF(AND('Apólices'!$L3789&gt;=TODAY(),'Apólices'!$L3789&lt;=TODAY()+90),'Apólices'!$L3789+ROW()/100000,""),"")</f>
        <v/>
      </c>
    </row>
    <row r="3790">
      <c r="Z3790">
        <f>IF(AND(ISNUMBER('Apólices'!$L3790),'Apólices'!$R3790&lt;&gt;"Cancelada"),IF(AND('Apólices'!$L3790&gt;=TODAY(),'Apólices'!$L3790&lt;=TODAY()+90),'Apólices'!$L3790+ROW()/100000,""),"")</f>
        <v/>
      </c>
    </row>
    <row r="3791">
      <c r="Z3791">
        <f>IF(AND(ISNUMBER('Apólices'!$L3791),'Apólices'!$R3791&lt;&gt;"Cancelada"),IF(AND('Apólices'!$L3791&gt;=TODAY(),'Apólices'!$L3791&lt;=TODAY()+90),'Apólices'!$L3791+ROW()/100000,""),"")</f>
        <v/>
      </c>
    </row>
    <row r="3792">
      <c r="Z3792">
        <f>IF(AND(ISNUMBER('Apólices'!$L3792),'Apólices'!$R3792&lt;&gt;"Cancelada"),IF(AND('Apólices'!$L3792&gt;=TODAY(),'Apólices'!$L3792&lt;=TODAY()+90),'Apólices'!$L3792+ROW()/100000,""),"")</f>
        <v/>
      </c>
    </row>
    <row r="3793">
      <c r="Z3793">
        <f>IF(AND(ISNUMBER('Apólices'!$L3793),'Apólices'!$R3793&lt;&gt;"Cancelada"),IF(AND('Apólices'!$L3793&gt;=TODAY(),'Apólices'!$L3793&lt;=TODAY()+90),'Apólices'!$L3793+ROW()/100000,""),"")</f>
        <v/>
      </c>
    </row>
    <row r="3794">
      <c r="Z3794">
        <f>IF(AND(ISNUMBER('Apólices'!$L3794),'Apólices'!$R3794&lt;&gt;"Cancelada"),IF(AND('Apólices'!$L3794&gt;=TODAY(),'Apólices'!$L3794&lt;=TODAY()+90),'Apólices'!$L3794+ROW()/100000,""),"")</f>
        <v/>
      </c>
    </row>
    <row r="3795">
      <c r="Z3795">
        <f>IF(AND(ISNUMBER('Apólices'!$L3795),'Apólices'!$R3795&lt;&gt;"Cancelada"),IF(AND('Apólices'!$L3795&gt;=TODAY(),'Apólices'!$L3795&lt;=TODAY()+90),'Apólices'!$L3795+ROW()/100000,""),"")</f>
        <v/>
      </c>
    </row>
    <row r="3796">
      <c r="Z3796">
        <f>IF(AND(ISNUMBER('Apólices'!$L3796),'Apólices'!$R3796&lt;&gt;"Cancelada"),IF(AND('Apólices'!$L3796&gt;=TODAY(),'Apólices'!$L3796&lt;=TODAY()+90),'Apólices'!$L3796+ROW()/100000,""),"")</f>
        <v/>
      </c>
    </row>
    <row r="3797">
      <c r="Z3797">
        <f>IF(AND(ISNUMBER('Apólices'!$L3797),'Apólices'!$R3797&lt;&gt;"Cancelada"),IF(AND('Apólices'!$L3797&gt;=TODAY(),'Apólices'!$L3797&lt;=TODAY()+90),'Apólices'!$L3797+ROW()/100000,""),"")</f>
        <v/>
      </c>
    </row>
    <row r="3798">
      <c r="Z3798">
        <f>IF(AND(ISNUMBER('Apólices'!$L3798),'Apólices'!$R3798&lt;&gt;"Cancelada"),IF(AND('Apólices'!$L3798&gt;=TODAY(),'Apólices'!$L3798&lt;=TODAY()+90),'Apólices'!$L3798+ROW()/100000,""),"")</f>
        <v/>
      </c>
    </row>
    <row r="3799">
      <c r="Z3799">
        <f>IF(AND(ISNUMBER('Apólices'!$L3799),'Apólices'!$R3799&lt;&gt;"Cancelada"),IF(AND('Apólices'!$L3799&gt;=TODAY(),'Apólices'!$L3799&lt;=TODAY()+90),'Apólices'!$L3799+ROW()/100000,""),"")</f>
        <v/>
      </c>
    </row>
    <row r="3800">
      <c r="Z3800">
        <f>IF(AND(ISNUMBER('Apólices'!$L3800),'Apólices'!$R3800&lt;&gt;"Cancelada"),IF(AND('Apólices'!$L3800&gt;=TODAY(),'Apólices'!$L3800&lt;=TODAY()+90),'Apólices'!$L3800+ROW()/100000,""),"")</f>
        <v/>
      </c>
    </row>
    <row r="3801">
      <c r="Z3801">
        <f>IF(AND(ISNUMBER('Apólices'!$L3801),'Apólices'!$R3801&lt;&gt;"Cancelada"),IF(AND('Apólices'!$L3801&gt;=TODAY(),'Apólices'!$L3801&lt;=TODAY()+90),'Apólices'!$L3801+ROW()/100000,""),"")</f>
        <v/>
      </c>
    </row>
    <row r="3802">
      <c r="Z3802">
        <f>IF(AND(ISNUMBER('Apólices'!$L3802),'Apólices'!$R3802&lt;&gt;"Cancelada"),IF(AND('Apólices'!$L3802&gt;=TODAY(),'Apólices'!$L3802&lt;=TODAY()+90),'Apólices'!$L3802+ROW()/100000,""),"")</f>
        <v/>
      </c>
    </row>
    <row r="3803">
      <c r="Z3803">
        <f>IF(AND(ISNUMBER('Apólices'!$L3803),'Apólices'!$R3803&lt;&gt;"Cancelada"),IF(AND('Apólices'!$L3803&gt;=TODAY(),'Apólices'!$L3803&lt;=TODAY()+90),'Apólices'!$L3803+ROW()/100000,""),"")</f>
        <v/>
      </c>
    </row>
    <row r="3804">
      <c r="Z3804">
        <f>IF(AND(ISNUMBER('Apólices'!$L3804),'Apólices'!$R3804&lt;&gt;"Cancelada"),IF(AND('Apólices'!$L3804&gt;=TODAY(),'Apólices'!$L3804&lt;=TODAY()+90),'Apólices'!$L3804+ROW()/100000,""),"")</f>
        <v/>
      </c>
    </row>
    <row r="3805">
      <c r="Z3805">
        <f>IF(AND(ISNUMBER('Apólices'!$L3805),'Apólices'!$R3805&lt;&gt;"Cancelada"),IF(AND('Apólices'!$L3805&gt;=TODAY(),'Apólices'!$L3805&lt;=TODAY()+90),'Apólices'!$L3805+ROW()/100000,""),"")</f>
        <v/>
      </c>
    </row>
    <row r="3806">
      <c r="Z3806">
        <f>IF(AND(ISNUMBER('Apólices'!$L3806),'Apólices'!$R3806&lt;&gt;"Cancelada"),IF(AND('Apólices'!$L3806&gt;=TODAY(),'Apólices'!$L3806&lt;=TODAY()+90),'Apólices'!$L3806+ROW()/100000,""),"")</f>
        <v/>
      </c>
    </row>
    <row r="3807">
      <c r="Z3807">
        <f>IF(AND(ISNUMBER('Apólices'!$L3807),'Apólices'!$R3807&lt;&gt;"Cancelada"),IF(AND('Apólices'!$L3807&gt;=TODAY(),'Apólices'!$L3807&lt;=TODAY()+90),'Apólices'!$L3807+ROW()/100000,""),"")</f>
        <v/>
      </c>
    </row>
    <row r="3808">
      <c r="Z3808">
        <f>IF(AND(ISNUMBER('Apólices'!$L3808),'Apólices'!$R3808&lt;&gt;"Cancelada"),IF(AND('Apólices'!$L3808&gt;=TODAY(),'Apólices'!$L3808&lt;=TODAY()+90),'Apólices'!$L3808+ROW()/100000,""),"")</f>
        <v/>
      </c>
    </row>
    <row r="3809">
      <c r="Z3809">
        <f>IF(AND(ISNUMBER('Apólices'!$L3809),'Apólices'!$R3809&lt;&gt;"Cancelada"),IF(AND('Apólices'!$L3809&gt;=TODAY(),'Apólices'!$L3809&lt;=TODAY()+90),'Apólices'!$L3809+ROW()/100000,""),"")</f>
        <v/>
      </c>
    </row>
    <row r="3810">
      <c r="Z3810">
        <f>IF(AND(ISNUMBER('Apólices'!$L3810),'Apólices'!$R3810&lt;&gt;"Cancelada"),IF(AND('Apólices'!$L3810&gt;=TODAY(),'Apólices'!$L3810&lt;=TODAY()+90),'Apólices'!$L3810+ROW()/100000,""),"")</f>
        <v/>
      </c>
    </row>
    <row r="3811">
      <c r="Z3811">
        <f>IF(AND(ISNUMBER('Apólices'!$L3811),'Apólices'!$R3811&lt;&gt;"Cancelada"),IF(AND('Apólices'!$L3811&gt;=TODAY(),'Apólices'!$L3811&lt;=TODAY()+90),'Apólices'!$L3811+ROW()/100000,""),"")</f>
        <v/>
      </c>
    </row>
    <row r="3812">
      <c r="Z3812">
        <f>IF(AND(ISNUMBER('Apólices'!$L3812),'Apólices'!$R3812&lt;&gt;"Cancelada"),IF(AND('Apólices'!$L3812&gt;=TODAY(),'Apólices'!$L3812&lt;=TODAY()+90),'Apólices'!$L3812+ROW()/100000,""),"")</f>
        <v/>
      </c>
    </row>
    <row r="3813">
      <c r="Z3813">
        <f>IF(AND(ISNUMBER('Apólices'!$L3813),'Apólices'!$R3813&lt;&gt;"Cancelada"),IF(AND('Apólices'!$L3813&gt;=TODAY(),'Apólices'!$L3813&lt;=TODAY()+90),'Apólices'!$L3813+ROW()/100000,""),"")</f>
        <v/>
      </c>
    </row>
    <row r="3814">
      <c r="Z3814">
        <f>IF(AND(ISNUMBER('Apólices'!$L3814),'Apólices'!$R3814&lt;&gt;"Cancelada"),IF(AND('Apólices'!$L3814&gt;=TODAY(),'Apólices'!$L3814&lt;=TODAY()+90),'Apólices'!$L3814+ROW()/100000,""),"")</f>
        <v/>
      </c>
    </row>
    <row r="3815">
      <c r="Z3815">
        <f>IF(AND(ISNUMBER('Apólices'!$L3815),'Apólices'!$R3815&lt;&gt;"Cancelada"),IF(AND('Apólices'!$L3815&gt;=TODAY(),'Apólices'!$L3815&lt;=TODAY()+90),'Apólices'!$L3815+ROW()/100000,""),"")</f>
        <v/>
      </c>
    </row>
    <row r="3816">
      <c r="Z3816">
        <f>IF(AND(ISNUMBER('Apólices'!$L3816),'Apólices'!$R3816&lt;&gt;"Cancelada"),IF(AND('Apólices'!$L3816&gt;=TODAY(),'Apólices'!$L3816&lt;=TODAY()+90),'Apólices'!$L3816+ROW()/100000,""),"")</f>
        <v/>
      </c>
    </row>
    <row r="3817">
      <c r="Z3817">
        <f>IF(AND(ISNUMBER('Apólices'!$L3817),'Apólices'!$R3817&lt;&gt;"Cancelada"),IF(AND('Apólices'!$L3817&gt;=TODAY(),'Apólices'!$L3817&lt;=TODAY()+90),'Apólices'!$L3817+ROW()/100000,""),"")</f>
        <v/>
      </c>
    </row>
    <row r="3818">
      <c r="Z3818">
        <f>IF(AND(ISNUMBER('Apólices'!$L3818),'Apólices'!$R3818&lt;&gt;"Cancelada"),IF(AND('Apólices'!$L3818&gt;=TODAY(),'Apólices'!$L3818&lt;=TODAY()+90),'Apólices'!$L3818+ROW()/100000,""),"")</f>
        <v/>
      </c>
    </row>
    <row r="3819">
      <c r="Z3819">
        <f>IF(AND(ISNUMBER('Apólices'!$L3819),'Apólices'!$R3819&lt;&gt;"Cancelada"),IF(AND('Apólices'!$L3819&gt;=TODAY(),'Apólices'!$L3819&lt;=TODAY()+90),'Apólices'!$L3819+ROW()/100000,""),"")</f>
        <v/>
      </c>
    </row>
    <row r="3820">
      <c r="Z3820">
        <f>IF(AND(ISNUMBER('Apólices'!$L3820),'Apólices'!$R3820&lt;&gt;"Cancelada"),IF(AND('Apólices'!$L3820&gt;=TODAY(),'Apólices'!$L3820&lt;=TODAY()+90),'Apólices'!$L3820+ROW()/100000,""),"")</f>
        <v/>
      </c>
    </row>
    <row r="3821">
      <c r="Z3821">
        <f>IF(AND(ISNUMBER('Apólices'!$L3821),'Apólices'!$R3821&lt;&gt;"Cancelada"),IF(AND('Apólices'!$L3821&gt;=TODAY(),'Apólices'!$L3821&lt;=TODAY()+90),'Apólices'!$L3821+ROW()/100000,""),"")</f>
        <v/>
      </c>
    </row>
    <row r="3822">
      <c r="Z3822">
        <f>IF(AND(ISNUMBER('Apólices'!$L3822),'Apólices'!$R3822&lt;&gt;"Cancelada"),IF(AND('Apólices'!$L3822&gt;=TODAY(),'Apólices'!$L3822&lt;=TODAY()+90),'Apólices'!$L3822+ROW()/100000,""),"")</f>
        <v/>
      </c>
    </row>
    <row r="3823">
      <c r="Z3823">
        <f>IF(AND(ISNUMBER('Apólices'!$L3823),'Apólices'!$R3823&lt;&gt;"Cancelada"),IF(AND('Apólices'!$L3823&gt;=TODAY(),'Apólices'!$L3823&lt;=TODAY()+90),'Apólices'!$L3823+ROW()/100000,""),"")</f>
        <v/>
      </c>
    </row>
    <row r="3824">
      <c r="Z3824">
        <f>IF(AND(ISNUMBER('Apólices'!$L3824),'Apólices'!$R3824&lt;&gt;"Cancelada"),IF(AND('Apólices'!$L3824&gt;=TODAY(),'Apólices'!$L3824&lt;=TODAY()+90),'Apólices'!$L3824+ROW()/100000,""),"")</f>
        <v/>
      </c>
    </row>
    <row r="3825">
      <c r="Z3825">
        <f>IF(AND(ISNUMBER('Apólices'!$L3825),'Apólices'!$R3825&lt;&gt;"Cancelada"),IF(AND('Apólices'!$L3825&gt;=TODAY(),'Apólices'!$L3825&lt;=TODAY()+90),'Apólices'!$L3825+ROW()/100000,""),"")</f>
        <v/>
      </c>
    </row>
    <row r="3826">
      <c r="Z3826">
        <f>IF(AND(ISNUMBER('Apólices'!$L3826),'Apólices'!$R3826&lt;&gt;"Cancelada"),IF(AND('Apólices'!$L3826&gt;=TODAY(),'Apólices'!$L3826&lt;=TODAY()+90),'Apólices'!$L3826+ROW()/100000,""),"")</f>
        <v/>
      </c>
    </row>
    <row r="3827">
      <c r="Z3827">
        <f>IF(AND(ISNUMBER('Apólices'!$L3827),'Apólices'!$R3827&lt;&gt;"Cancelada"),IF(AND('Apólices'!$L3827&gt;=TODAY(),'Apólices'!$L3827&lt;=TODAY()+90),'Apólices'!$L3827+ROW()/100000,""),"")</f>
        <v/>
      </c>
    </row>
    <row r="3828">
      <c r="Z3828">
        <f>IF(AND(ISNUMBER('Apólices'!$L3828),'Apólices'!$R3828&lt;&gt;"Cancelada"),IF(AND('Apólices'!$L3828&gt;=TODAY(),'Apólices'!$L3828&lt;=TODAY()+90),'Apólices'!$L3828+ROW()/100000,""),"")</f>
        <v/>
      </c>
    </row>
    <row r="3829">
      <c r="Z3829">
        <f>IF(AND(ISNUMBER('Apólices'!$L3829),'Apólices'!$R3829&lt;&gt;"Cancelada"),IF(AND('Apólices'!$L3829&gt;=TODAY(),'Apólices'!$L3829&lt;=TODAY()+90),'Apólices'!$L3829+ROW()/100000,""),"")</f>
        <v/>
      </c>
    </row>
    <row r="3830">
      <c r="Z3830">
        <f>IF(AND(ISNUMBER('Apólices'!$L3830),'Apólices'!$R3830&lt;&gt;"Cancelada"),IF(AND('Apólices'!$L3830&gt;=TODAY(),'Apólices'!$L3830&lt;=TODAY()+90),'Apólices'!$L3830+ROW()/100000,""),"")</f>
        <v/>
      </c>
    </row>
    <row r="3831">
      <c r="Z3831">
        <f>IF(AND(ISNUMBER('Apólices'!$L3831),'Apólices'!$R3831&lt;&gt;"Cancelada"),IF(AND('Apólices'!$L3831&gt;=TODAY(),'Apólices'!$L3831&lt;=TODAY()+90),'Apólices'!$L3831+ROW()/100000,""),"")</f>
        <v/>
      </c>
    </row>
    <row r="3832">
      <c r="Z3832">
        <f>IF(AND(ISNUMBER('Apólices'!$L3832),'Apólices'!$R3832&lt;&gt;"Cancelada"),IF(AND('Apólices'!$L3832&gt;=TODAY(),'Apólices'!$L3832&lt;=TODAY()+90),'Apólices'!$L3832+ROW()/100000,""),"")</f>
        <v/>
      </c>
    </row>
    <row r="3833">
      <c r="Z3833">
        <f>IF(AND(ISNUMBER('Apólices'!$L3833),'Apólices'!$R3833&lt;&gt;"Cancelada"),IF(AND('Apólices'!$L3833&gt;=TODAY(),'Apólices'!$L3833&lt;=TODAY()+90),'Apólices'!$L3833+ROW()/100000,""),"")</f>
        <v/>
      </c>
    </row>
    <row r="3834">
      <c r="Z3834">
        <f>IF(AND(ISNUMBER('Apólices'!$L3834),'Apólices'!$R3834&lt;&gt;"Cancelada"),IF(AND('Apólices'!$L3834&gt;=TODAY(),'Apólices'!$L3834&lt;=TODAY()+90),'Apólices'!$L3834+ROW()/100000,""),"")</f>
        <v/>
      </c>
    </row>
    <row r="3835">
      <c r="Z3835">
        <f>IF(AND(ISNUMBER('Apólices'!$L3835),'Apólices'!$R3835&lt;&gt;"Cancelada"),IF(AND('Apólices'!$L3835&gt;=TODAY(),'Apólices'!$L3835&lt;=TODAY()+90),'Apólices'!$L3835+ROW()/100000,""),"")</f>
        <v/>
      </c>
    </row>
    <row r="3836">
      <c r="Z3836">
        <f>IF(AND(ISNUMBER('Apólices'!$L3836),'Apólices'!$R3836&lt;&gt;"Cancelada"),IF(AND('Apólices'!$L3836&gt;=TODAY(),'Apólices'!$L3836&lt;=TODAY()+90),'Apólices'!$L3836+ROW()/100000,""),"")</f>
        <v/>
      </c>
    </row>
    <row r="3837">
      <c r="Z3837">
        <f>IF(AND(ISNUMBER('Apólices'!$L3837),'Apólices'!$R3837&lt;&gt;"Cancelada"),IF(AND('Apólices'!$L3837&gt;=TODAY(),'Apólices'!$L3837&lt;=TODAY()+90),'Apólices'!$L3837+ROW()/100000,""),"")</f>
        <v/>
      </c>
    </row>
    <row r="3838">
      <c r="Z3838">
        <f>IF(AND(ISNUMBER('Apólices'!$L3838),'Apólices'!$R3838&lt;&gt;"Cancelada"),IF(AND('Apólices'!$L3838&gt;=TODAY(),'Apólices'!$L3838&lt;=TODAY()+90),'Apólices'!$L3838+ROW()/100000,""),"")</f>
        <v/>
      </c>
    </row>
    <row r="3839">
      <c r="Z3839">
        <f>IF(AND(ISNUMBER('Apólices'!$L3839),'Apólices'!$R3839&lt;&gt;"Cancelada"),IF(AND('Apólices'!$L3839&gt;=TODAY(),'Apólices'!$L3839&lt;=TODAY()+90),'Apólices'!$L3839+ROW()/100000,""),"")</f>
        <v/>
      </c>
    </row>
    <row r="3840">
      <c r="Z3840">
        <f>IF(AND(ISNUMBER('Apólices'!$L3840),'Apólices'!$R3840&lt;&gt;"Cancelada"),IF(AND('Apólices'!$L3840&gt;=TODAY(),'Apólices'!$L3840&lt;=TODAY()+90),'Apólices'!$L3840+ROW()/100000,""),"")</f>
        <v/>
      </c>
    </row>
    <row r="3841">
      <c r="Z3841">
        <f>IF(AND(ISNUMBER('Apólices'!$L3841),'Apólices'!$R3841&lt;&gt;"Cancelada"),IF(AND('Apólices'!$L3841&gt;=TODAY(),'Apólices'!$L3841&lt;=TODAY()+90),'Apólices'!$L3841+ROW()/100000,""),"")</f>
        <v/>
      </c>
    </row>
    <row r="3842">
      <c r="Z3842">
        <f>IF(AND(ISNUMBER('Apólices'!$L3842),'Apólices'!$R3842&lt;&gt;"Cancelada"),IF(AND('Apólices'!$L3842&gt;=TODAY(),'Apólices'!$L3842&lt;=TODAY()+90),'Apólices'!$L3842+ROW()/100000,""),"")</f>
        <v/>
      </c>
    </row>
    <row r="3843">
      <c r="Z3843">
        <f>IF(AND(ISNUMBER('Apólices'!$L3843),'Apólices'!$R3843&lt;&gt;"Cancelada"),IF(AND('Apólices'!$L3843&gt;=TODAY(),'Apólices'!$L3843&lt;=TODAY()+90),'Apólices'!$L3843+ROW()/100000,""),"")</f>
        <v/>
      </c>
    </row>
    <row r="3844">
      <c r="Z3844">
        <f>IF(AND(ISNUMBER('Apólices'!$L3844),'Apólices'!$R3844&lt;&gt;"Cancelada"),IF(AND('Apólices'!$L3844&gt;=TODAY(),'Apólices'!$L3844&lt;=TODAY()+90),'Apólices'!$L3844+ROW()/100000,""),"")</f>
        <v/>
      </c>
    </row>
    <row r="3845">
      <c r="Z3845">
        <f>IF(AND(ISNUMBER('Apólices'!$L3845),'Apólices'!$R3845&lt;&gt;"Cancelada"),IF(AND('Apólices'!$L3845&gt;=TODAY(),'Apólices'!$L3845&lt;=TODAY()+90),'Apólices'!$L3845+ROW()/100000,""),"")</f>
        <v/>
      </c>
    </row>
    <row r="3846">
      <c r="Z3846">
        <f>IF(AND(ISNUMBER('Apólices'!$L3846),'Apólices'!$R3846&lt;&gt;"Cancelada"),IF(AND('Apólices'!$L3846&gt;=TODAY(),'Apólices'!$L3846&lt;=TODAY()+90),'Apólices'!$L3846+ROW()/100000,""),"")</f>
        <v/>
      </c>
    </row>
    <row r="3847">
      <c r="Z3847">
        <f>IF(AND(ISNUMBER('Apólices'!$L3847),'Apólices'!$R3847&lt;&gt;"Cancelada"),IF(AND('Apólices'!$L3847&gt;=TODAY(),'Apólices'!$L3847&lt;=TODAY()+90),'Apólices'!$L3847+ROW()/100000,""),"")</f>
        <v/>
      </c>
    </row>
    <row r="3848">
      <c r="Z3848">
        <f>IF(AND(ISNUMBER('Apólices'!$L3848),'Apólices'!$R3848&lt;&gt;"Cancelada"),IF(AND('Apólices'!$L3848&gt;=TODAY(),'Apólices'!$L3848&lt;=TODAY()+90),'Apólices'!$L3848+ROW()/100000,""),"")</f>
        <v/>
      </c>
    </row>
    <row r="3849">
      <c r="Z3849">
        <f>IF(AND(ISNUMBER('Apólices'!$L3849),'Apólices'!$R3849&lt;&gt;"Cancelada"),IF(AND('Apólices'!$L3849&gt;=TODAY(),'Apólices'!$L3849&lt;=TODAY()+90),'Apólices'!$L3849+ROW()/100000,""),"")</f>
        <v/>
      </c>
    </row>
    <row r="3850">
      <c r="Z3850">
        <f>IF(AND(ISNUMBER('Apólices'!$L3850),'Apólices'!$R3850&lt;&gt;"Cancelada"),IF(AND('Apólices'!$L3850&gt;=TODAY(),'Apólices'!$L3850&lt;=TODAY()+90),'Apólices'!$L3850+ROW()/100000,""),"")</f>
        <v/>
      </c>
    </row>
    <row r="3851">
      <c r="Z3851">
        <f>IF(AND(ISNUMBER('Apólices'!$L3851),'Apólices'!$R3851&lt;&gt;"Cancelada"),IF(AND('Apólices'!$L3851&gt;=TODAY(),'Apólices'!$L3851&lt;=TODAY()+90),'Apólices'!$L3851+ROW()/100000,""),"")</f>
        <v/>
      </c>
    </row>
    <row r="3852">
      <c r="Z3852">
        <f>IF(AND(ISNUMBER('Apólices'!$L3852),'Apólices'!$R3852&lt;&gt;"Cancelada"),IF(AND('Apólices'!$L3852&gt;=TODAY(),'Apólices'!$L3852&lt;=TODAY()+90),'Apólices'!$L3852+ROW()/100000,""),"")</f>
        <v/>
      </c>
    </row>
    <row r="3853">
      <c r="Z3853">
        <f>IF(AND(ISNUMBER('Apólices'!$L3853),'Apólices'!$R3853&lt;&gt;"Cancelada"),IF(AND('Apólices'!$L3853&gt;=TODAY(),'Apólices'!$L3853&lt;=TODAY()+90),'Apólices'!$L3853+ROW()/100000,""),"")</f>
        <v/>
      </c>
    </row>
    <row r="3854">
      <c r="Z3854">
        <f>IF(AND(ISNUMBER('Apólices'!$L3854),'Apólices'!$R3854&lt;&gt;"Cancelada"),IF(AND('Apólices'!$L3854&gt;=TODAY(),'Apólices'!$L3854&lt;=TODAY()+90),'Apólices'!$L3854+ROW()/100000,""),"")</f>
        <v/>
      </c>
    </row>
    <row r="3855">
      <c r="Z3855">
        <f>IF(AND(ISNUMBER('Apólices'!$L3855),'Apólices'!$R3855&lt;&gt;"Cancelada"),IF(AND('Apólices'!$L3855&gt;=TODAY(),'Apólices'!$L3855&lt;=TODAY()+90),'Apólices'!$L3855+ROW()/100000,""),"")</f>
        <v/>
      </c>
    </row>
    <row r="3856">
      <c r="Z3856">
        <f>IF(AND(ISNUMBER('Apólices'!$L3856),'Apólices'!$R3856&lt;&gt;"Cancelada"),IF(AND('Apólices'!$L3856&gt;=TODAY(),'Apólices'!$L3856&lt;=TODAY()+90),'Apólices'!$L3856+ROW()/100000,""),"")</f>
        <v/>
      </c>
    </row>
    <row r="3857">
      <c r="Z3857">
        <f>IF(AND(ISNUMBER('Apólices'!$L3857),'Apólices'!$R3857&lt;&gt;"Cancelada"),IF(AND('Apólices'!$L3857&gt;=TODAY(),'Apólices'!$L3857&lt;=TODAY()+90),'Apólices'!$L3857+ROW()/100000,""),"")</f>
        <v/>
      </c>
    </row>
    <row r="3858">
      <c r="Z3858">
        <f>IF(AND(ISNUMBER('Apólices'!$L3858),'Apólices'!$R3858&lt;&gt;"Cancelada"),IF(AND('Apólices'!$L3858&gt;=TODAY(),'Apólices'!$L3858&lt;=TODAY()+90),'Apólices'!$L3858+ROW()/100000,""),"")</f>
        <v/>
      </c>
    </row>
    <row r="3859">
      <c r="Z3859">
        <f>IF(AND(ISNUMBER('Apólices'!$L3859),'Apólices'!$R3859&lt;&gt;"Cancelada"),IF(AND('Apólices'!$L3859&gt;=TODAY(),'Apólices'!$L3859&lt;=TODAY()+90),'Apólices'!$L3859+ROW()/100000,""),"")</f>
        <v/>
      </c>
    </row>
    <row r="3860">
      <c r="Z3860">
        <f>IF(AND(ISNUMBER('Apólices'!$L3860),'Apólices'!$R3860&lt;&gt;"Cancelada"),IF(AND('Apólices'!$L3860&gt;=TODAY(),'Apólices'!$L3860&lt;=TODAY()+90),'Apólices'!$L3860+ROW()/100000,""),"")</f>
        <v/>
      </c>
    </row>
    <row r="3861">
      <c r="Z3861">
        <f>IF(AND(ISNUMBER('Apólices'!$L3861),'Apólices'!$R3861&lt;&gt;"Cancelada"),IF(AND('Apólices'!$L3861&gt;=TODAY(),'Apólices'!$L3861&lt;=TODAY()+90),'Apólices'!$L3861+ROW()/100000,""),"")</f>
        <v/>
      </c>
    </row>
    <row r="3862">
      <c r="Z3862">
        <f>IF(AND(ISNUMBER('Apólices'!$L3862),'Apólices'!$R3862&lt;&gt;"Cancelada"),IF(AND('Apólices'!$L3862&gt;=TODAY(),'Apólices'!$L3862&lt;=TODAY()+90),'Apólices'!$L3862+ROW()/100000,""),"")</f>
        <v/>
      </c>
    </row>
    <row r="3863">
      <c r="Z3863">
        <f>IF(AND(ISNUMBER('Apólices'!$L3863),'Apólices'!$R3863&lt;&gt;"Cancelada"),IF(AND('Apólices'!$L3863&gt;=TODAY(),'Apólices'!$L3863&lt;=TODAY()+90),'Apólices'!$L3863+ROW()/100000,""),"")</f>
        <v/>
      </c>
    </row>
    <row r="3864">
      <c r="Z3864">
        <f>IF(AND(ISNUMBER('Apólices'!$L3864),'Apólices'!$R3864&lt;&gt;"Cancelada"),IF(AND('Apólices'!$L3864&gt;=TODAY(),'Apólices'!$L3864&lt;=TODAY()+90),'Apólices'!$L3864+ROW()/100000,""),"")</f>
        <v/>
      </c>
    </row>
    <row r="3865">
      <c r="Z3865">
        <f>IF(AND(ISNUMBER('Apólices'!$L3865),'Apólices'!$R3865&lt;&gt;"Cancelada"),IF(AND('Apólices'!$L3865&gt;=TODAY(),'Apólices'!$L3865&lt;=TODAY()+90),'Apólices'!$L3865+ROW()/100000,""),"")</f>
        <v/>
      </c>
    </row>
    <row r="3866">
      <c r="Z3866">
        <f>IF(AND(ISNUMBER('Apólices'!$L3866),'Apólices'!$R3866&lt;&gt;"Cancelada"),IF(AND('Apólices'!$L3866&gt;=TODAY(),'Apólices'!$L3866&lt;=TODAY()+90),'Apólices'!$L3866+ROW()/100000,""),"")</f>
        <v/>
      </c>
    </row>
    <row r="3867">
      <c r="Z3867">
        <f>IF(AND(ISNUMBER('Apólices'!$L3867),'Apólices'!$R3867&lt;&gt;"Cancelada"),IF(AND('Apólices'!$L3867&gt;=TODAY(),'Apólices'!$L3867&lt;=TODAY()+90),'Apólices'!$L3867+ROW()/100000,""),"")</f>
        <v/>
      </c>
    </row>
    <row r="3868">
      <c r="Z3868">
        <f>IF(AND(ISNUMBER('Apólices'!$L3868),'Apólices'!$R3868&lt;&gt;"Cancelada"),IF(AND('Apólices'!$L3868&gt;=TODAY(),'Apólices'!$L3868&lt;=TODAY()+90),'Apólices'!$L3868+ROW()/100000,""),"")</f>
        <v/>
      </c>
    </row>
    <row r="3869">
      <c r="Z3869">
        <f>IF(AND(ISNUMBER('Apólices'!$L3869),'Apólices'!$R3869&lt;&gt;"Cancelada"),IF(AND('Apólices'!$L3869&gt;=TODAY(),'Apólices'!$L3869&lt;=TODAY()+90),'Apólices'!$L3869+ROW()/100000,""),"")</f>
        <v/>
      </c>
    </row>
    <row r="3870">
      <c r="Z3870">
        <f>IF(AND(ISNUMBER('Apólices'!$L3870),'Apólices'!$R3870&lt;&gt;"Cancelada"),IF(AND('Apólices'!$L3870&gt;=TODAY(),'Apólices'!$L3870&lt;=TODAY()+90),'Apólices'!$L3870+ROW()/100000,""),"")</f>
        <v/>
      </c>
    </row>
    <row r="3871">
      <c r="Z3871">
        <f>IF(AND(ISNUMBER('Apólices'!$L3871),'Apólices'!$R3871&lt;&gt;"Cancelada"),IF(AND('Apólices'!$L3871&gt;=TODAY(),'Apólices'!$L3871&lt;=TODAY()+90),'Apólices'!$L3871+ROW()/100000,""),"")</f>
        <v/>
      </c>
    </row>
    <row r="3872">
      <c r="Z3872">
        <f>IF(AND(ISNUMBER('Apólices'!$L3872),'Apólices'!$R3872&lt;&gt;"Cancelada"),IF(AND('Apólices'!$L3872&gt;=TODAY(),'Apólices'!$L3872&lt;=TODAY()+90),'Apólices'!$L3872+ROW()/100000,""),"")</f>
        <v/>
      </c>
    </row>
    <row r="3873">
      <c r="Z3873">
        <f>IF(AND(ISNUMBER('Apólices'!$L3873),'Apólices'!$R3873&lt;&gt;"Cancelada"),IF(AND('Apólices'!$L3873&gt;=TODAY(),'Apólices'!$L3873&lt;=TODAY()+90),'Apólices'!$L3873+ROW()/100000,""),"")</f>
        <v/>
      </c>
    </row>
    <row r="3874">
      <c r="Z3874">
        <f>IF(AND(ISNUMBER('Apólices'!$L3874),'Apólices'!$R3874&lt;&gt;"Cancelada"),IF(AND('Apólices'!$L3874&gt;=TODAY(),'Apólices'!$L3874&lt;=TODAY()+90),'Apólices'!$L3874+ROW()/100000,""),"")</f>
        <v/>
      </c>
    </row>
    <row r="3875">
      <c r="Z3875">
        <f>IF(AND(ISNUMBER('Apólices'!$L3875),'Apólices'!$R3875&lt;&gt;"Cancelada"),IF(AND('Apólices'!$L3875&gt;=TODAY(),'Apólices'!$L3875&lt;=TODAY()+90),'Apólices'!$L3875+ROW()/100000,""),"")</f>
        <v/>
      </c>
    </row>
    <row r="3876">
      <c r="Z3876">
        <f>IF(AND(ISNUMBER('Apólices'!$L3876),'Apólices'!$R3876&lt;&gt;"Cancelada"),IF(AND('Apólices'!$L3876&gt;=TODAY(),'Apólices'!$L3876&lt;=TODAY()+90),'Apólices'!$L3876+ROW()/100000,""),"")</f>
        <v/>
      </c>
    </row>
    <row r="3877">
      <c r="Z3877">
        <f>IF(AND(ISNUMBER('Apólices'!$L3877),'Apólices'!$R3877&lt;&gt;"Cancelada"),IF(AND('Apólices'!$L3877&gt;=TODAY(),'Apólices'!$L3877&lt;=TODAY()+90),'Apólices'!$L3877+ROW()/100000,""),"")</f>
        <v/>
      </c>
    </row>
    <row r="3878">
      <c r="Z3878">
        <f>IF(AND(ISNUMBER('Apólices'!$L3878),'Apólices'!$R3878&lt;&gt;"Cancelada"),IF(AND('Apólices'!$L3878&gt;=TODAY(),'Apólices'!$L3878&lt;=TODAY()+90),'Apólices'!$L3878+ROW()/100000,""),"")</f>
        <v/>
      </c>
    </row>
    <row r="3879">
      <c r="Z3879">
        <f>IF(AND(ISNUMBER('Apólices'!$L3879),'Apólices'!$R3879&lt;&gt;"Cancelada"),IF(AND('Apólices'!$L3879&gt;=TODAY(),'Apólices'!$L3879&lt;=TODAY()+90),'Apólices'!$L3879+ROW()/100000,""),"")</f>
        <v/>
      </c>
    </row>
    <row r="3880">
      <c r="Z3880">
        <f>IF(AND(ISNUMBER('Apólices'!$L3880),'Apólices'!$R3880&lt;&gt;"Cancelada"),IF(AND('Apólices'!$L3880&gt;=TODAY(),'Apólices'!$L3880&lt;=TODAY()+90),'Apólices'!$L3880+ROW()/100000,""),"")</f>
        <v/>
      </c>
    </row>
    <row r="3881">
      <c r="Z3881">
        <f>IF(AND(ISNUMBER('Apólices'!$L3881),'Apólices'!$R3881&lt;&gt;"Cancelada"),IF(AND('Apólices'!$L3881&gt;=TODAY(),'Apólices'!$L3881&lt;=TODAY()+90),'Apólices'!$L3881+ROW()/100000,""),"")</f>
        <v/>
      </c>
    </row>
    <row r="3882">
      <c r="Z3882">
        <f>IF(AND(ISNUMBER('Apólices'!$L3882),'Apólices'!$R3882&lt;&gt;"Cancelada"),IF(AND('Apólices'!$L3882&gt;=TODAY(),'Apólices'!$L3882&lt;=TODAY()+90),'Apólices'!$L3882+ROW()/100000,""),"")</f>
        <v/>
      </c>
    </row>
    <row r="3883">
      <c r="Z3883">
        <f>IF(AND(ISNUMBER('Apólices'!$L3883),'Apólices'!$R3883&lt;&gt;"Cancelada"),IF(AND('Apólices'!$L3883&gt;=TODAY(),'Apólices'!$L3883&lt;=TODAY()+90),'Apólices'!$L3883+ROW()/100000,""),"")</f>
        <v/>
      </c>
    </row>
    <row r="3884">
      <c r="Z3884">
        <f>IF(AND(ISNUMBER('Apólices'!$L3884),'Apólices'!$R3884&lt;&gt;"Cancelada"),IF(AND('Apólices'!$L3884&gt;=TODAY(),'Apólices'!$L3884&lt;=TODAY()+90),'Apólices'!$L3884+ROW()/100000,""),"")</f>
        <v/>
      </c>
    </row>
    <row r="3885">
      <c r="Z3885">
        <f>IF(AND(ISNUMBER('Apólices'!$L3885),'Apólices'!$R3885&lt;&gt;"Cancelada"),IF(AND('Apólices'!$L3885&gt;=TODAY(),'Apólices'!$L3885&lt;=TODAY()+90),'Apólices'!$L3885+ROW()/100000,""),"")</f>
        <v/>
      </c>
    </row>
    <row r="3886">
      <c r="Z3886">
        <f>IF(AND(ISNUMBER('Apólices'!$L3886),'Apólices'!$R3886&lt;&gt;"Cancelada"),IF(AND('Apólices'!$L3886&gt;=TODAY(),'Apólices'!$L3886&lt;=TODAY()+90),'Apólices'!$L3886+ROW()/100000,""),"")</f>
        <v/>
      </c>
    </row>
    <row r="3887">
      <c r="Z3887">
        <f>IF(AND(ISNUMBER('Apólices'!$L3887),'Apólices'!$R3887&lt;&gt;"Cancelada"),IF(AND('Apólices'!$L3887&gt;=TODAY(),'Apólices'!$L3887&lt;=TODAY()+90),'Apólices'!$L3887+ROW()/100000,""),"")</f>
        <v/>
      </c>
    </row>
    <row r="3888">
      <c r="Z3888">
        <f>IF(AND(ISNUMBER('Apólices'!$L3888),'Apólices'!$R3888&lt;&gt;"Cancelada"),IF(AND('Apólices'!$L3888&gt;=TODAY(),'Apólices'!$L3888&lt;=TODAY()+90),'Apólices'!$L3888+ROW()/100000,""),"")</f>
        <v/>
      </c>
    </row>
    <row r="3889">
      <c r="Z3889">
        <f>IF(AND(ISNUMBER('Apólices'!$L3889),'Apólices'!$R3889&lt;&gt;"Cancelada"),IF(AND('Apólices'!$L3889&gt;=TODAY(),'Apólices'!$L3889&lt;=TODAY()+90),'Apólices'!$L3889+ROW()/100000,""),"")</f>
        <v/>
      </c>
    </row>
    <row r="3890">
      <c r="Z3890">
        <f>IF(AND(ISNUMBER('Apólices'!$L3890),'Apólices'!$R3890&lt;&gt;"Cancelada"),IF(AND('Apólices'!$L3890&gt;=TODAY(),'Apólices'!$L3890&lt;=TODAY()+90),'Apólices'!$L3890+ROW()/100000,""),"")</f>
        <v/>
      </c>
    </row>
    <row r="3891">
      <c r="Z3891">
        <f>IF(AND(ISNUMBER('Apólices'!$L3891),'Apólices'!$R3891&lt;&gt;"Cancelada"),IF(AND('Apólices'!$L3891&gt;=TODAY(),'Apólices'!$L3891&lt;=TODAY()+90),'Apólices'!$L3891+ROW()/100000,""),"")</f>
        <v/>
      </c>
    </row>
    <row r="3892">
      <c r="Z3892">
        <f>IF(AND(ISNUMBER('Apólices'!$L3892),'Apólices'!$R3892&lt;&gt;"Cancelada"),IF(AND('Apólices'!$L3892&gt;=TODAY(),'Apólices'!$L3892&lt;=TODAY()+90),'Apólices'!$L3892+ROW()/100000,""),"")</f>
        <v/>
      </c>
    </row>
    <row r="3893">
      <c r="Z3893">
        <f>IF(AND(ISNUMBER('Apólices'!$L3893),'Apólices'!$R3893&lt;&gt;"Cancelada"),IF(AND('Apólices'!$L3893&gt;=TODAY(),'Apólices'!$L3893&lt;=TODAY()+90),'Apólices'!$L3893+ROW()/100000,""),"")</f>
        <v/>
      </c>
    </row>
    <row r="3894">
      <c r="Z3894">
        <f>IF(AND(ISNUMBER('Apólices'!$L3894),'Apólices'!$R3894&lt;&gt;"Cancelada"),IF(AND('Apólices'!$L3894&gt;=TODAY(),'Apólices'!$L3894&lt;=TODAY()+90),'Apólices'!$L3894+ROW()/100000,""),"")</f>
        <v/>
      </c>
    </row>
    <row r="3895">
      <c r="Z3895">
        <f>IF(AND(ISNUMBER('Apólices'!$L3895),'Apólices'!$R3895&lt;&gt;"Cancelada"),IF(AND('Apólices'!$L3895&gt;=TODAY(),'Apólices'!$L3895&lt;=TODAY()+90),'Apólices'!$L3895+ROW()/100000,""),"")</f>
        <v/>
      </c>
    </row>
    <row r="3896">
      <c r="Z3896">
        <f>IF(AND(ISNUMBER('Apólices'!$L3896),'Apólices'!$R3896&lt;&gt;"Cancelada"),IF(AND('Apólices'!$L3896&gt;=TODAY(),'Apólices'!$L3896&lt;=TODAY()+90),'Apólices'!$L3896+ROW()/100000,""),"")</f>
        <v/>
      </c>
    </row>
    <row r="3897">
      <c r="Z3897">
        <f>IF(AND(ISNUMBER('Apólices'!$L3897),'Apólices'!$R3897&lt;&gt;"Cancelada"),IF(AND('Apólices'!$L3897&gt;=TODAY(),'Apólices'!$L3897&lt;=TODAY()+90),'Apólices'!$L3897+ROW()/100000,""),"")</f>
        <v/>
      </c>
    </row>
    <row r="3898">
      <c r="Z3898">
        <f>IF(AND(ISNUMBER('Apólices'!$L3898),'Apólices'!$R3898&lt;&gt;"Cancelada"),IF(AND('Apólices'!$L3898&gt;=TODAY(),'Apólices'!$L3898&lt;=TODAY()+90),'Apólices'!$L3898+ROW()/100000,""),"")</f>
        <v/>
      </c>
    </row>
    <row r="3899">
      <c r="Z3899">
        <f>IF(AND(ISNUMBER('Apólices'!$L3899),'Apólices'!$R3899&lt;&gt;"Cancelada"),IF(AND('Apólices'!$L3899&gt;=TODAY(),'Apólices'!$L3899&lt;=TODAY()+90),'Apólices'!$L3899+ROW()/100000,""),"")</f>
        <v/>
      </c>
    </row>
    <row r="3900">
      <c r="Z3900">
        <f>IF(AND(ISNUMBER('Apólices'!$L3900),'Apólices'!$R3900&lt;&gt;"Cancelada"),IF(AND('Apólices'!$L3900&gt;=TODAY(),'Apólices'!$L3900&lt;=TODAY()+90),'Apólices'!$L3900+ROW()/100000,""),"")</f>
        <v/>
      </c>
    </row>
    <row r="3901">
      <c r="Z3901">
        <f>IF(AND(ISNUMBER('Apólices'!$L3901),'Apólices'!$R3901&lt;&gt;"Cancelada"),IF(AND('Apólices'!$L3901&gt;=TODAY(),'Apólices'!$L3901&lt;=TODAY()+90),'Apólices'!$L3901+ROW()/100000,""),"")</f>
        <v/>
      </c>
    </row>
    <row r="3902">
      <c r="Z3902">
        <f>IF(AND(ISNUMBER('Apólices'!$L3902),'Apólices'!$R3902&lt;&gt;"Cancelada"),IF(AND('Apólices'!$L3902&gt;=TODAY(),'Apólices'!$L3902&lt;=TODAY()+90),'Apólices'!$L3902+ROW()/100000,""),"")</f>
        <v/>
      </c>
    </row>
    <row r="3903">
      <c r="Z3903">
        <f>IF(AND(ISNUMBER('Apólices'!$L3903),'Apólices'!$R3903&lt;&gt;"Cancelada"),IF(AND('Apólices'!$L3903&gt;=TODAY(),'Apólices'!$L3903&lt;=TODAY()+90),'Apólices'!$L3903+ROW()/100000,""),"")</f>
        <v/>
      </c>
    </row>
    <row r="3904">
      <c r="Z3904">
        <f>IF(AND(ISNUMBER('Apólices'!$L3904),'Apólices'!$R3904&lt;&gt;"Cancelada"),IF(AND('Apólices'!$L3904&gt;=TODAY(),'Apólices'!$L3904&lt;=TODAY()+90),'Apólices'!$L3904+ROW()/100000,""),"")</f>
        <v/>
      </c>
    </row>
    <row r="3905">
      <c r="Z3905">
        <f>IF(AND(ISNUMBER('Apólices'!$L3905),'Apólices'!$R3905&lt;&gt;"Cancelada"),IF(AND('Apólices'!$L3905&gt;=TODAY(),'Apólices'!$L3905&lt;=TODAY()+90),'Apólices'!$L3905+ROW()/100000,""),"")</f>
        <v/>
      </c>
    </row>
    <row r="3906">
      <c r="Z3906">
        <f>IF(AND(ISNUMBER('Apólices'!$L3906),'Apólices'!$R3906&lt;&gt;"Cancelada"),IF(AND('Apólices'!$L3906&gt;=TODAY(),'Apólices'!$L3906&lt;=TODAY()+90),'Apólices'!$L3906+ROW()/100000,""),"")</f>
        <v/>
      </c>
    </row>
    <row r="3907">
      <c r="Z3907">
        <f>IF(AND(ISNUMBER('Apólices'!$L3907),'Apólices'!$R3907&lt;&gt;"Cancelada"),IF(AND('Apólices'!$L3907&gt;=TODAY(),'Apólices'!$L3907&lt;=TODAY()+90),'Apólices'!$L3907+ROW()/100000,""),"")</f>
        <v/>
      </c>
    </row>
    <row r="3908">
      <c r="Z3908">
        <f>IF(AND(ISNUMBER('Apólices'!$L3908),'Apólices'!$R3908&lt;&gt;"Cancelada"),IF(AND('Apólices'!$L3908&gt;=TODAY(),'Apólices'!$L3908&lt;=TODAY()+90),'Apólices'!$L3908+ROW()/100000,""),"")</f>
        <v/>
      </c>
    </row>
    <row r="3909">
      <c r="Z3909">
        <f>IF(AND(ISNUMBER('Apólices'!$L3909),'Apólices'!$R3909&lt;&gt;"Cancelada"),IF(AND('Apólices'!$L3909&gt;=TODAY(),'Apólices'!$L3909&lt;=TODAY()+90),'Apólices'!$L3909+ROW()/100000,""),"")</f>
        <v/>
      </c>
    </row>
    <row r="3910">
      <c r="Z3910">
        <f>IF(AND(ISNUMBER('Apólices'!$L3910),'Apólices'!$R3910&lt;&gt;"Cancelada"),IF(AND('Apólices'!$L3910&gt;=TODAY(),'Apólices'!$L3910&lt;=TODAY()+90),'Apólices'!$L3910+ROW()/100000,""),"")</f>
        <v/>
      </c>
    </row>
    <row r="3911">
      <c r="Z3911">
        <f>IF(AND(ISNUMBER('Apólices'!$L3911),'Apólices'!$R3911&lt;&gt;"Cancelada"),IF(AND('Apólices'!$L3911&gt;=TODAY(),'Apólices'!$L3911&lt;=TODAY()+90),'Apólices'!$L3911+ROW()/100000,""),"")</f>
        <v/>
      </c>
    </row>
    <row r="3912">
      <c r="Z3912">
        <f>IF(AND(ISNUMBER('Apólices'!$L3912),'Apólices'!$R3912&lt;&gt;"Cancelada"),IF(AND('Apólices'!$L3912&gt;=TODAY(),'Apólices'!$L3912&lt;=TODAY()+90),'Apólices'!$L3912+ROW()/100000,""),"")</f>
        <v/>
      </c>
    </row>
    <row r="3913">
      <c r="Z3913">
        <f>IF(AND(ISNUMBER('Apólices'!$L3913),'Apólices'!$R3913&lt;&gt;"Cancelada"),IF(AND('Apólices'!$L3913&gt;=TODAY(),'Apólices'!$L3913&lt;=TODAY()+90),'Apólices'!$L3913+ROW()/100000,""),"")</f>
        <v/>
      </c>
    </row>
    <row r="3914">
      <c r="Z3914">
        <f>IF(AND(ISNUMBER('Apólices'!$L3914),'Apólices'!$R3914&lt;&gt;"Cancelada"),IF(AND('Apólices'!$L3914&gt;=TODAY(),'Apólices'!$L3914&lt;=TODAY()+90),'Apólices'!$L3914+ROW()/100000,""),"")</f>
        <v/>
      </c>
    </row>
    <row r="3915">
      <c r="Z3915">
        <f>IF(AND(ISNUMBER('Apólices'!$L3915),'Apólices'!$R3915&lt;&gt;"Cancelada"),IF(AND('Apólices'!$L3915&gt;=TODAY(),'Apólices'!$L3915&lt;=TODAY()+90),'Apólices'!$L3915+ROW()/100000,""),"")</f>
        <v/>
      </c>
    </row>
    <row r="3916">
      <c r="Z3916">
        <f>IF(AND(ISNUMBER('Apólices'!$L3916),'Apólices'!$R3916&lt;&gt;"Cancelada"),IF(AND('Apólices'!$L3916&gt;=TODAY(),'Apólices'!$L3916&lt;=TODAY()+90),'Apólices'!$L3916+ROW()/100000,""),"")</f>
        <v/>
      </c>
    </row>
    <row r="3917">
      <c r="Z3917">
        <f>IF(AND(ISNUMBER('Apólices'!$L3917),'Apólices'!$R3917&lt;&gt;"Cancelada"),IF(AND('Apólices'!$L3917&gt;=TODAY(),'Apólices'!$L3917&lt;=TODAY()+90),'Apólices'!$L3917+ROW()/100000,""),"")</f>
        <v/>
      </c>
    </row>
    <row r="3918">
      <c r="Z3918">
        <f>IF(AND(ISNUMBER('Apólices'!$L3918),'Apólices'!$R3918&lt;&gt;"Cancelada"),IF(AND('Apólices'!$L3918&gt;=TODAY(),'Apólices'!$L3918&lt;=TODAY()+90),'Apólices'!$L3918+ROW()/100000,""),"")</f>
        <v/>
      </c>
    </row>
    <row r="3919">
      <c r="Z3919">
        <f>IF(AND(ISNUMBER('Apólices'!$L3919),'Apólices'!$R3919&lt;&gt;"Cancelada"),IF(AND('Apólices'!$L3919&gt;=TODAY(),'Apólices'!$L3919&lt;=TODAY()+90),'Apólices'!$L3919+ROW()/100000,""),"")</f>
        <v/>
      </c>
    </row>
    <row r="3920">
      <c r="Z3920">
        <f>IF(AND(ISNUMBER('Apólices'!$L3920),'Apólices'!$R3920&lt;&gt;"Cancelada"),IF(AND('Apólices'!$L3920&gt;=TODAY(),'Apólices'!$L3920&lt;=TODAY()+90),'Apólices'!$L3920+ROW()/100000,""),"")</f>
        <v/>
      </c>
    </row>
    <row r="3921">
      <c r="Z3921">
        <f>IF(AND(ISNUMBER('Apólices'!$L3921),'Apólices'!$R3921&lt;&gt;"Cancelada"),IF(AND('Apólices'!$L3921&gt;=TODAY(),'Apólices'!$L3921&lt;=TODAY()+90),'Apólices'!$L3921+ROW()/100000,""),"")</f>
        <v/>
      </c>
    </row>
    <row r="3922">
      <c r="Z3922">
        <f>IF(AND(ISNUMBER('Apólices'!$L3922),'Apólices'!$R3922&lt;&gt;"Cancelada"),IF(AND('Apólices'!$L3922&gt;=TODAY(),'Apólices'!$L3922&lt;=TODAY()+90),'Apólices'!$L3922+ROW()/100000,""),"")</f>
        <v/>
      </c>
    </row>
    <row r="3923">
      <c r="Z3923">
        <f>IF(AND(ISNUMBER('Apólices'!$L3923),'Apólices'!$R3923&lt;&gt;"Cancelada"),IF(AND('Apólices'!$L3923&gt;=TODAY(),'Apólices'!$L3923&lt;=TODAY()+90),'Apólices'!$L3923+ROW()/100000,""),"")</f>
        <v/>
      </c>
    </row>
    <row r="3924">
      <c r="Z3924">
        <f>IF(AND(ISNUMBER('Apólices'!$L3924),'Apólices'!$R3924&lt;&gt;"Cancelada"),IF(AND('Apólices'!$L3924&gt;=TODAY(),'Apólices'!$L3924&lt;=TODAY()+90),'Apólices'!$L3924+ROW()/100000,""),"")</f>
        <v/>
      </c>
    </row>
    <row r="3925">
      <c r="Z3925">
        <f>IF(AND(ISNUMBER('Apólices'!$L3925),'Apólices'!$R3925&lt;&gt;"Cancelada"),IF(AND('Apólices'!$L3925&gt;=TODAY(),'Apólices'!$L3925&lt;=TODAY()+90),'Apólices'!$L3925+ROW()/100000,""),"")</f>
        <v/>
      </c>
    </row>
    <row r="3926">
      <c r="Z3926">
        <f>IF(AND(ISNUMBER('Apólices'!$L3926),'Apólices'!$R3926&lt;&gt;"Cancelada"),IF(AND('Apólices'!$L3926&gt;=TODAY(),'Apólices'!$L3926&lt;=TODAY()+90),'Apólices'!$L3926+ROW()/100000,""),"")</f>
        <v/>
      </c>
    </row>
    <row r="3927">
      <c r="Z3927">
        <f>IF(AND(ISNUMBER('Apólices'!$L3927),'Apólices'!$R3927&lt;&gt;"Cancelada"),IF(AND('Apólices'!$L3927&gt;=TODAY(),'Apólices'!$L3927&lt;=TODAY()+90),'Apólices'!$L3927+ROW()/100000,""),"")</f>
        <v/>
      </c>
    </row>
    <row r="3928">
      <c r="Z3928">
        <f>IF(AND(ISNUMBER('Apólices'!$L3928),'Apólices'!$R3928&lt;&gt;"Cancelada"),IF(AND('Apólices'!$L3928&gt;=TODAY(),'Apólices'!$L3928&lt;=TODAY()+90),'Apólices'!$L3928+ROW()/100000,""),"")</f>
        <v/>
      </c>
    </row>
    <row r="3929">
      <c r="Z3929">
        <f>IF(AND(ISNUMBER('Apólices'!$L3929),'Apólices'!$R3929&lt;&gt;"Cancelada"),IF(AND('Apólices'!$L3929&gt;=TODAY(),'Apólices'!$L3929&lt;=TODAY()+90),'Apólices'!$L3929+ROW()/100000,""),"")</f>
        <v/>
      </c>
    </row>
    <row r="3930">
      <c r="Z3930">
        <f>IF(AND(ISNUMBER('Apólices'!$L3930),'Apólices'!$R3930&lt;&gt;"Cancelada"),IF(AND('Apólices'!$L3930&gt;=TODAY(),'Apólices'!$L3930&lt;=TODAY()+90),'Apólices'!$L3930+ROW()/100000,""),"")</f>
        <v/>
      </c>
    </row>
    <row r="3931">
      <c r="Z3931">
        <f>IF(AND(ISNUMBER('Apólices'!$L3931),'Apólices'!$R3931&lt;&gt;"Cancelada"),IF(AND('Apólices'!$L3931&gt;=TODAY(),'Apólices'!$L3931&lt;=TODAY()+90),'Apólices'!$L3931+ROW()/100000,""),"")</f>
        <v/>
      </c>
    </row>
    <row r="3932">
      <c r="Z3932">
        <f>IF(AND(ISNUMBER('Apólices'!$L3932),'Apólices'!$R3932&lt;&gt;"Cancelada"),IF(AND('Apólices'!$L3932&gt;=TODAY(),'Apólices'!$L3932&lt;=TODAY()+90),'Apólices'!$L3932+ROW()/100000,""),"")</f>
        <v/>
      </c>
    </row>
    <row r="3933">
      <c r="Z3933">
        <f>IF(AND(ISNUMBER('Apólices'!$L3933),'Apólices'!$R3933&lt;&gt;"Cancelada"),IF(AND('Apólices'!$L3933&gt;=TODAY(),'Apólices'!$L3933&lt;=TODAY()+90),'Apólices'!$L3933+ROW()/100000,""),"")</f>
        <v/>
      </c>
    </row>
    <row r="3934">
      <c r="Z3934">
        <f>IF(AND(ISNUMBER('Apólices'!$L3934),'Apólices'!$R3934&lt;&gt;"Cancelada"),IF(AND('Apólices'!$L3934&gt;=TODAY(),'Apólices'!$L3934&lt;=TODAY()+90),'Apólices'!$L3934+ROW()/100000,""),"")</f>
        <v/>
      </c>
    </row>
    <row r="3935">
      <c r="Z3935">
        <f>IF(AND(ISNUMBER('Apólices'!$L3935),'Apólices'!$R3935&lt;&gt;"Cancelada"),IF(AND('Apólices'!$L3935&gt;=TODAY(),'Apólices'!$L3935&lt;=TODAY()+90),'Apólices'!$L3935+ROW()/100000,""),"")</f>
        <v/>
      </c>
    </row>
    <row r="3936">
      <c r="Z3936">
        <f>IF(AND(ISNUMBER('Apólices'!$L3936),'Apólices'!$R3936&lt;&gt;"Cancelada"),IF(AND('Apólices'!$L3936&gt;=TODAY(),'Apólices'!$L3936&lt;=TODAY()+90),'Apólices'!$L3936+ROW()/100000,""),"")</f>
        <v/>
      </c>
    </row>
    <row r="3937">
      <c r="Z3937">
        <f>IF(AND(ISNUMBER('Apólices'!$L3937),'Apólices'!$R3937&lt;&gt;"Cancelada"),IF(AND('Apólices'!$L3937&gt;=TODAY(),'Apólices'!$L3937&lt;=TODAY()+90),'Apólices'!$L3937+ROW()/100000,""),"")</f>
        <v/>
      </c>
    </row>
    <row r="3938">
      <c r="Z3938">
        <f>IF(AND(ISNUMBER('Apólices'!$L3938),'Apólices'!$R3938&lt;&gt;"Cancelada"),IF(AND('Apólices'!$L3938&gt;=TODAY(),'Apólices'!$L3938&lt;=TODAY()+90),'Apólices'!$L3938+ROW()/100000,""),"")</f>
        <v/>
      </c>
    </row>
    <row r="3939">
      <c r="Z3939">
        <f>IF(AND(ISNUMBER('Apólices'!$L3939),'Apólices'!$R3939&lt;&gt;"Cancelada"),IF(AND('Apólices'!$L3939&gt;=TODAY(),'Apólices'!$L3939&lt;=TODAY()+90),'Apólices'!$L3939+ROW()/100000,""),"")</f>
        <v/>
      </c>
    </row>
    <row r="3940">
      <c r="Z3940">
        <f>IF(AND(ISNUMBER('Apólices'!$L3940),'Apólices'!$R3940&lt;&gt;"Cancelada"),IF(AND('Apólices'!$L3940&gt;=TODAY(),'Apólices'!$L3940&lt;=TODAY()+90),'Apólices'!$L3940+ROW()/100000,""),"")</f>
        <v/>
      </c>
    </row>
    <row r="3941">
      <c r="Z3941">
        <f>IF(AND(ISNUMBER('Apólices'!$L3941),'Apólices'!$R3941&lt;&gt;"Cancelada"),IF(AND('Apólices'!$L3941&gt;=TODAY(),'Apólices'!$L3941&lt;=TODAY()+90),'Apólices'!$L3941+ROW()/100000,""),"")</f>
        <v/>
      </c>
    </row>
    <row r="3942">
      <c r="Z3942">
        <f>IF(AND(ISNUMBER('Apólices'!$L3942),'Apólices'!$R3942&lt;&gt;"Cancelada"),IF(AND('Apólices'!$L3942&gt;=TODAY(),'Apólices'!$L3942&lt;=TODAY()+90),'Apólices'!$L3942+ROW()/100000,""),"")</f>
        <v/>
      </c>
    </row>
    <row r="3943">
      <c r="Z3943">
        <f>IF(AND(ISNUMBER('Apólices'!$L3943),'Apólices'!$R3943&lt;&gt;"Cancelada"),IF(AND('Apólices'!$L3943&gt;=TODAY(),'Apólices'!$L3943&lt;=TODAY()+90),'Apólices'!$L3943+ROW()/100000,""),"")</f>
        <v/>
      </c>
    </row>
    <row r="3944">
      <c r="Z3944">
        <f>IF(AND(ISNUMBER('Apólices'!$L3944),'Apólices'!$R3944&lt;&gt;"Cancelada"),IF(AND('Apólices'!$L3944&gt;=TODAY(),'Apólices'!$L3944&lt;=TODAY()+90),'Apólices'!$L3944+ROW()/100000,""),"")</f>
        <v/>
      </c>
    </row>
    <row r="3945">
      <c r="Z3945">
        <f>IF(AND(ISNUMBER('Apólices'!$L3945),'Apólices'!$R3945&lt;&gt;"Cancelada"),IF(AND('Apólices'!$L3945&gt;=TODAY(),'Apólices'!$L3945&lt;=TODAY()+90),'Apólices'!$L3945+ROW()/100000,""),"")</f>
        <v/>
      </c>
    </row>
    <row r="3946">
      <c r="Z3946">
        <f>IF(AND(ISNUMBER('Apólices'!$L3946),'Apólices'!$R3946&lt;&gt;"Cancelada"),IF(AND('Apólices'!$L3946&gt;=TODAY(),'Apólices'!$L3946&lt;=TODAY()+90),'Apólices'!$L3946+ROW()/100000,""),"")</f>
        <v/>
      </c>
    </row>
    <row r="3947">
      <c r="Z3947">
        <f>IF(AND(ISNUMBER('Apólices'!$L3947),'Apólices'!$R3947&lt;&gt;"Cancelada"),IF(AND('Apólices'!$L3947&gt;=TODAY(),'Apólices'!$L3947&lt;=TODAY()+90),'Apólices'!$L3947+ROW()/100000,""),"")</f>
        <v/>
      </c>
    </row>
    <row r="3948">
      <c r="Z3948">
        <f>IF(AND(ISNUMBER('Apólices'!$L3948),'Apólices'!$R3948&lt;&gt;"Cancelada"),IF(AND('Apólices'!$L3948&gt;=TODAY(),'Apólices'!$L3948&lt;=TODAY()+90),'Apólices'!$L3948+ROW()/100000,""),"")</f>
        <v/>
      </c>
    </row>
    <row r="3949">
      <c r="Z3949">
        <f>IF(AND(ISNUMBER('Apólices'!$L3949),'Apólices'!$R3949&lt;&gt;"Cancelada"),IF(AND('Apólices'!$L3949&gt;=TODAY(),'Apólices'!$L3949&lt;=TODAY()+90),'Apólices'!$L3949+ROW()/100000,""),"")</f>
        <v/>
      </c>
    </row>
    <row r="3950">
      <c r="Z3950">
        <f>IF(AND(ISNUMBER('Apólices'!$L3950),'Apólices'!$R3950&lt;&gt;"Cancelada"),IF(AND('Apólices'!$L3950&gt;=TODAY(),'Apólices'!$L3950&lt;=TODAY()+90),'Apólices'!$L3950+ROW()/100000,""),"")</f>
        <v/>
      </c>
    </row>
    <row r="3951">
      <c r="Z3951">
        <f>IF(AND(ISNUMBER('Apólices'!$L3951),'Apólices'!$R3951&lt;&gt;"Cancelada"),IF(AND('Apólices'!$L3951&gt;=TODAY(),'Apólices'!$L3951&lt;=TODAY()+90),'Apólices'!$L3951+ROW()/100000,""),"")</f>
        <v/>
      </c>
    </row>
    <row r="3952">
      <c r="Z3952">
        <f>IF(AND(ISNUMBER('Apólices'!$L3952),'Apólices'!$R3952&lt;&gt;"Cancelada"),IF(AND('Apólices'!$L3952&gt;=TODAY(),'Apólices'!$L3952&lt;=TODAY()+90),'Apólices'!$L3952+ROW()/100000,""),"")</f>
        <v/>
      </c>
    </row>
    <row r="3953">
      <c r="Z3953">
        <f>IF(AND(ISNUMBER('Apólices'!$L3953),'Apólices'!$R3953&lt;&gt;"Cancelada"),IF(AND('Apólices'!$L3953&gt;=TODAY(),'Apólices'!$L3953&lt;=TODAY()+90),'Apólices'!$L3953+ROW()/100000,""),"")</f>
        <v/>
      </c>
    </row>
    <row r="3954">
      <c r="Z3954">
        <f>IF(AND(ISNUMBER('Apólices'!$L3954),'Apólices'!$R3954&lt;&gt;"Cancelada"),IF(AND('Apólices'!$L3954&gt;=TODAY(),'Apólices'!$L3954&lt;=TODAY()+90),'Apólices'!$L3954+ROW()/100000,""),"")</f>
        <v/>
      </c>
    </row>
    <row r="3955">
      <c r="Z3955">
        <f>IF(AND(ISNUMBER('Apólices'!$L3955),'Apólices'!$R3955&lt;&gt;"Cancelada"),IF(AND('Apólices'!$L3955&gt;=TODAY(),'Apólices'!$L3955&lt;=TODAY()+90),'Apólices'!$L3955+ROW()/100000,""),"")</f>
        <v/>
      </c>
    </row>
    <row r="3956">
      <c r="Z3956">
        <f>IF(AND(ISNUMBER('Apólices'!$L3956),'Apólices'!$R3956&lt;&gt;"Cancelada"),IF(AND('Apólices'!$L3956&gt;=TODAY(),'Apólices'!$L3956&lt;=TODAY()+90),'Apólices'!$L3956+ROW()/100000,""),"")</f>
        <v/>
      </c>
    </row>
    <row r="3957">
      <c r="Z3957">
        <f>IF(AND(ISNUMBER('Apólices'!$L3957),'Apólices'!$R3957&lt;&gt;"Cancelada"),IF(AND('Apólices'!$L3957&gt;=TODAY(),'Apólices'!$L3957&lt;=TODAY()+90),'Apólices'!$L3957+ROW()/100000,""),"")</f>
        <v/>
      </c>
    </row>
    <row r="3958">
      <c r="Z3958">
        <f>IF(AND(ISNUMBER('Apólices'!$L3958),'Apólices'!$R3958&lt;&gt;"Cancelada"),IF(AND('Apólices'!$L3958&gt;=TODAY(),'Apólices'!$L3958&lt;=TODAY()+90),'Apólices'!$L3958+ROW()/100000,""),"")</f>
        <v/>
      </c>
    </row>
    <row r="3959">
      <c r="Z3959">
        <f>IF(AND(ISNUMBER('Apólices'!$L3959),'Apólices'!$R3959&lt;&gt;"Cancelada"),IF(AND('Apólices'!$L3959&gt;=TODAY(),'Apólices'!$L3959&lt;=TODAY()+90),'Apólices'!$L3959+ROW()/100000,""),"")</f>
        <v/>
      </c>
    </row>
    <row r="3960">
      <c r="Z3960">
        <f>IF(AND(ISNUMBER('Apólices'!$L3960),'Apólices'!$R3960&lt;&gt;"Cancelada"),IF(AND('Apólices'!$L3960&gt;=TODAY(),'Apólices'!$L3960&lt;=TODAY()+90),'Apólices'!$L3960+ROW()/100000,""),"")</f>
        <v/>
      </c>
    </row>
    <row r="3961">
      <c r="Z3961">
        <f>IF(AND(ISNUMBER('Apólices'!$L3961),'Apólices'!$R3961&lt;&gt;"Cancelada"),IF(AND('Apólices'!$L3961&gt;=TODAY(),'Apólices'!$L3961&lt;=TODAY()+90),'Apólices'!$L3961+ROW()/100000,""),"")</f>
        <v/>
      </c>
    </row>
    <row r="3962">
      <c r="Z3962">
        <f>IF(AND(ISNUMBER('Apólices'!$L3962),'Apólices'!$R3962&lt;&gt;"Cancelada"),IF(AND('Apólices'!$L3962&gt;=TODAY(),'Apólices'!$L3962&lt;=TODAY()+90),'Apólices'!$L3962+ROW()/100000,""),"")</f>
        <v/>
      </c>
    </row>
    <row r="3963">
      <c r="Z3963">
        <f>IF(AND(ISNUMBER('Apólices'!$L3963),'Apólices'!$R3963&lt;&gt;"Cancelada"),IF(AND('Apólices'!$L3963&gt;=TODAY(),'Apólices'!$L3963&lt;=TODAY()+90),'Apólices'!$L3963+ROW()/100000,""),"")</f>
        <v/>
      </c>
    </row>
    <row r="3964">
      <c r="Z3964">
        <f>IF(AND(ISNUMBER('Apólices'!$L3964),'Apólices'!$R3964&lt;&gt;"Cancelada"),IF(AND('Apólices'!$L3964&gt;=TODAY(),'Apólices'!$L3964&lt;=TODAY()+90),'Apólices'!$L3964+ROW()/100000,""),"")</f>
        <v/>
      </c>
    </row>
    <row r="3965">
      <c r="Z3965">
        <f>IF(AND(ISNUMBER('Apólices'!$L3965),'Apólices'!$R3965&lt;&gt;"Cancelada"),IF(AND('Apólices'!$L3965&gt;=TODAY(),'Apólices'!$L3965&lt;=TODAY()+90),'Apólices'!$L3965+ROW()/100000,""),"")</f>
        <v/>
      </c>
    </row>
    <row r="3966">
      <c r="Z3966">
        <f>IF(AND(ISNUMBER('Apólices'!$L3966),'Apólices'!$R3966&lt;&gt;"Cancelada"),IF(AND('Apólices'!$L3966&gt;=TODAY(),'Apólices'!$L3966&lt;=TODAY()+90),'Apólices'!$L3966+ROW()/100000,""),"")</f>
        <v/>
      </c>
    </row>
    <row r="3967">
      <c r="Z3967">
        <f>IF(AND(ISNUMBER('Apólices'!$L3967),'Apólices'!$R3967&lt;&gt;"Cancelada"),IF(AND('Apólices'!$L3967&gt;=TODAY(),'Apólices'!$L3967&lt;=TODAY()+90),'Apólices'!$L3967+ROW()/100000,""),"")</f>
        <v/>
      </c>
    </row>
    <row r="3968">
      <c r="Z3968">
        <f>IF(AND(ISNUMBER('Apólices'!$L3968),'Apólices'!$R3968&lt;&gt;"Cancelada"),IF(AND('Apólices'!$L3968&gt;=TODAY(),'Apólices'!$L3968&lt;=TODAY()+90),'Apólices'!$L3968+ROW()/100000,""),"")</f>
        <v/>
      </c>
    </row>
    <row r="3969">
      <c r="Z3969">
        <f>IF(AND(ISNUMBER('Apólices'!$L3969),'Apólices'!$R3969&lt;&gt;"Cancelada"),IF(AND('Apólices'!$L3969&gt;=TODAY(),'Apólices'!$L3969&lt;=TODAY()+90),'Apólices'!$L3969+ROW()/100000,""),"")</f>
        <v/>
      </c>
    </row>
    <row r="3970">
      <c r="Z3970">
        <f>IF(AND(ISNUMBER('Apólices'!$L3970),'Apólices'!$R3970&lt;&gt;"Cancelada"),IF(AND('Apólices'!$L3970&gt;=TODAY(),'Apólices'!$L3970&lt;=TODAY()+90),'Apólices'!$L3970+ROW()/100000,""),"")</f>
        <v/>
      </c>
    </row>
    <row r="3971">
      <c r="Z3971">
        <f>IF(AND(ISNUMBER('Apólices'!$L3971),'Apólices'!$R3971&lt;&gt;"Cancelada"),IF(AND('Apólices'!$L3971&gt;=TODAY(),'Apólices'!$L3971&lt;=TODAY()+90),'Apólices'!$L3971+ROW()/100000,""),"")</f>
        <v/>
      </c>
    </row>
    <row r="3972">
      <c r="Z3972">
        <f>IF(AND(ISNUMBER('Apólices'!$L3972),'Apólices'!$R3972&lt;&gt;"Cancelada"),IF(AND('Apólices'!$L3972&gt;=TODAY(),'Apólices'!$L3972&lt;=TODAY()+90),'Apólices'!$L3972+ROW()/100000,""),"")</f>
        <v/>
      </c>
    </row>
    <row r="3973">
      <c r="Z3973">
        <f>IF(AND(ISNUMBER('Apólices'!$L3973),'Apólices'!$R3973&lt;&gt;"Cancelada"),IF(AND('Apólices'!$L3973&gt;=TODAY(),'Apólices'!$L3973&lt;=TODAY()+90),'Apólices'!$L3973+ROW()/100000,""),"")</f>
        <v/>
      </c>
    </row>
    <row r="3974">
      <c r="Z3974">
        <f>IF(AND(ISNUMBER('Apólices'!$L3974),'Apólices'!$R3974&lt;&gt;"Cancelada"),IF(AND('Apólices'!$L3974&gt;=TODAY(),'Apólices'!$L3974&lt;=TODAY()+90),'Apólices'!$L3974+ROW()/100000,""),"")</f>
        <v/>
      </c>
    </row>
    <row r="3975">
      <c r="Z3975">
        <f>IF(AND(ISNUMBER('Apólices'!$L3975),'Apólices'!$R3975&lt;&gt;"Cancelada"),IF(AND('Apólices'!$L3975&gt;=TODAY(),'Apólices'!$L3975&lt;=TODAY()+90),'Apólices'!$L3975+ROW()/100000,""),"")</f>
        <v/>
      </c>
    </row>
    <row r="3976">
      <c r="Z3976">
        <f>IF(AND(ISNUMBER('Apólices'!$L3976),'Apólices'!$R3976&lt;&gt;"Cancelada"),IF(AND('Apólices'!$L3976&gt;=TODAY(),'Apólices'!$L3976&lt;=TODAY()+90),'Apólices'!$L3976+ROW()/100000,""),"")</f>
        <v/>
      </c>
    </row>
    <row r="3977">
      <c r="Z3977">
        <f>IF(AND(ISNUMBER('Apólices'!$L3977),'Apólices'!$R3977&lt;&gt;"Cancelada"),IF(AND('Apólices'!$L3977&gt;=TODAY(),'Apólices'!$L3977&lt;=TODAY()+90),'Apólices'!$L3977+ROW()/100000,""),"")</f>
        <v/>
      </c>
    </row>
    <row r="3978">
      <c r="Z3978">
        <f>IF(AND(ISNUMBER('Apólices'!$L3978),'Apólices'!$R3978&lt;&gt;"Cancelada"),IF(AND('Apólices'!$L3978&gt;=TODAY(),'Apólices'!$L3978&lt;=TODAY()+90),'Apólices'!$L3978+ROW()/100000,""),"")</f>
        <v/>
      </c>
    </row>
    <row r="3979">
      <c r="Z3979">
        <f>IF(AND(ISNUMBER('Apólices'!$L3979),'Apólices'!$R3979&lt;&gt;"Cancelada"),IF(AND('Apólices'!$L3979&gt;=TODAY(),'Apólices'!$L3979&lt;=TODAY()+90),'Apólices'!$L3979+ROW()/100000,""),"")</f>
        <v/>
      </c>
    </row>
    <row r="3980">
      <c r="Z3980">
        <f>IF(AND(ISNUMBER('Apólices'!$L3980),'Apólices'!$R3980&lt;&gt;"Cancelada"),IF(AND('Apólices'!$L3980&gt;=TODAY(),'Apólices'!$L3980&lt;=TODAY()+90),'Apólices'!$L3980+ROW()/100000,""),"")</f>
        <v/>
      </c>
    </row>
    <row r="3981">
      <c r="Z3981">
        <f>IF(AND(ISNUMBER('Apólices'!$L3981),'Apólices'!$R3981&lt;&gt;"Cancelada"),IF(AND('Apólices'!$L3981&gt;=TODAY(),'Apólices'!$L3981&lt;=TODAY()+90),'Apólices'!$L3981+ROW()/100000,""),"")</f>
        <v/>
      </c>
    </row>
    <row r="3982">
      <c r="Z3982">
        <f>IF(AND(ISNUMBER('Apólices'!$L3982),'Apólices'!$R3982&lt;&gt;"Cancelada"),IF(AND('Apólices'!$L3982&gt;=TODAY(),'Apólices'!$L3982&lt;=TODAY()+90),'Apólices'!$L3982+ROW()/100000,""),"")</f>
        <v/>
      </c>
    </row>
    <row r="3983">
      <c r="Z3983">
        <f>IF(AND(ISNUMBER('Apólices'!$L3983),'Apólices'!$R3983&lt;&gt;"Cancelada"),IF(AND('Apólices'!$L3983&gt;=TODAY(),'Apólices'!$L3983&lt;=TODAY()+90),'Apólices'!$L3983+ROW()/100000,""),"")</f>
        <v/>
      </c>
    </row>
    <row r="3984">
      <c r="Z3984">
        <f>IF(AND(ISNUMBER('Apólices'!$L3984),'Apólices'!$R3984&lt;&gt;"Cancelada"),IF(AND('Apólices'!$L3984&gt;=TODAY(),'Apólices'!$L3984&lt;=TODAY()+90),'Apólices'!$L3984+ROW()/100000,""),"")</f>
        <v/>
      </c>
    </row>
    <row r="3985">
      <c r="Z3985">
        <f>IF(AND(ISNUMBER('Apólices'!$L3985),'Apólices'!$R3985&lt;&gt;"Cancelada"),IF(AND('Apólices'!$L3985&gt;=TODAY(),'Apólices'!$L3985&lt;=TODAY()+90),'Apólices'!$L3985+ROW()/100000,""),"")</f>
        <v/>
      </c>
    </row>
    <row r="3986">
      <c r="Z3986">
        <f>IF(AND(ISNUMBER('Apólices'!$L3986),'Apólices'!$R3986&lt;&gt;"Cancelada"),IF(AND('Apólices'!$L3986&gt;=TODAY(),'Apólices'!$L3986&lt;=TODAY()+90),'Apólices'!$L3986+ROW()/100000,""),"")</f>
        <v/>
      </c>
    </row>
    <row r="3987">
      <c r="Z3987">
        <f>IF(AND(ISNUMBER('Apólices'!$L3987),'Apólices'!$R3987&lt;&gt;"Cancelada"),IF(AND('Apólices'!$L3987&gt;=TODAY(),'Apólices'!$L3987&lt;=TODAY()+90),'Apólices'!$L3987+ROW()/100000,""),"")</f>
        <v/>
      </c>
    </row>
    <row r="3988">
      <c r="Z3988">
        <f>IF(AND(ISNUMBER('Apólices'!$L3988),'Apólices'!$R3988&lt;&gt;"Cancelada"),IF(AND('Apólices'!$L3988&gt;=TODAY(),'Apólices'!$L3988&lt;=TODAY()+90),'Apólices'!$L3988+ROW()/100000,""),"")</f>
        <v/>
      </c>
    </row>
    <row r="3989">
      <c r="Z3989">
        <f>IF(AND(ISNUMBER('Apólices'!$L3989),'Apólices'!$R3989&lt;&gt;"Cancelada"),IF(AND('Apólices'!$L3989&gt;=TODAY(),'Apólices'!$L3989&lt;=TODAY()+90),'Apólices'!$L3989+ROW()/100000,""),"")</f>
        <v/>
      </c>
    </row>
    <row r="3990">
      <c r="Z3990">
        <f>IF(AND(ISNUMBER('Apólices'!$L3990),'Apólices'!$R3990&lt;&gt;"Cancelada"),IF(AND('Apólices'!$L3990&gt;=TODAY(),'Apólices'!$L3990&lt;=TODAY()+90),'Apólices'!$L3990+ROW()/100000,""),"")</f>
        <v/>
      </c>
    </row>
    <row r="3991">
      <c r="Z3991">
        <f>IF(AND(ISNUMBER('Apólices'!$L3991),'Apólices'!$R3991&lt;&gt;"Cancelada"),IF(AND('Apólices'!$L3991&gt;=TODAY(),'Apólices'!$L3991&lt;=TODAY()+90),'Apólices'!$L3991+ROW()/100000,""),"")</f>
        <v/>
      </c>
    </row>
    <row r="3992">
      <c r="Z3992">
        <f>IF(AND(ISNUMBER('Apólices'!$L3992),'Apólices'!$R3992&lt;&gt;"Cancelada"),IF(AND('Apólices'!$L3992&gt;=TODAY(),'Apólices'!$L3992&lt;=TODAY()+90),'Apólices'!$L3992+ROW()/100000,""),"")</f>
        <v/>
      </c>
    </row>
    <row r="3993">
      <c r="Z3993">
        <f>IF(AND(ISNUMBER('Apólices'!$L3993),'Apólices'!$R3993&lt;&gt;"Cancelada"),IF(AND('Apólices'!$L3993&gt;=TODAY(),'Apólices'!$L3993&lt;=TODAY()+90),'Apólices'!$L3993+ROW()/100000,""),"")</f>
        <v/>
      </c>
    </row>
    <row r="3994">
      <c r="Z3994">
        <f>IF(AND(ISNUMBER('Apólices'!$L3994),'Apólices'!$R3994&lt;&gt;"Cancelada"),IF(AND('Apólices'!$L3994&gt;=TODAY(),'Apólices'!$L3994&lt;=TODAY()+90),'Apólices'!$L3994+ROW()/100000,""),"")</f>
        <v/>
      </c>
    </row>
    <row r="3995">
      <c r="Z3995">
        <f>IF(AND(ISNUMBER('Apólices'!$L3995),'Apólices'!$R3995&lt;&gt;"Cancelada"),IF(AND('Apólices'!$L3995&gt;=TODAY(),'Apólices'!$L3995&lt;=TODAY()+90),'Apólices'!$L3995+ROW()/100000,""),"")</f>
        <v/>
      </c>
    </row>
    <row r="3996">
      <c r="Z3996">
        <f>IF(AND(ISNUMBER('Apólices'!$L3996),'Apólices'!$R3996&lt;&gt;"Cancelada"),IF(AND('Apólices'!$L3996&gt;=TODAY(),'Apólices'!$L3996&lt;=TODAY()+90),'Apólices'!$L3996+ROW()/100000,""),"")</f>
        <v/>
      </c>
    </row>
    <row r="3997">
      <c r="Z3997">
        <f>IF(AND(ISNUMBER('Apólices'!$L3997),'Apólices'!$R3997&lt;&gt;"Cancelada"),IF(AND('Apólices'!$L3997&gt;=TODAY(),'Apólices'!$L3997&lt;=TODAY()+90),'Apólices'!$L3997+ROW()/100000,""),"")</f>
        <v/>
      </c>
    </row>
    <row r="3998">
      <c r="Z3998">
        <f>IF(AND(ISNUMBER('Apólices'!$L3998),'Apólices'!$R3998&lt;&gt;"Cancelada"),IF(AND('Apólices'!$L3998&gt;=TODAY(),'Apólices'!$L3998&lt;=TODAY()+90),'Apólices'!$L3998+ROW()/100000,""),"")</f>
        <v/>
      </c>
    </row>
    <row r="3999">
      <c r="Z3999">
        <f>IF(AND(ISNUMBER('Apólices'!$L3999),'Apólices'!$R3999&lt;&gt;"Cancelada"),IF(AND('Apólices'!$L3999&gt;=TODAY(),'Apólices'!$L3999&lt;=TODAY()+90),'Apólices'!$L3999+ROW()/100000,""),"")</f>
        <v/>
      </c>
    </row>
    <row r="4000">
      <c r="Z4000">
        <f>IF(AND(ISNUMBER('Apólices'!$L4000),'Apólices'!$R4000&lt;&gt;"Cancelada"),IF(AND('Apólices'!$L4000&gt;=TODAY(),'Apólices'!$L4000&lt;=TODAY()+90),'Apólices'!$L4000+ROW()/100000,""),"")</f>
        <v/>
      </c>
    </row>
    <row r="4001">
      <c r="Z4001">
        <f>IF(AND(ISNUMBER('Apólices'!$L4001),'Apólices'!$R4001&lt;&gt;"Cancelada"),IF(AND('Apólices'!$L4001&gt;=TODAY(),'Apólices'!$L4001&lt;=TODAY()+90),'Apólices'!$L4001+ROW()/100000,""),"")</f>
        <v/>
      </c>
    </row>
    <row r="4002">
      <c r="Z4002">
        <f>IF(AND(ISNUMBER('Apólices'!$L4002),'Apólices'!$R4002&lt;&gt;"Cancelada"),IF(AND('Apólices'!$L4002&gt;=TODAY(),'Apólices'!$L4002&lt;=TODAY()+90),'Apólices'!$L4002+ROW()/100000,""),"")</f>
        <v/>
      </c>
    </row>
    <row r="4003">
      <c r="Z4003">
        <f>IF(AND(ISNUMBER('Apólices'!$L4003),'Apólices'!$R4003&lt;&gt;"Cancelada"),IF(AND('Apólices'!$L4003&gt;=TODAY(),'Apólices'!$L4003&lt;=TODAY()+90),'Apólices'!$L4003+ROW()/100000,""),"")</f>
        <v/>
      </c>
    </row>
    <row r="4004">
      <c r="Z4004">
        <f>IF(AND(ISNUMBER('Apólices'!$L4004),'Apólices'!$R4004&lt;&gt;"Cancelada"),IF(AND('Apólices'!$L4004&gt;=TODAY(),'Apólices'!$L4004&lt;=TODAY()+90),'Apólices'!$L4004+ROW()/100000,""),"")</f>
        <v/>
      </c>
    </row>
    <row r="4005">
      <c r="Z4005">
        <f>IF(AND(ISNUMBER('Apólices'!$L4005),'Apólices'!$R4005&lt;&gt;"Cancelada"),IF(AND('Apólices'!$L4005&gt;=TODAY(),'Apólices'!$L4005&lt;=TODAY()+90),'Apólices'!$L4005+ROW()/100000,""),"")</f>
        <v/>
      </c>
    </row>
    <row r="4006">
      <c r="Z4006">
        <f>IF(AND(ISNUMBER('Apólices'!$L4006),'Apólices'!$R4006&lt;&gt;"Cancelada"),IF(AND('Apólices'!$L4006&gt;=TODAY(),'Apólices'!$L4006&lt;=TODAY()+90),'Apólices'!$L4006+ROW()/100000,""),"")</f>
        <v/>
      </c>
    </row>
    <row r="4007">
      <c r="Z4007">
        <f>IF(AND(ISNUMBER('Apólices'!$L4007),'Apólices'!$R4007&lt;&gt;"Cancelada"),IF(AND('Apólices'!$L4007&gt;=TODAY(),'Apólices'!$L4007&lt;=TODAY()+90),'Apólices'!$L4007+ROW()/100000,""),"")</f>
        <v/>
      </c>
    </row>
    <row r="4008">
      <c r="Z4008">
        <f>IF(AND(ISNUMBER('Apólices'!$L4008),'Apólices'!$R4008&lt;&gt;"Cancelada"),IF(AND('Apólices'!$L4008&gt;=TODAY(),'Apólices'!$L4008&lt;=TODAY()+90),'Apólices'!$L4008+ROW()/100000,""),"")</f>
        <v/>
      </c>
    </row>
    <row r="4009">
      <c r="Z4009">
        <f>IF(AND(ISNUMBER('Apólices'!$L4009),'Apólices'!$R4009&lt;&gt;"Cancelada"),IF(AND('Apólices'!$L4009&gt;=TODAY(),'Apólices'!$L4009&lt;=TODAY()+90),'Apólices'!$L4009+ROW()/100000,""),"")</f>
        <v/>
      </c>
    </row>
    <row r="4010">
      <c r="Z4010">
        <f>IF(AND(ISNUMBER('Apólices'!$L4010),'Apólices'!$R4010&lt;&gt;"Cancelada"),IF(AND('Apólices'!$L4010&gt;=TODAY(),'Apólices'!$L4010&lt;=TODAY()+90),'Apólices'!$L4010+ROW()/100000,""),"")</f>
        <v/>
      </c>
    </row>
    <row r="4011">
      <c r="Z4011">
        <f>IF(AND(ISNUMBER('Apólices'!$L4011),'Apólices'!$R4011&lt;&gt;"Cancelada"),IF(AND('Apólices'!$L4011&gt;=TODAY(),'Apólices'!$L4011&lt;=TODAY()+90),'Apólices'!$L4011+ROW()/100000,""),"")</f>
        <v/>
      </c>
    </row>
    <row r="4012">
      <c r="Z4012">
        <f>IF(AND(ISNUMBER('Apólices'!$L4012),'Apólices'!$R4012&lt;&gt;"Cancelada"),IF(AND('Apólices'!$L4012&gt;=TODAY(),'Apólices'!$L4012&lt;=TODAY()+90),'Apólices'!$L4012+ROW()/100000,""),"")</f>
        <v/>
      </c>
    </row>
    <row r="4013">
      <c r="Z4013">
        <f>IF(AND(ISNUMBER('Apólices'!$L4013),'Apólices'!$R4013&lt;&gt;"Cancelada"),IF(AND('Apólices'!$L4013&gt;=TODAY(),'Apólices'!$L4013&lt;=TODAY()+90),'Apólices'!$L4013+ROW()/100000,""),"")</f>
        <v/>
      </c>
    </row>
    <row r="4014">
      <c r="Z4014">
        <f>IF(AND(ISNUMBER('Apólices'!$L4014),'Apólices'!$R4014&lt;&gt;"Cancelada"),IF(AND('Apólices'!$L4014&gt;=TODAY(),'Apólices'!$L4014&lt;=TODAY()+90),'Apólices'!$L4014+ROW()/100000,""),"")</f>
        <v/>
      </c>
    </row>
    <row r="4015">
      <c r="Z4015">
        <f>IF(AND(ISNUMBER('Apólices'!$L4015),'Apólices'!$R4015&lt;&gt;"Cancelada"),IF(AND('Apólices'!$L4015&gt;=TODAY(),'Apólices'!$L4015&lt;=TODAY()+90),'Apólices'!$L4015+ROW()/100000,""),"")</f>
        <v/>
      </c>
    </row>
    <row r="4016">
      <c r="Z4016">
        <f>IF(AND(ISNUMBER('Apólices'!$L4016),'Apólices'!$R4016&lt;&gt;"Cancelada"),IF(AND('Apólices'!$L4016&gt;=TODAY(),'Apólices'!$L4016&lt;=TODAY()+90),'Apólices'!$L4016+ROW()/100000,""),"")</f>
        <v/>
      </c>
    </row>
    <row r="4017">
      <c r="Z4017">
        <f>IF(AND(ISNUMBER('Apólices'!$L4017),'Apólices'!$R4017&lt;&gt;"Cancelada"),IF(AND('Apólices'!$L4017&gt;=TODAY(),'Apólices'!$L4017&lt;=TODAY()+90),'Apólices'!$L4017+ROW()/100000,""),"")</f>
        <v/>
      </c>
    </row>
    <row r="4018">
      <c r="Z4018">
        <f>IF(AND(ISNUMBER('Apólices'!$L4018),'Apólices'!$R4018&lt;&gt;"Cancelada"),IF(AND('Apólices'!$L4018&gt;=TODAY(),'Apólices'!$L4018&lt;=TODAY()+90),'Apólices'!$L4018+ROW()/100000,""),"")</f>
        <v/>
      </c>
    </row>
    <row r="4019">
      <c r="Z4019">
        <f>IF(AND(ISNUMBER('Apólices'!$L4019),'Apólices'!$R4019&lt;&gt;"Cancelada"),IF(AND('Apólices'!$L4019&gt;=TODAY(),'Apólices'!$L4019&lt;=TODAY()+90),'Apólices'!$L4019+ROW()/100000,""),"")</f>
        <v/>
      </c>
    </row>
    <row r="4020">
      <c r="Z4020">
        <f>IF(AND(ISNUMBER('Apólices'!$L4020),'Apólices'!$R4020&lt;&gt;"Cancelada"),IF(AND('Apólices'!$L4020&gt;=TODAY(),'Apólices'!$L4020&lt;=TODAY()+90),'Apólices'!$L4020+ROW()/100000,""),"")</f>
        <v/>
      </c>
    </row>
    <row r="4021">
      <c r="Z4021">
        <f>IF(AND(ISNUMBER('Apólices'!$L4021),'Apólices'!$R4021&lt;&gt;"Cancelada"),IF(AND('Apólices'!$L4021&gt;=TODAY(),'Apólices'!$L4021&lt;=TODAY()+90),'Apólices'!$L4021+ROW()/100000,""),"")</f>
        <v/>
      </c>
    </row>
    <row r="4022">
      <c r="Z4022">
        <f>IF(AND(ISNUMBER('Apólices'!$L4022),'Apólices'!$R4022&lt;&gt;"Cancelada"),IF(AND('Apólices'!$L4022&gt;=TODAY(),'Apólices'!$L4022&lt;=TODAY()+90),'Apólices'!$L4022+ROW()/100000,""),"")</f>
        <v/>
      </c>
    </row>
    <row r="4023">
      <c r="Z4023">
        <f>IF(AND(ISNUMBER('Apólices'!$L4023),'Apólices'!$R4023&lt;&gt;"Cancelada"),IF(AND('Apólices'!$L4023&gt;=TODAY(),'Apólices'!$L4023&lt;=TODAY()+90),'Apólices'!$L4023+ROW()/100000,""),"")</f>
        <v/>
      </c>
    </row>
    <row r="4024">
      <c r="Z4024">
        <f>IF(AND(ISNUMBER('Apólices'!$L4024),'Apólices'!$R4024&lt;&gt;"Cancelada"),IF(AND('Apólices'!$L4024&gt;=TODAY(),'Apólices'!$L4024&lt;=TODAY()+90),'Apólices'!$L4024+ROW()/100000,""),"")</f>
        <v/>
      </c>
    </row>
    <row r="4025">
      <c r="Z4025">
        <f>IF(AND(ISNUMBER('Apólices'!$L4025),'Apólices'!$R4025&lt;&gt;"Cancelada"),IF(AND('Apólices'!$L4025&gt;=TODAY(),'Apólices'!$L4025&lt;=TODAY()+90),'Apólices'!$L4025+ROW()/100000,""),"")</f>
        <v/>
      </c>
    </row>
    <row r="4026">
      <c r="Z4026">
        <f>IF(AND(ISNUMBER('Apólices'!$L4026),'Apólices'!$R4026&lt;&gt;"Cancelada"),IF(AND('Apólices'!$L4026&gt;=TODAY(),'Apólices'!$L4026&lt;=TODAY()+90),'Apólices'!$L4026+ROW()/100000,""),"")</f>
        <v/>
      </c>
    </row>
    <row r="4027">
      <c r="Z4027">
        <f>IF(AND(ISNUMBER('Apólices'!$L4027),'Apólices'!$R4027&lt;&gt;"Cancelada"),IF(AND('Apólices'!$L4027&gt;=TODAY(),'Apólices'!$L4027&lt;=TODAY()+90),'Apólices'!$L4027+ROW()/100000,""),"")</f>
        <v/>
      </c>
    </row>
    <row r="4028">
      <c r="Z4028">
        <f>IF(AND(ISNUMBER('Apólices'!$L4028),'Apólices'!$R4028&lt;&gt;"Cancelada"),IF(AND('Apólices'!$L4028&gt;=TODAY(),'Apólices'!$L4028&lt;=TODAY()+90),'Apólices'!$L4028+ROW()/100000,""),"")</f>
        <v/>
      </c>
    </row>
    <row r="4029">
      <c r="Z4029">
        <f>IF(AND(ISNUMBER('Apólices'!$L4029),'Apólices'!$R4029&lt;&gt;"Cancelada"),IF(AND('Apólices'!$L4029&gt;=TODAY(),'Apólices'!$L4029&lt;=TODAY()+90),'Apólices'!$L4029+ROW()/100000,""),"")</f>
        <v/>
      </c>
    </row>
    <row r="4030">
      <c r="Z4030">
        <f>IF(AND(ISNUMBER('Apólices'!$L4030),'Apólices'!$R4030&lt;&gt;"Cancelada"),IF(AND('Apólices'!$L4030&gt;=TODAY(),'Apólices'!$L4030&lt;=TODAY()+90),'Apólices'!$L4030+ROW()/100000,""),"")</f>
        <v/>
      </c>
    </row>
    <row r="4031">
      <c r="Z4031">
        <f>IF(AND(ISNUMBER('Apólices'!$L4031),'Apólices'!$R4031&lt;&gt;"Cancelada"),IF(AND('Apólices'!$L4031&gt;=TODAY(),'Apólices'!$L4031&lt;=TODAY()+90),'Apólices'!$L4031+ROW()/100000,""),"")</f>
        <v/>
      </c>
    </row>
    <row r="4032">
      <c r="Z4032">
        <f>IF(AND(ISNUMBER('Apólices'!$L4032),'Apólices'!$R4032&lt;&gt;"Cancelada"),IF(AND('Apólices'!$L4032&gt;=TODAY(),'Apólices'!$L4032&lt;=TODAY()+90),'Apólices'!$L4032+ROW()/100000,""),"")</f>
        <v/>
      </c>
    </row>
    <row r="4033">
      <c r="Z4033">
        <f>IF(AND(ISNUMBER('Apólices'!$L4033),'Apólices'!$R4033&lt;&gt;"Cancelada"),IF(AND('Apólices'!$L4033&gt;=TODAY(),'Apólices'!$L4033&lt;=TODAY()+90),'Apólices'!$L4033+ROW()/100000,""),"")</f>
        <v/>
      </c>
    </row>
    <row r="4034">
      <c r="Z4034">
        <f>IF(AND(ISNUMBER('Apólices'!$L4034),'Apólices'!$R4034&lt;&gt;"Cancelada"),IF(AND('Apólices'!$L4034&gt;=TODAY(),'Apólices'!$L4034&lt;=TODAY()+90),'Apólices'!$L4034+ROW()/100000,""),"")</f>
        <v/>
      </c>
    </row>
    <row r="4035">
      <c r="Z4035">
        <f>IF(AND(ISNUMBER('Apólices'!$L4035),'Apólices'!$R4035&lt;&gt;"Cancelada"),IF(AND('Apólices'!$L4035&gt;=TODAY(),'Apólices'!$L4035&lt;=TODAY()+90),'Apólices'!$L4035+ROW()/100000,""),"")</f>
        <v/>
      </c>
    </row>
    <row r="4036">
      <c r="Z4036">
        <f>IF(AND(ISNUMBER('Apólices'!$L4036),'Apólices'!$R4036&lt;&gt;"Cancelada"),IF(AND('Apólices'!$L4036&gt;=TODAY(),'Apólices'!$L4036&lt;=TODAY()+90),'Apólices'!$L4036+ROW()/100000,""),"")</f>
        <v/>
      </c>
    </row>
    <row r="4037">
      <c r="Z4037">
        <f>IF(AND(ISNUMBER('Apólices'!$L4037),'Apólices'!$R4037&lt;&gt;"Cancelada"),IF(AND('Apólices'!$L4037&gt;=TODAY(),'Apólices'!$L4037&lt;=TODAY()+90),'Apólices'!$L4037+ROW()/100000,""),"")</f>
        <v/>
      </c>
    </row>
    <row r="4038">
      <c r="Z4038">
        <f>IF(AND(ISNUMBER('Apólices'!$L4038),'Apólices'!$R4038&lt;&gt;"Cancelada"),IF(AND('Apólices'!$L4038&gt;=TODAY(),'Apólices'!$L4038&lt;=TODAY()+90),'Apólices'!$L4038+ROW()/100000,""),"")</f>
        <v/>
      </c>
    </row>
    <row r="4039">
      <c r="Z4039">
        <f>IF(AND(ISNUMBER('Apólices'!$L4039),'Apólices'!$R4039&lt;&gt;"Cancelada"),IF(AND('Apólices'!$L4039&gt;=TODAY(),'Apólices'!$L4039&lt;=TODAY()+90),'Apólices'!$L4039+ROW()/100000,""),"")</f>
        <v/>
      </c>
    </row>
    <row r="4040">
      <c r="Z4040">
        <f>IF(AND(ISNUMBER('Apólices'!$L4040),'Apólices'!$R4040&lt;&gt;"Cancelada"),IF(AND('Apólices'!$L4040&gt;=TODAY(),'Apólices'!$L4040&lt;=TODAY()+90),'Apólices'!$L4040+ROW()/100000,""),"")</f>
        <v/>
      </c>
    </row>
    <row r="4041">
      <c r="Z4041">
        <f>IF(AND(ISNUMBER('Apólices'!$L4041),'Apólices'!$R4041&lt;&gt;"Cancelada"),IF(AND('Apólices'!$L4041&gt;=TODAY(),'Apólices'!$L4041&lt;=TODAY()+90),'Apólices'!$L4041+ROW()/100000,""),"")</f>
        <v/>
      </c>
    </row>
    <row r="4042">
      <c r="Z4042">
        <f>IF(AND(ISNUMBER('Apólices'!$L4042),'Apólices'!$R4042&lt;&gt;"Cancelada"),IF(AND('Apólices'!$L4042&gt;=TODAY(),'Apólices'!$L4042&lt;=TODAY()+90),'Apólices'!$L4042+ROW()/100000,""),"")</f>
        <v/>
      </c>
    </row>
    <row r="4043">
      <c r="Z4043">
        <f>IF(AND(ISNUMBER('Apólices'!$L4043),'Apólices'!$R4043&lt;&gt;"Cancelada"),IF(AND('Apólices'!$L4043&gt;=TODAY(),'Apólices'!$L4043&lt;=TODAY()+90),'Apólices'!$L4043+ROW()/100000,""),"")</f>
        <v/>
      </c>
    </row>
    <row r="4044">
      <c r="Z4044">
        <f>IF(AND(ISNUMBER('Apólices'!$L4044),'Apólices'!$R4044&lt;&gt;"Cancelada"),IF(AND('Apólices'!$L4044&gt;=TODAY(),'Apólices'!$L4044&lt;=TODAY()+90),'Apólices'!$L4044+ROW()/100000,""),"")</f>
        <v/>
      </c>
    </row>
    <row r="4045">
      <c r="Z4045">
        <f>IF(AND(ISNUMBER('Apólices'!$L4045),'Apólices'!$R4045&lt;&gt;"Cancelada"),IF(AND('Apólices'!$L4045&gt;=TODAY(),'Apólices'!$L4045&lt;=TODAY()+90),'Apólices'!$L4045+ROW()/100000,""),"")</f>
        <v/>
      </c>
    </row>
    <row r="4046">
      <c r="Z4046">
        <f>IF(AND(ISNUMBER('Apólices'!$L4046),'Apólices'!$R4046&lt;&gt;"Cancelada"),IF(AND('Apólices'!$L4046&gt;=TODAY(),'Apólices'!$L4046&lt;=TODAY()+90),'Apólices'!$L4046+ROW()/100000,""),"")</f>
        <v/>
      </c>
    </row>
    <row r="4047">
      <c r="Z4047">
        <f>IF(AND(ISNUMBER('Apólices'!$L4047),'Apólices'!$R4047&lt;&gt;"Cancelada"),IF(AND('Apólices'!$L4047&gt;=TODAY(),'Apólices'!$L4047&lt;=TODAY()+90),'Apólices'!$L4047+ROW()/100000,""),"")</f>
        <v/>
      </c>
    </row>
    <row r="4048">
      <c r="Z4048">
        <f>IF(AND(ISNUMBER('Apólices'!$L4048),'Apólices'!$R4048&lt;&gt;"Cancelada"),IF(AND('Apólices'!$L4048&gt;=TODAY(),'Apólices'!$L4048&lt;=TODAY()+90),'Apólices'!$L4048+ROW()/100000,""),"")</f>
        <v/>
      </c>
    </row>
    <row r="4049">
      <c r="Z4049">
        <f>IF(AND(ISNUMBER('Apólices'!$L4049),'Apólices'!$R4049&lt;&gt;"Cancelada"),IF(AND('Apólices'!$L4049&gt;=TODAY(),'Apólices'!$L4049&lt;=TODAY()+90),'Apólices'!$L4049+ROW()/100000,""),"")</f>
        <v/>
      </c>
    </row>
    <row r="4050">
      <c r="Z4050">
        <f>IF(AND(ISNUMBER('Apólices'!$L4050),'Apólices'!$R4050&lt;&gt;"Cancelada"),IF(AND('Apólices'!$L4050&gt;=TODAY(),'Apólices'!$L4050&lt;=TODAY()+90),'Apólices'!$L4050+ROW()/100000,""),"")</f>
        <v/>
      </c>
    </row>
    <row r="4051">
      <c r="Z4051">
        <f>IF(AND(ISNUMBER('Apólices'!$L4051),'Apólices'!$R4051&lt;&gt;"Cancelada"),IF(AND('Apólices'!$L4051&gt;=TODAY(),'Apólices'!$L4051&lt;=TODAY()+90),'Apólices'!$L4051+ROW()/100000,""),"")</f>
        <v/>
      </c>
    </row>
    <row r="4052">
      <c r="Z4052">
        <f>IF(AND(ISNUMBER('Apólices'!$L4052),'Apólices'!$R4052&lt;&gt;"Cancelada"),IF(AND('Apólices'!$L4052&gt;=TODAY(),'Apólices'!$L4052&lt;=TODAY()+90),'Apólices'!$L4052+ROW()/100000,""),"")</f>
        <v/>
      </c>
    </row>
    <row r="4053">
      <c r="Z4053">
        <f>IF(AND(ISNUMBER('Apólices'!$L4053),'Apólices'!$R4053&lt;&gt;"Cancelada"),IF(AND('Apólices'!$L4053&gt;=TODAY(),'Apólices'!$L4053&lt;=TODAY()+90),'Apólices'!$L4053+ROW()/100000,""),"")</f>
        <v/>
      </c>
    </row>
    <row r="4054">
      <c r="Z4054">
        <f>IF(AND(ISNUMBER('Apólices'!$L4054),'Apólices'!$R4054&lt;&gt;"Cancelada"),IF(AND('Apólices'!$L4054&gt;=TODAY(),'Apólices'!$L4054&lt;=TODAY()+90),'Apólices'!$L4054+ROW()/100000,""),"")</f>
        <v/>
      </c>
    </row>
    <row r="4055">
      <c r="Z4055">
        <f>IF(AND(ISNUMBER('Apólices'!$L4055),'Apólices'!$R4055&lt;&gt;"Cancelada"),IF(AND('Apólices'!$L4055&gt;=TODAY(),'Apólices'!$L4055&lt;=TODAY()+90),'Apólices'!$L4055+ROW()/100000,""),"")</f>
        <v/>
      </c>
    </row>
    <row r="4056">
      <c r="Z4056">
        <f>IF(AND(ISNUMBER('Apólices'!$L4056),'Apólices'!$R4056&lt;&gt;"Cancelada"),IF(AND('Apólices'!$L4056&gt;=TODAY(),'Apólices'!$L4056&lt;=TODAY()+90),'Apólices'!$L4056+ROW()/100000,""),"")</f>
        <v/>
      </c>
    </row>
    <row r="4057">
      <c r="Z4057">
        <f>IF(AND(ISNUMBER('Apólices'!$L4057),'Apólices'!$R4057&lt;&gt;"Cancelada"),IF(AND('Apólices'!$L4057&gt;=TODAY(),'Apólices'!$L4057&lt;=TODAY()+90),'Apólices'!$L4057+ROW()/100000,""),"")</f>
        <v/>
      </c>
    </row>
    <row r="4058">
      <c r="Z4058">
        <f>IF(AND(ISNUMBER('Apólices'!$L4058),'Apólices'!$R4058&lt;&gt;"Cancelada"),IF(AND('Apólices'!$L4058&gt;=TODAY(),'Apólices'!$L4058&lt;=TODAY()+90),'Apólices'!$L4058+ROW()/100000,""),"")</f>
        <v/>
      </c>
    </row>
    <row r="4059">
      <c r="Z4059">
        <f>IF(AND(ISNUMBER('Apólices'!$L4059),'Apólices'!$R4059&lt;&gt;"Cancelada"),IF(AND('Apólices'!$L4059&gt;=TODAY(),'Apólices'!$L4059&lt;=TODAY()+90),'Apólices'!$L4059+ROW()/100000,""),"")</f>
        <v/>
      </c>
    </row>
    <row r="4060">
      <c r="Z4060">
        <f>IF(AND(ISNUMBER('Apólices'!$L4060),'Apólices'!$R4060&lt;&gt;"Cancelada"),IF(AND('Apólices'!$L4060&gt;=TODAY(),'Apólices'!$L4060&lt;=TODAY()+90),'Apólices'!$L4060+ROW()/100000,""),"")</f>
        <v/>
      </c>
    </row>
    <row r="4061">
      <c r="Z4061">
        <f>IF(AND(ISNUMBER('Apólices'!$L4061),'Apólices'!$R4061&lt;&gt;"Cancelada"),IF(AND('Apólices'!$L4061&gt;=TODAY(),'Apólices'!$L4061&lt;=TODAY()+90),'Apólices'!$L4061+ROW()/100000,""),"")</f>
        <v/>
      </c>
    </row>
    <row r="4062">
      <c r="Z4062">
        <f>IF(AND(ISNUMBER('Apólices'!$L4062),'Apólices'!$R4062&lt;&gt;"Cancelada"),IF(AND('Apólices'!$L4062&gt;=TODAY(),'Apólices'!$L4062&lt;=TODAY()+90),'Apólices'!$L4062+ROW()/100000,""),"")</f>
        <v/>
      </c>
    </row>
    <row r="4063">
      <c r="Z4063">
        <f>IF(AND(ISNUMBER('Apólices'!$L4063),'Apólices'!$R4063&lt;&gt;"Cancelada"),IF(AND('Apólices'!$L4063&gt;=TODAY(),'Apólices'!$L4063&lt;=TODAY()+90),'Apólices'!$L4063+ROW()/100000,""),"")</f>
        <v/>
      </c>
    </row>
    <row r="4064">
      <c r="Z4064">
        <f>IF(AND(ISNUMBER('Apólices'!$L4064),'Apólices'!$R4064&lt;&gt;"Cancelada"),IF(AND('Apólices'!$L4064&gt;=TODAY(),'Apólices'!$L4064&lt;=TODAY()+90),'Apólices'!$L4064+ROW()/100000,""),"")</f>
        <v/>
      </c>
    </row>
    <row r="4065">
      <c r="Z4065">
        <f>IF(AND(ISNUMBER('Apólices'!$L4065),'Apólices'!$R4065&lt;&gt;"Cancelada"),IF(AND('Apólices'!$L4065&gt;=TODAY(),'Apólices'!$L4065&lt;=TODAY()+90),'Apólices'!$L4065+ROW()/100000,""),"")</f>
        <v/>
      </c>
    </row>
    <row r="4066">
      <c r="Z4066">
        <f>IF(AND(ISNUMBER('Apólices'!$L4066),'Apólices'!$R4066&lt;&gt;"Cancelada"),IF(AND('Apólices'!$L4066&gt;=TODAY(),'Apólices'!$L4066&lt;=TODAY()+90),'Apólices'!$L4066+ROW()/100000,""),"")</f>
        <v/>
      </c>
    </row>
    <row r="4067">
      <c r="Z4067">
        <f>IF(AND(ISNUMBER('Apólices'!$L4067),'Apólices'!$R4067&lt;&gt;"Cancelada"),IF(AND('Apólices'!$L4067&gt;=TODAY(),'Apólices'!$L4067&lt;=TODAY()+90),'Apólices'!$L4067+ROW()/100000,""),"")</f>
        <v/>
      </c>
    </row>
    <row r="4068">
      <c r="Z4068">
        <f>IF(AND(ISNUMBER('Apólices'!$L4068),'Apólices'!$R4068&lt;&gt;"Cancelada"),IF(AND('Apólices'!$L4068&gt;=TODAY(),'Apólices'!$L4068&lt;=TODAY()+90),'Apólices'!$L4068+ROW()/100000,""),"")</f>
        <v/>
      </c>
    </row>
    <row r="4069">
      <c r="Z4069">
        <f>IF(AND(ISNUMBER('Apólices'!$L4069),'Apólices'!$R4069&lt;&gt;"Cancelada"),IF(AND('Apólices'!$L4069&gt;=TODAY(),'Apólices'!$L4069&lt;=TODAY()+90),'Apólices'!$L4069+ROW()/100000,""),"")</f>
        <v/>
      </c>
    </row>
    <row r="4070">
      <c r="Z4070">
        <f>IF(AND(ISNUMBER('Apólices'!$L4070),'Apólices'!$R4070&lt;&gt;"Cancelada"),IF(AND('Apólices'!$L4070&gt;=TODAY(),'Apólices'!$L4070&lt;=TODAY()+90),'Apólices'!$L4070+ROW()/100000,""),"")</f>
        <v/>
      </c>
    </row>
    <row r="4071">
      <c r="Z4071">
        <f>IF(AND(ISNUMBER('Apólices'!$L4071),'Apólices'!$R4071&lt;&gt;"Cancelada"),IF(AND('Apólices'!$L4071&gt;=TODAY(),'Apólices'!$L4071&lt;=TODAY()+90),'Apólices'!$L4071+ROW()/100000,""),"")</f>
        <v/>
      </c>
    </row>
    <row r="4072">
      <c r="Z4072">
        <f>IF(AND(ISNUMBER('Apólices'!$L4072),'Apólices'!$R4072&lt;&gt;"Cancelada"),IF(AND('Apólices'!$L4072&gt;=TODAY(),'Apólices'!$L4072&lt;=TODAY()+90),'Apólices'!$L4072+ROW()/100000,""),"")</f>
        <v/>
      </c>
    </row>
    <row r="4073">
      <c r="Z4073">
        <f>IF(AND(ISNUMBER('Apólices'!$L4073),'Apólices'!$R4073&lt;&gt;"Cancelada"),IF(AND('Apólices'!$L4073&gt;=TODAY(),'Apólices'!$L4073&lt;=TODAY()+90),'Apólices'!$L4073+ROW()/100000,""),"")</f>
        <v/>
      </c>
    </row>
    <row r="4074">
      <c r="Z4074">
        <f>IF(AND(ISNUMBER('Apólices'!$L4074),'Apólices'!$R4074&lt;&gt;"Cancelada"),IF(AND('Apólices'!$L4074&gt;=TODAY(),'Apólices'!$L4074&lt;=TODAY()+90),'Apólices'!$L4074+ROW()/100000,""),"")</f>
        <v/>
      </c>
    </row>
    <row r="4075">
      <c r="Z4075">
        <f>IF(AND(ISNUMBER('Apólices'!$L4075),'Apólices'!$R4075&lt;&gt;"Cancelada"),IF(AND('Apólices'!$L4075&gt;=TODAY(),'Apólices'!$L4075&lt;=TODAY()+90),'Apólices'!$L4075+ROW()/100000,""),"")</f>
        <v/>
      </c>
    </row>
    <row r="4076">
      <c r="Z4076">
        <f>IF(AND(ISNUMBER('Apólices'!$L4076),'Apólices'!$R4076&lt;&gt;"Cancelada"),IF(AND('Apólices'!$L4076&gt;=TODAY(),'Apólices'!$L4076&lt;=TODAY()+90),'Apólices'!$L4076+ROW()/100000,""),"")</f>
        <v/>
      </c>
    </row>
    <row r="4077">
      <c r="Z4077">
        <f>IF(AND(ISNUMBER('Apólices'!$L4077),'Apólices'!$R4077&lt;&gt;"Cancelada"),IF(AND('Apólices'!$L4077&gt;=TODAY(),'Apólices'!$L4077&lt;=TODAY()+90),'Apólices'!$L4077+ROW()/100000,""),"")</f>
        <v/>
      </c>
    </row>
    <row r="4078">
      <c r="Z4078">
        <f>IF(AND(ISNUMBER('Apólices'!$L4078),'Apólices'!$R4078&lt;&gt;"Cancelada"),IF(AND('Apólices'!$L4078&gt;=TODAY(),'Apólices'!$L4078&lt;=TODAY()+90),'Apólices'!$L4078+ROW()/100000,""),"")</f>
        <v/>
      </c>
    </row>
    <row r="4079">
      <c r="Z4079">
        <f>IF(AND(ISNUMBER('Apólices'!$L4079),'Apólices'!$R4079&lt;&gt;"Cancelada"),IF(AND('Apólices'!$L4079&gt;=TODAY(),'Apólices'!$L4079&lt;=TODAY()+90),'Apólices'!$L4079+ROW()/100000,""),"")</f>
        <v/>
      </c>
    </row>
    <row r="4080">
      <c r="Z4080">
        <f>IF(AND(ISNUMBER('Apólices'!$L4080),'Apólices'!$R4080&lt;&gt;"Cancelada"),IF(AND('Apólices'!$L4080&gt;=TODAY(),'Apólices'!$L4080&lt;=TODAY()+90),'Apólices'!$L4080+ROW()/100000,""),"")</f>
        <v/>
      </c>
    </row>
    <row r="4081">
      <c r="Z4081">
        <f>IF(AND(ISNUMBER('Apólices'!$L4081),'Apólices'!$R4081&lt;&gt;"Cancelada"),IF(AND('Apólices'!$L4081&gt;=TODAY(),'Apólices'!$L4081&lt;=TODAY()+90),'Apólices'!$L4081+ROW()/100000,""),"")</f>
        <v/>
      </c>
    </row>
    <row r="4082">
      <c r="Z4082">
        <f>IF(AND(ISNUMBER('Apólices'!$L4082),'Apólices'!$R4082&lt;&gt;"Cancelada"),IF(AND('Apólices'!$L4082&gt;=TODAY(),'Apólices'!$L4082&lt;=TODAY()+90),'Apólices'!$L4082+ROW()/100000,""),"")</f>
        <v/>
      </c>
    </row>
    <row r="4083">
      <c r="Z4083">
        <f>IF(AND(ISNUMBER('Apólices'!$L4083),'Apólices'!$R4083&lt;&gt;"Cancelada"),IF(AND('Apólices'!$L4083&gt;=TODAY(),'Apólices'!$L4083&lt;=TODAY()+90),'Apólices'!$L4083+ROW()/100000,""),"")</f>
        <v/>
      </c>
    </row>
    <row r="4084">
      <c r="Z4084">
        <f>IF(AND(ISNUMBER('Apólices'!$L4084),'Apólices'!$R4084&lt;&gt;"Cancelada"),IF(AND('Apólices'!$L4084&gt;=TODAY(),'Apólices'!$L4084&lt;=TODAY()+90),'Apólices'!$L4084+ROW()/100000,""),"")</f>
        <v/>
      </c>
    </row>
    <row r="4085">
      <c r="Z4085">
        <f>IF(AND(ISNUMBER('Apólices'!$L4085),'Apólices'!$R4085&lt;&gt;"Cancelada"),IF(AND('Apólices'!$L4085&gt;=TODAY(),'Apólices'!$L4085&lt;=TODAY()+90),'Apólices'!$L4085+ROW()/100000,""),"")</f>
        <v/>
      </c>
    </row>
    <row r="4086">
      <c r="Z4086">
        <f>IF(AND(ISNUMBER('Apólices'!$L4086),'Apólices'!$R4086&lt;&gt;"Cancelada"),IF(AND('Apólices'!$L4086&gt;=TODAY(),'Apólices'!$L4086&lt;=TODAY()+90),'Apólices'!$L4086+ROW()/100000,""),"")</f>
        <v/>
      </c>
    </row>
    <row r="4087">
      <c r="Z4087">
        <f>IF(AND(ISNUMBER('Apólices'!$L4087),'Apólices'!$R4087&lt;&gt;"Cancelada"),IF(AND('Apólices'!$L4087&gt;=TODAY(),'Apólices'!$L4087&lt;=TODAY()+90),'Apólices'!$L4087+ROW()/100000,""),"")</f>
        <v/>
      </c>
    </row>
    <row r="4088">
      <c r="Z4088">
        <f>IF(AND(ISNUMBER('Apólices'!$L4088),'Apólices'!$R4088&lt;&gt;"Cancelada"),IF(AND('Apólices'!$L4088&gt;=TODAY(),'Apólices'!$L4088&lt;=TODAY()+90),'Apólices'!$L4088+ROW()/100000,""),"")</f>
        <v/>
      </c>
    </row>
    <row r="4089">
      <c r="Z4089">
        <f>IF(AND(ISNUMBER('Apólices'!$L4089),'Apólices'!$R4089&lt;&gt;"Cancelada"),IF(AND('Apólices'!$L4089&gt;=TODAY(),'Apólices'!$L4089&lt;=TODAY()+90),'Apólices'!$L4089+ROW()/100000,""),"")</f>
        <v/>
      </c>
    </row>
    <row r="4090">
      <c r="Z4090">
        <f>IF(AND(ISNUMBER('Apólices'!$L4090),'Apólices'!$R4090&lt;&gt;"Cancelada"),IF(AND('Apólices'!$L4090&gt;=TODAY(),'Apólices'!$L4090&lt;=TODAY()+90),'Apólices'!$L4090+ROW()/100000,""),"")</f>
        <v/>
      </c>
    </row>
    <row r="4091">
      <c r="Z4091">
        <f>IF(AND(ISNUMBER('Apólices'!$L4091),'Apólices'!$R4091&lt;&gt;"Cancelada"),IF(AND('Apólices'!$L4091&gt;=TODAY(),'Apólices'!$L4091&lt;=TODAY()+90),'Apólices'!$L4091+ROW()/100000,""),"")</f>
        <v/>
      </c>
    </row>
    <row r="4092">
      <c r="Z4092">
        <f>IF(AND(ISNUMBER('Apólices'!$L4092),'Apólices'!$R4092&lt;&gt;"Cancelada"),IF(AND('Apólices'!$L4092&gt;=TODAY(),'Apólices'!$L4092&lt;=TODAY()+90),'Apólices'!$L4092+ROW()/100000,""),"")</f>
        <v/>
      </c>
    </row>
    <row r="4093">
      <c r="Z4093">
        <f>IF(AND(ISNUMBER('Apólices'!$L4093),'Apólices'!$R4093&lt;&gt;"Cancelada"),IF(AND('Apólices'!$L4093&gt;=TODAY(),'Apólices'!$L4093&lt;=TODAY()+90),'Apólices'!$L4093+ROW()/100000,""),"")</f>
        <v/>
      </c>
    </row>
    <row r="4094">
      <c r="Z4094">
        <f>IF(AND(ISNUMBER('Apólices'!$L4094),'Apólices'!$R4094&lt;&gt;"Cancelada"),IF(AND('Apólices'!$L4094&gt;=TODAY(),'Apólices'!$L4094&lt;=TODAY()+90),'Apólices'!$L4094+ROW()/100000,""),"")</f>
        <v/>
      </c>
    </row>
    <row r="4095">
      <c r="Z4095">
        <f>IF(AND(ISNUMBER('Apólices'!$L4095),'Apólices'!$R4095&lt;&gt;"Cancelada"),IF(AND('Apólices'!$L4095&gt;=TODAY(),'Apólices'!$L4095&lt;=TODAY()+90),'Apólices'!$L4095+ROW()/100000,""),"")</f>
        <v/>
      </c>
    </row>
    <row r="4096">
      <c r="Z4096">
        <f>IF(AND(ISNUMBER('Apólices'!$L4096),'Apólices'!$R4096&lt;&gt;"Cancelada"),IF(AND('Apólices'!$L4096&gt;=TODAY(),'Apólices'!$L4096&lt;=TODAY()+90),'Apólices'!$L4096+ROW()/100000,""),"")</f>
        <v/>
      </c>
    </row>
    <row r="4097">
      <c r="Z4097">
        <f>IF(AND(ISNUMBER('Apólices'!$L4097),'Apólices'!$R4097&lt;&gt;"Cancelada"),IF(AND('Apólices'!$L4097&gt;=TODAY(),'Apólices'!$L4097&lt;=TODAY()+90),'Apólices'!$L4097+ROW()/100000,""),"")</f>
        <v/>
      </c>
    </row>
    <row r="4098">
      <c r="Z4098">
        <f>IF(AND(ISNUMBER('Apólices'!$L4098),'Apólices'!$R4098&lt;&gt;"Cancelada"),IF(AND('Apólices'!$L4098&gt;=TODAY(),'Apólices'!$L4098&lt;=TODAY()+90),'Apólices'!$L4098+ROW()/100000,""),"")</f>
        <v/>
      </c>
    </row>
    <row r="4099">
      <c r="Z4099">
        <f>IF(AND(ISNUMBER('Apólices'!$L4099),'Apólices'!$R4099&lt;&gt;"Cancelada"),IF(AND('Apólices'!$L4099&gt;=TODAY(),'Apólices'!$L4099&lt;=TODAY()+90),'Apólices'!$L4099+ROW()/100000,""),"")</f>
        <v/>
      </c>
    </row>
    <row r="4100">
      <c r="Z4100">
        <f>IF(AND(ISNUMBER('Apólices'!$L4100),'Apólices'!$R4100&lt;&gt;"Cancelada"),IF(AND('Apólices'!$L4100&gt;=TODAY(),'Apólices'!$L4100&lt;=TODAY()+90),'Apólices'!$L4100+ROW()/100000,""),"")</f>
        <v/>
      </c>
    </row>
    <row r="4101">
      <c r="Z4101">
        <f>IF(AND(ISNUMBER('Apólices'!$L4101),'Apólices'!$R4101&lt;&gt;"Cancelada"),IF(AND('Apólices'!$L4101&gt;=TODAY(),'Apólices'!$L4101&lt;=TODAY()+90),'Apólices'!$L4101+ROW()/100000,""),"")</f>
        <v/>
      </c>
    </row>
    <row r="4102">
      <c r="Z4102">
        <f>IF(AND(ISNUMBER('Apólices'!$L4102),'Apólices'!$R4102&lt;&gt;"Cancelada"),IF(AND('Apólices'!$L4102&gt;=TODAY(),'Apólices'!$L4102&lt;=TODAY()+90),'Apólices'!$L4102+ROW()/100000,""),"")</f>
        <v/>
      </c>
    </row>
    <row r="4103">
      <c r="Z4103">
        <f>IF(AND(ISNUMBER('Apólices'!$L4103),'Apólices'!$R4103&lt;&gt;"Cancelada"),IF(AND('Apólices'!$L4103&gt;=TODAY(),'Apólices'!$L4103&lt;=TODAY()+90),'Apólices'!$L4103+ROW()/100000,""),"")</f>
        <v/>
      </c>
    </row>
    <row r="4104">
      <c r="Z4104">
        <f>IF(AND(ISNUMBER('Apólices'!$L4104),'Apólices'!$R4104&lt;&gt;"Cancelada"),IF(AND('Apólices'!$L4104&gt;=TODAY(),'Apólices'!$L4104&lt;=TODAY()+90),'Apólices'!$L4104+ROW()/100000,""),"")</f>
        <v/>
      </c>
    </row>
    <row r="4105">
      <c r="Z4105">
        <f>IF(AND(ISNUMBER('Apólices'!$L4105),'Apólices'!$R4105&lt;&gt;"Cancelada"),IF(AND('Apólices'!$L4105&gt;=TODAY(),'Apólices'!$L4105&lt;=TODAY()+90),'Apólices'!$L4105+ROW()/100000,""),"")</f>
        <v/>
      </c>
    </row>
    <row r="4106">
      <c r="Z4106">
        <f>IF(AND(ISNUMBER('Apólices'!$L4106),'Apólices'!$R4106&lt;&gt;"Cancelada"),IF(AND('Apólices'!$L4106&gt;=TODAY(),'Apólices'!$L4106&lt;=TODAY()+90),'Apólices'!$L4106+ROW()/100000,""),"")</f>
        <v/>
      </c>
    </row>
    <row r="4107">
      <c r="Z4107">
        <f>IF(AND(ISNUMBER('Apólices'!$L4107),'Apólices'!$R4107&lt;&gt;"Cancelada"),IF(AND('Apólices'!$L4107&gt;=TODAY(),'Apólices'!$L4107&lt;=TODAY()+90),'Apólices'!$L4107+ROW()/100000,""),"")</f>
        <v/>
      </c>
    </row>
    <row r="4108">
      <c r="Z4108">
        <f>IF(AND(ISNUMBER('Apólices'!$L4108),'Apólices'!$R4108&lt;&gt;"Cancelada"),IF(AND('Apólices'!$L4108&gt;=TODAY(),'Apólices'!$L4108&lt;=TODAY()+90),'Apólices'!$L4108+ROW()/100000,""),"")</f>
        <v/>
      </c>
    </row>
    <row r="4109">
      <c r="Z4109">
        <f>IF(AND(ISNUMBER('Apólices'!$L4109),'Apólices'!$R4109&lt;&gt;"Cancelada"),IF(AND('Apólices'!$L4109&gt;=TODAY(),'Apólices'!$L4109&lt;=TODAY()+90),'Apólices'!$L4109+ROW()/100000,""),"")</f>
        <v/>
      </c>
    </row>
    <row r="4110">
      <c r="Z4110">
        <f>IF(AND(ISNUMBER('Apólices'!$L4110),'Apólices'!$R4110&lt;&gt;"Cancelada"),IF(AND('Apólices'!$L4110&gt;=TODAY(),'Apólices'!$L4110&lt;=TODAY()+90),'Apólices'!$L4110+ROW()/100000,""),"")</f>
        <v/>
      </c>
    </row>
    <row r="4111">
      <c r="Z4111">
        <f>IF(AND(ISNUMBER('Apólices'!$L4111),'Apólices'!$R4111&lt;&gt;"Cancelada"),IF(AND('Apólices'!$L4111&gt;=TODAY(),'Apólices'!$L4111&lt;=TODAY()+90),'Apólices'!$L4111+ROW()/100000,""),"")</f>
        <v/>
      </c>
    </row>
    <row r="4112">
      <c r="Z4112">
        <f>IF(AND(ISNUMBER('Apólices'!$L4112),'Apólices'!$R4112&lt;&gt;"Cancelada"),IF(AND('Apólices'!$L4112&gt;=TODAY(),'Apólices'!$L4112&lt;=TODAY()+90),'Apólices'!$L4112+ROW()/100000,""),"")</f>
        <v/>
      </c>
    </row>
    <row r="4113">
      <c r="Z4113">
        <f>IF(AND(ISNUMBER('Apólices'!$L4113),'Apólices'!$R4113&lt;&gt;"Cancelada"),IF(AND('Apólices'!$L4113&gt;=TODAY(),'Apólices'!$L4113&lt;=TODAY()+90),'Apólices'!$L4113+ROW()/100000,""),"")</f>
        <v/>
      </c>
    </row>
    <row r="4114">
      <c r="Z4114">
        <f>IF(AND(ISNUMBER('Apólices'!$L4114),'Apólices'!$R4114&lt;&gt;"Cancelada"),IF(AND('Apólices'!$L4114&gt;=TODAY(),'Apólices'!$L4114&lt;=TODAY()+90),'Apólices'!$L4114+ROW()/100000,""),"")</f>
        <v/>
      </c>
    </row>
    <row r="4115">
      <c r="Z4115">
        <f>IF(AND(ISNUMBER('Apólices'!$L4115),'Apólices'!$R4115&lt;&gt;"Cancelada"),IF(AND('Apólices'!$L4115&gt;=TODAY(),'Apólices'!$L4115&lt;=TODAY()+90),'Apólices'!$L4115+ROW()/100000,""),"")</f>
        <v/>
      </c>
    </row>
    <row r="4116">
      <c r="Z4116">
        <f>IF(AND(ISNUMBER('Apólices'!$L4116),'Apólices'!$R4116&lt;&gt;"Cancelada"),IF(AND('Apólices'!$L4116&gt;=TODAY(),'Apólices'!$L4116&lt;=TODAY()+90),'Apólices'!$L4116+ROW()/100000,""),"")</f>
        <v/>
      </c>
    </row>
    <row r="4117">
      <c r="Z4117">
        <f>IF(AND(ISNUMBER('Apólices'!$L4117),'Apólices'!$R4117&lt;&gt;"Cancelada"),IF(AND('Apólices'!$L4117&gt;=TODAY(),'Apólices'!$L4117&lt;=TODAY()+90),'Apólices'!$L4117+ROW()/100000,""),"")</f>
        <v/>
      </c>
    </row>
    <row r="4118">
      <c r="Z4118">
        <f>IF(AND(ISNUMBER('Apólices'!$L4118),'Apólices'!$R4118&lt;&gt;"Cancelada"),IF(AND('Apólices'!$L4118&gt;=TODAY(),'Apólices'!$L4118&lt;=TODAY()+90),'Apólices'!$L4118+ROW()/100000,""),"")</f>
        <v/>
      </c>
    </row>
    <row r="4119">
      <c r="Z4119">
        <f>IF(AND(ISNUMBER('Apólices'!$L4119),'Apólices'!$R4119&lt;&gt;"Cancelada"),IF(AND('Apólices'!$L4119&gt;=TODAY(),'Apólices'!$L4119&lt;=TODAY()+90),'Apólices'!$L4119+ROW()/100000,""),"")</f>
        <v/>
      </c>
    </row>
    <row r="4120">
      <c r="Z4120">
        <f>IF(AND(ISNUMBER('Apólices'!$L4120),'Apólices'!$R4120&lt;&gt;"Cancelada"),IF(AND('Apólices'!$L4120&gt;=TODAY(),'Apólices'!$L4120&lt;=TODAY()+90),'Apólices'!$L4120+ROW()/100000,""),"")</f>
        <v/>
      </c>
    </row>
    <row r="4121">
      <c r="Z4121">
        <f>IF(AND(ISNUMBER('Apólices'!$L4121),'Apólices'!$R4121&lt;&gt;"Cancelada"),IF(AND('Apólices'!$L4121&gt;=TODAY(),'Apólices'!$L4121&lt;=TODAY()+90),'Apólices'!$L4121+ROW()/100000,""),"")</f>
        <v/>
      </c>
    </row>
    <row r="4122">
      <c r="Z4122">
        <f>IF(AND(ISNUMBER('Apólices'!$L4122),'Apólices'!$R4122&lt;&gt;"Cancelada"),IF(AND('Apólices'!$L4122&gt;=TODAY(),'Apólices'!$L4122&lt;=TODAY()+90),'Apólices'!$L4122+ROW()/100000,""),"")</f>
        <v/>
      </c>
    </row>
    <row r="4123">
      <c r="Z4123">
        <f>IF(AND(ISNUMBER('Apólices'!$L4123),'Apólices'!$R4123&lt;&gt;"Cancelada"),IF(AND('Apólices'!$L4123&gt;=TODAY(),'Apólices'!$L4123&lt;=TODAY()+90),'Apólices'!$L4123+ROW()/100000,""),"")</f>
        <v/>
      </c>
    </row>
    <row r="4124">
      <c r="Z4124">
        <f>IF(AND(ISNUMBER('Apólices'!$L4124),'Apólices'!$R4124&lt;&gt;"Cancelada"),IF(AND('Apólices'!$L4124&gt;=TODAY(),'Apólices'!$L4124&lt;=TODAY()+90),'Apólices'!$L4124+ROW()/100000,""),"")</f>
        <v/>
      </c>
    </row>
    <row r="4125">
      <c r="Z4125">
        <f>IF(AND(ISNUMBER('Apólices'!$L4125),'Apólices'!$R4125&lt;&gt;"Cancelada"),IF(AND('Apólices'!$L4125&gt;=TODAY(),'Apólices'!$L4125&lt;=TODAY()+90),'Apólices'!$L4125+ROW()/100000,""),"")</f>
        <v/>
      </c>
    </row>
    <row r="4126">
      <c r="Z4126">
        <f>IF(AND(ISNUMBER('Apólices'!$L4126),'Apólices'!$R4126&lt;&gt;"Cancelada"),IF(AND('Apólices'!$L4126&gt;=TODAY(),'Apólices'!$L4126&lt;=TODAY()+90),'Apólices'!$L4126+ROW()/100000,""),"")</f>
        <v/>
      </c>
    </row>
    <row r="4127">
      <c r="Z4127">
        <f>IF(AND(ISNUMBER('Apólices'!$L4127),'Apólices'!$R4127&lt;&gt;"Cancelada"),IF(AND('Apólices'!$L4127&gt;=TODAY(),'Apólices'!$L4127&lt;=TODAY()+90),'Apólices'!$L4127+ROW()/100000,""),"")</f>
        <v/>
      </c>
    </row>
    <row r="4128">
      <c r="Z4128">
        <f>IF(AND(ISNUMBER('Apólices'!$L4128),'Apólices'!$R4128&lt;&gt;"Cancelada"),IF(AND('Apólices'!$L4128&gt;=TODAY(),'Apólices'!$L4128&lt;=TODAY()+90),'Apólices'!$L4128+ROW()/100000,""),"")</f>
        <v/>
      </c>
    </row>
    <row r="4129">
      <c r="Z4129">
        <f>IF(AND(ISNUMBER('Apólices'!$L4129),'Apólices'!$R4129&lt;&gt;"Cancelada"),IF(AND('Apólices'!$L4129&gt;=TODAY(),'Apólices'!$L4129&lt;=TODAY()+90),'Apólices'!$L4129+ROW()/100000,""),"")</f>
        <v/>
      </c>
    </row>
    <row r="4130">
      <c r="Z4130">
        <f>IF(AND(ISNUMBER('Apólices'!$L4130),'Apólices'!$R4130&lt;&gt;"Cancelada"),IF(AND('Apólices'!$L4130&gt;=TODAY(),'Apólices'!$L4130&lt;=TODAY()+90),'Apólices'!$L4130+ROW()/100000,""),"")</f>
        <v/>
      </c>
    </row>
    <row r="4131">
      <c r="Z4131">
        <f>IF(AND(ISNUMBER('Apólices'!$L4131),'Apólices'!$R4131&lt;&gt;"Cancelada"),IF(AND('Apólices'!$L4131&gt;=TODAY(),'Apólices'!$L4131&lt;=TODAY()+90),'Apólices'!$L4131+ROW()/100000,""),"")</f>
        <v/>
      </c>
    </row>
    <row r="4132">
      <c r="Z4132">
        <f>IF(AND(ISNUMBER('Apólices'!$L4132),'Apólices'!$R4132&lt;&gt;"Cancelada"),IF(AND('Apólices'!$L4132&gt;=TODAY(),'Apólices'!$L4132&lt;=TODAY()+90),'Apólices'!$L4132+ROW()/100000,""),"")</f>
        <v/>
      </c>
    </row>
    <row r="4133">
      <c r="Z4133">
        <f>IF(AND(ISNUMBER('Apólices'!$L4133),'Apólices'!$R4133&lt;&gt;"Cancelada"),IF(AND('Apólices'!$L4133&gt;=TODAY(),'Apólices'!$L4133&lt;=TODAY()+90),'Apólices'!$L4133+ROW()/100000,""),"")</f>
        <v/>
      </c>
    </row>
    <row r="4134">
      <c r="Z4134">
        <f>IF(AND(ISNUMBER('Apólices'!$L4134),'Apólices'!$R4134&lt;&gt;"Cancelada"),IF(AND('Apólices'!$L4134&gt;=TODAY(),'Apólices'!$L4134&lt;=TODAY()+90),'Apólices'!$L4134+ROW()/100000,""),"")</f>
        <v/>
      </c>
    </row>
    <row r="4135">
      <c r="Z4135">
        <f>IF(AND(ISNUMBER('Apólices'!$L4135),'Apólices'!$R4135&lt;&gt;"Cancelada"),IF(AND('Apólices'!$L4135&gt;=TODAY(),'Apólices'!$L4135&lt;=TODAY()+90),'Apólices'!$L4135+ROW()/100000,""),"")</f>
        <v/>
      </c>
    </row>
    <row r="4136">
      <c r="Z4136">
        <f>IF(AND(ISNUMBER('Apólices'!$L4136),'Apólices'!$R4136&lt;&gt;"Cancelada"),IF(AND('Apólices'!$L4136&gt;=TODAY(),'Apólices'!$L4136&lt;=TODAY()+90),'Apólices'!$L4136+ROW()/100000,""),"")</f>
        <v/>
      </c>
    </row>
    <row r="4137">
      <c r="Z4137">
        <f>IF(AND(ISNUMBER('Apólices'!$L4137),'Apólices'!$R4137&lt;&gt;"Cancelada"),IF(AND('Apólices'!$L4137&gt;=TODAY(),'Apólices'!$L4137&lt;=TODAY()+90),'Apólices'!$L4137+ROW()/100000,""),"")</f>
        <v/>
      </c>
    </row>
    <row r="4138">
      <c r="Z4138">
        <f>IF(AND(ISNUMBER('Apólices'!$L4138),'Apólices'!$R4138&lt;&gt;"Cancelada"),IF(AND('Apólices'!$L4138&gt;=TODAY(),'Apólices'!$L4138&lt;=TODAY()+90),'Apólices'!$L4138+ROW()/100000,""),"")</f>
        <v/>
      </c>
    </row>
    <row r="4139">
      <c r="Z4139">
        <f>IF(AND(ISNUMBER('Apólices'!$L4139),'Apólices'!$R4139&lt;&gt;"Cancelada"),IF(AND('Apólices'!$L4139&gt;=TODAY(),'Apólices'!$L4139&lt;=TODAY()+90),'Apólices'!$L4139+ROW()/100000,""),"")</f>
        <v/>
      </c>
    </row>
    <row r="4140">
      <c r="Z4140">
        <f>IF(AND(ISNUMBER('Apólices'!$L4140),'Apólices'!$R4140&lt;&gt;"Cancelada"),IF(AND('Apólices'!$L4140&gt;=TODAY(),'Apólices'!$L4140&lt;=TODAY()+90),'Apólices'!$L4140+ROW()/100000,""),"")</f>
        <v/>
      </c>
    </row>
    <row r="4141">
      <c r="Z4141">
        <f>IF(AND(ISNUMBER('Apólices'!$L4141),'Apólices'!$R4141&lt;&gt;"Cancelada"),IF(AND('Apólices'!$L4141&gt;=TODAY(),'Apólices'!$L4141&lt;=TODAY()+90),'Apólices'!$L4141+ROW()/100000,""),"")</f>
        <v/>
      </c>
    </row>
    <row r="4142">
      <c r="Z4142">
        <f>IF(AND(ISNUMBER('Apólices'!$L4142),'Apólices'!$R4142&lt;&gt;"Cancelada"),IF(AND('Apólices'!$L4142&gt;=TODAY(),'Apólices'!$L4142&lt;=TODAY()+90),'Apólices'!$L4142+ROW()/100000,""),"")</f>
        <v/>
      </c>
    </row>
    <row r="4143">
      <c r="Z4143">
        <f>IF(AND(ISNUMBER('Apólices'!$L4143),'Apólices'!$R4143&lt;&gt;"Cancelada"),IF(AND('Apólices'!$L4143&gt;=TODAY(),'Apólices'!$L4143&lt;=TODAY()+90),'Apólices'!$L4143+ROW()/100000,""),"")</f>
        <v/>
      </c>
    </row>
    <row r="4144">
      <c r="Z4144">
        <f>IF(AND(ISNUMBER('Apólices'!$L4144),'Apólices'!$R4144&lt;&gt;"Cancelada"),IF(AND('Apólices'!$L4144&gt;=TODAY(),'Apólices'!$L4144&lt;=TODAY()+90),'Apólices'!$L4144+ROW()/100000,""),"")</f>
        <v/>
      </c>
    </row>
    <row r="4145">
      <c r="Z4145">
        <f>IF(AND(ISNUMBER('Apólices'!$L4145),'Apólices'!$R4145&lt;&gt;"Cancelada"),IF(AND('Apólices'!$L4145&gt;=TODAY(),'Apólices'!$L4145&lt;=TODAY()+90),'Apólices'!$L4145+ROW()/100000,""),"")</f>
        <v/>
      </c>
    </row>
    <row r="4146">
      <c r="Z4146">
        <f>IF(AND(ISNUMBER('Apólices'!$L4146),'Apólices'!$R4146&lt;&gt;"Cancelada"),IF(AND('Apólices'!$L4146&gt;=TODAY(),'Apólices'!$L4146&lt;=TODAY()+90),'Apólices'!$L4146+ROW()/100000,""),"")</f>
        <v/>
      </c>
    </row>
    <row r="4147">
      <c r="Z4147">
        <f>IF(AND(ISNUMBER('Apólices'!$L4147),'Apólices'!$R4147&lt;&gt;"Cancelada"),IF(AND('Apólices'!$L4147&gt;=TODAY(),'Apólices'!$L4147&lt;=TODAY()+90),'Apólices'!$L4147+ROW()/100000,""),"")</f>
        <v/>
      </c>
    </row>
    <row r="4148">
      <c r="Z4148">
        <f>IF(AND(ISNUMBER('Apólices'!$L4148),'Apólices'!$R4148&lt;&gt;"Cancelada"),IF(AND('Apólices'!$L4148&gt;=TODAY(),'Apólices'!$L4148&lt;=TODAY()+90),'Apólices'!$L4148+ROW()/100000,""),"")</f>
        <v/>
      </c>
    </row>
    <row r="4149">
      <c r="Z4149">
        <f>IF(AND(ISNUMBER('Apólices'!$L4149),'Apólices'!$R4149&lt;&gt;"Cancelada"),IF(AND('Apólices'!$L4149&gt;=TODAY(),'Apólices'!$L4149&lt;=TODAY()+90),'Apólices'!$L4149+ROW()/100000,""),"")</f>
        <v/>
      </c>
    </row>
    <row r="4150">
      <c r="Z4150">
        <f>IF(AND(ISNUMBER('Apólices'!$L4150),'Apólices'!$R4150&lt;&gt;"Cancelada"),IF(AND('Apólices'!$L4150&gt;=TODAY(),'Apólices'!$L4150&lt;=TODAY()+90),'Apólices'!$L4150+ROW()/100000,""),"")</f>
        <v/>
      </c>
    </row>
    <row r="4151">
      <c r="Z4151">
        <f>IF(AND(ISNUMBER('Apólices'!$L4151),'Apólices'!$R4151&lt;&gt;"Cancelada"),IF(AND('Apólices'!$L4151&gt;=TODAY(),'Apólices'!$L4151&lt;=TODAY()+90),'Apólices'!$L4151+ROW()/100000,""),"")</f>
        <v/>
      </c>
    </row>
    <row r="4152">
      <c r="Z4152">
        <f>IF(AND(ISNUMBER('Apólices'!$L4152),'Apólices'!$R4152&lt;&gt;"Cancelada"),IF(AND('Apólices'!$L4152&gt;=TODAY(),'Apólices'!$L4152&lt;=TODAY()+90),'Apólices'!$L4152+ROW()/100000,""),"")</f>
        <v/>
      </c>
    </row>
    <row r="4153">
      <c r="Z4153">
        <f>IF(AND(ISNUMBER('Apólices'!$L4153),'Apólices'!$R4153&lt;&gt;"Cancelada"),IF(AND('Apólices'!$L4153&gt;=TODAY(),'Apólices'!$L4153&lt;=TODAY()+90),'Apólices'!$L4153+ROW()/100000,""),"")</f>
        <v/>
      </c>
    </row>
    <row r="4154">
      <c r="Z4154">
        <f>IF(AND(ISNUMBER('Apólices'!$L4154),'Apólices'!$R4154&lt;&gt;"Cancelada"),IF(AND('Apólices'!$L4154&gt;=TODAY(),'Apólices'!$L4154&lt;=TODAY()+90),'Apólices'!$L4154+ROW()/100000,""),"")</f>
        <v/>
      </c>
    </row>
    <row r="4155">
      <c r="Z4155">
        <f>IF(AND(ISNUMBER('Apólices'!$L4155),'Apólices'!$R4155&lt;&gt;"Cancelada"),IF(AND('Apólices'!$L4155&gt;=TODAY(),'Apólices'!$L4155&lt;=TODAY()+90),'Apólices'!$L4155+ROW()/100000,""),"")</f>
        <v/>
      </c>
    </row>
    <row r="4156">
      <c r="Z4156">
        <f>IF(AND(ISNUMBER('Apólices'!$L4156),'Apólices'!$R4156&lt;&gt;"Cancelada"),IF(AND('Apólices'!$L4156&gt;=TODAY(),'Apólices'!$L4156&lt;=TODAY()+90),'Apólices'!$L4156+ROW()/100000,""),"")</f>
        <v/>
      </c>
    </row>
    <row r="4157">
      <c r="Z4157">
        <f>IF(AND(ISNUMBER('Apólices'!$L4157),'Apólices'!$R4157&lt;&gt;"Cancelada"),IF(AND('Apólices'!$L4157&gt;=TODAY(),'Apólices'!$L4157&lt;=TODAY()+90),'Apólices'!$L4157+ROW()/100000,""),"")</f>
        <v/>
      </c>
    </row>
    <row r="4158">
      <c r="Z4158">
        <f>IF(AND(ISNUMBER('Apólices'!$L4158),'Apólices'!$R4158&lt;&gt;"Cancelada"),IF(AND('Apólices'!$L4158&gt;=TODAY(),'Apólices'!$L4158&lt;=TODAY()+90),'Apólices'!$L4158+ROW()/100000,""),"")</f>
        <v/>
      </c>
    </row>
    <row r="4159">
      <c r="Z4159">
        <f>IF(AND(ISNUMBER('Apólices'!$L4159),'Apólices'!$R4159&lt;&gt;"Cancelada"),IF(AND('Apólices'!$L4159&gt;=TODAY(),'Apólices'!$L4159&lt;=TODAY()+90),'Apólices'!$L4159+ROW()/100000,""),"")</f>
        <v/>
      </c>
    </row>
    <row r="4160">
      <c r="Z4160">
        <f>IF(AND(ISNUMBER('Apólices'!$L4160),'Apólices'!$R4160&lt;&gt;"Cancelada"),IF(AND('Apólices'!$L4160&gt;=TODAY(),'Apólices'!$L4160&lt;=TODAY()+90),'Apólices'!$L4160+ROW()/100000,""),"")</f>
        <v/>
      </c>
    </row>
    <row r="4161">
      <c r="Z4161">
        <f>IF(AND(ISNUMBER('Apólices'!$L4161),'Apólices'!$R4161&lt;&gt;"Cancelada"),IF(AND('Apólices'!$L4161&gt;=TODAY(),'Apólices'!$L4161&lt;=TODAY()+90),'Apólices'!$L4161+ROW()/100000,""),"")</f>
        <v/>
      </c>
    </row>
    <row r="4162">
      <c r="Z4162">
        <f>IF(AND(ISNUMBER('Apólices'!$L4162),'Apólices'!$R4162&lt;&gt;"Cancelada"),IF(AND('Apólices'!$L4162&gt;=TODAY(),'Apólices'!$L4162&lt;=TODAY()+90),'Apólices'!$L4162+ROW()/100000,""),"")</f>
        <v/>
      </c>
    </row>
    <row r="4163">
      <c r="Z4163">
        <f>IF(AND(ISNUMBER('Apólices'!$L4163),'Apólices'!$R4163&lt;&gt;"Cancelada"),IF(AND('Apólices'!$L4163&gt;=TODAY(),'Apólices'!$L4163&lt;=TODAY()+90),'Apólices'!$L4163+ROW()/100000,""),"")</f>
        <v/>
      </c>
    </row>
    <row r="4164">
      <c r="Z4164">
        <f>IF(AND(ISNUMBER('Apólices'!$L4164),'Apólices'!$R4164&lt;&gt;"Cancelada"),IF(AND('Apólices'!$L4164&gt;=TODAY(),'Apólices'!$L4164&lt;=TODAY()+90),'Apólices'!$L4164+ROW()/100000,""),"")</f>
        <v/>
      </c>
    </row>
    <row r="4165">
      <c r="Z4165">
        <f>IF(AND(ISNUMBER('Apólices'!$L4165),'Apólices'!$R4165&lt;&gt;"Cancelada"),IF(AND('Apólices'!$L4165&gt;=TODAY(),'Apólices'!$L4165&lt;=TODAY()+90),'Apólices'!$L4165+ROW()/100000,""),"")</f>
        <v/>
      </c>
    </row>
    <row r="4166">
      <c r="Z4166">
        <f>IF(AND(ISNUMBER('Apólices'!$L4166),'Apólices'!$R4166&lt;&gt;"Cancelada"),IF(AND('Apólices'!$L4166&gt;=TODAY(),'Apólices'!$L4166&lt;=TODAY()+90),'Apólices'!$L4166+ROW()/100000,""),"")</f>
        <v/>
      </c>
    </row>
    <row r="4167">
      <c r="Z4167">
        <f>IF(AND(ISNUMBER('Apólices'!$L4167),'Apólices'!$R4167&lt;&gt;"Cancelada"),IF(AND('Apólices'!$L4167&gt;=TODAY(),'Apólices'!$L4167&lt;=TODAY()+90),'Apólices'!$L4167+ROW()/100000,""),"")</f>
        <v/>
      </c>
    </row>
    <row r="4168">
      <c r="Z4168">
        <f>IF(AND(ISNUMBER('Apólices'!$L4168),'Apólices'!$R4168&lt;&gt;"Cancelada"),IF(AND('Apólices'!$L4168&gt;=TODAY(),'Apólices'!$L4168&lt;=TODAY()+90),'Apólices'!$L4168+ROW()/100000,""),"")</f>
        <v/>
      </c>
    </row>
    <row r="4169">
      <c r="Z4169">
        <f>IF(AND(ISNUMBER('Apólices'!$L4169),'Apólices'!$R4169&lt;&gt;"Cancelada"),IF(AND('Apólices'!$L4169&gt;=TODAY(),'Apólices'!$L4169&lt;=TODAY()+90),'Apólices'!$L4169+ROW()/100000,""),"")</f>
        <v/>
      </c>
    </row>
    <row r="4170">
      <c r="Z4170">
        <f>IF(AND(ISNUMBER('Apólices'!$L4170),'Apólices'!$R4170&lt;&gt;"Cancelada"),IF(AND('Apólices'!$L4170&gt;=TODAY(),'Apólices'!$L4170&lt;=TODAY()+90),'Apólices'!$L4170+ROW()/100000,""),"")</f>
        <v/>
      </c>
    </row>
    <row r="4171">
      <c r="Z4171">
        <f>IF(AND(ISNUMBER('Apólices'!$L4171),'Apólices'!$R4171&lt;&gt;"Cancelada"),IF(AND('Apólices'!$L4171&gt;=TODAY(),'Apólices'!$L4171&lt;=TODAY()+90),'Apólices'!$L4171+ROW()/100000,""),"")</f>
        <v/>
      </c>
    </row>
    <row r="4172">
      <c r="Z4172">
        <f>IF(AND(ISNUMBER('Apólices'!$L4172),'Apólices'!$R4172&lt;&gt;"Cancelada"),IF(AND('Apólices'!$L4172&gt;=TODAY(),'Apólices'!$L4172&lt;=TODAY()+90),'Apólices'!$L4172+ROW()/100000,""),"")</f>
        <v/>
      </c>
    </row>
    <row r="4173">
      <c r="Z4173">
        <f>IF(AND(ISNUMBER('Apólices'!$L4173),'Apólices'!$R4173&lt;&gt;"Cancelada"),IF(AND('Apólices'!$L4173&gt;=TODAY(),'Apólices'!$L4173&lt;=TODAY()+90),'Apólices'!$L4173+ROW()/100000,""),"")</f>
        <v/>
      </c>
    </row>
    <row r="4174">
      <c r="Z4174">
        <f>IF(AND(ISNUMBER('Apólices'!$L4174),'Apólices'!$R4174&lt;&gt;"Cancelada"),IF(AND('Apólices'!$L4174&gt;=TODAY(),'Apólices'!$L4174&lt;=TODAY()+90),'Apólices'!$L4174+ROW()/100000,""),"")</f>
        <v/>
      </c>
    </row>
    <row r="4175">
      <c r="Z4175">
        <f>IF(AND(ISNUMBER('Apólices'!$L4175),'Apólices'!$R4175&lt;&gt;"Cancelada"),IF(AND('Apólices'!$L4175&gt;=TODAY(),'Apólices'!$L4175&lt;=TODAY()+90),'Apólices'!$L4175+ROW()/100000,""),"")</f>
        <v/>
      </c>
    </row>
    <row r="4176">
      <c r="Z4176">
        <f>IF(AND(ISNUMBER('Apólices'!$L4176),'Apólices'!$R4176&lt;&gt;"Cancelada"),IF(AND('Apólices'!$L4176&gt;=TODAY(),'Apólices'!$L4176&lt;=TODAY()+90),'Apólices'!$L4176+ROW()/100000,""),"")</f>
        <v/>
      </c>
    </row>
    <row r="4177">
      <c r="Z4177">
        <f>IF(AND(ISNUMBER('Apólices'!$L4177),'Apólices'!$R4177&lt;&gt;"Cancelada"),IF(AND('Apólices'!$L4177&gt;=TODAY(),'Apólices'!$L4177&lt;=TODAY()+90),'Apólices'!$L4177+ROW()/100000,""),"")</f>
        <v/>
      </c>
    </row>
    <row r="4178">
      <c r="Z4178">
        <f>IF(AND(ISNUMBER('Apólices'!$L4178),'Apólices'!$R4178&lt;&gt;"Cancelada"),IF(AND('Apólices'!$L4178&gt;=TODAY(),'Apólices'!$L4178&lt;=TODAY()+90),'Apólices'!$L4178+ROW()/100000,""),"")</f>
        <v/>
      </c>
    </row>
    <row r="4179">
      <c r="Z4179">
        <f>IF(AND(ISNUMBER('Apólices'!$L4179),'Apólices'!$R4179&lt;&gt;"Cancelada"),IF(AND('Apólices'!$L4179&gt;=TODAY(),'Apólices'!$L4179&lt;=TODAY()+90),'Apólices'!$L4179+ROW()/100000,""),"")</f>
        <v/>
      </c>
    </row>
    <row r="4180">
      <c r="Z4180">
        <f>IF(AND(ISNUMBER('Apólices'!$L4180),'Apólices'!$R4180&lt;&gt;"Cancelada"),IF(AND('Apólices'!$L4180&gt;=TODAY(),'Apólices'!$L4180&lt;=TODAY()+90),'Apólices'!$L4180+ROW()/100000,""),"")</f>
        <v/>
      </c>
    </row>
    <row r="4181">
      <c r="Z4181">
        <f>IF(AND(ISNUMBER('Apólices'!$L4181),'Apólices'!$R4181&lt;&gt;"Cancelada"),IF(AND('Apólices'!$L4181&gt;=TODAY(),'Apólices'!$L4181&lt;=TODAY()+90),'Apólices'!$L4181+ROW()/100000,""),"")</f>
        <v/>
      </c>
    </row>
    <row r="4182">
      <c r="Z4182">
        <f>IF(AND(ISNUMBER('Apólices'!$L4182),'Apólices'!$R4182&lt;&gt;"Cancelada"),IF(AND('Apólices'!$L4182&gt;=TODAY(),'Apólices'!$L4182&lt;=TODAY()+90),'Apólices'!$L4182+ROW()/100000,""),"")</f>
        <v/>
      </c>
    </row>
    <row r="4183">
      <c r="Z4183">
        <f>IF(AND(ISNUMBER('Apólices'!$L4183),'Apólices'!$R4183&lt;&gt;"Cancelada"),IF(AND('Apólices'!$L4183&gt;=TODAY(),'Apólices'!$L4183&lt;=TODAY()+90),'Apólices'!$L4183+ROW()/100000,""),"")</f>
        <v/>
      </c>
    </row>
    <row r="4184">
      <c r="Z4184">
        <f>IF(AND(ISNUMBER('Apólices'!$L4184),'Apólices'!$R4184&lt;&gt;"Cancelada"),IF(AND('Apólices'!$L4184&gt;=TODAY(),'Apólices'!$L4184&lt;=TODAY()+90),'Apólices'!$L4184+ROW()/100000,""),"")</f>
        <v/>
      </c>
    </row>
    <row r="4185">
      <c r="Z4185">
        <f>IF(AND(ISNUMBER('Apólices'!$L4185),'Apólices'!$R4185&lt;&gt;"Cancelada"),IF(AND('Apólices'!$L4185&gt;=TODAY(),'Apólices'!$L4185&lt;=TODAY()+90),'Apólices'!$L4185+ROW()/100000,""),"")</f>
        <v/>
      </c>
    </row>
    <row r="4186">
      <c r="Z4186">
        <f>IF(AND(ISNUMBER('Apólices'!$L4186),'Apólices'!$R4186&lt;&gt;"Cancelada"),IF(AND('Apólices'!$L4186&gt;=TODAY(),'Apólices'!$L4186&lt;=TODAY()+90),'Apólices'!$L4186+ROW()/100000,""),"")</f>
        <v/>
      </c>
    </row>
    <row r="4187">
      <c r="Z4187">
        <f>IF(AND(ISNUMBER('Apólices'!$L4187),'Apólices'!$R4187&lt;&gt;"Cancelada"),IF(AND('Apólices'!$L4187&gt;=TODAY(),'Apólices'!$L4187&lt;=TODAY()+90),'Apólices'!$L4187+ROW()/100000,""),"")</f>
        <v/>
      </c>
    </row>
    <row r="4188">
      <c r="Z4188">
        <f>IF(AND(ISNUMBER('Apólices'!$L4188),'Apólices'!$R4188&lt;&gt;"Cancelada"),IF(AND('Apólices'!$L4188&gt;=TODAY(),'Apólices'!$L4188&lt;=TODAY()+90),'Apólices'!$L4188+ROW()/100000,""),"")</f>
        <v/>
      </c>
    </row>
    <row r="4189">
      <c r="Z4189">
        <f>IF(AND(ISNUMBER('Apólices'!$L4189),'Apólices'!$R4189&lt;&gt;"Cancelada"),IF(AND('Apólices'!$L4189&gt;=TODAY(),'Apólices'!$L4189&lt;=TODAY()+90),'Apólices'!$L4189+ROW()/100000,""),"")</f>
        <v/>
      </c>
    </row>
    <row r="4190">
      <c r="Z4190">
        <f>IF(AND(ISNUMBER('Apólices'!$L4190),'Apólices'!$R4190&lt;&gt;"Cancelada"),IF(AND('Apólices'!$L4190&gt;=TODAY(),'Apólices'!$L4190&lt;=TODAY()+90),'Apólices'!$L4190+ROW()/100000,""),"")</f>
        <v/>
      </c>
    </row>
    <row r="4191">
      <c r="Z4191">
        <f>IF(AND(ISNUMBER('Apólices'!$L4191),'Apólices'!$R4191&lt;&gt;"Cancelada"),IF(AND('Apólices'!$L4191&gt;=TODAY(),'Apólices'!$L4191&lt;=TODAY()+90),'Apólices'!$L4191+ROW()/100000,""),"")</f>
        <v/>
      </c>
    </row>
    <row r="4192">
      <c r="Z4192">
        <f>IF(AND(ISNUMBER('Apólices'!$L4192),'Apólices'!$R4192&lt;&gt;"Cancelada"),IF(AND('Apólices'!$L4192&gt;=TODAY(),'Apólices'!$L4192&lt;=TODAY()+90),'Apólices'!$L4192+ROW()/100000,""),"")</f>
        <v/>
      </c>
    </row>
    <row r="4193">
      <c r="Z4193">
        <f>IF(AND(ISNUMBER('Apólices'!$L4193),'Apólices'!$R4193&lt;&gt;"Cancelada"),IF(AND('Apólices'!$L4193&gt;=TODAY(),'Apólices'!$L4193&lt;=TODAY()+90),'Apólices'!$L4193+ROW()/100000,""),"")</f>
        <v/>
      </c>
    </row>
    <row r="4194">
      <c r="Z4194">
        <f>IF(AND(ISNUMBER('Apólices'!$L4194),'Apólices'!$R4194&lt;&gt;"Cancelada"),IF(AND('Apólices'!$L4194&gt;=TODAY(),'Apólices'!$L4194&lt;=TODAY()+90),'Apólices'!$L4194+ROW()/100000,""),"")</f>
        <v/>
      </c>
    </row>
    <row r="4195">
      <c r="Z4195">
        <f>IF(AND(ISNUMBER('Apólices'!$L4195),'Apólices'!$R4195&lt;&gt;"Cancelada"),IF(AND('Apólices'!$L4195&gt;=TODAY(),'Apólices'!$L4195&lt;=TODAY()+90),'Apólices'!$L4195+ROW()/100000,""),"")</f>
        <v/>
      </c>
    </row>
    <row r="4196">
      <c r="Z4196">
        <f>IF(AND(ISNUMBER('Apólices'!$L4196),'Apólices'!$R4196&lt;&gt;"Cancelada"),IF(AND('Apólices'!$L4196&gt;=TODAY(),'Apólices'!$L4196&lt;=TODAY()+90),'Apólices'!$L4196+ROW()/100000,""),"")</f>
        <v/>
      </c>
    </row>
    <row r="4197">
      <c r="Z4197">
        <f>IF(AND(ISNUMBER('Apólices'!$L4197),'Apólices'!$R4197&lt;&gt;"Cancelada"),IF(AND('Apólices'!$L4197&gt;=TODAY(),'Apólices'!$L4197&lt;=TODAY()+90),'Apólices'!$L4197+ROW()/100000,""),"")</f>
        <v/>
      </c>
    </row>
    <row r="4198">
      <c r="Z4198">
        <f>IF(AND(ISNUMBER('Apólices'!$L4198),'Apólices'!$R4198&lt;&gt;"Cancelada"),IF(AND('Apólices'!$L4198&gt;=TODAY(),'Apólices'!$L4198&lt;=TODAY()+90),'Apólices'!$L4198+ROW()/100000,""),"")</f>
        <v/>
      </c>
    </row>
    <row r="4199">
      <c r="Z4199">
        <f>IF(AND(ISNUMBER('Apólices'!$L4199),'Apólices'!$R4199&lt;&gt;"Cancelada"),IF(AND('Apólices'!$L4199&gt;=TODAY(),'Apólices'!$L4199&lt;=TODAY()+90),'Apólices'!$L4199+ROW()/100000,""),"")</f>
        <v/>
      </c>
    </row>
    <row r="4200">
      <c r="Z4200">
        <f>IF(AND(ISNUMBER('Apólices'!$L4200),'Apólices'!$R4200&lt;&gt;"Cancelada"),IF(AND('Apólices'!$L4200&gt;=TODAY(),'Apólices'!$L4200&lt;=TODAY()+90),'Apólices'!$L4200+ROW()/100000,""),"")</f>
        <v/>
      </c>
    </row>
    <row r="4201">
      <c r="Z4201">
        <f>IF(AND(ISNUMBER('Apólices'!$L4201),'Apólices'!$R4201&lt;&gt;"Cancelada"),IF(AND('Apólices'!$L4201&gt;=TODAY(),'Apólices'!$L4201&lt;=TODAY()+90),'Apólices'!$L4201+ROW()/100000,""),"")</f>
        <v/>
      </c>
    </row>
    <row r="4202">
      <c r="Z4202">
        <f>IF(AND(ISNUMBER('Apólices'!$L4202),'Apólices'!$R4202&lt;&gt;"Cancelada"),IF(AND('Apólices'!$L4202&gt;=TODAY(),'Apólices'!$L4202&lt;=TODAY()+90),'Apólices'!$L4202+ROW()/100000,""),"")</f>
        <v/>
      </c>
    </row>
    <row r="4203">
      <c r="Z4203">
        <f>IF(AND(ISNUMBER('Apólices'!$L4203),'Apólices'!$R4203&lt;&gt;"Cancelada"),IF(AND('Apólices'!$L4203&gt;=TODAY(),'Apólices'!$L4203&lt;=TODAY()+90),'Apólices'!$L4203+ROW()/100000,""),"")</f>
        <v/>
      </c>
    </row>
    <row r="4204">
      <c r="Z4204">
        <f>IF(AND(ISNUMBER('Apólices'!$L4204),'Apólices'!$R4204&lt;&gt;"Cancelada"),IF(AND('Apólices'!$L4204&gt;=TODAY(),'Apólices'!$L4204&lt;=TODAY()+90),'Apólices'!$L4204+ROW()/100000,""),"")</f>
        <v/>
      </c>
    </row>
    <row r="4205">
      <c r="Z4205">
        <f>IF(AND(ISNUMBER('Apólices'!$L4205),'Apólices'!$R4205&lt;&gt;"Cancelada"),IF(AND('Apólices'!$L4205&gt;=TODAY(),'Apólices'!$L4205&lt;=TODAY()+90),'Apólices'!$L4205+ROW()/100000,""),"")</f>
        <v/>
      </c>
    </row>
    <row r="4206">
      <c r="Z4206">
        <f>IF(AND(ISNUMBER('Apólices'!$L4206),'Apólices'!$R4206&lt;&gt;"Cancelada"),IF(AND('Apólices'!$L4206&gt;=TODAY(),'Apólices'!$L4206&lt;=TODAY()+90),'Apólices'!$L4206+ROW()/100000,""),"")</f>
        <v/>
      </c>
    </row>
    <row r="4207">
      <c r="Z4207">
        <f>IF(AND(ISNUMBER('Apólices'!$L4207),'Apólices'!$R4207&lt;&gt;"Cancelada"),IF(AND('Apólices'!$L4207&gt;=TODAY(),'Apólices'!$L4207&lt;=TODAY()+90),'Apólices'!$L4207+ROW()/100000,""),"")</f>
        <v/>
      </c>
    </row>
    <row r="4208">
      <c r="Z4208">
        <f>IF(AND(ISNUMBER('Apólices'!$L4208),'Apólices'!$R4208&lt;&gt;"Cancelada"),IF(AND('Apólices'!$L4208&gt;=TODAY(),'Apólices'!$L4208&lt;=TODAY()+90),'Apólices'!$L4208+ROW()/100000,""),"")</f>
        <v/>
      </c>
    </row>
    <row r="4209">
      <c r="Z4209">
        <f>IF(AND(ISNUMBER('Apólices'!$L4209),'Apólices'!$R4209&lt;&gt;"Cancelada"),IF(AND('Apólices'!$L4209&gt;=TODAY(),'Apólices'!$L4209&lt;=TODAY()+90),'Apólices'!$L4209+ROW()/100000,""),"")</f>
        <v/>
      </c>
    </row>
    <row r="4210">
      <c r="Z4210">
        <f>IF(AND(ISNUMBER('Apólices'!$L4210),'Apólices'!$R4210&lt;&gt;"Cancelada"),IF(AND('Apólices'!$L4210&gt;=TODAY(),'Apólices'!$L4210&lt;=TODAY()+90),'Apólices'!$L4210+ROW()/100000,""),"")</f>
        <v/>
      </c>
    </row>
    <row r="4211">
      <c r="Z4211">
        <f>IF(AND(ISNUMBER('Apólices'!$L4211),'Apólices'!$R4211&lt;&gt;"Cancelada"),IF(AND('Apólices'!$L4211&gt;=TODAY(),'Apólices'!$L4211&lt;=TODAY()+90),'Apólices'!$L4211+ROW()/100000,""),"")</f>
        <v/>
      </c>
    </row>
    <row r="4212">
      <c r="Z4212">
        <f>IF(AND(ISNUMBER('Apólices'!$L4212),'Apólices'!$R4212&lt;&gt;"Cancelada"),IF(AND('Apólices'!$L4212&gt;=TODAY(),'Apólices'!$L4212&lt;=TODAY()+90),'Apólices'!$L4212+ROW()/100000,""),"")</f>
        <v/>
      </c>
    </row>
    <row r="4213">
      <c r="Z4213">
        <f>IF(AND(ISNUMBER('Apólices'!$L4213),'Apólices'!$R4213&lt;&gt;"Cancelada"),IF(AND('Apólices'!$L4213&gt;=TODAY(),'Apólices'!$L4213&lt;=TODAY()+90),'Apólices'!$L4213+ROW()/100000,""),"")</f>
        <v/>
      </c>
    </row>
    <row r="4214">
      <c r="Z4214">
        <f>IF(AND(ISNUMBER('Apólices'!$L4214),'Apólices'!$R4214&lt;&gt;"Cancelada"),IF(AND('Apólices'!$L4214&gt;=TODAY(),'Apólices'!$L4214&lt;=TODAY()+90),'Apólices'!$L4214+ROW()/100000,""),"")</f>
        <v/>
      </c>
    </row>
    <row r="4215">
      <c r="Z4215">
        <f>IF(AND(ISNUMBER('Apólices'!$L4215),'Apólices'!$R4215&lt;&gt;"Cancelada"),IF(AND('Apólices'!$L4215&gt;=TODAY(),'Apólices'!$L4215&lt;=TODAY()+90),'Apólices'!$L4215+ROW()/100000,""),"")</f>
        <v/>
      </c>
    </row>
    <row r="4216">
      <c r="Z4216">
        <f>IF(AND(ISNUMBER('Apólices'!$L4216),'Apólices'!$R4216&lt;&gt;"Cancelada"),IF(AND('Apólices'!$L4216&gt;=TODAY(),'Apólices'!$L4216&lt;=TODAY()+90),'Apólices'!$L4216+ROW()/100000,""),"")</f>
        <v/>
      </c>
    </row>
    <row r="4217">
      <c r="Z4217">
        <f>IF(AND(ISNUMBER('Apólices'!$L4217),'Apólices'!$R4217&lt;&gt;"Cancelada"),IF(AND('Apólices'!$L4217&gt;=TODAY(),'Apólices'!$L4217&lt;=TODAY()+90),'Apólices'!$L4217+ROW()/100000,""),"")</f>
        <v/>
      </c>
    </row>
    <row r="4218">
      <c r="Z4218">
        <f>IF(AND(ISNUMBER('Apólices'!$L4218),'Apólices'!$R4218&lt;&gt;"Cancelada"),IF(AND('Apólices'!$L4218&gt;=TODAY(),'Apólices'!$L4218&lt;=TODAY()+90),'Apólices'!$L4218+ROW()/100000,""),"")</f>
        <v/>
      </c>
    </row>
    <row r="4219">
      <c r="Z4219">
        <f>IF(AND(ISNUMBER('Apólices'!$L4219),'Apólices'!$R4219&lt;&gt;"Cancelada"),IF(AND('Apólices'!$L4219&gt;=TODAY(),'Apólices'!$L4219&lt;=TODAY()+90),'Apólices'!$L4219+ROW()/100000,""),"")</f>
        <v/>
      </c>
    </row>
    <row r="4220">
      <c r="Z4220">
        <f>IF(AND(ISNUMBER('Apólices'!$L4220),'Apólices'!$R4220&lt;&gt;"Cancelada"),IF(AND('Apólices'!$L4220&gt;=TODAY(),'Apólices'!$L4220&lt;=TODAY()+90),'Apólices'!$L4220+ROW()/100000,""),"")</f>
        <v/>
      </c>
    </row>
    <row r="4221">
      <c r="Z4221">
        <f>IF(AND(ISNUMBER('Apólices'!$L4221),'Apólices'!$R4221&lt;&gt;"Cancelada"),IF(AND('Apólices'!$L4221&gt;=TODAY(),'Apólices'!$L4221&lt;=TODAY()+90),'Apólices'!$L4221+ROW()/100000,""),"")</f>
        <v/>
      </c>
    </row>
    <row r="4222">
      <c r="Z4222">
        <f>IF(AND(ISNUMBER('Apólices'!$L4222),'Apólices'!$R4222&lt;&gt;"Cancelada"),IF(AND('Apólices'!$L4222&gt;=TODAY(),'Apólices'!$L4222&lt;=TODAY()+90),'Apólices'!$L4222+ROW()/100000,""),"")</f>
        <v/>
      </c>
    </row>
    <row r="4223">
      <c r="Z4223">
        <f>IF(AND(ISNUMBER('Apólices'!$L4223),'Apólices'!$R4223&lt;&gt;"Cancelada"),IF(AND('Apólices'!$L4223&gt;=TODAY(),'Apólices'!$L4223&lt;=TODAY()+90),'Apólices'!$L4223+ROW()/100000,""),"")</f>
        <v/>
      </c>
    </row>
    <row r="4224">
      <c r="Z4224">
        <f>IF(AND(ISNUMBER('Apólices'!$L4224),'Apólices'!$R4224&lt;&gt;"Cancelada"),IF(AND('Apólices'!$L4224&gt;=TODAY(),'Apólices'!$L4224&lt;=TODAY()+90),'Apólices'!$L4224+ROW()/100000,""),"")</f>
        <v/>
      </c>
    </row>
    <row r="4225">
      <c r="Z4225">
        <f>IF(AND(ISNUMBER('Apólices'!$L4225),'Apólices'!$R4225&lt;&gt;"Cancelada"),IF(AND('Apólices'!$L4225&gt;=TODAY(),'Apólices'!$L4225&lt;=TODAY()+90),'Apólices'!$L4225+ROW()/100000,""),"")</f>
        <v/>
      </c>
    </row>
    <row r="4226">
      <c r="Z4226">
        <f>IF(AND(ISNUMBER('Apólices'!$L4226),'Apólices'!$R4226&lt;&gt;"Cancelada"),IF(AND('Apólices'!$L4226&gt;=TODAY(),'Apólices'!$L4226&lt;=TODAY()+90),'Apólices'!$L4226+ROW()/100000,""),"")</f>
        <v/>
      </c>
    </row>
    <row r="4227">
      <c r="Z4227">
        <f>IF(AND(ISNUMBER('Apólices'!$L4227),'Apólices'!$R4227&lt;&gt;"Cancelada"),IF(AND('Apólices'!$L4227&gt;=TODAY(),'Apólices'!$L4227&lt;=TODAY()+90),'Apólices'!$L4227+ROW()/100000,""),"")</f>
        <v/>
      </c>
    </row>
    <row r="4228">
      <c r="Z4228">
        <f>IF(AND(ISNUMBER('Apólices'!$L4228),'Apólices'!$R4228&lt;&gt;"Cancelada"),IF(AND('Apólices'!$L4228&gt;=TODAY(),'Apólices'!$L4228&lt;=TODAY()+90),'Apólices'!$L4228+ROW()/100000,""),"")</f>
        <v/>
      </c>
    </row>
    <row r="4229">
      <c r="Z4229">
        <f>IF(AND(ISNUMBER('Apólices'!$L4229),'Apólices'!$R4229&lt;&gt;"Cancelada"),IF(AND('Apólices'!$L4229&gt;=TODAY(),'Apólices'!$L4229&lt;=TODAY()+90),'Apólices'!$L4229+ROW()/100000,""),"")</f>
        <v/>
      </c>
    </row>
    <row r="4230">
      <c r="Z4230">
        <f>IF(AND(ISNUMBER('Apólices'!$L4230),'Apólices'!$R4230&lt;&gt;"Cancelada"),IF(AND('Apólices'!$L4230&gt;=TODAY(),'Apólices'!$L4230&lt;=TODAY()+90),'Apólices'!$L4230+ROW()/100000,""),"")</f>
        <v/>
      </c>
    </row>
    <row r="4231">
      <c r="Z4231">
        <f>IF(AND(ISNUMBER('Apólices'!$L4231),'Apólices'!$R4231&lt;&gt;"Cancelada"),IF(AND('Apólices'!$L4231&gt;=TODAY(),'Apólices'!$L4231&lt;=TODAY()+90),'Apólices'!$L4231+ROW()/100000,""),"")</f>
        <v/>
      </c>
    </row>
    <row r="4232">
      <c r="Z4232">
        <f>IF(AND(ISNUMBER('Apólices'!$L4232),'Apólices'!$R4232&lt;&gt;"Cancelada"),IF(AND('Apólices'!$L4232&gt;=TODAY(),'Apólices'!$L4232&lt;=TODAY()+90),'Apólices'!$L4232+ROW()/100000,""),"")</f>
        <v/>
      </c>
    </row>
    <row r="4233">
      <c r="Z4233">
        <f>IF(AND(ISNUMBER('Apólices'!$L4233),'Apólices'!$R4233&lt;&gt;"Cancelada"),IF(AND('Apólices'!$L4233&gt;=TODAY(),'Apólices'!$L4233&lt;=TODAY()+90),'Apólices'!$L4233+ROW()/100000,""),"")</f>
        <v/>
      </c>
    </row>
    <row r="4234">
      <c r="Z4234">
        <f>IF(AND(ISNUMBER('Apólices'!$L4234),'Apólices'!$R4234&lt;&gt;"Cancelada"),IF(AND('Apólices'!$L4234&gt;=TODAY(),'Apólices'!$L4234&lt;=TODAY()+90),'Apólices'!$L4234+ROW()/100000,""),"")</f>
        <v/>
      </c>
    </row>
    <row r="4235">
      <c r="Z4235">
        <f>IF(AND(ISNUMBER('Apólices'!$L4235),'Apólices'!$R4235&lt;&gt;"Cancelada"),IF(AND('Apólices'!$L4235&gt;=TODAY(),'Apólices'!$L4235&lt;=TODAY()+90),'Apólices'!$L4235+ROW()/100000,""),"")</f>
        <v/>
      </c>
    </row>
    <row r="4236">
      <c r="Z4236">
        <f>IF(AND(ISNUMBER('Apólices'!$L4236),'Apólices'!$R4236&lt;&gt;"Cancelada"),IF(AND('Apólices'!$L4236&gt;=TODAY(),'Apólices'!$L4236&lt;=TODAY()+90),'Apólices'!$L4236+ROW()/100000,""),"")</f>
        <v/>
      </c>
    </row>
    <row r="4237">
      <c r="Z4237">
        <f>IF(AND(ISNUMBER('Apólices'!$L4237),'Apólices'!$R4237&lt;&gt;"Cancelada"),IF(AND('Apólices'!$L4237&gt;=TODAY(),'Apólices'!$L4237&lt;=TODAY()+90),'Apólices'!$L4237+ROW()/100000,""),"")</f>
        <v/>
      </c>
    </row>
    <row r="4238">
      <c r="Z4238">
        <f>IF(AND(ISNUMBER('Apólices'!$L4238),'Apólices'!$R4238&lt;&gt;"Cancelada"),IF(AND('Apólices'!$L4238&gt;=TODAY(),'Apólices'!$L4238&lt;=TODAY()+90),'Apólices'!$L4238+ROW()/100000,""),"")</f>
        <v/>
      </c>
    </row>
    <row r="4239">
      <c r="Z4239">
        <f>IF(AND(ISNUMBER('Apólices'!$L4239),'Apólices'!$R4239&lt;&gt;"Cancelada"),IF(AND('Apólices'!$L4239&gt;=TODAY(),'Apólices'!$L4239&lt;=TODAY()+90),'Apólices'!$L4239+ROW()/100000,""),"")</f>
        <v/>
      </c>
    </row>
    <row r="4240">
      <c r="Z4240">
        <f>IF(AND(ISNUMBER('Apólices'!$L4240),'Apólices'!$R4240&lt;&gt;"Cancelada"),IF(AND('Apólices'!$L4240&gt;=TODAY(),'Apólices'!$L4240&lt;=TODAY()+90),'Apólices'!$L4240+ROW()/100000,""),"")</f>
        <v/>
      </c>
    </row>
    <row r="4241">
      <c r="Z4241">
        <f>IF(AND(ISNUMBER('Apólices'!$L4241),'Apólices'!$R4241&lt;&gt;"Cancelada"),IF(AND('Apólices'!$L4241&gt;=TODAY(),'Apólices'!$L4241&lt;=TODAY()+90),'Apólices'!$L4241+ROW()/100000,""),"")</f>
        <v/>
      </c>
    </row>
    <row r="4242">
      <c r="Z4242">
        <f>IF(AND(ISNUMBER('Apólices'!$L4242),'Apólices'!$R4242&lt;&gt;"Cancelada"),IF(AND('Apólices'!$L4242&gt;=TODAY(),'Apólices'!$L4242&lt;=TODAY()+90),'Apólices'!$L4242+ROW()/100000,""),"")</f>
        <v/>
      </c>
    </row>
    <row r="4243">
      <c r="Z4243">
        <f>IF(AND(ISNUMBER('Apólices'!$L4243),'Apólices'!$R4243&lt;&gt;"Cancelada"),IF(AND('Apólices'!$L4243&gt;=TODAY(),'Apólices'!$L4243&lt;=TODAY()+90),'Apólices'!$L4243+ROW()/100000,""),"")</f>
        <v/>
      </c>
    </row>
    <row r="4244">
      <c r="Z4244">
        <f>IF(AND(ISNUMBER('Apólices'!$L4244),'Apólices'!$R4244&lt;&gt;"Cancelada"),IF(AND('Apólices'!$L4244&gt;=TODAY(),'Apólices'!$L4244&lt;=TODAY()+90),'Apólices'!$L4244+ROW()/100000,""),"")</f>
        <v/>
      </c>
    </row>
    <row r="4245">
      <c r="Z4245">
        <f>IF(AND(ISNUMBER('Apólices'!$L4245),'Apólices'!$R4245&lt;&gt;"Cancelada"),IF(AND('Apólices'!$L4245&gt;=TODAY(),'Apólices'!$L4245&lt;=TODAY()+90),'Apólices'!$L4245+ROW()/100000,""),"")</f>
        <v/>
      </c>
    </row>
    <row r="4246">
      <c r="Z4246">
        <f>IF(AND(ISNUMBER('Apólices'!$L4246),'Apólices'!$R4246&lt;&gt;"Cancelada"),IF(AND('Apólices'!$L4246&gt;=TODAY(),'Apólices'!$L4246&lt;=TODAY()+90),'Apólices'!$L4246+ROW()/100000,""),"")</f>
        <v/>
      </c>
    </row>
    <row r="4247">
      <c r="Z4247">
        <f>IF(AND(ISNUMBER('Apólices'!$L4247),'Apólices'!$R4247&lt;&gt;"Cancelada"),IF(AND('Apólices'!$L4247&gt;=TODAY(),'Apólices'!$L4247&lt;=TODAY()+90),'Apólices'!$L4247+ROW()/100000,""),"")</f>
        <v/>
      </c>
    </row>
    <row r="4248">
      <c r="Z4248">
        <f>IF(AND(ISNUMBER('Apólices'!$L4248),'Apólices'!$R4248&lt;&gt;"Cancelada"),IF(AND('Apólices'!$L4248&gt;=TODAY(),'Apólices'!$L4248&lt;=TODAY()+90),'Apólices'!$L4248+ROW()/100000,""),"")</f>
        <v/>
      </c>
    </row>
    <row r="4249">
      <c r="Z4249">
        <f>IF(AND(ISNUMBER('Apólices'!$L4249),'Apólices'!$R4249&lt;&gt;"Cancelada"),IF(AND('Apólices'!$L4249&gt;=TODAY(),'Apólices'!$L4249&lt;=TODAY()+90),'Apólices'!$L4249+ROW()/100000,""),"")</f>
        <v/>
      </c>
    </row>
    <row r="4250">
      <c r="Z4250">
        <f>IF(AND(ISNUMBER('Apólices'!$L4250),'Apólices'!$R4250&lt;&gt;"Cancelada"),IF(AND('Apólices'!$L4250&gt;=TODAY(),'Apólices'!$L4250&lt;=TODAY()+90),'Apólices'!$L4250+ROW()/100000,""),"")</f>
        <v/>
      </c>
    </row>
    <row r="4251">
      <c r="Z4251">
        <f>IF(AND(ISNUMBER('Apólices'!$L4251),'Apólices'!$R4251&lt;&gt;"Cancelada"),IF(AND('Apólices'!$L4251&gt;=TODAY(),'Apólices'!$L4251&lt;=TODAY()+90),'Apólices'!$L4251+ROW()/100000,""),"")</f>
        <v/>
      </c>
    </row>
    <row r="4252">
      <c r="Z4252">
        <f>IF(AND(ISNUMBER('Apólices'!$L4252),'Apólices'!$R4252&lt;&gt;"Cancelada"),IF(AND('Apólices'!$L4252&gt;=TODAY(),'Apólices'!$L4252&lt;=TODAY()+90),'Apólices'!$L4252+ROW()/100000,""),"")</f>
        <v/>
      </c>
    </row>
    <row r="4253">
      <c r="Z4253">
        <f>IF(AND(ISNUMBER('Apólices'!$L4253),'Apólices'!$R4253&lt;&gt;"Cancelada"),IF(AND('Apólices'!$L4253&gt;=TODAY(),'Apólices'!$L4253&lt;=TODAY()+90),'Apólices'!$L4253+ROW()/100000,""),"")</f>
        <v/>
      </c>
    </row>
    <row r="4254">
      <c r="Z4254">
        <f>IF(AND(ISNUMBER('Apólices'!$L4254),'Apólices'!$R4254&lt;&gt;"Cancelada"),IF(AND('Apólices'!$L4254&gt;=TODAY(),'Apólices'!$L4254&lt;=TODAY()+90),'Apólices'!$L4254+ROW()/100000,""),"")</f>
        <v/>
      </c>
    </row>
    <row r="4255">
      <c r="Z4255">
        <f>IF(AND(ISNUMBER('Apólices'!$L4255),'Apólices'!$R4255&lt;&gt;"Cancelada"),IF(AND('Apólices'!$L4255&gt;=TODAY(),'Apólices'!$L4255&lt;=TODAY()+90),'Apólices'!$L4255+ROW()/100000,""),"")</f>
        <v/>
      </c>
    </row>
    <row r="4256">
      <c r="Z4256">
        <f>IF(AND(ISNUMBER('Apólices'!$L4256),'Apólices'!$R4256&lt;&gt;"Cancelada"),IF(AND('Apólices'!$L4256&gt;=TODAY(),'Apólices'!$L4256&lt;=TODAY()+90),'Apólices'!$L4256+ROW()/100000,""),"")</f>
        <v/>
      </c>
    </row>
    <row r="4257">
      <c r="Z4257">
        <f>IF(AND(ISNUMBER('Apólices'!$L4257),'Apólices'!$R4257&lt;&gt;"Cancelada"),IF(AND('Apólices'!$L4257&gt;=TODAY(),'Apólices'!$L4257&lt;=TODAY()+90),'Apólices'!$L4257+ROW()/100000,""),"")</f>
        <v/>
      </c>
    </row>
    <row r="4258">
      <c r="Z4258">
        <f>IF(AND(ISNUMBER('Apólices'!$L4258),'Apólices'!$R4258&lt;&gt;"Cancelada"),IF(AND('Apólices'!$L4258&gt;=TODAY(),'Apólices'!$L4258&lt;=TODAY()+90),'Apólices'!$L4258+ROW()/100000,""),"")</f>
        <v/>
      </c>
    </row>
    <row r="4259">
      <c r="Z4259">
        <f>IF(AND(ISNUMBER('Apólices'!$L4259),'Apólices'!$R4259&lt;&gt;"Cancelada"),IF(AND('Apólices'!$L4259&gt;=TODAY(),'Apólices'!$L4259&lt;=TODAY()+90),'Apólices'!$L4259+ROW()/100000,""),"")</f>
        <v/>
      </c>
    </row>
    <row r="4260">
      <c r="Z4260">
        <f>IF(AND(ISNUMBER('Apólices'!$L4260),'Apólices'!$R4260&lt;&gt;"Cancelada"),IF(AND('Apólices'!$L4260&gt;=TODAY(),'Apólices'!$L4260&lt;=TODAY()+90),'Apólices'!$L4260+ROW()/100000,""),"")</f>
        <v/>
      </c>
    </row>
    <row r="4261">
      <c r="Z4261">
        <f>IF(AND(ISNUMBER('Apólices'!$L4261),'Apólices'!$R4261&lt;&gt;"Cancelada"),IF(AND('Apólices'!$L4261&gt;=TODAY(),'Apólices'!$L4261&lt;=TODAY()+90),'Apólices'!$L4261+ROW()/100000,""),"")</f>
        <v/>
      </c>
    </row>
    <row r="4262">
      <c r="Z4262">
        <f>IF(AND(ISNUMBER('Apólices'!$L4262),'Apólices'!$R4262&lt;&gt;"Cancelada"),IF(AND('Apólices'!$L4262&gt;=TODAY(),'Apólices'!$L4262&lt;=TODAY()+90),'Apólices'!$L4262+ROW()/100000,""),"")</f>
        <v/>
      </c>
    </row>
    <row r="4263">
      <c r="Z4263">
        <f>IF(AND(ISNUMBER('Apólices'!$L4263),'Apólices'!$R4263&lt;&gt;"Cancelada"),IF(AND('Apólices'!$L4263&gt;=TODAY(),'Apólices'!$L4263&lt;=TODAY()+90),'Apólices'!$L4263+ROW()/100000,""),"")</f>
        <v/>
      </c>
    </row>
    <row r="4264">
      <c r="Z4264">
        <f>IF(AND(ISNUMBER('Apólices'!$L4264),'Apólices'!$R4264&lt;&gt;"Cancelada"),IF(AND('Apólices'!$L4264&gt;=TODAY(),'Apólices'!$L4264&lt;=TODAY()+90),'Apólices'!$L4264+ROW()/100000,""),"")</f>
        <v/>
      </c>
    </row>
    <row r="4265">
      <c r="Z4265">
        <f>IF(AND(ISNUMBER('Apólices'!$L4265),'Apólices'!$R4265&lt;&gt;"Cancelada"),IF(AND('Apólices'!$L4265&gt;=TODAY(),'Apólices'!$L4265&lt;=TODAY()+90),'Apólices'!$L4265+ROW()/100000,""),"")</f>
        <v/>
      </c>
    </row>
    <row r="4266">
      <c r="Z4266">
        <f>IF(AND(ISNUMBER('Apólices'!$L4266),'Apólices'!$R4266&lt;&gt;"Cancelada"),IF(AND('Apólices'!$L4266&gt;=TODAY(),'Apólices'!$L4266&lt;=TODAY()+90),'Apólices'!$L4266+ROW()/100000,""),"")</f>
        <v/>
      </c>
    </row>
    <row r="4267">
      <c r="Z4267">
        <f>IF(AND(ISNUMBER('Apólices'!$L4267),'Apólices'!$R4267&lt;&gt;"Cancelada"),IF(AND('Apólices'!$L4267&gt;=TODAY(),'Apólices'!$L4267&lt;=TODAY()+90),'Apólices'!$L4267+ROW()/100000,""),"")</f>
        <v/>
      </c>
    </row>
    <row r="4268">
      <c r="Z4268">
        <f>IF(AND(ISNUMBER('Apólices'!$L4268),'Apólices'!$R4268&lt;&gt;"Cancelada"),IF(AND('Apólices'!$L4268&gt;=TODAY(),'Apólices'!$L4268&lt;=TODAY()+90),'Apólices'!$L4268+ROW()/100000,""),"")</f>
        <v/>
      </c>
    </row>
    <row r="4269">
      <c r="Z4269">
        <f>IF(AND(ISNUMBER('Apólices'!$L4269),'Apólices'!$R4269&lt;&gt;"Cancelada"),IF(AND('Apólices'!$L4269&gt;=TODAY(),'Apólices'!$L4269&lt;=TODAY()+90),'Apólices'!$L4269+ROW()/100000,""),"")</f>
        <v/>
      </c>
    </row>
    <row r="4270">
      <c r="Z4270">
        <f>IF(AND(ISNUMBER('Apólices'!$L4270),'Apólices'!$R4270&lt;&gt;"Cancelada"),IF(AND('Apólices'!$L4270&gt;=TODAY(),'Apólices'!$L4270&lt;=TODAY()+90),'Apólices'!$L4270+ROW()/100000,""),"")</f>
        <v/>
      </c>
    </row>
    <row r="4271">
      <c r="Z4271">
        <f>IF(AND(ISNUMBER('Apólices'!$L4271),'Apólices'!$R4271&lt;&gt;"Cancelada"),IF(AND('Apólices'!$L4271&gt;=TODAY(),'Apólices'!$L4271&lt;=TODAY()+90),'Apólices'!$L4271+ROW()/100000,""),"")</f>
        <v/>
      </c>
    </row>
    <row r="4272">
      <c r="Z4272">
        <f>IF(AND(ISNUMBER('Apólices'!$L4272),'Apólices'!$R4272&lt;&gt;"Cancelada"),IF(AND('Apólices'!$L4272&gt;=TODAY(),'Apólices'!$L4272&lt;=TODAY()+90),'Apólices'!$L4272+ROW()/100000,""),"")</f>
        <v/>
      </c>
    </row>
    <row r="4273">
      <c r="Z4273">
        <f>IF(AND(ISNUMBER('Apólices'!$L4273),'Apólices'!$R4273&lt;&gt;"Cancelada"),IF(AND('Apólices'!$L4273&gt;=TODAY(),'Apólices'!$L4273&lt;=TODAY()+90),'Apólices'!$L4273+ROW()/100000,""),"")</f>
        <v/>
      </c>
    </row>
    <row r="4274">
      <c r="Z4274">
        <f>IF(AND(ISNUMBER('Apólices'!$L4274),'Apólices'!$R4274&lt;&gt;"Cancelada"),IF(AND('Apólices'!$L4274&gt;=TODAY(),'Apólices'!$L4274&lt;=TODAY()+90),'Apólices'!$L4274+ROW()/100000,""),"")</f>
        <v/>
      </c>
    </row>
    <row r="4275">
      <c r="Z4275">
        <f>IF(AND(ISNUMBER('Apólices'!$L4275),'Apólices'!$R4275&lt;&gt;"Cancelada"),IF(AND('Apólices'!$L4275&gt;=TODAY(),'Apólices'!$L4275&lt;=TODAY()+90),'Apólices'!$L4275+ROW()/100000,""),"")</f>
        <v/>
      </c>
    </row>
    <row r="4276">
      <c r="Z4276">
        <f>IF(AND(ISNUMBER('Apólices'!$L4276),'Apólices'!$R4276&lt;&gt;"Cancelada"),IF(AND('Apólices'!$L4276&gt;=TODAY(),'Apólices'!$L4276&lt;=TODAY()+90),'Apólices'!$L4276+ROW()/100000,""),"")</f>
        <v/>
      </c>
    </row>
    <row r="4277">
      <c r="Z4277">
        <f>IF(AND(ISNUMBER('Apólices'!$L4277),'Apólices'!$R4277&lt;&gt;"Cancelada"),IF(AND('Apólices'!$L4277&gt;=TODAY(),'Apólices'!$L4277&lt;=TODAY()+90),'Apólices'!$L4277+ROW()/100000,""),"")</f>
        <v/>
      </c>
    </row>
    <row r="4278">
      <c r="Z4278">
        <f>IF(AND(ISNUMBER('Apólices'!$L4278),'Apólices'!$R4278&lt;&gt;"Cancelada"),IF(AND('Apólices'!$L4278&gt;=TODAY(),'Apólices'!$L4278&lt;=TODAY()+90),'Apólices'!$L4278+ROW()/100000,""),"")</f>
        <v/>
      </c>
    </row>
    <row r="4279">
      <c r="Z4279">
        <f>IF(AND(ISNUMBER('Apólices'!$L4279),'Apólices'!$R4279&lt;&gt;"Cancelada"),IF(AND('Apólices'!$L4279&gt;=TODAY(),'Apólices'!$L4279&lt;=TODAY()+90),'Apólices'!$L4279+ROW()/100000,""),"")</f>
        <v/>
      </c>
    </row>
    <row r="4280">
      <c r="Z4280">
        <f>IF(AND(ISNUMBER('Apólices'!$L4280),'Apólices'!$R4280&lt;&gt;"Cancelada"),IF(AND('Apólices'!$L4280&gt;=TODAY(),'Apólices'!$L4280&lt;=TODAY()+90),'Apólices'!$L4280+ROW()/100000,""),"")</f>
        <v/>
      </c>
    </row>
    <row r="4281">
      <c r="Z4281">
        <f>IF(AND(ISNUMBER('Apólices'!$L4281),'Apólices'!$R4281&lt;&gt;"Cancelada"),IF(AND('Apólices'!$L4281&gt;=TODAY(),'Apólices'!$L4281&lt;=TODAY()+90),'Apólices'!$L4281+ROW()/100000,""),"")</f>
        <v/>
      </c>
    </row>
    <row r="4282">
      <c r="Z4282">
        <f>IF(AND(ISNUMBER('Apólices'!$L4282),'Apólices'!$R4282&lt;&gt;"Cancelada"),IF(AND('Apólices'!$L4282&gt;=TODAY(),'Apólices'!$L4282&lt;=TODAY()+90),'Apólices'!$L4282+ROW()/100000,""),"")</f>
        <v/>
      </c>
    </row>
    <row r="4283">
      <c r="Z4283">
        <f>IF(AND(ISNUMBER('Apólices'!$L4283),'Apólices'!$R4283&lt;&gt;"Cancelada"),IF(AND('Apólices'!$L4283&gt;=TODAY(),'Apólices'!$L4283&lt;=TODAY()+90),'Apólices'!$L4283+ROW()/100000,""),"")</f>
        <v/>
      </c>
    </row>
    <row r="4284">
      <c r="Z4284">
        <f>IF(AND(ISNUMBER('Apólices'!$L4284),'Apólices'!$R4284&lt;&gt;"Cancelada"),IF(AND('Apólices'!$L4284&gt;=TODAY(),'Apólices'!$L4284&lt;=TODAY()+90),'Apólices'!$L4284+ROW()/100000,""),"")</f>
        <v/>
      </c>
    </row>
    <row r="4285">
      <c r="Z4285">
        <f>IF(AND(ISNUMBER('Apólices'!$L4285),'Apólices'!$R4285&lt;&gt;"Cancelada"),IF(AND('Apólices'!$L4285&gt;=TODAY(),'Apólices'!$L4285&lt;=TODAY()+90),'Apólices'!$L4285+ROW()/100000,""),"")</f>
        <v/>
      </c>
    </row>
    <row r="4286">
      <c r="Z4286">
        <f>IF(AND(ISNUMBER('Apólices'!$L4286),'Apólices'!$R4286&lt;&gt;"Cancelada"),IF(AND('Apólices'!$L4286&gt;=TODAY(),'Apólices'!$L4286&lt;=TODAY()+90),'Apólices'!$L4286+ROW()/100000,""),"")</f>
        <v/>
      </c>
    </row>
    <row r="4287">
      <c r="Z4287">
        <f>IF(AND(ISNUMBER('Apólices'!$L4287),'Apólices'!$R4287&lt;&gt;"Cancelada"),IF(AND('Apólices'!$L4287&gt;=TODAY(),'Apólices'!$L4287&lt;=TODAY()+90),'Apólices'!$L4287+ROW()/100000,""),"")</f>
        <v/>
      </c>
    </row>
    <row r="4288">
      <c r="Z4288">
        <f>IF(AND(ISNUMBER('Apólices'!$L4288),'Apólices'!$R4288&lt;&gt;"Cancelada"),IF(AND('Apólices'!$L4288&gt;=TODAY(),'Apólices'!$L4288&lt;=TODAY()+90),'Apólices'!$L4288+ROW()/100000,""),"")</f>
        <v/>
      </c>
    </row>
    <row r="4289">
      <c r="Z4289">
        <f>IF(AND(ISNUMBER('Apólices'!$L4289),'Apólices'!$R4289&lt;&gt;"Cancelada"),IF(AND('Apólices'!$L4289&gt;=TODAY(),'Apólices'!$L4289&lt;=TODAY()+90),'Apólices'!$L4289+ROW()/100000,""),"")</f>
        <v/>
      </c>
    </row>
    <row r="4290">
      <c r="Z4290">
        <f>IF(AND(ISNUMBER('Apólices'!$L4290),'Apólices'!$R4290&lt;&gt;"Cancelada"),IF(AND('Apólices'!$L4290&gt;=TODAY(),'Apólices'!$L4290&lt;=TODAY()+90),'Apólices'!$L4290+ROW()/100000,""),"")</f>
        <v/>
      </c>
    </row>
    <row r="4291">
      <c r="Z4291">
        <f>IF(AND(ISNUMBER('Apólices'!$L4291),'Apólices'!$R4291&lt;&gt;"Cancelada"),IF(AND('Apólices'!$L4291&gt;=TODAY(),'Apólices'!$L4291&lt;=TODAY()+90),'Apólices'!$L4291+ROW()/100000,""),"")</f>
        <v/>
      </c>
    </row>
    <row r="4292">
      <c r="Z4292">
        <f>IF(AND(ISNUMBER('Apólices'!$L4292),'Apólices'!$R4292&lt;&gt;"Cancelada"),IF(AND('Apólices'!$L4292&gt;=TODAY(),'Apólices'!$L4292&lt;=TODAY()+90),'Apólices'!$L4292+ROW()/100000,""),"")</f>
        <v/>
      </c>
    </row>
    <row r="4293">
      <c r="Z4293">
        <f>IF(AND(ISNUMBER('Apólices'!$L4293),'Apólices'!$R4293&lt;&gt;"Cancelada"),IF(AND('Apólices'!$L4293&gt;=TODAY(),'Apólices'!$L4293&lt;=TODAY()+90),'Apólices'!$L4293+ROW()/100000,""),"")</f>
        <v/>
      </c>
    </row>
    <row r="4294">
      <c r="Z4294">
        <f>IF(AND(ISNUMBER('Apólices'!$L4294),'Apólices'!$R4294&lt;&gt;"Cancelada"),IF(AND('Apólices'!$L4294&gt;=TODAY(),'Apólices'!$L4294&lt;=TODAY()+90),'Apólices'!$L4294+ROW()/100000,""),"")</f>
        <v/>
      </c>
    </row>
    <row r="4295">
      <c r="Z4295">
        <f>IF(AND(ISNUMBER('Apólices'!$L4295),'Apólices'!$R4295&lt;&gt;"Cancelada"),IF(AND('Apólices'!$L4295&gt;=TODAY(),'Apólices'!$L4295&lt;=TODAY()+90),'Apólices'!$L4295+ROW()/100000,""),"")</f>
        <v/>
      </c>
    </row>
    <row r="4296">
      <c r="Z4296">
        <f>IF(AND(ISNUMBER('Apólices'!$L4296),'Apólices'!$R4296&lt;&gt;"Cancelada"),IF(AND('Apólices'!$L4296&gt;=TODAY(),'Apólices'!$L4296&lt;=TODAY()+90),'Apólices'!$L4296+ROW()/100000,""),"")</f>
        <v/>
      </c>
    </row>
    <row r="4297">
      <c r="Z4297">
        <f>IF(AND(ISNUMBER('Apólices'!$L4297),'Apólices'!$R4297&lt;&gt;"Cancelada"),IF(AND('Apólices'!$L4297&gt;=TODAY(),'Apólices'!$L4297&lt;=TODAY()+90),'Apólices'!$L4297+ROW()/100000,""),"")</f>
        <v/>
      </c>
    </row>
    <row r="4298">
      <c r="Z4298">
        <f>IF(AND(ISNUMBER('Apólices'!$L4298),'Apólices'!$R4298&lt;&gt;"Cancelada"),IF(AND('Apólices'!$L4298&gt;=TODAY(),'Apólices'!$L4298&lt;=TODAY()+90),'Apólices'!$L4298+ROW()/100000,""),"")</f>
        <v/>
      </c>
    </row>
    <row r="4299">
      <c r="Z4299">
        <f>IF(AND(ISNUMBER('Apólices'!$L4299),'Apólices'!$R4299&lt;&gt;"Cancelada"),IF(AND('Apólices'!$L4299&gt;=TODAY(),'Apólices'!$L4299&lt;=TODAY()+90),'Apólices'!$L4299+ROW()/100000,""),"")</f>
        <v/>
      </c>
    </row>
    <row r="4300">
      <c r="Z4300">
        <f>IF(AND(ISNUMBER('Apólices'!$L4300),'Apólices'!$R4300&lt;&gt;"Cancelada"),IF(AND('Apólices'!$L4300&gt;=TODAY(),'Apólices'!$L4300&lt;=TODAY()+90),'Apólices'!$L4300+ROW()/100000,""),"")</f>
        <v/>
      </c>
    </row>
    <row r="4301">
      <c r="Z4301">
        <f>IF(AND(ISNUMBER('Apólices'!$L4301),'Apólices'!$R4301&lt;&gt;"Cancelada"),IF(AND('Apólices'!$L4301&gt;=TODAY(),'Apólices'!$L4301&lt;=TODAY()+90),'Apólices'!$L4301+ROW()/100000,""),"")</f>
        <v/>
      </c>
    </row>
    <row r="4302">
      <c r="Z4302">
        <f>IF(AND(ISNUMBER('Apólices'!$L4302),'Apólices'!$R4302&lt;&gt;"Cancelada"),IF(AND('Apólices'!$L4302&gt;=TODAY(),'Apólices'!$L4302&lt;=TODAY()+90),'Apólices'!$L4302+ROW()/100000,""),"")</f>
        <v/>
      </c>
    </row>
    <row r="4303">
      <c r="Z4303">
        <f>IF(AND(ISNUMBER('Apólices'!$L4303),'Apólices'!$R4303&lt;&gt;"Cancelada"),IF(AND('Apólices'!$L4303&gt;=TODAY(),'Apólices'!$L4303&lt;=TODAY()+90),'Apólices'!$L4303+ROW()/100000,""),"")</f>
        <v/>
      </c>
    </row>
    <row r="4304">
      <c r="Z4304">
        <f>IF(AND(ISNUMBER('Apólices'!$L4304),'Apólices'!$R4304&lt;&gt;"Cancelada"),IF(AND('Apólices'!$L4304&gt;=TODAY(),'Apólices'!$L4304&lt;=TODAY()+90),'Apólices'!$L4304+ROW()/100000,""),"")</f>
        <v/>
      </c>
    </row>
    <row r="4305">
      <c r="Z4305">
        <f>IF(AND(ISNUMBER('Apólices'!$L4305),'Apólices'!$R4305&lt;&gt;"Cancelada"),IF(AND('Apólices'!$L4305&gt;=TODAY(),'Apólices'!$L4305&lt;=TODAY()+90),'Apólices'!$L4305+ROW()/100000,""),"")</f>
        <v/>
      </c>
    </row>
    <row r="4306">
      <c r="Z4306">
        <f>IF(AND(ISNUMBER('Apólices'!$L4306),'Apólices'!$R4306&lt;&gt;"Cancelada"),IF(AND('Apólices'!$L4306&gt;=TODAY(),'Apólices'!$L4306&lt;=TODAY()+90),'Apólices'!$L4306+ROW()/100000,""),"")</f>
        <v/>
      </c>
    </row>
    <row r="4307">
      <c r="Z4307">
        <f>IF(AND(ISNUMBER('Apólices'!$L4307),'Apólices'!$R4307&lt;&gt;"Cancelada"),IF(AND('Apólices'!$L4307&gt;=TODAY(),'Apólices'!$L4307&lt;=TODAY()+90),'Apólices'!$L4307+ROW()/100000,""),"")</f>
        <v/>
      </c>
    </row>
    <row r="4308">
      <c r="Z4308">
        <f>IF(AND(ISNUMBER('Apólices'!$L4308),'Apólices'!$R4308&lt;&gt;"Cancelada"),IF(AND('Apólices'!$L4308&gt;=TODAY(),'Apólices'!$L4308&lt;=TODAY()+90),'Apólices'!$L4308+ROW()/100000,""),"")</f>
        <v/>
      </c>
    </row>
    <row r="4309">
      <c r="Z4309">
        <f>IF(AND(ISNUMBER('Apólices'!$L4309),'Apólices'!$R4309&lt;&gt;"Cancelada"),IF(AND('Apólices'!$L4309&gt;=TODAY(),'Apólices'!$L4309&lt;=TODAY()+90),'Apólices'!$L4309+ROW()/100000,""),"")</f>
        <v/>
      </c>
    </row>
    <row r="4310">
      <c r="Z4310">
        <f>IF(AND(ISNUMBER('Apólices'!$L4310),'Apólices'!$R4310&lt;&gt;"Cancelada"),IF(AND('Apólices'!$L4310&gt;=TODAY(),'Apólices'!$L4310&lt;=TODAY()+90),'Apólices'!$L4310+ROW()/100000,""),"")</f>
        <v/>
      </c>
    </row>
    <row r="4311">
      <c r="Z4311">
        <f>IF(AND(ISNUMBER('Apólices'!$L4311),'Apólices'!$R4311&lt;&gt;"Cancelada"),IF(AND('Apólices'!$L4311&gt;=TODAY(),'Apólices'!$L4311&lt;=TODAY()+90),'Apólices'!$L4311+ROW()/100000,""),"")</f>
        <v/>
      </c>
    </row>
    <row r="4312">
      <c r="Z4312">
        <f>IF(AND(ISNUMBER('Apólices'!$L4312),'Apólices'!$R4312&lt;&gt;"Cancelada"),IF(AND('Apólices'!$L4312&gt;=TODAY(),'Apólices'!$L4312&lt;=TODAY()+90),'Apólices'!$L4312+ROW()/100000,""),"")</f>
        <v/>
      </c>
    </row>
    <row r="4313">
      <c r="Z4313">
        <f>IF(AND(ISNUMBER('Apólices'!$L4313),'Apólices'!$R4313&lt;&gt;"Cancelada"),IF(AND('Apólices'!$L4313&gt;=TODAY(),'Apólices'!$L4313&lt;=TODAY()+90),'Apólices'!$L4313+ROW()/100000,""),"")</f>
        <v/>
      </c>
    </row>
    <row r="4314">
      <c r="Z4314">
        <f>IF(AND(ISNUMBER('Apólices'!$L4314),'Apólices'!$R4314&lt;&gt;"Cancelada"),IF(AND('Apólices'!$L4314&gt;=TODAY(),'Apólices'!$L4314&lt;=TODAY()+90),'Apólices'!$L4314+ROW()/100000,""),"")</f>
        <v/>
      </c>
    </row>
    <row r="4315">
      <c r="Z4315">
        <f>IF(AND(ISNUMBER('Apólices'!$L4315),'Apólices'!$R4315&lt;&gt;"Cancelada"),IF(AND('Apólices'!$L4315&gt;=TODAY(),'Apólices'!$L4315&lt;=TODAY()+90),'Apólices'!$L4315+ROW()/100000,""),"")</f>
        <v/>
      </c>
    </row>
    <row r="4316">
      <c r="Z4316">
        <f>IF(AND(ISNUMBER('Apólices'!$L4316),'Apólices'!$R4316&lt;&gt;"Cancelada"),IF(AND('Apólices'!$L4316&gt;=TODAY(),'Apólices'!$L4316&lt;=TODAY()+90),'Apólices'!$L4316+ROW()/100000,""),"")</f>
        <v/>
      </c>
    </row>
    <row r="4317">
      <c r="Z4317">
        <f>IF(AND(ISNUMBER('Apólices'!$L4317),'Apólices'!$R4317&lt;&gt;"Cancelada"),IF(AND('Apólices'!$L4317&gt;=TODAY(),'Apólices'!$L4317&lt;=TODAY()+90),'Apólices'!$L4317+ROW()/100000,""),"")</f>
        <v/>
      </c>
    </row>
    <row r="4318">
      <c r="Z4318">
        <f>IF(AND(ISNUMBER('Apólices'!$L4318),'Apólices'!$R4318&lt;&gt;"Cancelada"),IF(AND('Apólices'!$L4318&gt;=TODAY(),'Apólices'!$L4318&lt;=TODAY()+90),'Apólices'!$L4318+ROW()/100000,""),"")</f>
        <v/>
      </c>
    </row>
    <row r="4319">
      <c r="Z4319">
        <f>IF(AND(ISNUMBER('Apólices'!$L4319),'Apólices'!$R4319&lt;&gt;"Cancelada"),IF(AND('Apólices'!$L4319&gt;=TODAY(),'Apólices'!$L4319&lt;=TODAY()+90),'Apólices'!$L4319+ROW()/100000,""),"")</f>
        <v/>
      </c>
    </row>
    <row r="4320">
      <c r="Z4320">
        <f>IF(AND(ISNUMBER('Apólices'!$L4320),'Apólices'!$R4320&lt;&gt;"Cancelada"),IF(AND('Apólices'!$L4320&gt;=TODAY(),'Apólices'!$L4320&lt;=TODAY()+90),'Apólices'!$L4320+ROW()/100000,""),"")</f>
        <v/>
      </c>
    </row>
    <row r="4321">
      <c r="Z4321">
        <f>IF(AND(ISNUMBER('Apólices'!$L4321),'Apólices'!$R4321&lt;&gt;"Cancelada"),IF(AND('Apólices'!$L4321&gt;=TODAY(),'Apólices'!$L4321&lt;=TODAY()+90),'Apólices'!$L4321+ROW()/100000,""),"")</f>
        <v/>
      </c>
    </row>
    <row r="4322">
      <c r="Z4322">
        <f>IF(AND(ISNUMBER('Apólices'!$L4322),'Apólices'!$R4322&lt;&gt;"Cancelada"),IF(AND('Apólices'!$L4322&gt;=TODAY(),'Apólices'!$L4322&lt;=TODAY()+90),'Apólices'!$L4322+ROW()/100000,""),"")</f>
        <v/>
      </c>
    </row>
    <row r="4323">
      <c r="Z4323">
        <f>IF(AND(ISNUMBER('Apólices'!$L4323),'Apólices'!$R4323&lt;&gt;"Cancelada"),IF(AND('Apólices'!$L4323&gt;=TODAY(),'Apólices'!$L4323&lt;=TODAY()+90),'Apólices'!$L4323+ROW()/100000,""),"")</f>
        <v/>
      </c>
    </row>
    <row r="4324">
      <c r="Z4324">
        <f>IF(AND(ISNUMBER('Apólices'!$L4324),'Apólices'!$R4324&lt;&gt;"Cancelada"),IF(AND('Apólices'!$L4324&gt;=TODAY(),'Apólices'!$L4324&lt;=TODAY()+90),'Apólices'!$L4324+ROW()/100000,""),"")</f>
        <v/>
      </c>
    </row>
    <row r="4325">
      <c r="Z4325">
        <f>IF(AND(ISNUMBER('Apólices'!$L4325),'Apólices'!$R4325&lt;&gt;"Cancelada"),IF(AND('Apólices'!$L4325&gt;=TODAY(),'Apólices'!$L4325&lt;=TODAY()+90),'Apólices'!$L4325+ROW()/100000,""),"")</f>
        <v/>
      </c>
    </row>
    <row r="4326">
      <c r="Z4326">
        <f>IF(AND(ISNUMBER('Apólices'!$L4326),'Apólices'!$R4326&lt;&gt;"Cancelada"),IF(AND('Apólices'!$L4326&gt;=TODAY(),'Apólices'!$L4326&lt;=TODAY()+90),'Apólices'!$L4326+ROW()/100000,""),"")</f>
        <v/>
      </c>
    </row>
    <row r="4327">
      <c r="Z4327">
        <f>IF(AND(ISNUMBER('Apólices'!$L4327),'Apólices'!$R4327&lt;&gt;"Cancelada"),IF(AND('Apólices'!$L4327&gt;=TODAY(),'Apólices'!$L4327&lt;=TODAY()+90),'Apólices'!$L4327+ROW()/100000,""),"")</f>
        <v/>
      </c>
    </row>
    <row r="4328">
      <c r="Z4328">
        <f>IF(AND(ISNUMBER('Apólices'!$L4328),'Apólices'!$R4328&lt;&gt;"Cancelada"),IF(AND('Apólices'!$L4328&gt;=TODAY(),'Apólices'!$L4328&lt;=TODAY()+90),'Apólices'!$L4328+ROW()/100000,""),"")</f>
        <v/>
      </c>
    </row>
    <row r="4329">
      <c r="Z4329">
        <f>IF(AND(ISNUMBER('Apólices'!$L4329),'Apólices'!$R4329&lt;&gt;"Cancelada"),IF(AND('Apólices'!$L4329&gt;=TODAY(),'Apólices'!$L4329&lt;=TODAY()+90),'Apólices'!$L4329+ROW()/100000,""),"")</f>
        <v/>
      </c>
    </row>
    <row r="4330">
      <c r="Z4330">
        <f>IF(AND(ISNUMBER('Apólices'!$L4330),'Apólices'!$R4330&lt;&gt;"Cancelada"),IF(AND('Apólices'!$L4330&gt;=TODAY(),'Apólices'!$L4330&lt;=TODAY()+90),'Apólices'!$L4330+ROW()/100000,""),"")</f>
        <v/>
      </c>
    </row>
    <row r="4331">
      <c r="Z4331">
        <f>IF(AND(ISNUMBER('Apólices'!$L4331),'Apólices'!$R4331&lt;&gt;"Cancelada"),IF(AND('Apólices'!$L4331&gt;=TODAY(),'Apólices'!$L4331&lt;=TODAY()+90),'Apólices'!$L4331+ROW()/100000,""),"")</f>
        <v/>
      </c>
    </row>
    <row r="4332">
      <c r="Z4332">
        <f>IF(AND(ISNUMBER('Apólices'!$L4332),'Apólices'!$R4332&lt;&gt;"Cancelada"),IF(AND('Apólices'!$L4332&gt;=TODAY(),'Apólices'!$L4332&lt;=TODAY()+90),'Apólices'!$L4332+ROW()/100000,""),"")</f>
        <v/>
      </c>
    </row>
    <row r="4333">
      <c r="Z4333">
        <f>IF(AND(ISNUMBER('Apólices'!$L4333),'Apólices'!$R4333&lt;&gt;"Cancelada"),IF(AND('Apólices'!$L4333&gt;=TODAY(),'Apólices'!$L4333&lt;=TODAY()+90),'Apólices'!$L4333+ROW()/100000,""),"")</f>
        <v/>
      </c>
    </row>
    <row r="4334">
      <c r="Z4334">
        <f>IF(AND(ISNUMBER('Apólices'!$L4334),'Apólices'!$R4334&lt;&gt;"Cancelada"),IF(AND('Apólices'!$L4334&gt;=TODAY(),'Apólices'!$L4334&lt;=TODAY()+90),'Apólices'!$L4334+ROW()/100000,""),"")</f>
        <v/>
      </c>
    </row>
    <row r="4335">
      <c r="Z4335">
        <f>IF(AND(ISNUMBER('Apólices'!$L4335),'Apólices'!$R4335&lt;&gt;"Cancelada"),IF(AND('Apólices'!$L4335&gt;=TODAY(),'Apólices'!$L4335&lt;=TODAY()+90),'Apólices'!$L4335+ROW()/100000,""),"")</f>
        <v/>
      </c>
    </row>
    <row r="4336">
      <c r="Z4336">
        <f>IF(AND(ISNUMBER('Apólices'!$L4336),'Apólices'!$R4336&lt;&gt;"Cancelada"),IF(AND('Apólices'!$L4336&gt;=TODAY(),'Apólices'!$L4336&lt;=TODAY()+90),'Apólices'!$L4336+ROW()/100000,""),"")</f>
        <v/>
      </c>
    </row>
    <row r="4337">
      <c r="Z4337">
        <f>IF(AND(ISNUMBER('Apólices'!$L4337),'Apólices'!$R4337&lt;&gt;"Cancelada"),IF(AND('Apólices'!$L4337&gt;=TODAY(),'Apólices'!$L4337&lt;=TODAY()+90),'Apólices'!$L4337+ROW()/100000,""),"")</f>
        <v/>
      </c>
    </row>
    <row r="4338">
      <c r="Z4338">
        <f>IF(AND(ISNUMBER('Apólices'!$L4338),'Apólices'!$R4338&lt;&gt;"Cancelada"),IF(AND('Apólices'!$L4338&gt;=TODAY(),'Apólices'!$L4338&lt;=TODAY()+90),'Apólices'!$L4338+ROW()/100000,""),"")</f>
        <v/>
      </c>
    </row>
    <row r="4339">
      <c r="Z4339">
        <f>IF(AND(ISNUMBER('Apólices'!$L4339),'Apólices'!$R4339&lt;&gt;"Cancelada"),IF(AND('Apólices'!$L4339&gt;=TODAY(),'Apólices'!$L4339&lt;=TODAY()+90),'Apólices'!$L4339+ROW()/100000,""),"")</f>
        <v/>
      </c>
    </row>
    <row r="4340">
      <c r="Z4340">
        <f>IF(AND(ISNUMBER('Apólices'!$L4340),'Apólices'!$R4340&lt;&gt;"Cancelada"),IF(AND('Apólices'!$L4340&gt;=TODAY(),'Apólices'!$L4340&lt;=TODAY()+90),'Apólices'!$L4340+ROW()/100000,""),"")</f>
        <v/>
      </c>
    </row>
    <row r="4341">
      <c r="Z4341">
        <f>IF(AND(ISNUMBER('Apólices'!$L4341),'Apólices'!$R4341&lt;&gt;"Cancelada"),IF(AND('Apólices'!$L4341&gt;=TODAY(),'Apólices'!$L4341&lt;=TODAY()+90),'Apólices'!$L4341+ROW()/100000,""),"")</f>
        <v/>
      </c>
    </row>
    <row r="4342">
      <c r="Z4342">
        <f>IF(AND(ISNUMBER('Apólices'!$L4342),'Apólices'!$R4342&lt;&gt;"Cancelada"),IF(AND('Apólices'!$L4342&gt;=TODAY(),'Apólices'!$L4342&lt;=TODAY()+90),'Apólices'!$L4342+ROW()/100000,""),"")</f>
        <v/>
      </c>
    </row>
    <row r="4343">
      <c r="Z4343">
        <f>IF(AND(ISNUMBER('Apólices'!$L4343),'Apólices'!$R4343&lt;&gt;"Cancelada"),IF(AND('Apólices'!$L4343&gt;=TODAY(),'Apólices'!$L4343&lt;=TODAY()+90),'Apólices'!$L4343+ROW()/100000,""),"")</f>
        <v/>
      </c>
    </row>
    <row r="4344">
      <c r="Z4344">
        <f>IF(AND(ISNUMBER('Apólices'!$L4344),'Apólices'!$R4344&lt;&gt;"Cancelada"),IF(AND('Apólices'!$L4344&gt;=TODAY(),'Apólices'!$L4344&lt;=TODAY()+90),'Apólices'!$L4344+ROW()/100000,""),"")</f>
        <v/>
      </c>
    </row>
    <row r="4345">
      <c r="Z4345">
        <f>IF(AND(ISNUMBER('Apólices'!$L4345),'Apólices'!$R4345&lt;&gt;"Cancelada"),IF(AND('Apólices'!$L4345&gt;=TODAY(),'Apólices'!$L4345&lt;=TODAY()+90),'Apólices'!$L4345+ROW()/100000,""),"")</f>
        <v/>
      </c>
    </row>
    <row r="4346">
      <c r="Z4346">
        <f>IF(AND(ISNUMBER('Apólices'!$L4346),'Apólices'!$R4346&lt;&gt;"Cancelada"),IF(AND('Apólices'!$L4346&gt;=TODAY(),'Apólices'!$L4346&lt;=TODAY()+90),'Apólices'!$L4346+ROW()/100000,""),"")</f>
        <v/>
      </c>
    </row>
    <row r="4347">
      <c r="Z4347">
        <f>IF(AND(ISNUMBER('Apólices'!$L4347),'Apólices'!$R4347&lt;&gt;"Cancelada"),IF(AND('Apólices'!$L4347&gt;=TODAY(),'Apólices'!$L4347&lt;=TODAY()+90),'Apólices'!$L4347+ROW()/100000,""),"")</f>
        <v/>
      </c>
    </row>
    <row r="4348">
      <c r="Z4348">
        <f>IF(AND(ISNUMBER('Apólices'!$L4348),'Apólices'!$R4348&lt;&gt;"Cancelada"),IF(AND('Apólices'!$L4348&gt;=TODAY(),'Apólices'!$L4348&lt;=TODAY()+90),'Apólices'!$L4348+ROW()/100000,""),"")</f>
        <v/>
      </c>
    </row>
    <row r="4349">
      <c r="Z4349">
        <f>IF(AND(ISNUMBER('Apólices'!$L4349),'Apólices'!$R4349&lt;&gt;"Cancelada"),IF(AND('Apólices'!$L4349&gt;=TODAY(),'Apólices'!$L4349&lt;=TODAY()+90),'Apólices'!$L4349+ROW()/100000,""),"")</f>
        <v/>
      </c>
    </row>
    <row r="4350">
      <c r="Z4350">
        <f>IF(AND(ISNUMBER('Apólices'!$L4350),'Apólices'!$R4350&lt;&gt;"Cancelada"),IF(AND('Apólices'!$L4350&gt;=TODAY(),'Apólices'!$L4350&lt;=TODAY()+90),'Apólices'!$L4350+ROW()/100000,""),"")</f>
        <v/>
      </c>
    </row>
    <row r="4351">
      <c r="Z4351">
        <f>IF(AND(ISNUMBER('Apólices'!$L4351),'Apólices'!$R4351&lt;&gt;"Cancelada"),IF(AND('Apólices'!$L4351&gt;=TODAY(),'Apólices'!$L4351&lt;=TODAY()+90),'Apólices'!$L4351+ROW()/100000,""),"")</f>
        <v/>
      </c>
    </row>
    <row r="4352">
      <c r="Z4352">
        <f>IF(AND(ISNUMBER('Apólices'!$L4352),'Apólices'!$R4352&lt;&gt;"Cancelada"),IF(AND('Apólices'!$L4352&gt;=TODAY(),'Apólices'!$L4352&lt;=TODAY()+90),'Apólices'!$L4352+ROW()/100000,""),"")</f>
        <v/>
      </c>
    </row>
    <row r="4353">
      <c r="Z4353">
        <f>IF(AND(ISNUMBER('Apólices'!$L4353),'Apólices'!$R4353&lt;&gt;"Cancelada"),IF(AND('Apólices'!$L4353&gt;=TODAY(),'Apólices'!$L4353&lt;=TODAY()+90),'Apólices'!$L4353+ROW()/100000,""),"")</f>
        <v/>
      </c>
    </row>
    <row r="4354">
      <c r="Z4354">
        <f>IF(AND(ISNUMBER('Apólices'!$L4354),'Apólices'!$R4354&lt;&gt;"Cancelada"),IF(AND('Apólices'!$L4354&gt;=TODAY(),'Apólices'!$L4354&lt;=TODAY()+90),'Apólices'!$L4354+ROW()/100000,""),"")</f>
        <v/>
      </c>
    </row>
    <row r="4355">
      <c r="Z4355">
        <f>IF(AND(ISNUMBER('Apólices'!$L4355),'Apólices'!$R4355&lt;&gt;"Cancelada"),IF(AND('Apólices'!$L4355&gt;=TODAY(),'Apólices'!$L4355&lt;=TODAY()+90),'Apólices'!$L4355+ROW()/100000,""),"")</f>
        <v/>
      </c>
    </row>
    <row r="4356">
      <c r="Z4356">
        <f>IF(AND(ISNUMBER('Apólices'!$L4356),'Apólices'!$R4356&lt;&gt;"Cancelada"),IF(AND('Apólices'!$L4356&gt;=TODAY(),'Apólices'!$L4356&lt;=TODAY()+90),'Apólices'!$L4356+ROW()/100000,""),"")</f>
        <v/>
      </c>
    </row>
    <row r="4357">
      <c r="Z4357">
        <f>IF(AND(ISNUMBER('Apólices'!$L4357),'Apólices'!$R4357&lt;&gt;"Cancelada"),IF(AND('Apólices'!$L4357&gt;=TODAY(),'Apólices'!$L4357&lt;=TODAY()+90),'Apólices'!$L4357+ROW()/100000,""),"")</f>
        <v/>
      </c>
    </row>
    <row r="4358">
      <c r="Z4358">
        <f>IF(AND(ISNUMBER('Apólices'!$L4358),'Apólices'!$R4358&lt;&gt;"Cancelada"),IF(AND('Apólices'!$L4358&gt;=TODAY(),'Apólices'!$L4358&lt;=TODAY()+90),'Apólices'!$L4358+ROW()/100000,""),"")</f>
        <v/>
      </c>
    </row>
    <row r="4359">
      <c r="Z4359">
        <f>IF(AND(ISNUMBER('Apólices'!$L4359),'Apólices'!$R4359&lt;&gt;"Cancelada"),IF(AND('Apólices'!$L4359&gt;=TODAY(),'Apólices'!$L4359&lt;=TODAY()+90),'Apólices'!$L4359+ROW()/100000,""),"")</f>
        <v/>
      </c>
    </row>
    <row r="4360">
      <c r="Z4360">
        <f>IF(AND(ISNUMBER('Apólices'!$L4360),'Apólices'!$R4360&lt;&gt;"Cancelada"),IF(AND('Apólices'!$L4360&gt;=TODAY(),'Apólices'!$L4360&lt;=TODAY()+90),'Apólices'!$L4360+ROW()/100000,""),"")</f>
        <v/>
      </c>
    </row>
    <row r="4361">
      <c r="Z4361">
        <f>IF(AND(ISNUMBER('Apólices'!$L4361),'Apólices'!$R4361&lt;&gt;"Cancelada"),IF(AND('Apólices'!$L4361&gt;=TODAY(),'Apólices'!$L4361&lt;=TODAY()+90),'Apólices'!$L4361+ROW()/100000,""),"")</f>
        <v/>
      </c>
    </row>
    <row r="4362">
      <c r="Z4362">
        <f>IF(AND(ISNUMBER('Apólices'!$L4362),'Apólices'!$R4362&lt;&gt;"Cancelada"),IF(AND('Apólices'!$L4362&gt;=TODAY(),'Apólices'!$L4362&lt;=TODAY()+90),'Apólices'!$L4362+ROW()/100000,""),"")</f>
        <v/>
      </c>
    </row>
    <row r="4363">
      <c r="Z4363">
        <f>IF(AND(ISNUMBER('Apólices'!$L4363),'Apólices'!$R4363&lt;&gt;"Cancelada"),IF(AND('Apólices'!$L4363&gt;=TODAY(),'Apólices'!$L4363&lt;=TODAY()+90),'Apólices'!$L4363+ROW()/100000,""),"")</f>
        <v/>
      </c>
    </row>
    <row r="4364">
      <c r="Z4364">
        <f>IF(AND(ISNUMBER('Apólices'!$L4364),'Apólices'!$R4364&lt;&gt;"Cancelada"),IF(AND('Apólices'!$L4364&gt;=TODAY(),'Apólices'!$L4364&lt;=TODAY()+90),'Apólices'!$L4364+ROW()/100000,""),"")</f>
        <v/>
      </c>
    </row>
    <row r="4365">
      <c r="Z4365">
        <f>IF(AND(ISNUMBER('Apólices'!$L4365),'Apólices'!$R4365&lt;&gt;"Cancelada"),IF(AND('Apólices'!$L4365&gt;=TODAY(),'Apólices'!$L4365&lt;=TODAY()+90),'Apólices'!$L4365+ROW()/100000,""),"")</f>
        <v/>
      </c>
    </row>
    <row r="4366">
      <c r="Z4366">
        <f>IF(AND(ISNUMBER('Apólices'!$L4366),'Apólices'!$R4366&lt;&gt;"Cancelada"),IF(AND('Apólices'!$L4366&gt;=TODAY(),'Apólices'!$L4366&lt;=TODAY()+90),'Apólices'!$L4366+ROW()/100000,""),"")</f>
        <v/>
      </c>
    </row>
    <row r="4367">
      <c r="Z4367">
        <f>IF(AND(ISNUMBER('Apólices'!$L4367),'Apólices'!$R4367&lt;&gt;"Cancelada"),IF(AND('Apólices'!$L4367&gt;=TODAY(),'Apólices'!$L4367&lt;=TODAY()+90),'Apólices'!$L4367+ROW()/100000,""),"")</f>
        <v/>
      </c>
    </row>
    <row r="4368">
      <c r="Z4368">
        <f>IF(AND(ISNUMBER('Apólices'!$L4368),'Apólices'!$R4368&lt;&gt;"Cancelada"),IF(AND('Apólices'!$L4368&gt;=TODAY(),'Apólices'!$L4368&lt;=TODAY()+90),'Apólices'!$L4368+ROW()/100000,""),"")</f>
        <v/>
      </c>
    </row>
    <row r="4369">
      <c r="Z4369">
        <f>IF(AND(ISNUMBER('Apólices'!$L4369),'Apólices'!$R4369&lt;&gt;"Cancelada"),IF(AND('Apólices'!$L4369&gt;=TODAY(),'Apólices'!$L4369&lt;=TODAY()+90),'Apólices'!$L4369+ROW()/100000,""),"")</f>
        <v/>
      </c>
    </row>
    <row r="4370">
      <c r="Z4370">
        <f>IF(AND(ISNUMBER('Apólices'!$L4370),'Apólices'!$R4370&lt;&gt;"Cancelada"),IF(AND('Apólices'!$L4370&gt;=TODAY(),'Apólices'!$L4370&lt;=TODAY()+90),'Apólices'!$L4370+ROW()/100000,""),"")</f>
        <v/>
      </c>
    </row>
    <row r="4371">
      <c r="Z4371">
        <f>IF(AND(ISNUMBER('Apólices'!$L4371),'Apólices'!$R4371&lt;&gt;"Cancelada"),IF(AND('Apólices'!$L4371&gt;=TODAY(),'Apólices'!$L4371&lt;=TODAY()+90),'Apólices'!$L4371+ROW()/100000,""),"")</f>
        <v/>
      </c>
    </row>
    <row r="4372">
      <c r="Z4372">
        <f>IF(AND(ISNUMBER('Apólices'!$L4372),'Apólices'!$R4372&lt;&gt;"Cancelada"),IF(AND('Apólices'!$L4372&gt;=TODAY(),'Apólices'!$L4372&lt;=TODAY()+90),'Apólices'!$L4372+ROW()/100000,""),"")</f>
        <v/>
      </c>
    </row>
    <row r="4373">
      <c r="Z4373">
        <f>IF(AND(ISNUMBER('Apólices'!$L4373),'Apólices'!$R4373&lt;&gt;"Cancelada"),IF(AND('Apólices'!$L4373&gt;=TODAY(),'Apólices'!$L4373&lt;=TODAY()+90),'Apólices'!$L4373+ROW()/100000,""),"")</f>
        <v/>
      </c>
    </row>
    <row r="4374">
      <c r="Z4374">
        <f>IF(AND(ISNUMBER('Apólices'!$L4374),'Apólices'!$R4374&lt;&gt;"Cancelada"),IF(AND('Apólices'!$L4374&gt;=TODAY(),'Apólices'!$L4374&lt;=TODAY()+90),'Apólices'!$L4374+ROW()/100000,""),"")</f>
        <v/>
      </c>
    </row>
    <row r="4375">
      <c r="Z4375">
        <f>IF(AND(ISNUMBER('Apólices'!$L4375),'Apólices'!$R4375&lt;&gt;"Cancelada"),IF(AND('Apólices'!$L4375&gt;=TODAY(),'Apólices'!$L4375&lt;=TODAY()+90),'Apólices'!$L4375+ROW()/100000,""),"")</f>
        <v/>
      </c>
    </row>
    <row r="4376">
      <c r="Z4376">
        <f>IF(AND(ISNUMBER('Apólices'!$L4376),'Apólices'!$R4376&lt;&gt;"Cancelada"),IF(AND('Apólices'!$L4376&gt;=TODAY(),'Apólices'!$L4376&lt;=TODAY()+90),'Apólices'!$L4376+ROW()/100000,""),"")</f>
        <v/>
      </c>
    </row>
    <row r="4377">
      <c r="Z4377">
        <f>IF(AND(ISNUMBER('Apólices'!$L4377),'Apólices'!$R4377&lt;&gt;"Cancelada"),IF(AND('Apólices'!$L4377&gt;=TODAY(),'Apólices'!$L4377&lt;=TODAY()+90),'Apólices'!$L4377+ROW()/100000,""),"")</f>
        <v/>
      </c>
    </row>
    <row r="4378">
      <c r="Z4378">
        <f>IF(AND(ISNUMBER('Apólices'!$L4378),'Apólices'!$R4378&lt;&gt;"Cancelada"),IF(AND('Apólices'!$L4378&gt;=TODAY(),'Apólices'!$L4378&lt;=TODAY()+90),'Apólices'!$L4378+ROW()/100000,""),"")</f>
        <v/>
      </c>
    </row>
    <row r="4379">
      <c r="Z4379">
        <f>IF(AND(ISNUMBER('Apólices'!$L4379),'Apólices'!$R4379&lt;&gt;"Cancelada"),IF(AND('Apólices'!$L4379&gt;=TODAY(),'Apólices'!$L4379&lt;=TODAY()+90),'Apólices'!$L4379+ROW()/100000,""),"")</f>
        <v/>
      </c>
    </row>
    <row r="4380">
      <c r="Z4380">
        <f>IF(AND(ISNUMBER('Apólices'!$L4380),'Apólices'!$R4380&lt;&gt;"Cancelada"),IF(AND('Apólices'!$L4380&gt;=TODAY(),'Apólices'!$L4380&lt;=TODAY()+90),'Apólices'!$L4380+ROW()/100000,""),"")</f>
        <v/>
      </c>
    </row>
    <row r="4381">
      <c r="Z4381">
        <f>IF(AND(ISNUMBER('Apólices'!$L4381),'Apólices'!$R4381&lt;&gt;"Cancelada"),IF(AND('Apólices'!$L4381&gt;=TODAY(),'Apólices'!$L4381&lt;=TODAY()+90),'Apólices'!$L4381+ROW()/100000,""),"")</f>
        <v/>
      </c>
    </row>
    <row r="4382">
      <c r="Z4382">
        <f>IF(AND(ISNUMBER('Apólices'!$L4382),'Apólices'!$R4382&lt;&gt;"Cancelada"),IF(AND('Apólices'!$L4382&gt;=TODAY(),'Apólices'!$L4382&lt;=TODAY()+90),'Apólices'!$L4382+ROW()/100000,""),"")</f>
        <v/>
      </c>
    </row>
    <row r="4383">
      <c r="Z4383">
        <f>IF(AND(ISNUMBER('Apólices'!$L4383),'Apólices'!$R4383&lt;&gt;"Cancelada"),IF(AND('Apólices'!$L4383&gt;=TODAY(),'Apólices'!$L4383&lt;=TODAY()+90),'Apólices'!$L4383+ROW()/100000,""),"")</f>
        <v/>
      </c>
    </row>
    <row r="4384">
      <c r="Z4384">
        <f>IF(AND(ISNUMBER('Apólices'!$L4384),'Apólices'!$R4384&lt;&gt;"Cancelada"),IF(AND('Apólices'!$L4384&gt;=TODAY(),'Apólices'!$L4384&lt;=TODAY()+90),'Apólices'!$L4384+ROW()/100000,""),"")</f>
        <v/>
      </c>
    </row>
    <row r="4385">
      <c r="Z4385">
        <f>IF(AND(ISNUMBER('Apólices'!$L4385),'Apólices'!$R4385&lt;&gt;"Cancelada"),IF(AND('Apólices'!$L4385&gt;=TODAY(),'Apólices'!$L4385&lt;=TODAY()+90),'Apólices'!$L4385+ROW()/100000,""),"")</f>
        <v/>
      </c>
    </row>
    <row r="4386">
      <c r="Z4386">
        <f>IF(AND(ISNUMBER('Apólices'!$L4386),'Apólices'!$R4386&lt;&gt;"Cancelada"),IF(AND('Apólices'!$L4386&gt;=TODAY(),'Apólices'!$L4386&lt;=TODAY()+90),'Apólices'!$L4386+ROW()/100000,""),"")</f>
        <v/>
      </c>
    </row>
    <row r="4387">
      <c r="Z4387">
        <f>IF(AND(ISNUMBER('Apólices'!$L4387),'Apólices'!$R4387&lt;&gt;"Cancelada"),IF(AND('Apólices'!$L4387&gt;=TODAY(),'Apólices'!$L4387&lt;=TODAY()+90),'Apólices'!$L4387+ROW()/100000,""),"")</f>
        <v/>
      </c>
    </row>
    <row r="4388">
      <c r="Z4388">
        <f>IF(AND(ISNUMBER('Apólices'!$L4388),'Apólices'!$R4388&lt;&gt;"Cancelada"),IF(AND('Apólices'!$L4388&gt;=TODAY(),'Apólices'!$L4388&lt;=TODAY()+90),'Apólices'!$L4388+ROW()/100000,""),"")</f>
        <v/>
      </c>
    </row>
    <row r="4389">
      <c r="Z4389">
        <f>IF(AND(ISNUMBER('Apólices'!$L4389),'Apólices'!$R4389&lt;&gt;"Cancelada"),IF(AND('Apólices'!$L4389&gt;=TODAY(),'Apólices'!$L4389&lt;=TODAY()+90),'Apólices'!$L4389+ROW()/100000,""),"")</f>
        <v/>
      </c>
    </row>
    <row r="4390">
      <c r="Z4390">
        <f>IF(AND(ISNUMBER('Apólices'!$L4390),'Apólices'!$R4390&lt;&gt;"Cancelada"),IF(AND('Apólices'!$L4390&gt;=TODAY(),'Apólices'!$L4390&lt;=TODAY()+90),'Apólices'!$L4390+ROW()/100000,""),"")</f>
        <v/>
      </c>
    </row>
    <row r="4391">
      <c r="Z4391">
        <f>IF(AND(ISNUMBER('Apólices'!$L4391),'Apólices'!$R4391&lt;&gt;"Cancelada"),IF(AND('Apólices'!$L4391&gt;=TODAY(),'Apólices'!$L4391&lt;=TODAY()+90),'Apólices'!$L4391+ROW()/100000,""),"")</f>
        <v/>
      </c>
    </row>
    <row r="4392">
      <c r="Z4392">
        <f>IF(AND(ISNUMBER('Apólices'!$L4392),'Apólices'!$R4392&lt;&gt;"Cancelada"),IF(AND('Apólices'!$L4392&gt;=TODAY(),'Apólices'!$L4392&lt;=TODAY()+90),'Apólices'!$L4392+ROW()/100000,""),"")</f>
        <v/>
      </c>
    </row>
    <row r="4393">
      <c r="Z4393">
        <f>IF(AND(ISNUMBER('Apólices'!$L4393),'Apólices'!$R4393&lt;&gt;"Cancelada"),IF(AND('Apólices'!$L4393&gt;=TODAY(),'Apólices'!$L4393&lt;=TODAY()+90),'Apólices'!$L4393+ROW()/100000,""),"")</f>
        <v/>
      </c>
    </row>
    <row r="4394">
      <c r="Z4394">
        <f>IF(AND(ISNUMBER('Apólices'!$L4394),'Apólices'!$R4394&lt;&gt;"Cancelada"),IF(AND('Apólices'!$L4394&gt;=TODAY(),'Apólices'!$L4394&lt;=TODAY()+90),'Apólices'!$L4394+ROW()/100000,""),"")</f>
        <v/>
      </c>
    </row>
    <row r="4395">
      <c r="Z4395">
        <f>IF(AND(ISNUMBER('Apólices'!$L4395),'Apólices'!$R4395&lt;&gt;"Cancelada"),IF(AND('Apólices'!$L4395&gt;=TODAY(),'Apólices'!$L4395&lt;=TODAY()+90),'Apólices'!$L4395+ROW()/100000,""),"")</f>
        <v/>
      </c>
    </row>
    <row r="4396">
      <c r="Z4396">
        <f>IF(AND(ISNUMBER('Apólices'!$L4396),'Apólices'!$R4396&lt;&gt;"Cancelada"),IF(AND('Apólices'!$L4396&gt;=TODAY(),'Apólices'!$L4396&lt;=TODAY()+90),'Apólices'!$L4396+ROW()/100000,""),"")</f>
        <v/>
      </c>
    </row>
    <row r="4397">
      <c r="Z4397">
        <f>IF(AND(ISNUMBER('Apólices'!$L4397),'Apólices'!$R4397&lt;&gt;"Cancelada"),IF(AND('Apólices'!$L4397&gt;=TODAY(),'Apólices'!$L4397&lt;=TODAY()+90),'Apólices'!$L4397+ROW()/100000,""),"")</f>
        <v/>
      </c>
    </row>
    <row r="4398">
      <c r="Z4398">
        <f>IF(AND(ISNUMBER('Apólices'!$L4398),'Apólices'!$R4398&lt;&gt;"Cancelada"),IF(AND('Apólices'!$L4398&gt;=TODAY(),'Apólices'!$L4398&lt;=TODAY()+90),'Apólices'!$L4398+ROW()/100000,""),"")</f>
        <v/>
      </c>
    </row>
    <row r="4399">
      <c r="Z4399">
        <f>IF(AND(ISNUMBER('Apólices'!$L4399),'Apólices'!$R4399&lt;&gt;"Cancelada"),IF(AND('Apólices'!$L4399&gt;=TODAY(),'Apólices'!$L4399&lt;=TODAY()+90),'Apólices'!$L4399+ROW()/100000,""),"")</f>
        <v/>
      </c>
    </row>
    <row r="4400">
      <c r="Z4400">
        <f>IF(AND(ISNUMBER('Apólices'!$L4400),'Apólices'!$R4400&lt;&gt;"Cancelada"),IF(AND('Apólices'!$L4400&gt;=TODAY(),'Apólices'!$L4400&lt;=TODAY()+90),'Apólices'!$L4400+ROW()/100000,""),"")</f>
        <v/>
      </c>
    </row>
    <row r="4401">
      <c r="Z4401">
        <f>IF(AND(ISNUMBER('Apólices'!$L4401),'Apólices'!$R4401&lt;&gt;"Cancelada"),IF(AND('Apólices'!$L4401&gt;=TODAY(),'Apólices'!$L4401&lt;=TODAY()+90),'Apólices'!$L4401+ROW()/100000,""),"")</f>
        <v/>
      </c>
    </row>
    <row r="4402">
      <c r="Z4402">
        <f>IF(AND(ISNUMBER('Apólices'!$L4402),'Apólices'!$R4402&lt;&gt;"Cancelada"),IF(AND('Apólices'!$L4402&gt;=TODAY(),'Apólices'!$L4402&lt;=TODAY()+90),'Apólices'!$L4402+ROW()/100000,""),"")</f>
        <v/>
      </c>
    </row>
    <row r="4403">
      <c r="Z4403">
        <f>IF(AND(ISNUMBER('Apólices'!$L4403),'Apólices'!$R4403&lt;&gt;"Cancelada"),IF(AND('Apólices'!$L4403&gt;=TODAY(),'Apólices'!$L4403&lt;=TODAY()+90),'Apólices'!$L4403+ROW()/100000,""),"")</f>
        <v/>
      </c>
    </row>
    <row r="4404">
      <c r="Z4404">
        <f>IF(AND(ISNUMBER('Apólices'!$L4404),'Apólices'!$R4404&lt;&gt;"Cancelada"),IF(AND('Apólices'!$L4404&gt;=TODAY(),'Apólices'!$L4404&lt;=TODAY()+90),'Apólices'!$L4404+ROW()/100000,""),"")</f>
        <v/>
      </c>
    </row>
    <row r="4405">
      <c r="Z4405">
        <f>IF(AND(ISNUMBER('Apólices'!$L4405),'Apólices'!$R4405&lt;&gt;"Cancelada"),IF(AND('Apólices'!$L4405&gt;=TODAY(),'Apólices'!$L4405&lt;=TODAY()+90),'Apólices'!$L4405+ROW()/100000,""),"")</f>
        <v/>
      </c>
    </row>
    <row r="4406">
      <c r="Z4406">
        <f>IF(AND(ISNUMBER('Apólices'!$L4406),'Apólices'!$R4406&lt;&gt;"Cancelada"),IF(AND('Apólices'!$L4406&gt;=TODAY(),'Apólices'!$L4406&lt;=TODAY()+90),'Apólices'!$L4406+ROW()/100000,""),"")</f>
        <v/>
      </c>
    </row>
    <row r="4407">
      <c r="Z4407">
        <f>IF(AND(ISNUMBER('Apólices'!$L4407),'Apólices'!$R4407&lt;&gt;"Cancelada"),IF(AND('Apólices'!$L4407&gt;=TODAY(),'Apólices'!$L4407&lt;=TODAY()+90),'Apólices'!$L4407+ROW()/100000,""),"")</f>
        <v/>
      </c>
    </row>
    <row r="4408">
      <c r="Z4408">
        <f>IF(AND(ISNUMBER('Apólices'!$L4408),'Apólices'!$R4408&lt;&gt;"Cancelada"),IF(AND('Apólices'!$L4408&gt;=TODAY(),'Apólices'!$L4408&lt;=TODAY()+90),'Apólices'!$L4408+ROW()/100000,""),"")</f>
        <v/>
      </c>
    </row>
    <row r="4409">
      <c r="Z4409">
        <f>IF(AND(ISNUMBER('Apólices'!$L4409),'Apólices'!$R4409&lt;&gt;"Cancelada"),IF(AND('Apólices'!$L4409&gt;=TODAY(),'Apólices'!$L4409&lt;=TODAY()+90),'Apólices'!$L4409+ROW()/100000,""),"")</f>
        <v/>
      </c>
    </row>
    <row r="4410">
      <c r="Z4410">
        <f>IF(AND(ISNUMBER('Apólices'!$L4410),'Apólices'!$R4410&lt;&gt;"Cancelada"),IF(AND('Apólices'!$L4410&gt;=TODAY(),'Apólices'!$L4410&lt;=TODAY()+90),'Apólices'!$L4410+ROW()/100000,""),"")</f>
        <v/>
      </c>
    </row>
    <row r="4411">
      <c r="Z4411">
        <f>IF(AND(ISNUMBER('Apólices'!$L4411),'Apólices'!$R4411&lt;&gt;"Cancelada"),IF(AND('Apólices'!$L4411&gt;=TODAY(),'Apólices'!$L4411&lt;=TODAY()+90),'Apólices'!$L4411+ROW()/100000,""),"")</f>
        <v/>
      </c>
    </row>
    <row r="4412">
      <c r="Z4412">
        <f>IF(AND(ISNUMBER('Apólices'!$L4412),'Apólices'!$R4412&lt;&gt;"Cancelada"),IF(AND('Apólices'!$L4412&gt;=TODAY(),'Apólices'!$L4412&lt;=TODAY()+90),'Apólices'!$L4412+ROW()/100000,""),"")</f>
        <v/>
      </c>
    </row>
    <row r="4413">
      <c r="Z4413">
        <f>IF(AND(ISNUMBER('Apólices'!$L4413),'Apólices'!$R4413&lt;&gt;"Cancelada"),IF(AND('Apólices'!$L4413&gt;=TODAY(),'Apólices'!$L4413&lt;=TODAY()+90),'Apólices'!$L4413+ROW()/100000,""),"")</f>
        <v/>
      </c>
    </row>
    <row r="4414">
      <c r="Z4414">
        <f>IF(AND(ISNUMBER('Apólices'!$L4414),'Apólices'!$R4414&lt;&gt;"Cancelada"),IF(AND('Apólices'!$L4414&gt;=TODAY(),'Apólices'!$L4414&lt;=TODAY()+90),'Apólices'!$L4414+ROW()/100000,""),"")</f>
        <v/>
      </c>
    </row>
    <row r="4415">
      <c r="Z4415">
        <f>IF(AND(ISNUMBER('Apólices'!$L4415),'Apólices'!$R4415&lt;&gt;"Cancelada"),IF(AND('Apólices'!$L4415&gt;=TODAY(),'Apólices'!$L4415&lt;=TODAY()+90),'Apólices'!$L4415+ROW()/100000,""),"")</f>
        <v/>
      </c>
    </row>
    <row r="4416">
      <c r="Z4416">
        <f>IF(AND(ISNUMBER('Apólices'!$L4416),'Apólices'!$R4416&lt;&gt;"Cancelada"),IF(AND('Apólices'!$L4416&gt;=TODAY(),'Apólices'!$L4416&lt;=TODAY()+90),'Apólices'!$L4416+ROW()/100000,""),"")</f>
        <v/>
      </c>
    </row>
    <row r="4417">
      <c r="Z4417">
        <f>IF(AND(ISNUMBER('Apólices'!$L4417),'Apólices'!$R4417&lt;&gt;"Cancelada"),IF(AND('Apólices'!$L4417&gt;=TODAY(),'Apólices'!$L4417&lt;=TODAY()+90),'Apólices'!$L4417+ROW()/100000,""),"")</f>
        <v/>
      </c>
    </row>
    <row r="4418">
      <c r="Z4418">
        <f>IF(AND(ISNUMBER('Apólices'!$L4418),'Apólices'!$R4418&lt;&gt;"Cancelada"),IF(AND('Apólices'!$L4418&gt;=TODAY(),'Apólices'!$L4418&lt;=TODAY()+90),'Apólices'!$L4418+ROW()/100000,""),"")</f>
        <v/>
      </c>
    </row>
    <row r="4419">
      <c r="Z4419">
        <f>IF(AND(ISNUMBER('Apólices'!$L4419),'Apólices'!$R4419&lt;&gt;"Cancelada"),IF(AND('Apólices'!$L4419&gt;=TODAY(),'Apólices'!$L4419&lt;=TODAY()+90),'Apólices'!$L4419+ROW()/100000,""),"")</f>
        <v/>
      </c>
    </row>
    <row r="4420">
      <c r="Z4420">
        <f>IF(AND(ISNUMBER('Apólices'!$L4420),'Apólices'!$R4420&lt;&gt;"Cancelada"),IF(AND('Apólices'!$L4420&gt;=TODAY(),'Apólices'!$L4420&lt;=TODAY()+90),'Apólices'!$L4420+ROW()/100000,""),"")</f>
        <v/>
      </c>
    </row>
    <row r="4421">
      <c r="Z4421">
        <f>IF(AND(ISNUMBER('Apólices'!$L4421),'Apólices'!$R4421&lt;&gt;"Cancelada"),IF(AND('Apólices'!$L4421&gt;=TODAY(),'Apólices'!$L4421&lt;=TODAY()+90),'Apólices'!$L4421+ROW()/100000,""),"")</f>
        <v/>
      </c>
    </row>
    <row r="4422">
      <c r="Z4422">
        <f>IF(AND(ISNUMBER('Apólices'!$L4422),'Apólices'!$R4422&lt;&gt;"Cancelada"),IF(AND('Apólices'!$L4422&gt;=TODAY(),'Apólices'!$L4422&lt;=TODAY()+90),'Apólices'!$L4422+ROW()/100000,""),"")</f>
        <v/>
      </c>
    </row>
    <row r="4423">
      <c r="Z4423">
        <f>IF(AND(ISNUMBER('Apólices'!$L4423),'Apólices'!$R4423&lt;&gt;"Cancelada"),IF(AND('Apólices'!$L4423&gt;=TODAY(),'Apólices'!$L4423&lt;=TODAY()+90),'Apólices'!$L4423+ROW()/100000,""),"")</f>
        <v/>
      </c>
    </row>
    <row r="4424">
      <c r="Z4424">
        <f>IF(AND(ISNUMBER('Apólices'!$L4424),'Apólices'!$R4424&lt;&gt;"Cancelada"),IF(AND('Apólices'!$L4424&gt;=TODAY(),'Apólices'!$L4424&lt;=TODAY()+90),'Apólices'!$L4424+ROW()/100000,""),"")</f>
        <v/>
      </c>
    </row>
    <row r="4425">
      <c r="Z4425">
        <f>IF(AND(ISNUMBER('Apólices'!$L4425),'Apólices'!$R4425&lt;&gt;"Cancelada"),IF(AND('Apólices'!$L4425&gt;=TODAY(),'Apólices'!$L4425&lt;=TODAY()+90),'Apólices'!$L4425+ROW()/100000,""),"")</f>
        <v/>
      </c>
    </row>
    <row r="4426">
      <c r="Z4426">
        <f>IF(AND(ISNUMBER('Apólices'!$L4426),'Apólices'!$R4426&lt;&gt;"Cancelada"),IF(AND('Apólices'!$L4426&gt;=TODAY(),'Apólices'!$L4426&lt;=TODAY()+90),'Apólices'!$L4426+ROW()/100000,""),"")</f>
        <v/>
      </c>
    </row>
    <row r="4427">
      <c r="Z4427">
        <f>IF(AND(ISNUMBER('Apólices'!$L4427),'Apólices'!$R4427&lt;&gt;"Cancelada"),IF(AND('Apólices'!$L4427&gt;=TODAY(),'Apólices'!$L4427&lt;=TODAY()+90),'Apólices'!$L4427+ROW()/100000,""),"")</f>
        <v/>
      </c>
    </row>
    <row r="4428">
      <c r="Z4428">
        <f>IF(AND(ISNUMBER('Apólices'!$L4428),'Apólices'!$R4428&lt;&gt;"Cancelada"),IF(AND('Apólices'!$L4428&gt;=TODAY(),'Apólices'!$L4428&lt;=TODAY()+90),'Apólices'!$L4428+ROW()/100000,""),"")</f>
        <v/>
      </c>
    </row>
    <row r="4429">
      <c r="Z4429">
        <f>IF(AND(ISNUMBER('Apólices'!$L4429),'Apólices'!$R4429&lt;&gt;"Cancelada"),IF(AND('Apólices'!$L4429&gt;=TODAY(),'Apólices'!$L4429&lt;=TODAY()+90),'Apólices'!$L4429+ROW()/100000,""),"")</f>
        <v/>
      </c>
    </row>
    <row r="4430">
      <c r="Z4430">
        <f>IF(AND(ISNUMBER('Apólices'!$L4430),'Apólices'!$R4430&lt;&gt;"Cancelada"),IF(AND('Apólices'!$L4430&gt;=TODAY(),'Apólices'!$L4430&lt;=TODAY()+90),'Apólices'!$L4430+ROW()/100000,""),"")</f>
        <v/>
      </c>
    </row>
    <row r="4431">
      <c r="Z4431">
        <f>IF(AND(ISNUMBER('Apólices'!$L4431),'Apólices'!$R4431&lt;&gt;"Cancelada"),IF(AND('Apólices'!$L4431&gt;=TODAY(),'Apólices'!$L4431&lt;=TODAY()+90),'Apólices'!$L4431+ROW()/100000,""),"")</f>
        <v/>
      </c>
    </row>
    <row r="4432">
      <c r="Z4432">
        <f>IF(AND(ISNUMBER('Apólices'!$L4432),'Apólices'!$R4432&lt;&gt;"Cancelada"),IF(AND('Apólices'!$L4432&gt;=TODAY(),'Apólices'!$L4432&lt;=TODAY()+90),'Apólices'!$L4432+ROW()/100000,""),"")</f>
        <v/>
      </c>
    </row>
    <row r="4433">
      <c r="Z4433">
        <f>IF(AND(ISNUMBER('Apólices'!$L4433),'Apólices'!$R4433&lt;&gt;"Cancelada"),IF(AND('Apólices'!$L4433&gt;=TODAY(),'Apólices'!$L4433&lt;=TODAY()+90),'Apólices'!$L4433+ROW()/100000,""),"")</f>
        <v/>
      </c>
    </row>
    <row r="4434">
      <c r="Z4434">
        <f>IF(AND(ISNUMBER('Apólices'!$L4434),'Apólices'!$R4434&lt;&gt;"Cancelada"),IF(AND('Apólices'!$L4434&gt;=TODAY(),'Apólices'!$L4434&lt;=TODAY()+90),'Apólices'!$L4434+ROW()/100000,""),"")</f>
        <v/>
      </c>
    </row>
    <row r="4435">
      <c r="Z4435">
        <f>IF(AND(ISNUMBER('Apólices'!$L4435),'Apólices'!$R4435&lt;&gt;"Cancelada"),IF(AND('Apólices'!$L4435&gt;=TODAY(),'Apólices'!$L4435&lt;=TODAY()+90),'Apólices'!$L4435+ROW()/100000,""),"")</f>
        <v/>
      </c>
    </row>
    <row r="4436">
      <c r="Z4436">
        <f>IF(AND(ISNUMBER('Apólices'!$L4436),'Apólices'!$R4436&lt;&gt;"Cancelada"),IF(AND('Apólices'!$L4436&gt;=TODAY(),'Apólices'!$L4436&lt;=TODAY()+90),'Apólices'!$L4436+ROW()/100000,""),"")</f>
        <v/>
      </c>
    </row>
    <row r="4437">
      <c r="Z4437">
        <f>IF(AND(ISNUMBER('Apólices'!$L4437),'Apólices'!$R4437&lt;&gt;"Cancelada"),IF(AND('Apólices'!$L4437&gt;=TODAY(),'Apólices'!$L4437&lt;=TODAY()+90),'Apólices'!$L4437+ROW()/100000,""),"")</f>
        <v/>
      </c>
    </row>
    <row r="4438">
      <c r="Z4438">
        <f>IF(AND(ISNUMBER('Apólices'!$L4438),'Apólices'!$R4438&lt;&gt;"Cancelada"),IF(AND('Apólices'!$L4438&gt;=TODAY(),'Apólices'!$L4438&lt;=TODAY()+90),'Apólices'!$L4438+ROW()/100000,""),"")</f>
        <v/>
      </c>
    </row>
    <row r="4439">
      <c r="Z4439">
        <f>IF(AND(ISNUMBER('Apólices'!$L4439),'Apólices'!$R4439&lt;&gt;"Cancelada"),IF(AND('Apólices'!$L4439&gt;=TODAY(),'Apólices'!$L4439&lt;=TODAY()+90),'Apólices'!$L4439+ROW()/100000,""),"")</f>
        <v/>
      </c>
    </row>
    <row r="4440">
      <c r="Z4440">
        <f>IF(AND(ISNUMBER('Apólices'!$L4440),'Apólices'!$R4440&lt;&gt;"Cancelada"),IF(AND('Apólices'!$L4440&gt;=TODAY(),'Apólices'!$L4440&lt;=TODAY()+90),'Apólices'!$L4440+ROW()/100000,""),"")</f>
        <v/>
      </c>
    </row>
    <row r="4441">
      <c r="Z4441">
        <f>IF(AND(ISNUMBER('Apólices'!$L4441),'Apólices'!$R4441&lt;&gt;"Cancelada"),IF(AND('Apólices'!$L4441&gt;=TODAY(),'Apólices'!$L4441&lt;=TODAY()+90),'Apólices'!$L4441+ROW()/100000,""),"")</f>
        <v/>
      </c>
    </row>
    <row r="4442">
      <c r="Z4442">
        <f>IF(AND(ISNUMBER('Apólices'!$L4442),'Apólices'!$R4442&lt;&gt;"Cancelada"),IF(AND('Apólices'!$L4442&gt;=TODAY(),'Apólices'!$L4442&lt;=TODAY()+90),'Apólices'!$L4442+ROW()/100000,""),"")</f>
        <v/>
      </c>
    </row>
    <row r="4443">
      <c r="Z4443">
        <f>IF(AND(ISNUMBER('Apólices'!$L4443),'Apólices'!$R4443&lt;&gt;"Cancelada"),IF(AND('Apólices'!$L4443&gt;=TODAY(),'Apólices'!$L4443&lt;=TODAY()+90),'Apólices'!$L4443+ROW()/100000,""),"")</f>
        <v/>
      </c>
    </row>
    <row r="4444">
      <c r="Z4444">
        <f>IF(AND(ISNUMBER('Apólices'!$L4444),'Apólices'!$R4444&lt;&gt;"Cancelada"),IF(AND('Apólices'!$L4444&gt;=TODAY(),'Apólices'!$L4444&lt;=TODAY()+90),'Apólices'!$L4444+ROW()/100000,""),"")</f>
        <v/>
      </c>
    </row>
    <row r="4445">
      <c r="Z4445">
        <f>IF(AND(ISNUMBER('Apólices'!$L4445),'Apólices'!$R4445&lt;&gt;"Cancelada"),IF(AND('Apólices'!$L4445&gt;=TODAY(),'Apólices'!$L4445&lt;=TODAY()+90),'Apólices'!$L4445+ROW()/100000,""),"")</f>
        <v/>
      </c>
    </row>
    <row r="4446">
      <c r="Z4446">
        <f>IF(AND(ISNUMBER('Apólices'!$L4446),'Apólices'!$R4446&lt;&gt;"Cancelada"),IF(AND('Apólices'!$L4446&gt;=TODAY(),'Apólices'!$L4446&lt;=TODAY()+90),'Apólices'!$L4446+ROW()/100000,""),"")</f>
        <v/>
      </c>
    </row>
    <row r="4447">
      <c r="Z4447">
        <f>IF(AND(ISNUMBER('Apólices'!$L4447),'Apólices'!$R4447&lt;&gt;"Cancelada"),IF(AND('Apólices'!$L4447&gt;=TODAY(),'Apólices'!$L4447&lt;=TODAY()+90),'Apólices'!$L4447+ROW()/100000,""),"")</f>
        <v/>
      </c>
    </row>
    <row r="4448">
      <c r="Z4448">
        <f>IF(AND(ISNUMBER('Apólices'!$L4448),'Apólices'!$R4448&lt;&gt;"Cancelada"),IF(AND('Apólices'!$L4448&gt;=TODAY(),'Apólices'!$L4448&lt;=TODAY()+90),'Apólices'!$L4448+ROW()/100000,""),"")</f>
        <v/>
      </c>
    </row>
    <row r="4449">
      <c r="Z4449">
        <f>IF(AND(ISNUMBER('Apólices'!$L4449),'Apólices'!$R4449&lt;&gt;"Cancelada"),IF(AND('Apólices'!$L4449&gt;=TODAY(),'Apólices'!$L4449&lt;=TODAY()+90),'Apólices'!$L4449+ROW()/100000,""),"")</f>
        <v/>
      </c>
    </row>
    <row r="4450">
      <c r="Z4450">
        <f>IF(AND(ISNUMBER('Apólices'!$L4450),'Apólices'!$R4450&lt;&gt;"Cancelada"),IF(AND('Apólices'!$L4450&gt;=TODAY(),'Apólices'!$L4450&lt;=TODAY()+90),'Apólices'!$L4450+ROW()/100000,""),"")</f>
        <v/>
      </c>
    </row>
    <row r="4451">
      <c r="Z4451">
        <f>IF(AND(ISNUMBER('Apólices'!$L4451),'Apólices'!$R4451&lt;&gt;"Cancelada"),IF(AND('Apólices'!$L4451&gt;=TODAY(),'Apólices'!$L4451&lt;=TODAY()+90),'Apólices'!$L4451+ROW()/100000,""),"")</f>
        <v/>
      </c>
    </row>
    <row r="4452">
      <c r="Z4452">
        <f>IF(AND(ISNUMBER('Apólices'!$L4452),'Apólices'!$R4452&lt;&gt;"Cancelada"),IF(AND('Apólices'!$L4452&gt;=TODAY(),'Apólices'!$L4452&lt;=TODAY()+90),'Apólices'!$L4452+ROW()/100000,""),"")</f>
        <v/>
      </c>
    </row>
    <row r="4453">
      <c r="Z4453">
        <f>IF(AND(ISNUMBER('Apólices'!$L4453),'Apólices'!$R4453&lt;&gt;"Cancelada"),IF(AND('Apólices'!$L4453&gt;=TODAY(),'Apólices'!$L4453&lt;=TODAY()+90),'Apólices'!$L4453+ROW()/100000,""),"")</f>
        <v/>
      </c>
    </row>
    <row r="4454">
      <c r="Z4454">
        <f>IF(AND(ISNUMBER('Apólices'!$L4454),'Apólices'!$R4454&lt;&gt;"Cancelada"),IF(AND('Apólices'!$L4454&gt;=TODAY(),'Apólices'!$L4454&lt;=TODAY()+90),'Apólices'!$L4454+ROW()/100000,""),"")</f>
        <v/>
      </c>
    </row>
    <row r="4455">
      <c r="Z4455">
        <f>IF(AND(ISNUMBER('Apólices'!$L4455),'Apólices'!$R4455&lt;&gt;"Cancelada"),IF(AND('Apólices'!$L4455&gt;=TODAY(),'Apólices'!$L4455&lt;=TODAY()+90),'Apólices'!$L4455+ROW()/100000,""),"")</f>
        <v/>
      </c>
    </row>
    <row r="4456">
      <c r="Z4456">
        <f>IF(AND(ISNUMBER('Apólices'!$L4456),'Apólices'!$R4456&lt;&gt;"Cancelada"),IF(AND('Apólices'!$L4456&gt;=TODAY(),'Apólices'!$L4456&lt;=TODAY()+90),'Apólices'!$L4456+ROW()/100000,""),"")</f>
        <v/>
      </c>
    </row>
    <row r="4457">
      <c r="Z4457">
        <f>IF(AND(ISNUMBER('Apólices'!$L4457),'Apólices'!$R4457&lt;&gt;"Cancelada"),IF(AND('Apólices'!$L4457&gt;=TODAY(),'Apólices'!$L4457&lt;=TODAY()+90),'Apólices'!$L4457+ROW()/100000,""),"")</f>
        <v/>
      </c>
    </row>
    <row r="4458">
      <c r="Z4458">
        <f>IF(AND(ISNUMBER('Apólices'!$L4458),'Apólices'!$R4458&lt;&gt;"Cancelada"),IF(AND('Apólices'!$L4458&gt;=TODAY(),'Apólices'!$L4458&lt;=TODAY()+90),'Apólices'!$L4458+ROW()/100000,""),"")</f>
        <v/>
      </c>
    </row>
    <row r="4459">
      <c r="Z4459">
        <f>IF(AND(ISNUMBER('Apólices'!$L4459),'Apólices'!$R4459&lt;&gt;"Cancelada"),IF(AND('Apólices'!$L4459&gt;=TODAY(),'Apólices'!$L4459&lt;=TODAY()+90),'Apólices'!$L4459+ROW()/100000,""),"")</f>
        <v/>
      </c>
    </row>
    <row r="4460">
      <c r="Z4460">
        <f>IF(AND(ISNUMBER('Apólices'!$L4460),'Apólices'!$R4460&lt;&gt;"Cancelada"),IF(AND('Apólices'!$L4460&gt;=TODAY(),'Apólices'!$L4460&lt;=TODAY()+90),'Apólices'!$L4460+ROW()/100000,""),"")</f>
        <v/>
      </c>
    </row>
    <row r="4461">
      <c r="Z4461">
        <f>IF(AND(ISNUMBER('Apólices'!$L4461),'Apólices'!$R4461&lt;&gt;"Cancelada"),IF(AND('Apólices'!$L4461&gt;=TODAY(),'Apólices'!$L4461&lt;=TODAY()+90),'Apólices'!$L4461+ROW()/100000,""),"")</f>
        <v/>
      </c>
    </row>
    <row r="4462">
      <c r="Z4462">
        <f>IF(AND(ISNUMBER('Apólices'!$L4462),'Apólices'!$R4462&lt;&gt;"Cancelada"),IF(AND('Apólices'!$L4462&gt;=TODAY(),'Apólices'!$L4462&lt;=TODAY()+90),'Apólices'!$L4462+ROW()/100000,""),"")</f>
        <v/>
      </c>
    </row>
    <row r="4463">
      <c r="Z4463">
        <f>IF(AND(ISNUMBER('Apólices'!$L4463),'Apólices'!$R4463&lt;&gt;"Cancelada"),IF(AND('Apólices'!$L4463&gt;=TODAY(),'Apólices'!$L4463&lt;=TODAY()+90),'Apólices'!$L4463+ROW()/100000,""),"")</f>
        <v/>
      </c>
    </row>
    <row r="4464">
      <c r="Z4464">
        <f>IF(AND(ISNUMBER('Apólices'!$L4464),'Apólices'!$R4464&lt;&gt;"Cancelada"),IF(AND('Apólices'!$L4464&gt;=TODAY(),'Apólices'!$L4464&lt;=TODAY()+90),'Apólices'!$L4464+ROW()/100000,""),"")</f>
        <v/>
      </c>
    </row>
    <row r="4465">
      <c r="Z4465">
        <f>IF(AND(ISNUMBER('Apólices'!$L4465),'Apólices'!$R4465&lt;&gt;"Cancelada"),IF(AND('Apólices'!$L4465&gt;=TODAY(),'Apólices'!$L4465&lt;=TODAY()+90),'Apólices'!$L4465+ROW()/100000,""),"")</f>
        <v/>
      </c>
    </row>
    <row r="4466">
      <c r="Z4466">
        <f>IF(AND(ISNUMBER('Apólices'!$L4466),'Apólices'!$R4466&lt;&gt;"Cancelada"),IF(AND('Apólices'!$L4466&gt;=TODAY(),'Apólices'!$L4466&lt;=TODAY()+90),'Apólices'!$L4466+ROW()/100000,""),"")</f>
        <v/>
      </c>
    </row>
    <row r="4467">
      <c r="Z4467">
        <f>IF(AND(ISNUMBER('Apólices'!$L4467),'Apólices'!$R4467&lt;&gt;"Cancelada"),IF(AND('Apólices'!$L4467&gt;=TODAY(),'Apólices'!$L4467&lt;=TODAY()+90),'Apólices'!$L4467+ROW()/100000,""),"")</f>
        <v/>
      </c>
    </row>
    <row r="4468">
      <c r="Z4468">
        <f>IF(AND(ISNUMBER('Apólices'!$L4468),'Apólices'!$R4468&lt;&gt;"Cancelada"),IF(AND('Apólices'!$L4468&gt;=TODAY(),'Apólices'!$L4468&lt;=TODAY()+90),'Apólices'!$L4468+ROW()/100000,""),"")</f>
        <v/>
      </c>
    </row>
    <row r="4469">
      <c r="Z4469">
        <f>IF(AND(ISNUMBER('Apólices'!$L4469),'Apólices'!$R4469&lt;&gt;"Cancelada"),IF(AND('Apólices'!$L4469&gt;=TODAY(),'Apólices'!$L4469&lt;=TODAY()+90),'Apólices'!$L4469+ROW()/100000,""),"")</f>
        <v/>
      </c>
    </row>
    <row r="4470">
      <c r="Z4470">
        <f>IF(AND(ISNUMBER('Apólices'!$L4470),'Apólices'!$R4470&lt;&gt;"Cancelada"),IF(AND('Apólices'!$L4470&gt;=TODAY(),'Apólices'!$L4470&lt;=TODAY()+90),'Apólices'!$L4470+ROW()/100000,""),"")</f>
        <v/>
      </c>
    </row>
    <row r="4471">
      <c r="Z4471">
        <f>IF(AND(ISNUMBER('Apólices'!$L4471),'Apólices'!$R4471&lt;&gt;"Cancelada"),IF(AND('Apólices'!$L4471&gt;=TODAY(),'Apólices'!$L4471&lt;=TODAY()+90),'Apólices'!$L4471+ROW()/100000,""),"")</f>
        <v/>
      </c>
    </row>
    <row r="4472">
      <c r="Z4472">
        <f>IF(AND(ISNUMBER('Apólices'!$L4472),'Apólices'!$R4472&lt;&gt;"Cancelada"),IF(AND('Apólices'!$L4472&gt;=TODAY(),'Apólices'!$L4472&lt;=TODAY()+90),'Apólices'!$L4472+ROW()/100000,""),"")</f>
        <v/>
      </c>
    </row>
    <row r="4473">
      <c r="Z4473">
        <f>IF(AND(ISNUMBER('Apólices'!$L4473),'Apólices'!$R4473&lt;&gt;"Cancelada"),IF(AND('Apólices'!$L4473&gt;=TODAY(),'Apólices'!$L4473&lt;=TODAY()+90),'Apólices'!$L4473+ROW()/100000,""),"")</f>
        <v/>
      </c>
    </row>
    <row r="4474">
      <c r="Z4474">
        <f>IF(AND(ISNUMBER('Apólices'!$L4474),'Apólices'!$R4474&lt;&gt;"Cancelada"),IF(AND('Apólices'!$L4474&gt;=TODAY(),'Apólices'!$L4474&lt;=TODAY()+90),'Apólices'!$L4474+ROW()/100000,""),"")</f>
        <v/>
      </c>
    </row>
    <row r="4475">
      <c r="Z4475">
        <f>IF(AND(ISNUMBER('Apólices'!$L4475),'Apólices'!$R4475&lt;&gt;"Cancelada"),IF(AND('Apólices'!$L4475&gt;=TODAY(),'Apólices'!$L4475&lt;=TODAY()+90),'Apólices'!$L4475+ROW()/100000,""),"")</f>
        <v/>
      </c>
    </row>
    <row r="4476">
      <c r="Z4476">
        <f>IF(AND(ISNUMBER('Apólices'!$L4476),'Apólices'!$R4476&lt;&gt;"Cancelada"),IF(AND('Apólices'!$L4476&gt;=TODAY(),'Apólices'!$L4476&lt;=TODAY()+90),'Apólices'!$L4476+ROW()/100000,""),"")</f>
        <v/>
      </c>
    </row>
    <row r="4477">
      <c r="Z4477">
        <f>IF(AND(ISNUMBER('Apólices'!$L4477),'Apólices'!$R4477&lt;&gt;"Cancelada"),IF(AND('Apólices'!$L4477&gt;=TODAY(),'Apólices'!$L4477&lt;=TODAY()+90),'Apólices'!$L4477+ROW()/100000,""),"")</f>
        <v/>
      </c>
    </row>
    <row r="4478">
      <c r="Z4478">
        <f>IF(AND(ISNUMBER('Apólices'!$L4478),'Apólices'!$R4478&lt;&gt;"Cancelada"),IF(AND('Apólices'!$L4478&gt;=TODAY(),'Apólices'!$L4478&lt;=TODAY()+90),'Apólices'!$L4478+ROW()/100000,""),"")</f>
        <v/>
      </c>
    </row>
    <row r="4479">
      <c r="Z4479">
        <f>IF(AND(ISNUMBER('Apólices'!$L4479),'Apólices'!$R4479&lt;&gt;"Cancelada"),IF(AND('Apólices'!$L4479&gt;=TODAY(),'Apólices'!$L4479&lt;=TODAY()+90),'Apólices'!$L4479+ROW()/100000,""),"")</f>
        <v/>
      </c>
    </row>
    <row r="4480">
      <c r="Z4480">
        <f>IF(AND(ISNUMBER('Apólices'!$L4480),'Apólices'!$R4480&lt;&gt;"Cancelada"),IF(AND('Apólices'!$L4480&gt;=TODAY(),'Apólices'!$L4480&lt;=TODAY()+90),'Apólices'!$L4480+ROW()/100000,""),"")</f>
        <v/>
      </c>
    </row>
    <row r="4481">
      <c r="Z4481">
        <f>IF(AND(ISNUMBER('Apólices'!$L4481),'Apólices'!$R4481&lt;&gt;"Cancelada"),IF(AND('Apólices'!$L4481&gt;=TODAY(),'Apólices'!$L4481&lt;=TODAY()+90),'Apólices'!$L4481+ROW()/100000,""),"")</f>
        <v/>
      </c>
    </row>
    <row r="4482">
      <c r="Z4482">
        <f>IF(AND(ISNUMBER('Apólices'!$L4482),'Apólices'!$R4482&lt;&gt;"Cancelada"),IF(AND('Apólices'!$L4482&gt;=TODAY(),'Apólices'!$L4482&lt;=TODAY()+90),'Apólices'!$L4482+ROW()/100000,""),"")</f>
        <v/>
      </c>
    </row>
    <row r="4483">
      <c r="Z4483">
        <f>IF(AND(ISNUMBER('Apólices'!$L4483),'Apólices'!$R4483&lt;&gt;"Cancelada"),IF(AND('Apólices'!$L4483&gt;=TODAY(),'Apólices'!$L4483&lt;=TODAY()+90),'Apólices'!$L4483+ROW()/100000,""),"")</f>
        <v/>
      </c>
    </row>
    <row r="4484">
      <c r="Z4484">
        <f>IF(AND(ISNUMBER('Apólices'!$L4484),'Apólices'!$R4484&lt;&gt;"Cancelada"),IF(AND('Apólices'!$L4484&gt;=TODAY(),'Apólices'!$L4484&lt;=TODAY()+90),'Apólices'!$L4484+ROW()/100000,""),"")</f>
        <v/>
      </c>
    </row>
    <row r="4485">
      <c r="Z4485">
        <f>IF(AND(ISNUMBER('Apólices'!$L4485),'Apólices'!$R4485&lt;&gt;"Cancelada"),IF(AND('Apólices'!$L4485&gt;=TODAY(),'Apólices'!$L4485&lt;=TODAY()+90),'Apólices'!$L4485+ROW()/100000,""),"")</f>
        <v/>
      </c>
    </row>
    <row r="4486">
      <c r="Z4486">
        <f>IF(AND(ISNUMBER('Apólices'!$L4486),'Apólices'!$R4486&lt;&gt;"Cancelada"),IF(AND('Apólices'!$L4486&gt;=TODAY(),'Apólices'!$L4486&lt;=TODAY()+90),'Apólices'!$L4486+ROW()/100000,""),"")</f>
        <v/>
      </c>
    </row>
    <row r="4487">
      <c r="Z4487">
        <f>IF(AND(ISNUMBER('Apólices'!$L4487),'Apólices'!$R4487&lt;&gt;"Cancelada"),IF(AND('Apólices'!$L4487&gt;=TODAY(),'Apólices'!$L4487&lt;=TODAY()+90),'Apólices'!$L4487+ROW()/100000,""),"")</f>
        <v/>
      </c>
    </row>
    <row r="4488">
      <c r="Z4488">
        <f>IF(AND(ISNUMBER('Apólices'!$L4488),'Apólices'!$R4488&lt;&gt;"Cancelada"),IF(AND('Apólices'!$L4488&gt;=TODAY(),'Apólices'!$L4488&lt;=TODAY()+90),'Apólices'!$L4488+ROW()/100000,""),"")</f>
        <v/>
      </c>
    </row>
    <row r="4489">
      <c r="Z4489">
        <f>IF(AND(ISNUMBER('Apólices'!$L4489),'Apólices'!$R4489&lt;&gt;"Cancelada"),IF(AND('Apólices'!$L4489&gt;=TODAY(),'Apólices'!$L4489&lt;=TODAY()+90),'Apólices'!$L4489+ROW()/100000,""),"")</f>
        <v/>
      </c>
    </row>
    <row r="4490">
      <c r="Z4490">
        <f>IF(AND(ISNUMBER('Apólices'!$L4490),'Apólices'!$R4490&lt;&gt;"Cancelada"),IF(AND('Apólices'!$L4490&gt;=TODAY(),'Apólices'!$L4490&lt;=TODAY()+90),'Apólices'!$L4490+ROW()/100000,""),"")</f>
        <v/>
      </c>
    </row>
    <row r="4491">
      <c r="Z4491">
        <f>IF(AND(ISNUMBER('Apólices'!$L4491),'Apólices'!$R4491&lt;&gt;"Cancelada"),IF(AND('Apólices'!$L4491&gt;=TODAY(),'Apólices'!$L4491&lt;=TODAY()+90),'Apólices'!$L4491+ROW()/100000,""),"")</f>
        <v/>
      </c>
    </row>
    <row r="4492">
      <c r="Z4492">
        <f>IF(AND(ISNUMBER('Apólices'!$L4492),'Apólices'!$R4492&lt;&gt;"Cancelada"),IF(AND('Apólices'!$L4492&gt;=TODAY(),'Apólices'!$L4492&lt;=TODAY()+90),'Apólices'!$L4492+ROW()/100000,""),"")</f>
        <v/>
      </c>
    </row>
    <row r="4493">
      <c r="Z4493">
        <f>IF(AND(ISNUMBER('Apólices'!$L4493),'Apólices'!$R4493&lt;&gt;"Cancelada"),IF(AND('Apólices'!$L4493&gt;=TODAY(),'Apólices'!$L4493&lt;=TODAY()+90),'Apólices'!$L4493+ROW()/100000,""),"")</f>
        <v/>
      </c>
    </row>
    <row r="4494">
      <c r="Z4494">
        <f>IF(AND(ISNUMBER('Apólices'!$L4494),'Apólices'!$R4494&lt;&gt;"Cancelada"),IF(AND('Apólices'!$L4494&gt;=TODAY(),'Apólices'!$L4494&lt;=TODAY()+90),'Apólices'!$L4494+ROW()/100000,""),"")</f>
        <v/>
      </c>
    </row>
    <row r="4495">
      <c r="Z4495">
        <f>IF(AND(ISNUMBER('Apólices'!$L4495),'Apólices'!$R4495&lt;&gt;"Cancelada"),IF(AND('Apólices'!$L4495&gt;=TODAY(),'Apólices'!$L4495&lt;=TODAY()+90),'Apólices'!$L4495+ROW()/100000,""),"")</f>
        <v/>
      </c>
    </row>
    <row r="4496">
      <c r="Z4496">
        <f>IF(AND(ISNUMBER('Apólices'!$L4496),'Apólices'!$R4496&lt;&gt;"Cancelada"),IF(AND('Apólices'!$L4496&gt;=TODAY(),'Apólices'!$L4496&lt;=TODAY()+90),'Apólices'!$L4496+ROW()/100000,""),"")</f>
        <v/>
      </c>
    </row>
    <row r="4497">
      <c r="Z4497">
        <f>IF(AND(ISNUMBER('Apólices'!$L4497),'Apólices'!$R4497&lt;&gt;"Cancelada"),IF(AND('Apólices'!$L4497&gt;=TODAY(),'Apólices'!$L4497&lt;=TODAY()+90),'Apólices'!$L4497+ROW()/100000,""),"")</f>
        <v/>
      </c>
    </row>
    <row r="4498">
      <c r="Z4498">
        <f>IF(AND(ISNUMBER('Apólices'!$L4498),'Apólices'!$R4498&lt;&gt;"Cancelada"),IF(AND('Apólices'!$L4498&gt;=TODAY(),'Apólices'!$L4498&lt;=TODAY()+90),'Apólices'!$L4498+ROW()/100000,""),"")</f>
        <v/>
      </c>
    </row>
    <row r="4499">
      <c r="Z4499">
        <f>IF(AND(ISNUMBER('Apólices'!$L4499),'Apólices'!$R4499&lt;&gt;"Cancelada"),IF(AND('Apólices'!$L4499&gt;=TODAY(),'Apólices'!$L4499&lt;=TODAY()+90),'Apólices'!$L4499+ROW()/100000,""),"")</f>
        <v/>
      </c>
    </row>
    <row r="4500">
      <c r="Z4500">
        <f>IF(AND(ISNUMBER('Apólices'!$L4500),'Apólices'!$R4500&lt;&gt;"Cancelada"),IF(AND('Apólices'!$L4500&gt;=TODAY(),'Apólices'!$L4500&lt;=TODAY()+90),'Apólices'!$L4500+ROW()/100000,""),"")</f>
        <v/>
      </c>
    </row>
    <row r="4501">
      <c r="Z4501">
        <f>IF(AND(ISNUMBER('Apólices'!$L4501),'Apólices'!$R4501&lt;&gt;"Cancelada"),IF(AND('Apólices'!$L4501&gt;=TODAY(),'Apólices'!$L4501&lt;=TODAY()+90),'Apólices'!$L4501+ROW()/100000,""),"")</f>
        <v/>
      </c>
    </row>
    <row r="4502">
      <c r="Z4502">
        <f>IF(AND(ISNUMBER('Apólices'!$L4502),'Apólices'!$R4502&lt;&gt;"Cancelada"),IF(AND('Apólices'!$L4502&gt;=TODAY(),'Apólices'!$L4502&lt;=TODAY()+90),'Apólices'!$L4502+ROW()/100000,""),"")</f>
        <v/>
      </c>
    </row>
    <row r="4503">
      <c r="Z4503">
        <f>IF(AND(ISNUMBER('Apólices'!$L4503),'Apólices'!$R4503&lt;&gt;"Cancelada"),IF(AND('Apólices'!$L4503&gt;=TODAY(),'Apólices'!$L4503&lt;=TODAY()+90),'Apólices'!$L4503+ROW()/100000,""),"")</f>
        <v/>
      </c>
    </row>
    <row r="4504">
      <c r="Z4504">
        <f>IF(AND(ISNUMBER('Apólices'!$L4504),'Apólices'!$R4504&lt;&gt;"Cancelada"),IF(AND('Apólices'!$L4504&gt;=TODAY(),'Apólices'!$L4504&lt;=TODAY()+90),'Apólices'!$L4504+ROW()/100000,""),"")</f>
        <v/>
      </c>
    </row>
    <row r="4505">
      <c r="Z4505">
        <f>IF(AND(ISNUMBER('Apólices'!$L4505),'Apólices'!$R4505&lt;&gt;"Cancelada"),IF(AND('Apólices'!$L4505&gt;=TODAY(),'Apólices'!$L4505&lt;=TODAY()+90),'Apólices'!$L4505+ROW()/100000,""),"")</f>
        <v/>
      </c>
    </row>
    <row r="4506">
      <c r="Z4506">
        <f>IF(AND(ISNUMBER('Apólices'!$L4506),'Apólices'!$R4506&lt;&gt;"Cancelada"),IF(AND('Apólices'!$L4506&gt;=TODAY(),'Apólices'!$L4506&lt;=TODAY()+90),'Apólices'!$L4506+ROW()/100000,""),"")</f>
        <v/>
      </c>
    </row>
    <row r="4507">
      <c r="Z4507">
        <f>IF(AND(ISNUMBER('Apólices'!$L4507),'Apólices'!$R4507&lt;&gt;"Cancelada"),IF(AND('Apólices'!$L4507&gt;=TODAY(),'Apólices'!$L4507&lt;=TODAY()+90),'Apólices'!$L4507+ROW()/100000,""),"")</f>
        <v/>
      </c>
    </row>
    <row r="4508">
      <c r="Z4508">
        <f>IF(AND(ISNUMBER('Apólices'!$L4508),'Apólices'!$R4508&lt;&gt;"Cancelada"),IF(AND('Apólices'!$L4508&gt;=TODAY(),'Apólices'!$L4508&lt;=TODAY()+90),'Apólices'!$L4508+ROW()/100000,""),"")</f>
        <v/>
      </c>
    </row>
    <row r="4509">
      <c r="Z4509">
        <f>IF(AND(ISNUMBER('Apólices'!$L4509),'Apólices'!$R4509&lt;&gt;"Cancelada"),IF(AND('Apólices'!$L4509&gt;=TODAY(),'Apólices'!$L4509&lt;=TODAY()+90),'Apólices'!$L4509+ROW()/100000,""),"")</f>
        <v/>
      </c>
    </row>
    <row r="4510">
      <c r="Z4510">
        <f>IF(AND(ISNUMBER('Apólices'!$L4510),'Apólices'!$R4510&lt;&gt;"Cancelada"),IF(AND('Apólices'!$L4510&gt;=TODAY(),'Apólices'!$L4510&lt;=TODAY()+90),'Apólices'!$L4510+ROW()/100000,""),"")</f>
        <v/>
      </c>
    </row>
    <row r="4511">
      <c r="Z4511">
        <f>IF(AND(ISNUMBER('Apólices'!$L4511),'Apólices'!$R4511&lt;&gt;"Cancelada"),IF(AND('Apólices'!$L4511&gt;=TODAY(),'Apólices'!$L4511&lt;=TODAY()+90),'Apólices'!$L4511+ROW()/100000,""),"")</f>
        <v/>
      </c>
    </row>
    <row r="4512">
      <c r="Z4512">
        <f>IF(AND(ISNUMBER('Apólices'!$L4512),'Apólices'!$R4512&lt;&gt;"Cancelada"),IF(AND('Apólices'!$L4512&gt;=TODAY(),'Apólices'!$L4512&lt;=TODAY()+90),'Apólices'!$L4512+ROW()/100000,""),"")</f>
        <v/>
      </c>
    </row>
    <row r="4513">
      <c r="Z4513">
        <f>IF(AND(ISNUMBER('Apólices'!$L4513),'Apólices'!$R4513&lt;&gt;"Cancelada"),IF(AND('Apólices'!$L4513&gt;=TODAY(),'Apólices'!$L4513&lt;=TODAY()+90),'Apólices'!$L4513+ROW()/100000,""),"")</f>
        <v/>
      </c>
    </row>
    <row r="4514">
      <c r="Z4514">
        <f>IF(AND(ISNUMBER('Apólices'!$L4514),'Apólices'!$R4514&lt;&gt;"Cancelada"),IF(AND('Apólices'!$L4514&gt;=TODAY(),'Apólices'!$L4514&lt;=TODAY()+90),'Apólices'!$L4514+ROW()/100000,""),"")</f>
        <v/>
      </c>
    </row>
    <row r="4515">
      <c r="Z4515">
        <f>IF(AND(ISNUMBER('Apólices'!$L4515),'Apólices'!$R4515&lt;&gt;"Cancelada"),IF(AND('Apólices'!$L4515&gt;=TODAY(),'Apólices'!$L4515&lt;=TODAY()+90),'Apólices'!$L4515+ROW()/100000,""),"")</f>
        <v/>
      </c>
    </row>
    <row r="4516">
      <c r="Z4516">
        <f>IF(AND(ISNUMBER('Apólices'!$L4516),'Apólices'!$R4516&lt;&gt;"Cancelada"),IF(AND('Apólices'!$L4516&gt;=TODAY(),'Apólices'!$L4516&lt;=TODAY()+90),'Apólices'!$L4516+ROW()/100000,""),"")</f>
        <v/>
      </c>
    </row>
    <row r="4517">
      <c r="Z4517">
        <f>IF(AND(ISNUMBER('Apólices'!$L4517),'Apólices'!$R4517&lt;&gt;"Cancelada"),IF(AND('Apólices'!$L4517&gt;=TODAY(),'Apólices'!$L4517&lt;=TODAY()+90),'Apólices'!$L4517+ROW()/100000,""),"")</f>
        <v/>
      </c>
    </row>
    <row r="4518">
      <c r="Z4518">
        <f>IF(AND(ISNUMBER('Apólices'!$L4518),'Apólices'!$R4518&lt;&gt;"Cancelada"),IF(AND('Apólices'!$L4518&gt;=TODAY(),'Apólices'!$L4518&lt;=TODAY()+90),'Apólices'!$L4518+ROW()/100000,""),"")</f>
        <v/>
      </c>
    </row>
    <row r="4519">
      <c r="Z4519">
        <f>IF(AND(ISNUMBER('Apólices'!$L4519),'Apólices'!$R4519&lt;&gt;"Cancelada"),IF(AND('Apólices'!$L4519&gt;=TODAY(),'Apólices'!$L4519&lt;=TODAY()+90),'Apólices'!$L4519+ROW()/100000,""),"")</f>
        <v/>
      </c>
    </row>
    <row r="4520">
      <c r="Z4520">
        <f>IF(AND(ISNUMBER('Apólices'!$L4520),'Apólices'!$R4520&lt;&gt;"Cancelada"),IF(AND('Apólices'!$L4520&gt;=TODAY(),'Apólices'!$L4520&lt;=TODAY()+90),'Apólices'!$L4520+ROW()/100000,""),"")</f>
        <v/>
      </c>
    </row>
    <row r="4521">
      <c r="Z4521">
        <f>IF(AND(ISNUMBER('Apólices'!$L4521),'Apólices'!$R4521&lt;&gt;"Cancelada"),IF(AND('Apólices'!$L4521&gt;=TODAY(),'Apólices'!$L4521&lt;=TODAY()+90),'Apólices'!$L4521+ROW()/100000,""),"")</f>
        <v/>
      </c>
    </row>
    <row r="4522">
      <c r="Z4522">
        <f>IF(AND(ISNUMBER('Apólices'!$L4522),'Apólices'!$R4522&lt;&gt;"Cancelada"),IF(AND('Apólices'!$L4522&gt;=TODAY(),'Apólices'!$L4522&lt;=TODAY()+90),'Apólices'!$L4522+ROW()/100000,""),"")</f>
        <v/>
      </c>
    </row>
    <row r="4523">
      <c r="Z4523">
        <f>IF(AND(ISNUMBER('Apólices'!$L4523),'Apólices'!$R4523&lt;&gt;"Cancelada"),IF(AND('Apólices'!$L4523&gt;=TODAY(),'Apólices'!$L4523&lt;=TODAY()+90),'Apólices'!$L4523+ROW()/100000,""),"")</f>
        <v/>
      </c>
    </row>
    <row r="4524">
      <c r="Z4524">
        <f>IF(AND(ISNUMBER('Apólices'!$L4524),'Apólices'!$R4524&lt;&gt;"Cancelada"),IF(AND('Apólices'!$L4524&gt;=TODAY(),'Apólices'!$L4524&lt;=TODAY()+90),'Apólices'!$L4524+ROW()/100000,""),"")</f>
        <v/>
      </c>
    </row>
    <row r="4525">
      <c r="Z4525">
        <f>IF(AND(ISNUMBER('Apólices'!$L4525),'Apólices'!$R4525&lt;&gt;"Cancelada"),IF(AND('Apólices'!$L4525&gt;=TODAY(),'Apólices'!$L4525&lt;=TODAY()+90),'Apólices'!$L4525+ROW()/100000,""),"")</f>
        <v/>
      </c>
    </row>
    <row r="4526">
      <c r="Z4526">
        <f>IF(AND(ISNUMBER('Apólices'!$L4526),'Apólices'!$R4526&lt;&gt;"Cancelada"),IF(AND('Apólices'!$L4526&gt;=TODAY(),'Apólices'!$L4526&lt;=TODAY()+90),'Apólices'!$L4526+ROW()/100000,""),"")</f>
        <v/>
      </c>
    </row>
    <row r="4527">
      <c r="Z4527">
        <f>IF(AND(ISNUMBER('Apólices'!$L4527),'Apólices'!$R4527&lt;&gt;"Cancelada"),IF(AND('Apólices'!$L4527&gt;=TODAY(),'Apólices'!$L4527&lt;=TODAY()+90),'Apólices'!$L4527+ROW()/100000,""),"")</f>
        <v/>
      </c>
    </row>
    <row r="4528">
      <c r="Z4528">
        <f>IF(AND(ISNUMBER('Apólices'!$L4528),'Apólices'!$R4528&lt;&gt;"Cancelada"),IF(AND('Apólices'!$L4528&gt;=TODAY(),'Apólices'!$L4528&lt;=TODAY()+90),'Apólices'!$L4528+ROW()/100000,""),"")</f>
        <v/>
      </c>
    </row>
    <row r="4529">
      <c r="Z4529">
        <f>IF(AND(ISNUMBER('Apólices'!$L4529),'Apólices'!$R4529&lt;&gt;"Cancelada"),IF(AND('Apólices'!$L4529&gt;=TODAY(),'Apólices'!$L4529&lt;=TODAY()+90),'Apólices'!$L4529+ROW()/100000,""),"")</f>
        <v/>
      </c>
    </row>
    <row r="4530">
      <c r="Z4530">
        <f>IF(AND(ISNUMBER('Apólices'!$L4530),'Apólices'!$R4530&lt;&gt;"Cancelada"),IF(AND('Apólices'!$L4530&gt;=TODAY(),'Apólices'!$L4530&lt;=TODAY()+90),'Apólices'!$L4530+ROW()/100000,""),"")</f>
        <v/>
      </c>
    </row>
    <row r="4531">
      <c r="Z4531">
        <f>IF(AND(ISNUMBER('Apólices'!$L4531),'Apólices'!$R4531&lt;&gt;"Cancelada"),IF(AND('Apólices'!$L4531&gt;=TODAY(),'Apólices'!$L4531&lt;=TODAY()+90),'Apólices'!$L4531+ROW()/100000,""),"")</f>
        <v/>
      </c>
    </row>
    <row r="4532">
      <c r="Z4532">
        <f>IF(AND(ISNUMBER('Apólices'!$L4532),'Apólices'!$R4532&lt;&gt;"Cancelada"),IF(AND('Apólices'!$L4532&gt;=TODAY(),'Apólices'!$L4532&lt;=TODAY()+90),'Apólices'!$L4532+ROW()/100000,""),"")</f>
        <v/>
      </c>
    </row>
    <row r="4533">
      <c r="Z4533">
        <f>IF(AND(ISNUMBER('Apólices'!$L4533),'Apólices'!$R4533&lt;&gt;"Cancelada"),IF(AND('Apólices'!$L4533&gt;=TODAY(),'Apólices'!$L4533&lt;=TODAY()+90),'Apólices'!$L4533+ROW()/100000,""),"")</f>
        <v/>
      </c>
    </row>
    <row r="4534">
      <c r="Z4534">
        <f>IF(AND(ISNUMBER('Apólices'!$L4534),'Apólices'!$R4534&lt;&gt;"Cancelada"),IF(AND('Apólices'!$L4534&gt;=TODAY(),'Apólices'!$L4534&lt;=TODAY()+90),'Apólices'!$L4534+ROW()/100000,""),"")</f>
        <v/>
      </c>
    </row>
    <row r="4535">
      <c r="Z4535">
        <f>IF(AND(ISNUMBER('Apólices'!$L4535),'Apólices'!$R4535&lt;&gt;"Cancelada"),IF(AND('Apólices'!$L4535&gt;=TODAY(),'Apólices'!$L4535&lt;=TODAY()+90),'Apólices'!$L4535+ROW()/100000,""),"")</f>
        <v/>
      </c>
    </row>
    <row r="4536">
      <c r="Z4536">
        <f>IF(AND(ISNUMBER('Apólices'!$L4536),'Apólices'!$R4536&lt;&gt;"Cancelada"),IF(AND('Apólices'!$L4536&gt;=TODAY(),'Apólices'!$L4536&lt;=TODAY()+90),'Apólices'!$L4536+ROW()/100000,""),"")</f>
        <v/>
      </c>
    </row>
    <row r="4537">
      <c r="Z4537">
        <f>IF(AND(ISNUMBER('Apólices'!$L4537),'Apólices'!$R4537&lt;&gt;"Cancelada"),IF(AND('Apólices'!$L4537&gt;=TODAY(),'Apólices'!$L4537&lt;=TODAY()+90),'Apólices'!$L4537+ROW()/100000,""),"")</f>
        <v/>
      </c>
    </row>
    <row r="4538">
      <c r="Z4538">
        <f>IF(AND(ISNUMBER('Apólices'!$L4538),'Apólices'!$R4538&lt;&gt;"Cancelada"),IF(AND('Apólices'!$L4538&gt;=TODAY(),'Apólices'!$L4538&lt;=TODAY()+90),'Apólices'!$L4538+ROW()/100000,""),"")</f>
        <v/>
      </c>
    </row>
    <row r="4539">
      <c r="Z4539">
        <f>IF(AND(ISNUMBER('Apólices'!$L4539),'Apólices'!$R4539&lt;&gt;"Cancelada"),IF(AND('Apólices'!$L4539&gt;=TODAY(),'Apólices'!$L4539&lt;=TODAY()+90),'Apólices'!$L4539+ROW()/100000,""),"")</f>
        <v/>
      </c>
    </row>
    <row r="4540">
      <c r="Z4540">
        <f>IF(AND(ISNUMBER('Apólices'!$L4540),'Apólices'!$R4540&lt;&gt;"Cancelada"),IF(AND('Apólices'!$L4540&gt;=TODAY(),'Apólices'!$L4540&lt;=TODAY()+90),'Apólices'!$L4540+ROW()/100000,""),"")</f>
        <v/>
      </c>
    </row>
    <row r="4541">
      <c r="Z4541">
        <f>IF(AND(ISNUMBER('Apólices'!$L4541),'Apólices'!$R4541&lt;&gt;"Cancelada"),IF(AND('Apólices'!$L4541&gt;=TODAY(),'Apólices'!$L4541&lt;=TODAY()+90),'Apólices'!$L4541+ROW()/100000,""),"")</f>
        <v/>
      </c>
    </row>
    <row r="4542">
      <c r="Z4542">
        <f>IF(AND(ISNUMBER('Apólices'!$L4542),'Apólices'!$R4542&lt;&gt;"Cancelada"),IF(AND('Apólices'!$L4542&gt;=TODAY(),'Apólices'!$L4542&lt;=TODAY()+90),'Apólices'!$L4542+ROW()/100000,""),"")</f>
        <v/>
      </c>
    </row>
    <row r="4543">
      <c r="Z4543">
        <f>IF(AND(ISNUMBER('Apólices'!$L4543),'Apólices'!$R4543&lt;&gt;"Cancelada"),IF(AND('Apólices'!$L4543&gt;=TODAY(),'Apólices'!$L4543&lt;=TODAY()+90),'Apólices'!$L4543+ROW()/100000,""),"")</f>
        <v/>
      </c>
    </row>
    <row r="4544">
      <c r="Z4544">
        <f>IF(AND(ISNUMBER('Apólices'!$L4544),'Apólices'!$R4544&lt;&gt;"Cancelada"),IF(AND('Apólices'!$L4544&gt;=TODAY(),'Apólices'!$L4544&lt;=TODAY()+90),'Apólices'!$L4544+ROW()/100000,""),"")</f>
        <v/>
      </c>
    </row>
    <row r="4545">
      <c r="Z4545">
        <f>IF(AND(ISNUMBER('Apólices'!$L4545),'Apólices'!$R4545&lt;&gt;"Cancelada"),IF(AND('Apólices'!$L4545&gt;=TODAY(),'Apólices'!$L4545&lt;=TODAY()+90),'Apólices'!$L4545+ROW()/100000,""),"")</f>
        <v/>
      </c>
    </row>
    <row r="4546">
      <c r="Z4546">
        <f>IF(AND(ISNUMBER('Apólices'!$L4546),'Apólices'!$R4546&lt;&gt;"Cancelada"),IF(AND('Apólices'!$L4546&gt;=TODAY(),'Apólices'!$L4546&lt;=TODAY()+90),'Apólices'!$L4546+ROW()/100000,""),"")</f>
        <v/>
      </c>
    </row>
    <row r="4547">
      <c r="Z4547">
        <f>IF(AND(ISNUMBER('Apólices'!$L4547),'Apólices'!$R4547&lt;&gt;"Cancelada"),IF(AND('Apólices'!$L4547&gt;=TODAY(),'Apólices'!$L4547&lt;=TODAY()+90),'Apólices'!$L4547+ROW()/100000,""),"")</f>
        <v/>
      </c>
    </row>
    <row r="4548">
      <c r="Z4548">
        <f>IF(AND(ISNUMBER('Apólices'!$L4548),'Apólices'!$R4548&lt;&gt;"Cancelada"),IF(AND('Apólices'!$L4548&gt;=TODAY(),'Apólices'!$L4548&lt;=TODAY()+90),'Apólices'!$L4548+ROW()/100000,""),"")</f>
        <v/>
      </c>
    </row>
    <row r="4549">
      <c r="Z4549">
        <f>IF(AND(ISNUMBER('Apólices'!$L4549),'Apólices'!$R4549&lt;&gt;"Cancelada"),IF(AND('Apólices'!$L4549&gt;=TODAY(),'Apólices'!$L4549&lt;=TODAY()+90),'Apólices'!$L4549+ROW()/100000,""),"")</f>
        <v/>
      </c>
    </row>
    <row r="4550">
      <c r="Z4550">
        <f>IF(AND(ISNUMBER('Apólices'!$L4550),'Apólices'!$R4550&lt;&gt;"Cancelada"),IF(AND('Apólices'!$L4550&gt;=TODAY(),'Apólices'!$L4550&lt;=TODAY()+90),'Apólices'!$L4550+ROW()/100000,""),"")</f>
        <v/>
      </c>
    </row>
    <row r="4551">
      <c r="Z4551">
        <f>IF(AND(ISNUMBER('Apólices'!$L4551),'Apólices'!$R4551&lt;&gt;"Cancelada"),IF(AND('Apólices'!$L4551&gt;=TODAY(),'Apólices'!$L4551&lt;=TODAY()+90),'Apólices'!$L4551+ROW()/100000,""),"")</f>
        <v/>
      </c>
    </row>
    <row r="4552">
      <c r="Z4552">
        <f>IF(AND(ISNUMBER('Apólices'!$L4552),'Apólices'!$R4552&lt;&gt;"Cancelada"),IF(AND('Apólices'!$L4552&gt;=TODAY(),'Apólices'!$L4552&lt;=TODAY()+90),'Apólices'!$L4552+ROW()/100000,""),"")</f>
        <v/>
      </c>
    </row>
    <row r="4553">
      <c r="Z4553">
        <f>IF(AND(ISNUMBER('Apólices'!$L4553),'Apólices'!$R4553&lt;&gt;"Cancelada"),IF(AND('Apólices'!$L4553&gt;=TODAY(),'Apólices'!$L4553&lt;=TODAY()+90),'Apólices'!$L4553+ROW()/100000,""),"")</f>
        <v/>
      </c>
    </row>
    <row r="4554">
      <c r="Z4554">
        <f>IF(AND(ISNUMBER('Apólices'!$L4554),'Apólices'!$R4554&lt;&gt;"Cancelada"),IF(AND('Apólices'!$L4554&gt;=TODAY(),'Apólices'!$L4554&lt;=TODAY()+90),'Apólices'!$L4554+ROW()/100000,""),"")</f>
        <v/>
      </c>
    </row>
    <row r="4555">
      <c r="Z4555">
        <f>IF(AND(ISNUMBER('Apólices'!$L4555),'Apólices'!$R4555&lt;&gt;"Cancelada"),IF(AND('Apólices'!$L4555&gt;=TODAY(),'Apólices'!$L4555&lt;=TODAY()+90),'Apólices'!$L4555+ROW()/100000,""),"")</f>
        <v/>
      </c>
    </row>
    <row r="4556">
      <c r="Z4556">
        <f>IF(AND(ISNUMBER('Apólices'!$L4556),'Apólices'!$R4556&lt;&gt;"Cancelada"),IF(AND('Apólices'!$L4556&gt;=TODAY(),'Apólices'!$L4556&lt;=TODAY()+90),'Apólices'!$L4556+ROW()/100000,""),"")</f>
        <v/>
      </c>
    </row>
    <row r="4557">
      <c r="Z4557">
        <f>IF(AND(ISNUMBER('Apólices'!$L4557),'Apólices'!$R4557&lt;&gt;"Cancelada"),IF(AND('Apólices'!$L4557&gt;=TODAY(),'Apólices'!$L4557&lt;=TODAY()+90),'Apólices'!$L4557+ROW()/100000,""),"")</f>
        <v/>
      </c>
    </row>
    <row r="4558">
      <c r="Z4558">
        <f>IF(AND(ISNUMBER('Apólices'!$L4558),'Apólices'!$R4558&lt;&gt;"Cancelada"),IF(AND('Apólices'!$L4558&gt;=TODAY(),'Apólices'!$L4558&lt;=TODAY()+90),'Apólices'!$L4558+ROW()/100000,""),"")</f>
        <v/>
      </c>
    </row>
    <row r="4559">
      <c r="Z4559">
        <f>IF(AND(ISNUMBER('Apólices'!$L4559),'Apólices'!$R4559&lt;&gt;"Cancelada"),IF(AND('Apólices'!$L4559&gt;=TODAY(),'Apólices'!$L4559&lt;=TODAY()+90),'Apólices'!$L4559+ROW()/100000,""),"")</f>
        <v/>
      </c>
    </row>
    <row r="4560">
      <c r="Z4560">
        <f>IF(AND(ISNUMBER('Apólices'!$L4560),'Apólices'!$R4560&lt;&gt;"Cancelada"),IF(AND('Apólices'!$L4560&gt;=TODAY(),'Apólices'!$L4560&lt;=TODAY()+90),'Apólices'!$L4560+ROW()/100000,""),"")</f>
        <v/>
      </c>
    </row>
    <row r="4561">
      <c r="Z4561">
        <f>IF(AND(ISNUMBER('Apólices'!$L4561),'Apólices'!$R4561&lt;&gt;"Cancelada"),IF(AND('Apólices'!$L4561&gt;=TODAY(),'Apólices'!$L4561&lt;=TODAY()+90),'Apólices'!$L4561+ROW()/100000,""),"")</f>
        <v/>
      </c>
    </row>
    <row r="4562">
      <c r="Z4562">
        <f>IF(AND(ISNUMBER('Apólices'!$L4562),'Apólices'!$R4562&lt;&gt;"Cancelada"),IF(AND('Apólices'!$L4562&gt;=TODAY(),'Apólices'!$L4562&lt;=TODAY()+90),'Apólices'!$L4562+ROW()/100000,""),"")</f>
        <v/>
      </c>
    </row>
    <row r="4563">
      <c r="Z4563">
        <f>IF(AND(ISNUMBER('Apólices'!$L4563),'Apólices'!$R4563&lt;&gt;"Cancelada"),IF(AND('Apólices'!$L4563&gt;=TODAY(),'Apólices'!$L4563&lt;=TODAY()+90),'Apólices'!$L4563+ROW()/100000,""),"")</f>
        <v/>
      </c>
    </row>
    <row r="4564">
      <c r="Z4564">
        <f>IF(AND(ISNUMBER('Apólices'!$L4564),'Apólices'!$R4564&lt;&gt;"Cancelada"),IF(AND('Apólices'!$L4564&gt;=TODAY(),'Apólices'!$L4564&lt;=TODAY()+90),'Apólices'!$L4564+ROW()/100000,""),"")</f>
        <v/>
      </c>
    </row>
    <row r="4565">
      <c r="Z4565">
        <f>IF(AND(ISNUMBER('Apólices'!$L4565),'Apólices'!$R4565&lt;&gt;"Cancelada"),IF(AND('Apólices'!$L4565&gt;=TODAY(),'Apólices'!$L4565&lt;=TODAY()+90),'Apólices'!$L4565+ROW()/100000,""),"")</f>
        <v/>
      </c>
    </row>
    <row r="4566">
      <c r="Z4566">
        <f>IF(AND(ISNUMBER('Apólices'!$L4566),'Apólices'!$R4566&lt;&gt;"Cancelada"),IF(AND('Apólices'!$L4566&gt;=TODAY(),'Apólices'!$L4566&lt;=TODAY()+90),'Apólices'!$L4566+ROW()/100000,""),"")</f>
        <v/>
      </c>
    </row>
    <row r="4567">
      <c r="Z4567">
        <f>IF(AND(ISNUMBER('Apólices'!$L4567),'Apólices'!$R4567&lt;&gt;"Cancelada"),IF(AND('Apólices'!$L4567&gt;=TODAY(),'Apólices'!$L4567&lt;=TODAY()+90),'Apólices'!$L4567+ROW()/100000,""),"")</f>
        <v/>
      </c>
    </row>
    <row r="4568">
      <c r="Z4568">
        <f>IF(AND(ISNUMBER('Apólices'!$L4568),'Apólices'!$R4568&lt;&gt;"Cancelada"),IF(AND('Apólices'!$L4568&gt;=TODAY(),'Apólices'!$L4568&lt;=TODAY()+90),'Apólices'!$L4568+ROW()/100000,""),"")</f>
        <v/>
      </c>
    </row>
    <row r="4569">
      <c r="Z4569">
        <f>IF(AND(ISNUMBER('Apólices'!$L4569),'Apólices'!$R4569&lt;&gt;"Cancelada"),IF(AND('Apólices'!$L4569&gt;=TODAY(),'Apólices'!$L4569&lt;=TODAY()+90),'Apólices'!$L4569+ROW()/100000,""),"")</f>
        <v/>
      </c>
    </row>
    <row r="4570">
      <c r="Z4570">
        <f>IF(AND(ISNUMBER('Apólices'!$L4570),'Apólices'!$R4570&lt;&gt;"Cancelada"),IF(AND('Apólices'!$L4570&gt;=TODAY(),'Apólices'!$L4570&lt;=TODAY()+90),'Apólices'!$L4570+ROW()/100000,""),"")</f>
        <v/>
      </c>
    </row>
    <row r="4571">
      <c r="Z4571">
        <f>IF(AND(ISNUMBER('Apólices'!$L4571),'Apólices'!$R4571&lt;&gt;"Cancelada"),IF(AND('Apólices'!$L4571&gt;=TODAY(),'Apólices'!$L4571&lt;=TODAY()+90),'Apólices'!$L4571+ROW()/100000,""),"")</f>
        <v/>
      </c>
    </row>
    <row r="4572">
      <c r="Z4572">
        <f>IF(AND(ISNUMBER('Apólices'!$L4572),'Apólices'!$R4572&lt;&gt;"Cancelada"),IF(AND('Apólices'!$L4572&gt;=TODAY(),'Apólices'!$L4572&lt;=TODAY()+90),'Apólices'!$L4572+ROW()/100000,""),"")</f>
        <v/>
      </c>
    </row>
    <row r="4573">
      <c r="Z4573">
        <f>IF(AND(ISNUMBER('Apólices'!$L4573),'Apólices'!$R4573&lt;&gt;"Cancelada"),IF(AND('Apólices'!$L4573&gt;=TODAY(),'Apólices'!$L4573&lt;=TODAY()+90),'Apólices'!$L4573+ROW()/100000,""),"")</f>
        <v/>
      </c>
    </row>
    <row r="4574">
      <c r="Z4574">
        <f>IF(AND(ISNUMBER('Apólices'!$L4574),'Apólices'!$R4574&lt;&gt;"Cancelada"),IF(AND('Apólices'!$L4574&gt;=TODAY(),'Apólices'!$L4574&lt;=TODAY()+90),'Apólices'!$L4574+ROW()/100000,""),"")</f>
        <v/>
      </c>
    </row>
    <row r="4575">
      <c r="Z4575">
        <f>IF(AND(ISNUMBER('Apólices'!$L4575),'Apólices'!$R4575&lt;&gt;"Cancelada"),IF(AND('Apólices'!$L4575&gt;=TODAY(),'Apólices'!$L4575&lt;=TODAY()+90),'Apólices'!$L4575+ROW()/100000,""),"")</f>
        <v/>
      </c>
    </row>
    <row r="4576">
      <c r="Z4576">
        <f>IF(AND(ISNUMBER('Apólices'!$L4576),'Apólices'!$R4576&lt;&gt;"Cancelada"),IF(AND('Apólices'!$L4576&gt;=TODAY(),'Apólices'!$L4576&lt;=TODAY()+90),'Apólices'!$L4576+ROW()/100000,""),"")</f>
        <v/>
      </c>
    </row>
    <row r="4577">
      <c r="Z4577">
        <f>IF(AND(ISNUMBER('Apólices'!$L4577),'Apólices'!$R4577&lt;&gt;"Cancelada"),IF(AND('Apólices'!$L4577&gt;=TODAY(),'Apólices'!$L4577&lt;=TODAY()+90),'Apólices'!$L4577+ROW()/100000,""),"")</f>
        <v/>
      </c>
    </row>
    <row r="4578">
      <c r="Z4578">
        <f>IF(AND(ISNUMBER('Apólices'!$L4578),'Apólices'!$R4578&lt;&gt;"Cancelada"),IF(AND('Apólices'!$L4578&gt;=TODAY(),'Apólices'!$L4578&lt;=TODAY()+90),'Apólices'!$L4578+ROW()/100000,""),"")</f>
        <v/>
      </c>
    </row>
    <row r="4579">
      <c r="Z4579">
        <f>IF(AND(ISNUMBER('Apólices'!$L4579),'Apólices'!$R4579&lt;&gt;"Cancelada"),IF(AND('Apólices'!$L4579&gt;=TODAY(),'Apólices'!$L4579&lt;=TODAY()+90),'Apólices'!$L4579+ROW()/100000,""),"")</f>
        <v/>
      </c>
    </row>
    <row r="4580">
      <c r="Z4580">
        <f>IF(AND(ISNUMBER('Apólices'!$L4580),'Apólices'!$R4580&lt;&gt;"Cancelada"),IF(AND('Apólices'!$L4580&gt;=TODAY(),'Apólices'!$L4580&lt;=TODAY()+90),'Apólices'!$L4580+ROW()/100000,""),"")</f>
        <v/>
      </c>
    </row>
    <row r="4581">
      <c r="Z4581">
        <f>IF(AND(ISNUMBER('Apólices'!$L4581),'Apólices'!$R4581&lt;&gt;"Cancelada"),IF(AND('Apólices'!$L4581&gt;=TODAY(),'Apólices'!$L4581&lt;=TODAY()+90),'Apólices'!$L4581+ROW()/100000,""),"")</f>
        <v/>
      </c>
    </row>
    <row r="4582">
      <c r="Z4582">
        <f>IF(AND(ISNUMBER('Apólices'!$L4582),'Apólices'!$R4582&lt;&gt;"Cancelada"),IF(AND('Apólices'!$L4582&gt;=TODAY(),'Apólices'!$L4582&lt;=TODAY()+90),'Apólices'!$L4582+ROW()/100000,""),"")</f>
        <v/>
      </c>
    </row>
    <row r="4583">
      <c r="Z4583">
        <f>IF(AND(ISNUMBER('Apólices'!$L4583),'Apólices'!$R4583&lt;&gt;"Cancelada"),IF(AND('Apólices'!$L4583&gt;=TODAY(),'Apólices'!$L4583&lt;=TODAY()+90),'Apólices'!$L4583+ROW()/100000,""),"")</f>
        <v/>
      </c>
    </row>
    <row r="4584">
      <c r="Z4584">
        <f>IF(AND(ISNUMBER('Apólices'!$L4584),'Apólices'!$R4584&lt;&gt;"Cancelada"),IF(AND('Apólices'!$L4584&gt;=TODAY(),'Apólices'!$L4584&lt;=TODAY()+90),'Apólices'!$L4584+ROW()/100000,""),"")</f>
        <v/>
      </c>
    </row>
    <row r="4585">
      <c r="Z4585">
        <f>IF(AND(ISNUMBER('Apólices'!$L4585),'Apólices'!$R4585&lt;&gt;"Cancelada"),IF(AND('Apólices'!$L4585&gt;=TODAY(),'Apólices'!$L4585&lt;=TODAY()+90),'Apólices'!$L4585+ROW()/100000,""),"")</f>
        <v/>
      </c>
    </row>
    <row r="4586">
      <c r="Z4586">
        <f>IF(AND(ISNUMBER('Apólices'!$L4586),'Apólices'!$R4586&lt;&gt;"Cancelada"),IF(AND('Apólices'!$L4586&gt;=TODAY(),'Apólices'!$L4586&lt;=TODAY()+90),'Apólices'!$L4586+ROW()/100000,""),"")</f>
        <v/>
      </c>
    </row>
    <row r="4587">
      <c r="Z4587">
        <f>IF(AND(ISNUMBER('Apólices'!$L4587),'Apólices'!$R4587&lt;&gt;"Cancelada"),IF(AND('Apólices'!$L4587&gt;=TODAY(),'Apólices'!$L4587&lt;=TODAY()+90),'Apólices'!$L4587+ROW()/100000,""),"")</f>
        <v/>
      </c>
    </row>
    <row r="4588">
      <c r="Z4588">
        <f>IF(AND(ISNUMBER('Apólices'!$L4588),'Apólices'!$R4588&lt;&gt;"Cancelada"),IF(AND('Apólices'!$L4588&gt;=TODAY(),'Apólices'!$L4588&lt;=TODAY()+90),'Apólices'!$L4588+ROW()/100000,""),"")</f>
        <v/>
      </c>
    </row>
    <row r="4589">
      <c r="Z4589">
        <f>IF(AND(ISNUMBER('Apólices'!$L4589),'Apólices'!$R4589&lt;&gt;"Cancelada"),IF(AND('Apólices'!$L4589&gt;=TODAY(),'Apólices'!$L4589&lt;=TODAY()+90),'Apólices'!$L4589+ROW()/100000,""),"")</f>
        <v/>
      </c>
    </row>
    <row r="4590">
      <c r="Z4590">
        <f>IF(AND(ISNUMBER('Apólices'!$L4590),'Apólices'!$R4590&lt;&gt;"Cancelada"),IF(AND('Apólices'!$L4590&gt;=TODAY(),'Apólices'!$L4590&lt;=TODAY()+90),'Apólices'!$L4590+ROW()/100000,""),"")</f>
        <v/>
      </c>
    </row>
    <row r="4591">
      <c r="Z4591">
        <f>IF(AND(ISNUMBER('Apólices'!$L4591),'Apólices'!$R4591&lt;&gt;"Cancelada"),IF(AND('Apólices'!$L4591&gt;=TODAY(),'Apólices'!$L4591&lt;=TODAY()+90),'Apólices'!$L4591+ROW()/100000,""),"")</f>
        <v/>
      </c>
    </row>
    <row r="4592">
      <c r="Z4592">
        <f>IF(AND(ISNUMBER('Apólices'!$L4592),'Apólices'!$R4592&lt;&gt;"Cancelada"),IF(AND('Apólices'!$L4592&gt;=TODAY(),'Apólices'!$L4592&lt;=TODAY()+90),'Apólices'!$L4592+ROW()/100000,""),"")</f>
        <v/>
      </c>
    </row>
    <row r="4593">
      <c r="Z4593">
        <f>IF(AND(ISNUMBER('Apólices'!$L4593),'Apólices'!$R4593&lt;&gt;"Cancelada"),IF(AND('Apólices'!$L4593&gt;=TODAY(),'Apólices'!$L4593&lt;=TODAY()+90),'Apólices'!$L4593+ROW()/100000,""),"")</f>
        <v/>
      </c>
    </row>
    <row r="4594">
      <c r="Z4594">
        <f>IF(AND(ISNUMBER('Apólices'!$L4594),'Apólices'!$R4594&lt;&gt;"Cancelada"),IF(AND('Apólices'!$L4594&gt;=TODAY(),'Apólices'!$L4594&lt;=TODAY()+90),'Apólices'!$L4594+ROW()/100000,""),"")</f>
        <v/>
      </c>
    </row>
    <row r="4595">
      <c r="Z4595">
        <f>IF(AND(ISNUMBER('Apólices'!$L4595),'Apólices'!$R4595&lt;&gt;"Cancelada"),IF(AND('Apólices'!$L4595&gt;=TODAY(),'Apólices'!$L4595&lt;=TODAY()+90),'Apólices'!$L4595+ROW()/100000,""),"")</f>
        <v/>
      </c>
    </row>
    <row r="4596">
      <c r="Z4596">
        <f>IF(AND(ISNUMBER('Apólices'!$L4596),'Apólices'!$R4596&lt;&gt;"Cancelada"),IF(AND('Apólices'!$L4596&gt;=TODAY(),'Apólices'!$L4596&lt;=TODAY()+90),'Apólices'!$L4596+ROW()/100000,""),"")</f>
        <v/>
      </c>
    </row>
    <row r="4597">
      <c r="Z4597">
        <f>IF(AND(ISNUMBER('Apólices'!$L4597),'Apólices'!$R4597&lt;&gt;"Cancelada"),IF(AND('Apólices'!$L4597&gt;=TODAY(),'Apólices'!$L4597&lt;=TODAY()+90),'Apólices'!$L4597+ROW()/100000,""),"")</f>
        <v/>
      </c>
    </row>
    <row r="4598">
      <c r="Z4598">
        <f>IF(AND(ISNUMBER('Apólices'!$L4598),'Apólices'!$R4598&lt;&gt;"Cancelada"),IF(AND('Apólices'!$L4598&gt;=TODAY(),'Apólices'!$L4598&lt;=TODAY()+90),'Apólices'!$L4598+ROW()/100000,""),"")</f>
        <v/>
      </c>
    </row>
    <row r="4599">
      <c r="Z4599">
        <f>IF(AND(ISNUMBER('Apólices'!$L4599),'Apólices'!$R4599&lt;&gt;"Cancelada"),IF(AND('Apólices'!$L4599&gt;=TODAY(),'Apólices'!$L4599&lt;=TODAY()+90),'Apólices'!$L4599+ROW()/100000,""),"")</f>
        <v/>
      </c>
    </row>
    <row r="4600">
      <c r="Z4600">
        <f>IF(AND(ISNUMBER('Apólices'!$L4600),'Apólices'!$R4600&lt;&gt;"Cancelada"),IF(AND('Apólices'!$L4600&gt;=TODAY(),'Apólices'!$L4600&lt;=TODAY()+90),'Apólices'!$L4600+ROW()/100000,""),"")</f>
        <v/>
      </c>
    </row>
    <row r="4601">
      <c r="Z4601">
        <f>IF(AND(ISNUMBER('Apólices'!$L4601),'Apólices'!$R4601&lt;&gt;"Cancelada"),IF(AND('Apólices'!$L4601&gt;=TODAY(),'Apólices'!$L4601&lt;=TODAY()+90),'Apólices'!$L4601+ROW()/100000,""),"")</f>
        <v/>
      </c>
    </row>
    <row r="4602">
      <c r="Z4602">
        <f>IF(AND(ISNUMBER('Apólices'!$L4602),'Apólices'!$R4602&lt;&gt;"Cancelada"),IF(AND('Apólices'!$L4602&gt;=TODAY(),'Apólices'!$L4602&lt;=TODAY()+90),'Apólices'!$L4602+ROW()/100000,""),"")</f>
        <v/>
      </c>
    </row>
    <row r="4603">
      <c r="Z4603">
        <f>IF(AND(ISNUMBER('Apólices'!$L4603),'Apólices'!$R4603&lt;&gt;"Cancelada"),IF(AND('Apólices'!$L4603&gt;=TODAY(),'Apólices'!$L4603&lt;=TODAY()+90),'Apólices'!$L4603+ROW()/100000,""),"")</f>
        <v/>
      </c>
    </row>
    <row r="4604">
      <c r="Z4604">
        <f>IF(AND(ISNUMBER('Apólices'!$L4604),'Apólices'!$R4604&lt;&gt;"Cancelada"),IF(AND('Apólices'!$L4604&gt;=TODAY(),'Apólices'!$L4604&lt;=TODAY()+90),'Apólices'!$L4604+ROW()/100000,""),"")</f>
        <v/>
      </c>
    </row>
    <row r="4605">
      <c r="Z4605">
        <f>IF(AND(ISNUMBER('Apólices'!$L4605),'Apólices'!$R4605&lt;&gt;"Cancelada"),IF(AND('Apólices'!$L4605&gt;=TODAY(),'Apólices'!$L4605&lt;=TODAY()+90),'Apólices'!$L4605+ROW()/100000,""),"")</f>
        <v/>
      </c>
    </row>
    <row r="4606">
      <c r="Z4606">
        <f>IF(AND(ISNUMBER('Apólices'!$L4606),'Apólices'!$R4606&lt;&gt;"Cancelada"),IF(AND('Apólices'!$L4606&gt;=TODAY(),'Apólices'!$L4606&lt;=TODAY()+90),'Apólices'!$L4606+ROW()/100000,""),"")</f>
        <v/>
      </c>
    </row>
    <row r="4607">
      <c r="Z4607">
        <f>IF(AND(ISNUMBER('Apólices'!$L4607),'Apólices'!$R4607&lt;&gt;"Cancelada"),IF(AND('Apólices'!$L4607&gt;=TODAY(),'Apólices'!$L4607&lt;=TODAY()+90),'Apólices'!$L4607+ROW()/100000,""),"")</f>
        <v/>
      </c>
    </row>
    <row r="4608">
      <c r="Z4608">
        <f>IF(AND(ISNUMBER('Apólices'!$L4608),'Apólices'!$R4608&lt;&gt;"Cancelada"),IF(AND('Apólices'!$L4608&gt;=TODAY(),'Apólices'!$L4608&lt;=TODAY()+90),'Apólices'!$L4608+ROW()/100000,""),"")</f>
        <v/>
      </c>
    </row>
    <row r="4609">
      <c r="Z4609">
        <f>IF(AND(ISNUMBER('Apólices'!$L4609),'Apólices'!$R4609&lt;&gt;"Cancelada"),IF(AND('Apólices'!$L4609&gt;=TODAY(),'Apólices'!$L4609&lt;=TODAY()+90),'Apólices'!$L4609+ROW()/100000,""),"")</f>
        <v/>
      </c>
    </row>
    <row r="4610">
      <c r="Z4610">
        <f>IF(AND(ISNUMBER('Apólices'!$L4610),'Apólices'!$R4610&lt;&gt;"Cancelada"),IF(AND('Apólices'!$L4610&gt;=TODAY(),'Apólices'!$L4610&lt;=TODAY()+90),'Apólices'!$L4610+ROW()/100000,""),"")</f>
        <v/>
      </c>
    </row>
    <row r="4611">
      <c r="Z4611">
        <f>IF(AND(ISNUMBER('Apólices'!$L4611),'Apólices'!$R4611&lt;&gt;"Cancelada"),IF(AND('Apólices'!$L4611&gt;=TODAY(),'Apólices'!$L4611&lt;=TODAY()+90),'Apólices'!$L4611+ROW()/100000,""),"")</f>
        <v/>
      </c>
    </row>
    <row r="4612">
      <c r="Z4612">
        <f>IF(AND(ISNUMBER('Apólices'!$L4612),'Apólices'!$R4612&lt;&gt;"Cancelada"),IF(AND('Apólices'!$L4612&gt;=TODAY(),'Apólices'!$L4612&lt;=TODAY()+90),'Apólices'!$L4612+ROW()/100000,""),"")</f>
        <v/>
      </c>
    </row>
    <row r="4613">
      <c r="Z4613">
        <f>IF(AND(ISNUMBER('Apólices'!$L4613),'Apólices'!$R4613&lt;&gt;"Cancelada"),IF(AND('Apólices'!$L4613&gt;=TODAY(),'Apólices'!$L4613&lt;=TODAY()+90),'Apólices'!$L4613+ROW()/100000,""),"")</f>
        <v/>
      </c>
    </row>
    <row r="4614">
      <c r="Z4614">
        <f>IF(AND(ISNUMBER('Apólices'!$L4614),'Apólices'!$R4614&lt;&gt;"Cancelada"),IF(AND('Apólices'!$L4614&gt;=TODAY(),'Apólices'!$L4614&lt;=TODAY()+90),'Apólices'!$L4614+ROW()/100000,""),"")</f>
        <v/>
      </c>
    </row>
    <row r="4615">
      <c r="Z4615">
        <f>IF(AND(ISNUMBER('Apólices'!$L4615),'Apólices'!$R4615&lt;&gt;"Cancelada"),IF(AND('Apólices'!$L4615&gt;=TODAY(),'Apólices'!$L4615&lt;=TODAY()+90),'Apólices'!$L4615+ROW()/100000,""),"")</f>
        <v/>
      </c>
    </row>
    <row r="4616">
      <c r="Z4616">
        <f>IF(AND(ISNUMBER('Apólices'!$L4616),'Apólices'!$R4616&lt;&gt;"Cancelada"),IF(AND('Apólices'!$L4616&gt;=TODAY(),'Apólices'!$L4616&lt;=TODAY()+90),'Apólices'!$L4616+ROW()/100000,""),"")</f>
        <v/>
      </c>
    </row>
    <row r="4617">
      <c r="Z4617">
        <f>IF(AND(ISNUMBER('Apólices'!$L4617),'Apólices'!$R4617&lt;&gt;"Cancelada"),IF(AND('Apólices'!$L4617&gt;=TODAY(),'Apólices'!$L4617&lt;=TODAY()+90),'Apólices'!$L4617+ROW()/100000,""),"")</f>
        <v/>
      </c>
    </row>
    <row r="4618">
      <c r="Z4618">
        <f>IF(AND(ISNUMBER('Apólices'!$L4618),'Apólices'!$R4618&lt;&gt;"Cancelada"),IF(AND('Apólices'!$L4618&gt;=TODAY(),'Apólices'!$L4618&lt;=TODAY()+90),'Apólices'!$L4618+ROW()/100000,""),"")</f>
        <v/>
      </c>
    </row>
    <row r="4619">
      <c r="Z4619">
        <f>IF(AND(ISNUMBER('Apólices'!$L4619),'Apólices'!$R4619&lt;&gt;"Cancelada"),IF(AND('Apólices'!$L4619&gt;=TODAY(),'Apólices'!$L4619&lt;=TODAY()+90),'Apólices'!$L4619+ROW()/100000,""),"")</f>
        <v/>
      </c>
    </row>
    <row r="4620">
      <c r="Z4620">
        <f>IF(AND(ISNUMBER('Apólices'!$L4620),'Apólices'!$R4620&lt;&gt;"Cancelada"),IF(AND('Apólices'!$L4620&gt;=TODAY(),'Apólices'!$L4620&lt;=TODAY()+90),'Apólices'!$L4620+ROW()/100000,""),"")</f>
        <v/>
      </c>
    </row>
    <row r="4621">
      <c r="Z4621">
        <f>IF(AND(ISNUMBER('Apólices'!$L4621),'Apólices'!$R4621&lt;&gt;"Cancelada"),IF(AND('Apólices'!$L4621&gt;=TODAY(),'Apólices'!$L4621&lt;=TODAY()+90),'Apólices'!$L4621+ROW()/100000,""),"")</f>
        <v/>
      </c>
    </row>
    <row r="4622">
      <c r="Z4622">
        <f>IF(AND(ISNUMBER('Apólices'!$L4622),'Apólices'!$R4622&lt;&gt;"Cancelada"),IF(AND('Apólices'!$L4622&gt;=TODAY(),'Apólices'!$L4622&lt;=TODAY()+90),'Apólices'!$L4622+ROW()/100000,""),"")</f>
        <v/>
      </c>
    </row>
    <row r="4623">
      <c r="Z4623">
        <f>IF(AND(ISNUMBER('Apólices'!$L4623),'Apólices'!$R4623&lt;&gt;"Cancelada"),IF(AND('Apólices'!$L4623&gt;=TODAY(),'Apólices'!$L4623&lt;=TODAY()+90),'Apólices'!$L4623+ROW()/100000,""),"")</f>
        <v/>
      </c>
    </row>
    <row r="4624">
      <c r="Z4624">
        <f>IF(AND(ISNUMBER('Apólices'!$L4624),'Apólices'!$R4624&lt;&gt;"Cancelada"),IF(AND('Apólices'!$L4624&gt;=TODAY(),'Apólices'!$L4624&lt;=TODAY()+90),'Apólices'!$L4624+ROW()/100000,""),"")</f>
        <v/>
      </c>
    </row>
    <row r="4625">
      <c r="Z4625">
        <f>IF(AND(ISNUMBER('Apólices'!$L4625),'Apólices'!$R4625&lt;&gt;"Cancelada"),IF(AND('Apólices'!$L4625&gt;=TODAY(),'Apólices'!$L4625&lt;=TODAY()+90),'Apólices'!$L4625+ROW()/100000,""),"")</f>
        <v/>
      </c>
    </row>
    <row r="4626">
      <c r="Z4626">
        <f>IF(AND(ISNUMBER('Apólices'!$L4626),'Apólices'!$R4626&lt;&gt;"Cancelada"),IF(AND('Apólices'!$L4626&gt;=TODAY(),'Apólices'!$L4626&lt;=TODAY()+90),'Apólices'!$L4626+ROW()/100000,""),"")</f>
        <v/>
      </c>
    </row>
    <row r="4627">
      <c r="Z4627">
        <f>IF(AND(ISNUMBER('Apólices'!$L4627),'Apólices'!$R4627&lt;&gt;"Cancelada"),IF(AND('Apólices'!$L4627&gt;=TODAY(),'Apólices'!$L4627&lt;=TODAY()+90),'Apólices'!$L4627+ROW()/100000,""),"")</f>
        <v/>
      </c>
    </row>
    <row r="4628">
      <c r="Z4628">
        <f>IF(AND(ISNUMBER('Apólices'!$L4628),'Apólices'!$R4628&lt;&gt;"Cancelada"),IF(AND('Apólices'!$L4628&gt;=TODAY(),'Apólices'!$L4628&lt;=TODAY()+90),'Apólices'!$L4628+ROW()/100000,""),"")</f>
        <v/>
      </c>
    </row>
    <row r="4629">
      <c r="Z4629">
        <f>IF(AND(ISNUMBER('Apólices'!$L4629),'Apólices'!$R4629&lt;&gt;"Cancelada"),IF(AND('Apólices'!$L4629&gt;=TODAY(),'Apólices'!$L4629&lt;=TODAY()+90),'Apólices'!$L4629+ROW()/100000,""),"")</f>
        <v/>
      </c>
    </row>
    <row r="4630">
      <c r="Z4630">
        <f>IF(AND(ISNUMBER('Apólices'!$L4630),'Apólices'!$R4630&lt;&gt;"Cancelada"),IF(AND('Apólices'!$L4630&gt;=TODAY(),'Apólices'!$L4630&lt;=TODAY()+90),'Apólices'!$L4630+ROW()/100000,""),"")</f>
        <v/>
      </c>
    </row>
    <row r="4631">
      <c r="Z4631">
        <f>IF(AND(ISNUMBER('Apólices'!$L4631),'Apólices'!$R4631&lt;&gt;"Cancelada"),IF(AND('Apólices'!$L4631&gt;=TODAY(),'Apólices'!$L4631&lt;=TODAY()+90),'Apólices'!$L4631+ROW()/100000,""),"")</f>
        <v/>
      </c>
    </row>
    <row r="4632">
      <c r="Z4632">
        <f>IF(AND(ISNUMBER('Apólices'!$L4632),'Apólices'!$R4632&lt;&gt;"Cancelada"),IF(AND('Apólices'!$L4632&gt;=TODAY(),'Apólices'!$L4632&lt;=TODAY()+90),'Apólices'!$L4632+ROW()/100000,""),"")</f>
        <v/>
      </c>
    </row>
    <row r="4633">
      <c r="Z4633">
        <f>IF(AND(ISNUMBER('Apólices'!$L4633),'Apólices'!$R4633&lt;&gt;"Cancelada"),IF(AND('Apólices'!$L4633&gt;=TODAY(),'Apólices'!$L4633&lt;=TODAY()+90),'Apólices'!$L4633+ROW()/100000,""),"")</f>
        <v/>
      </c>
    </row>
    <row r="4634">
      <c r="Z4634">
        <f>IF(AND(ISNUMBER('Apólices'!$L4634),'Apólices'!$R4634&lt;&gt;"Cancelada"),IF(AND('Apólices'!$L4634&gt;=TODAY(),'Apólices'!$L4634&lt;=TODAY()+90),'Apólices'!$L4634+ROW()/100000,""),"")</f>
        <v/>
      </c>
    </row>
    <row r="4635">
      <c r="Z4635">
        <f>IF(AND(ISNUMBER('Apólices'!$L4635),'Apólices'!$R4635&lt;&gt;"Cancelada"),IF(AND('Apólices'!$L4635&gt;=TODAY(),'Apólices'!$L4635&lt;=TODAY()+90),'Apólices'!$L4635+ROW()/100000,""),"")</f>
        <v/>
      </c>
    </row>
    <row r="4636">
      <c r="Z4636">
        <f>IF(AND(ISNUMBER('Apólices'!$L4636),'Apólices'!$R4636&lt;&gt;"Cancelada"),IF(AND('Apólices'!$L4636&gt;=TODAY(),'Apólices'!$L4636&lt;=TODAY()+90),'Apólices'!$L4636+ROW()/100000,""),"")</f>
        <v/>
      </c>
    </row>
    <row r="4637">
      <c r="Z4637">
        <f>IF(AND(ISNUMBER('Apólices'!$L4637),'Apólices'!$R4637&lt;&gt;"Cancelada"),IF(AND('Apólices'!$L4637&gt;=TODAY(),'Apólices'!$L4637&lt;=TODAY()+90),'Apólices'!$L4637+ROW()/100000,""),"")</f>
        <v/>
      </c>
    </row>
    <row r="4638">
      <c r="Z4638">
        <f>IF(AND(ISNUMBER('Apólices'!$L4638),'Apólices'!$R4638&lt;&gt;"Cancelada"),IF(AND('Apólices'!$L4638&gt;=TODAY(),'Apólices'!$L4638&lt;=TODAY()+90),'Apólices'!$L4638+ROW()/100000,""),"")</f>
        <v/>
      </c>
    </row>
    <row r="4639">
      <c r="Z4639">
        <f>IF(AND(ISNUMBER('Apólices'!$L4639),'Apólices'!$R4639&lt;&gt;"Cancelada"),IF(AND('Apólices'!$L4639&gt;=TODAY(),'Apólices'!$L4639&lt;=TODAY()+90),'Apólices'!$L4639+ROW()/100000,""),"")</f>
        <v/>
      </c>
    </row>
    <row r="4640">
      <c r="Z4640">
        <f>IF(AND(ISNUMBER('Apólices'!$L4640),'Apólices'!$R4640&lt;&gt;"Cancelada"),IF(AND('Apólices'!$L4640&gt;=TODAY(),'Apólices'!$L4640&lt;=TODAY()+90),'Apólices'!$L4640+ROW()/100000,""),"")</f>
        <v/>
      </c>
    </row>
    <row r="4641">
      <c r="Z4641">
        <f>IF(AND(ISNUMBER('Apólices'!$L4641),'Apólices'!$R4641&lt;&gt;"Cancelada"),IF(AND('Apólices'!$L4641&gt;=TODAY(),'Apólices'!$L4641&lt;=TODAY()+90),'Apólices'!$L4641+ROW()/100000,""),"")</f>
        <v/>
      </c>
    </row>
    <row r="4642">
      <c r="Z4642">
        <f>IF(AND(ISNUMBER('Apólices'!$L4642),'Apólices'!$R4642&lt;&gt;"Cancelada"),IF(AND('Apólices'!$L4642&gt;=TODAY(),'Apólices'!$L4642&lt;=TODAY()+90),'Apólices'!$L4642+ROW()/100000,""),"")</f>
        <v/>
      </c>
    </row>
    <row r="4643">
      <c r="Z4643">
        <f>IF(AND(ISNUMBER('Apólices'!$L4643),'Apólices'!$R4643&lt;&gt;"Cancelada"),IF(AND('Apólices'!$L4643&gt;=TODAY(),'Apólices'!$L4643&lt;=TODAY()+90),'Apólices'!$L4643+ROW()/100000,""),"")</f>
        <v/>
      </c>
    </row>
    <row r="4644">
      <c r="Z4644">
        <f>IF(AND(ISNUMBER('Apólices'!$L4644),'Apólices'!$R4644&lt;&gt;"Cancelada"),IF(AND('Apólices'!$L4644&gt;=TODAY(),'Apólices'!$L4644&lt;=TODAY()+90),'Apólices'!$L4644+ROW()/100000,""),"")</f>
        <v/>
      </c>
    </row>
    <row r="4645">
      <c r="Z4645">
        <f>IF(AND(ISNUMBER('Apólices'!$L4645),'Apólices'!$R4645&lt;&gt;"Cancelada"),IF(AND('Apólices'!$L4645&gt;=TODAY(),'Apólices'!$L4645&lt;=TODAY()+90),'Apólices'!$L4645+ROW()/100000,""),"")</f>
        <v/>
      </c>
    </row>
    <row r="4646">
      <c r="Z4646">
        <f>IF(AND(ISNUMBER('Apólices'!$L4646),'Apólices'!$R4646&lt;&gt;"Cancelada"),IF(AND('Apólices'!$L4646&gt;=TODAY(),'Apólices'!$L4646&lt;=TODAY()+90),'Apólices'!$L4646+ROW()/100000,""),"")</f>
        <v/>
      </c>
    </row>
    <row r="4647">
      <c r="Z4647">
        <f>IF(AND(ISNUMBER('Apólices'!$L4647),'Apólices'!$R4647&lt;&gt;"Cancelada"),IF(AND('Apólices'!$L4647&gt;=TODAY(),'Apólices'!$L4647&lt;=TODAY()+90),'Apólices'!$L4647+ROW()/100000,""),"")</f>
        <v/>
      </c>
    </row>
    <row r="4648">
      <c r="Z4648">
        <f>IF(AND(ISNUMBER('Apólices'!$L4648),'Apólices'!$R4648&lt;&gt;"Cancelada"),IF(AND('Apólices'!$L4648&gt;=TODAY(),'Apólices'!$L4648&lt;=TODAY()+90),'Apólices'!$L4648+ROW()/100000,""),"")</f>
        <v/>
      </c>
    </row>
    <row r="4649">
      <c r="Z4649">
        <f>IF(AND(ISNUMBER('Apólices'!$L4649),'Apólices'!$R4649&lt;&gt;"Cancelada"),IF(AND('Apólices'!$L4649&gt;=TODAY(),'Apólices'!$L4649&lt;=TODAY()+90),'Apólices'!$L4649+ROW()/100000,""),"")</f>
        <v/>
      </c>
    </row>
    <row r="4650">
      <c r="Z4650">
        <f>IF(AND(ISNUMBER('Apólices'!$L4650),'Apólices'!$R4650&lt;&gt;"Cancelada"),IF(AND('Apólices'!$L4650&gt;=TODAY(),'Apólices'!$L4650&lt;=TODAY()+90),'Apólices'!$L4650+ROW()/100000,""),"")</f>
        <v/>
      </c>
    </row>
    <row r="4651">
      <c r="Z4651">
        <f>IF(AND(ISNUMBER('Apólices'!$L4651),'Apólices'!$R4651&lt;&gt;"Cancelada"),IF(AND('Apólices'!$L4651&gt;=TODAY(),'Apólices'!$L4651&lt;=TODAY()+90),'Apólices'!$L4651+ROW()/100000,""),"")</f>
        <v/>
      </c>
    </row>
    <row r="4652">
      <c r="Z4652">
        <f>IF(AND(ISNUMBER('Apólices'!$L4652),'Apólices'!$R4652&lt;&gt;"Cancelada"),IF(AND('Apólices'!$L4652&gt;=TODAY(),'Apólices'!$L4652&lt;=TODAY()+90),'Apólices'!$L4652+ROW()/100000,""),"")</f>
        <v/>
      </c>
    </row>
    <row r="4653">
      <c r="Z4653">
        <f>IF(AND(ISNUMBER('Apólices'!$L4653),'Apólices'!$R4653&lt;&gt;"Cancelada"),IF(AND('Apólices'!$L4653&gt;=TODAY(),'Apólices'!$L4653&lt;=TODAY()+90),'Apólices'!$L4653+ROW()/100000,""),"")</f>
        <v/>
      </c>
    </row>
    <row r="4654">
      <c r="Z4654">
        <f>IF(AND(ISNUMBER('Apólices'!$L4654),'Apólices'!$R4654&lt;&gt;"Cancelada"),IF(AND('Apólices'!$L4654&gt;=TODAY(),'Apólices'!$L4654&lt;=TODAY()+90),'Apólices'!$L4654+ROW()/100000,""),"")</f>
        <v/>
      </c>
    </row>
    <row r="4655">
      <c r="Z4655">
        <f>IF(AND(ISNUMBER('Apólices'!$L4655),'Apólices'!$R4655&lt;&gt;"Cancelada"),IF(AND('Apólices'!$L4655&gt;=TODAY(),'Apólices'!$L4655&lt;=TODAY()+90),'Apólices'!$L4655+ROW()/100000,""),"")</f>
        <v/>
      </c>
    </row>
    <row r="4656">
      <c r="Z4656">
        <f>IF(AND(ISNUMBER('Apólices'!$L4656),'Apólices'!$R4656&lt;&gt;"Cancelada"),IF(AND('Apólices'!$L4656&gt;=TODAY(),'Apólices'!$L4656&lt;=TODAY()+90),'Apólices'!$L4656+ROW()/100000,""),"")</f>
        <v/>
      </c>
    </row>
    <row r="4657">
      <c r="Z4657">
        <f>IF(AND(ISNUMBER('Apólices'!$L4657),'Apólices'!$R4657&lt;&gt;"Cancelada"),IF(AND('Apólices'!$L4657&gt;=TODAY(),'Apólices'!$L4657&lt;=TODAY()+90),'Apólices'!$L4657+ROW()/100000,""),"")</f>
        <v/>
      </c>
    </row>
    <row r="4658">
      <c r="Z4658">
        <f>IF(AND(ISNUMBER('Apólices'!$L4658),'Apólices'!$R4658&lt;&gt;"Cancelada"),IF(AND('Apólices'!$L4658&gt;=TODAY(),'Apólices'!$L4658&lt;=TODAY()+90),'Apólices'!$L4658+ROW()/100000,""),"")</f>
        <v/>
      </c>
    </row>
    <row r="4659">
      <c r="Z4659">
        <f>IF(AND(ISNUMBER('Apólices'!$L4659),'Apólices'!$R4659&lt;&gt;"Cancelada"),IF(AND('Apólices'!$L4659&gt;=TODAY(),'Apólices'!$L4659&lt;=TODAY()+90),'Apólices'!$L4659+ROW()/100000,""),"")</f>
        <v/>
      </c>
    </row>
    <row r="4660">
      <c r="Z4660">
        <f>IF(AND(ISNUMBER('Apólices'!$L4660),'Apólices'!$R4660&lt;&gt;"Cancelada"),IF(AND('Apólices'!$L4660&gt;=TODAY(),'Apólices'!$L4660&lt;=TODAY()+90),'Apólices'!$L4660+ROW()/100000,""),"")</f>
        <v/>
      </c>
    </row>
    <row r="4661">
      <c r="Z4661">
        <f>IF(AND(ISNUMBER('Apólices'!$L4661),'Apólices'!$R4661&lt;&gt;"Cancelada"),IF(AND('Apólices'!$L4661&gt;=TODAY(),'Apólices'!$L4661&lt;=TODAY()+90),'Apólices'!$L4661+ROW()/100000,""),"")</f>
        <v/>
      </c>
    </row>
    <row r="4662">
      <c r="Z4662">
        <f>IF(AND(ISNUMBER('Apólices'!$L4662),'Apólices'!$R4662&lt;&gt;"Cancelada"),IF(AND('Apólices'!$L4662&gt;=TODAY(),'Apólices'!$L4662&lt;=TODAY()+90),'Apólices'!$L4662+ROW()/100000,""),"")</f>
        <v/>
      </c>
    </row>
    <row r="4663">
      <c r="Z4663">
        <f>IF(AND(ISNUMBER('Apólices'!$L4663),'Apólices'!$R4663&lt;&gt;"Cancelada"),IF(AND('Apólices'!$L4663&gt;=TODAY(),'Apólices'!$L4663&lt;=TODAY()+90),'Apólices'!$L4663+ROW()/100000,""),"")</f>
        <v/>
      </c>
    </row>
    <row r="4664">
      <c r="Z4664">
        <f>IF(AND(ISNUMBER('Apólices'!$L4664),'Apólices'!$R4664&lt;&gt;"Cancelada"),IF(AND('Apólices'!$L4664&gt;=TODAY(),'Apólices'!$L4664&lt;=TODAY()+90),'Apólices'!$L4664+ROW()/100000,""),"")</f>
        <v/>
      </c>
    </row>
    <row r="4665">
      <c r="Z4665">
        <f>IF(AND(ISNUMBER('Apólices'!$L4665),'Apólices'!$R4665&lt;&gt;"Cancelada"),IF(AND('Apólices'!$L4665&gt;=TODAY(),'Apólices'!$L4665&lt;=TODAY()+90),'Apólices'!$L4665+ROW()/100000,""),"")</f>
        <v/>
      </c>
    </row>
    <row r="4666">
      <c r="Z4666">
        <f>IF(AND(ISNUMBER('Apólices'!$L4666),'Apólices'!$R4666&lt;&gt;"Cancelada"),IF(AND('Apólices'!$L4666&gt;=TODAY(),'Apólices'!$L4666&lt;=TODAY()+90),'Apólices'!$L4666+ROW()/100000,""),"")</f>
        <v/>
      </c>
    </row>
    <row r="4667">
      <c r="Z4667">
        <f>IF(AND(ISNUMBER('Apólices'!$L4667),'Apólices'!$R4667&lt;&gt;"Cancelada"),IF(AND('Apólices'!$L4667&gt;=TODAY(),'Apólices'!$L4667&lt;=TODAY()+90),'Apólices'!$L4667+ROW()/100000,""),"")</f>
        <v/>
      </c>
    </row>
    <row r="4668">
      <c r="Z4668">
        <f>IF(AND(ISNUMBER('Apólices'!$L4668),'Apólices'!$R4668&lt;&gt;"Cancelada"),IF(AND('Apólices'!$L4668&gt;=TODAY(),'Apólices'!$L4668&lt;=TODAY()+90),'Apólices'!$L4668+ROW()/100000,""),"")</f>
        <v/>
      </c>
    </row>
    <row r="4669">
      <c r="Z4669">
        <f>IF(AND(ISNUMBER('Apólices'!$L4669),'Apólices'!$R4669&lt;&gt;"Cancelada"),IF(AND('Apólices'!$L4669&gt;=TODAY(),'Apólices'!$L4669&lt;=TODAY()+90),'Apólices'!$L4669+ROW()/100000,""),"")</f>
        <v/>
      </c>
    </row>
    <row r="4670">
      <c r="Z4670">
        <f>IF(AND(ISNUMBER('Apólices'!$L4670),'Apólices'!$R4670&lt;&gt;"Cancelada"),IF(AND('Apólices'!$L4670&gt;=TODAY(),'Apólices'!$L4670&lt;=TODAY()+90),'Apólices'!$L4670+ROW()/100000,""),"")</f>
        <v/>
      </c>
    </row>
    <row r="4671">
      <c r="Z4671">
        <f>IF(AND(ISNUMBER('Apólices'!$L4671),'Apólices'!$R4671&lt;&gt;"Cancelada"),IF(AND('Apólices'!$L4671&gt;=TODAY(),'Apólices'!$L4671&lt;=TODAY()+90),'Apólices'!$L4671+ROW()/100000,""),"")</f>
        <v/>
      </c>
    </row>
    <row r="4672">
      <c r="Z4672">
        <f>IF(AND(ISNUMBER('Apólices'!$L4672),'Apólices'!$R4672&lt;&gt;"Cancelada"),IF(AND('Apólices'!$L4672&gt;=TODAY(),'Apólices'!$L4672&lt;=TODAY()+90),'Apólices'!$L4672+ROW()/100000,""),"")</f>
        <v/>
      </c>
    </row>
    <row r="4673">
      <c r="Z4673">
        <f>IF(AND(ISNUMBER('Apólices'!$L4673),'Apólices'!$R4673&lt;&gt;"Cancelada"),IF(AND('Apólices'!$L4673&gt;=TODAY(),'Apólices'!$L4673&lt;=TODAY()+90),'Apólices'!$L4673+ROW()/100000,""),"")</f>
        <v/>
      </c>
    </row>
    <row r="4674">
      <c r="Z4674">
        <f>IF(AND(ISNUMBER('Apólices'!$L4674),'Apólices'!$R4674&lt;&gt;"Cancelada"),IF(AND('Apólices'!$L4674&gt;=TODAY(),'Apólices'!$L4674&lt;=TODAY()+90),'Apólices'!$L4674+ROW()/100000,""),"")</f>
        <v/>
      </c>
    </row>
    <row r="4675">
      <c r="Z4675">
        <f>IF(AND(ISNUMBER('Apólices'!$L4675),'Apólices'!$R4675&lt;&gt;"Cancelada"),IF(AND('Apólices'!$L4675&gt;=TODAY(),'Apólices'!$L4675&lt;=TODAY()+90),'Apólices'!$L4675+ROW()/100000,""),"")</f>
        <v/>
      </c>
    </row>
    <row r="4676">
      <c r="Z4676">
        <f>IF(AND(ISNUMBER('Apólices'!$L4676),'Apólices'!$R4676&lt;&gt;"Cancelada"),IF(AND('Apólices'!$L4676&gt;=TODAY(),'Apólices'!$L4676&lt;=TODAY()+90),'Apólices'!$L4676+ROW()/100000,""),"")</f>
        <v/>
      </c>
    </row>
    <row r="4677">
      <c r="Z4677">
        <f>IF(AND(ISNUMBER('Apólices'!$L4677),'Apólices'!$R4677&lt;&gt;"Cancelada"),IF(AND('Apólices'!$L4677&gt;=TODAY(),'Apólices'!$L4677&lt;=TODAY()+90),'Apólices'!$L4677+ROW()/100000,""),"")</f>
        <v/>
      </c>
    </row>
    <row r="4678">
      <c r="Z4678">
        <f>IF(AND(ISNUMBER('Apólices'!$L4678),'Apólices'!$R4678&lt;&gt;"Cancelada"),IF(AND('Apólices'!$L4678&gt;=TODAY(),'Apólices'!$L4678&lt;=TODAY()+90),'Apólices'!$L4678+ROW()/100000,""),"")</f>
        <v/>
      </c>
    </row>
    <row r="4679">
      <c r="Z4679">
        <f>IF(AND(ISNUMBER('Apólices'!$L4679),'Apólices'!$R4679&lt;&gt;"Cancelada"),IF(AND('Apólices'!$L4679&gt;=TODAY(),'Apólices'!$L4679&lt;=TODAY()+90),'Apólices'!$L4679+ROW()/100000,""),"")</f>
        <v/>
      </c>
    </row>
    <row r="4680">
      <c r="Z4680">
        <f>IF(AND(ISNUMBER('Apólices'!$L4680),'Apólices'!$R4680&lt;&gt;"Cancelada"),IF(AND('Apólices'!$L4680&gt;=TODAY(),'Apólices'!$L4680&lt;=TODAY()+90),'Apólices'!$L4680+ROW()/100000,""),"")</f>
        <v/>
      </c>
    </row>
    <row r="4681">
      <c r="Z4681">
        <f>IF(AND(ISNUMBER('Apólices'!$L4681),'Apólices'!$R4681&lt;&gt;"Cancelada"),IF(AND('Apólices'!$L4681&gt;=TODAY(),'Apólices'!$L4681&lt;=TODAY()+90),'Apólices'!$L4681+ROW()/100000,""),"")</f>
        <v/>
      </c>
    </row>
    <row r="4682">
      <c r="Z4682">
        <f>IF(AND(ISNUMBER('Apólices'!$L4682),'Apólices'!$R4682&lt;&gt;"Cancelada"),IF(AND('Apólices'!$L4682&gt;=TODAY(),'Apólices'!$L4682&lt;=TODAY()+90),'Apólices'!$L4682+ROW()/100000,""),"")</f>
        <v/>
      </c>
    </row>
    <row r="4683">
      <c r="Z4683">
        <f>IF(AND(ISNUMBER('Apólices'!$L4683),'Apólices'!$R4683&lt;&gt;"Cancelada"),IF(AND('Apólices'!$L4683&gt;=TODAY(),'Apólices'!$L4683&lt;=TODAY()+90),'Apólices'!$L4683+ROW()/100000,""),"")</f>
        <v/>
      </c>
    </row>
    <row r="4684">
      <c r="Z4684">
        <f>IF(AND(ISNUMBER('Apólices'!$L4684),'Apólices'!$R4684&lt;&gt;"Cancelada"),IF(AND('Apólices'!$L4684&gt;=TODAY(),'Apólices'!$L4684&lt;=TODAY()+90),'Apólices'!$L4684+ROW()/100000,""),"")</f>
        <v/>
      </c>
    </row>
    <row r="4685">
      <c r="Z4685">
        <f>IF(AND(ISNUMBER('Apólices'!$L4685),'Apólices'!$R4685&lt;&gt;"Cancelada"),IF(AND('Apólices'!$L4685&gt;=TODAY(),'Apólices'!$L4685&lt;=TODAY()+90),'Apólices'!$L4685+ROW()/100000,""),"")</f>
        <v/>
      </c>
    </row>
    <row r="4686">
      <c r="Z4686">
        <f>IF(AND(ISNUMBER('Apólices'!$L4686),'Apólices'!$R4686&lt;&gt;"Cancelada"),IF(AND('Apólices'!$L4686&gt;=TODAY(),'Apólices'!$L4686&lt;=TODAY()+90),'Apólices'!$L4686+ROW()/100000,""),"")</f>
        <v/>
      </c>
    </row>
    <row r="4687">
      <c r="Z4687">
        <f>IF(AND(ISNUMBER('Apólices'!$L4687),'Apólices'!$R4687&lt;&gt;"Cancelada"),IF(AND('Apólices'!$L4687&gt;=TODAY(),'Apólices'!$L4687&lt;=TODAY()+90),'Apólices'!$L4687+ROW()/100000,""),"")</f>
        <v/>
      </c>
    </row>
    <row r="4688">
      <c r="Z4688">
        <f>IF(AND(ISNUMBER('Apólices'!$L4688),'Apólices'!$R4688&lt;&gt;"Cancelada"),IF(AND('Apólices'!$L4688&gt;=TODAY(),'Apólices'!$L4688&lt;=TODAY()+90),'Apólices'!$L4688+ROW()/100000,""),"")</f>
        <v/>
      </c>
    </row>
    <row r="4689">
      <c r="Z4689">
        <f>IF(AND(ISNUMBER('Apólices'!$L4689),'Apólices'!$R4689&lt;&gt;"Cancelada"),IF(AND('Apólices'!$L4689&gt;=TODAY(),'Apólices'!$L4689&lt;=TODAY()+90),'Apólices'!$L4689+ROW()/100000,""),"")</f>
        <v/>
      </c>
    </row>
    <row r="4690">
      <c r="Z4690">
        <f>IF(AND(ISNUMBER('Apólices'!$L4690),'Apólices'!$R4690&lt;&gt;"Cancelada"),IF(AND('Apólices'!$L4690&gt;=TODAY(),'Apólices'!$L4690&lt;=TODAY()+90),'Apólices'!$L4690+ROW()/100000,""),"")</f>
        <v/>
      </c>
    </row>
    <row r="4691">
      <c r="Z4691">
        <f>IF(AND(ISNUMBER('Apólices'!$L4691),'Apólices'!$R4691&lt;&gt;"Cancelada"),IF(AND('Apólices'!$L4691&gt;=TODAY(),'Apólices'!$L4691&lt;=TODAY()+90),'Apólices'!$L4691+ROW()/100000,""),"")</f>
        <v/>
      </c>
    </row>
    <row r="4692">
      <c r="Z4692">
        <f>IF(AND(ISNUMBER('Apólices'!$L4692),'Apólices'!$R4692&lt;&gt;"Cancelada"),IF(AND('Apólices'!$L4692&gt;=TODAY(),'Apólices'!$L4692&lt;=TODAY()+90),'Apólices'!$L4692+ROW()/100000,""),"")</f>
        <v/>
      </c>
    </row>
    <row r="4693">
      <c r="Z4693">
        <f>IF(AND(ISNUMBER('Apólices'!$L4693),'Apólices'!$R4693&lt;&gt;"Cancelada"),IF(AND('Apólices'!$L4693&gt;=TODAY(),'Apólices'!$L4693&lt;=TODAY()+90),'Apólices'!$L4693+ROW()/100000,""),"")</f>
        <v/>
      </c>
    </row>
    <row r="4694">
      <c r="Z4694">
        <f>IF(AND(ISNUMBER('Apólices'!$L4694),'Apólices'!$R4694&lt;&gt;"Cancelada"),IF(AND('Apólices'!$L4694&gt;=TODAY(),'Apólices'!$L4694&lt;=TODAY()+90),'Apólices'!$L4694+ROW()/100000,""),"")</f>
        <v/>
      </c>
    </row>
    <row r="4695">
      <c r="Z4695">
        <f>IF(AND(ISNUMBER('Apólices'!$L4695),'Apólices'!$R4695&lt;&gt;"Cancelada"),IF(AND('Apólices'!$L4695&gt;=TODAY(),'Apólices'!$L4695&lt;=TODAY()+90),'Apólices'!$L4695+ROW()/100000,""),"")</f>
        <v/>
      </c>
    </row>
    <row r="4696">
      <c r="Z4696">
        <f>IF(AND(ISNUMBER('Apólices'!$L4696),'Apólices'!$R4696&lt;&gt;"Cancelada"),IF(AND('Apólices'!$L4696&gt;=TODAY(),'Apólices'!$L4696&lt;=TODAY()+90),'Apólices'!$L4696+ROW()/100000,""),"")</f>
        <v/>
      </c>
    </row>
    <row r="4697">
      <c r="Z4697">
        <f>IF(AND(ISNUMBER('Apólices'!$L4697),'Apólices'!$R4697&lt;&gt;"Cancelada"),IF(AND('Apólices'!$L4697&gt;=TODAY(),'Apólices'!$L4697&lt;=TODAY()+90),'Apólices'!$L4697+ROW()/100000,""),"")</f>
        <v/>
      </c>
    </row>
    <row r="4698">
      <c r="Z4698">
        <f>IF(AND(ISNUMBER('Apólices'!$L4698),'Apólices'!$R4698&lt;&gt;"Cancelada"),IF(AND('Apólices'!$L4698&gt;=TODAY(),'Apólices'!$L4698&lt;=TODAY()+90),'Apólices'!$L4698+ROW()/100000,""),"")</f>
        <v/>
      </c>
    </row>
    <row r="4699">
      <c r="Z4699">
        <f>IF(AND(ISNUMBER('Apólices'!$L4699),'Apólices'!$R4699&lt;&gt;"Cancelada"),IF(AND('Apólices'!$L4699&gt;=TODAY(),'Apólices'!$L4699&lt;=TODAY()+90),'Apólices'!$L4699+ROW()/100000,""),"")</f>
        <v/>
      </c>
    </row>
    <row r="4700">
      <c r="Z4700">
        <f>IF(AND(ISNUMBER('Apólices'!$L4700),'Apólices'!$R4700&lt;&gt;"Cancelada"),IF(AND('Apólices'!$L4700&gt;=TODAY(),'Apólices'!$L4700&lt;=TODAY()+90),'Apólices'!$L4700+ROW()/100000,""),"")</f>
        <v/>
      </c>
    </row>
    <row r="4701">
      <c r="Z4701">
        <f>IF(AND(ISNUMBER('Apólices'!$L4701),'Apólices'!$R4701&lt;&gt;"Cancelada"),IF(AND('Apólices'!$L4701&gt;=TODAY(),'Apólices'!$L4701&lt;=TODAY()+90),'Apólices'!$L4701+ROW()/100000,""),"")</f>
        <v/>
      </c>
    </row>
    <row r="4702">
      <c r="Z4702">
        <f>IF(AND(ISNUMBER('Apólices'!$L4702),'Apólices'!$R4702&lt;&gt;"Cancelada"),IF(AND('Apólices'!$L4702&gt;=TODAY(),'Apólices'!$L4702&lt;=TODAY()+90),'Apólices'!$L4702+ROW()/100000,""),"")</f>
        <v/>
      </c>
    </row>
    <row r="4703">
      <c r="Z4703">
        <f>IF(AND(ISNUMBER('Apólices'!$L4703),'Apólices'!$R4703&lt;&gt;"Cancelada"),IF(AND('Apólices'!$L4703&gt;=TODAY(),'Apólices'!$L4703&lt;=TODAY()+90),'Apólices'!$L4703+ROW()/100000,""),"")</f>
        <v/>
      </c>
    </row>
    <row r="4704">
      <c r="Z4704">
        <f>IF(AND(ISNUMBER('Apólices'!$L4704),'Apólices'!$R4704&lt;&gt;"Cancelada"),IF(AND('Apólices'!$L4704&gt;=TODAY(),'Apólices'!$L4704&lt;=TODAY()+90),'Apólices'!$L4704+ROW()/100000,""),"")</f>
        <v/>
      </c>
    </row>
    <row r="4705">
      <c r="Z4705">
        <f>IF(AND(ISNUMBER('Apólices'!$L4705),'Apólices'!$R4705&lt;&gt;"Cancelada"),IF(AND('Apólices'!$L4705&gt;=TODAY(),'Apólices'!$L4705&lt;=TODAY()+90),'Apólices'!$L4705+ROW()/100000,""),"")</f>
        <v/>
      </c>
    </row>
    <row r="4706">
      <c r="Z4706">
        <f>IF(AND(ISNUMBER('Apólices'!$L4706),'Apólices'!$R4706&lt;&gt;"Cancelada"),IF(AND('Apólices'!$L4706&gt;=TODAY(),'Apólices'!$L4706&lt;=TODAY()+90),'Apólices'!$L4706+ROW()/100000,""),"")</f>
        <v/>
      </c>
    </row>
    <row r="4707">
      <c r="Z4707">
        <f>IF(AND(ISNUMBER('Apólices'!$L4707),'Apólices'!$R4707&lt;&gt;"Cancelada"),IF(AND('Apólices'!$L4707&gt;=TODAY(),'Apólices'!$L4707&lt;=TODAY()+90),'Apólices'!$L4707+ROW()/100000,""),"")</f>
        <v/>
      </c>
    </row>
    <row r="4708">
      <c r="Z4708">
        <f>IF(AND(ISNUMBER('Apólices'!$L4708),'Apólices'!$R4708&lt;&gt;"Cancelada"),IF(AND('Apólices'!$L4708&gt;=TODAY(),'Apólices'!$L4708&lt;=TODAY()+90),'Apólices'!$L4708+ROW()/100000,""),"")</f>
        <v/>
      </c>
    </row>
    <row r="4709">
      <c r="Z4709">
        <f>IF(AND(ISNUMBER('Apólices'!$L4709),'Apólices'!$R4709&lt;&gt;"Cancelada"),IF(AND('Apólices'!$L4709&gt;=TODAY(),'Apólices'!$L4709&lt;=TODAY()+90),'Apólices'!$L4709+ROW()/100000,""),"")</f>
        <v/>
      </c>
    </row>
    <row r="4710">
      <c r="Z4710">
        <f>IF(AND(ISNUMBER('Apólices'!$L4710),'Apólices'!$R4710&lt;&gt;"Cancelada"),IF(AND('Apólices'!$L4710&gt;=TODAY(),'Apólices'!$L4710&lt;=TODAY()+90),'Apólices'!$L4710+ROW()/100000,""),"")</f>
        <v/>
      </c>
    </row>
    <row r="4711">
      <c r="Z4711">
        <f>IF(AND(ISNUMBER('Apólices'!$L4711),'Apólices'!$R4711&lt;&gt;"Cancelada"),IF(AND('Apólices'!$L4711&gt;=TODAY(),'Apólices'!$L4711&lt;=TODAY()+90),'Apólices'!$L4711+ROW()/100000,""),"")</f>
        <v/>
      </c>
    </row>
    <row r="4712">
      <c r="Z4712">
        <f>IF(AND(ISNUMBER('Apólices'!$L4712),'Apólices'!$R4712&lt;&gt;"Cancelada"),IF(AND('Apólices'!$L4712&gt;=TODAY(),'Apólices'!$L4712&lt;=TODAY()+90),'Apólices'!$L4712+ROW()/100000,""),"")</f>
        <v/>
      </c>
    </row>
    <row r="4713">
      <c r="Z4713">
        <f>IF(AND(ISNUMBER('Apólices'!$L4713),'Apólices'!$R4713&lt;&gt;"Cancelada"),IF(AND('Apólices'!$L4713&gt;=TODAY(),'Apólices'!$L4713&lt;=TODAY()+90),'Apólices'!$L4713+ROW()/100000,""),"")</f>
        <v/>
      </c>
    </row>
    <row r="4714">
      <c r="Z4714">
        <f>IF(AND(ISNUMBER('Apólices'!$L4714),'Apólices'!$R4714&lt;&gt;"Cancelada"),IF(AND('Apólices'!$L4714&gt;=TODAY(),'Apólices'!$L4714&lt;=TODAY()+90),'Apólices'!$L4714+ROW()/100000,""),"")</f>
        <v/>
      </c>
    </row>
    <row r="4715">
      <c r="Z4715">
        <f>IF(AND(ISNUMBER('Apólices'!$L4715),'Apólices'!$R4715&lt;&gt;"Cancelada"),IF(AND('Apólices'!$L4715&gt;=TODAY(),'Apólices'!$L4715&lt;=TODAY()+90),'Apólices'!$L4715+ROW()/100000,""),"")</f>
        <v/>
      </c>
    </row>
    <row r="4716">
      <c r="Z4716">
        <f>IF(AND(ISNUMBER('Apólices'!$L4716),'Apólices'!$R4716&lt;&gt;"Cancelada"),IF(AND('Apólices'!$L4716&gt;=TODAY(),'Apólices'!$L4716&lt;=TODAY()+90),'Apólices'!$L4716+ROW()/100000,""),"")</f>
        <v/>
      </c>
    </row>
    <row r="4717">
      <c r="Z4717">
        <f>IF(AND(ISNUMBER('Apólices'!$L4717),'Apólices'!$R4717&lt;&gt;"Cancelada"),IF(AND('Apólices'!$L4717&gt;=TODAY(),'Apólices'!$L4717&lt;=TODAY()+90),'Apólices'!$L4717+ROW()/100000,""),"")</f>
        <v/>
      </c>
    </row>
    <row r="4718">
      <c r="Z4718">
        <f>IF(AND(ISNUMBER('Apólices'!$L4718),'Apólices'!$R4718&lt;&gt;"Cancelada"),IF(AND('Apólices'!$L4718&gt;=TODAY(),'Apólices'!$L4718&lt;=TODAY()+90),'Apólices'!$L4718+ROW()/100000,""),"")</f>
        <v/>
      </c>
    </row>
    <row r="4719">
      <c r="Z4719">
        <f>IF(AND(ISNUMBER('Apólices'!$L4719),'Apólices'!$R4719&lt;&gt;"Cancelada"),IF(AND('Apólices'!$L4719&gt;=TODAY(),'Apólices'!$L4719&lt;=TODAY()+90),'Apólices'!$L4719+ROW()/100000,""),"")</f>
        <v/>
      </c>
    </row>
    <row r="4720">
      <c r="Z4720">
        <f>IF(AND(ISNUMBER('Apólices'!$L4720),'Apólices'!$R4720&lt;&gt;"Cancelada"),IF(AND('Apólices'!$L4720&gt;=TODAY(),'Apólices'!$L4720&lt;=TODAY()+90),'Apólices'!$L4720+ROW()/100000,""),"")</f>
        <v/>
      </c>
    </row>
    <row r="4721">
      <c r="Z4721">
        <f>IF(AND(ISNUMBER('Apólices'!$L4721),'Apólices'!$R4721&lt;&gt;"Cancelada"),IF(AND('Apólices'!$L4721&gt;=TODAY(),'Apólices'!$L4721&lt;=TODAY()+90),'Apólices'!$L4721+ROW()/100000,""),"")</f>
        <v/>
      </c>
    </row>
    <row r="4722">
      <c r="Z4722">
        <f>IF(AND(ISNUMBER('Apólices'!$L4722),'Apólices'!$R4722&lt;&gt;"Cancelada"),IF(AND('Apólices'!$L4722&gt;=TODAY(),'Apólices'!$L4722&lt;=TODAY()+90),'Apólices'!$L4722+ROW()/100000,""),"")</f>
        <v/>
      </c>
    </row>
    <row r="4723">
      <c r="Z4723">
        <f>IF(AND(ISNUMBER('Apólices'!$L4723),'Apólices'!$R4723&lt;&gt;"Cancelada"),IF(AND('Apólices'!$L4723&gt;=TODAY(),'Apólices'!$L4723&lt;=TODAY()+90),'Apólices'!$L4723+ROW()/100000,""),"")</f>
        <v/>
      </c>
    </row>
    <row r="4724">
      <c r="Z4724">
        <f>IF(AND(ISNUMBER('Apólices'!$L4724),'Apólices'!$R4724&lt;&gt;"Cancelada"),IF(AND('Apólices'!$L4724&gt;=TODAY(),'Apólices'!$L4724&lt;=TODAY()+90),'Apólices'!$L4724+ROW()/100000,""),"")</f>
        <v/>
      </c>
    </row>
    <row r="4725">
      <c r="Z4725">
        <f>IF(AND(ISNUMBER('Apólices'!$L4725),'Apólices'!$R4725&lt;&gt;"Cancelada"),IF(AND('Apólices'!$L4725&gt;=TODAY(),'Apólices'!$L4725&lt;=TODAY()+90),'Apólices'!$L4725+ROW()/100000,""),"")</f>
        <v/>
      </c>
    </row>
    <row r="4726">
      <c r="Z4726">
        <f>IF(AND(ISNUMBER('Apólices'!$L4726),'Apólices'!$R4726&lt;&gt;"Cancelada"),IF(AND('Apólices'!$L4726&gt;=TODAY(),'Apólices'!$L4726&lt;=TODAY()+90),'Apólices'!$L4726+ROW()/100000,""),"")</f>
        <v/>
      </c>
    </row>
    <row r="4727">
      <c r="Z4727">
        <f>IF(AND(ISNUMBER('Apólices'!$L4727),'Apólices'!$R4727&lt;&gt;"Cancelada"),IF(AND('Apólices'!$L4727&gt;=TODAY(),'Apólices'!$L4727&lt;=TODAY()+90),'Apólices'!$L4727+ROW()/100000,""),"")</f>
        <v/>
      </c>
    </row>
    <row r="4728">
      <c r="Z4728">
        <f>IF(AND(ISNUMBER('Apólices'!$L4728),'Apólices'!$R4728&lt;&gt;"Cancelada"),IF(AND('Apólices'!$L4728&gt;=TODAY(),'Apólices'!$L4728&lt;=TODAY()+90),'Apólices'!$L4728+ROW()/100000,""),"")</f>
        <v/>
      </c>
    </row>
    <row r="4729">
      <c r="Z4729">
        <f>IF(AND(ISNUMBER('Apólices'!$L4729),'Apólices'!$R4729&lt;&gt;"Cancelada"),IF(AND('Apólices'!$L4729&gt;=TODAY(),'Apólices'!$L4729&lt;=TODAY()+90),'Apólices'!$L4729+ROW()/100000,""),"")</f>
        <v/>
      </c>
    </row>
    <row r="4730">
      <c r="Z4730">
        <f>IF(AND(ISNUMBER('Apólices'!$L4730),'Apólices'!$R4730&lt;&gt;"Cancelada"),IF(AND('Apólices'!$L4730&gt;=TODAY(),'Apólices'!$L4730&lt;=TODAY()+90),'Apólices'!$L4730+ROW()/100000,""),"")</f>
        <v/>
      </c>
    </row>
    <row r="4731">
      <c r="Z4731">
        <f>IF(AND(ISNUMBER('Apólices'!$L4731),'Apólices'!$R4731&lt;&gt;"Cancelada"),IF(AND('Apólices'!$L4731&gt;=TODAY(),'Apólices'!$L4731&lt;=TODAY()+90),'Apólices'!$L4731+ROW()/100000,""),"")</f>
        <v/>
      </c>
    </row>
    <row r="4732">
      <c r="Z4732">
        <f>IF(AND(ISNUMBER('Apólices'!$L4732),'Apólices'!$R4732&lt;&gt;"Cancelada"),IF(AND('Apólices'!$L4732&gt;=TODAY(),'Apólices'!$L4732&lt;=TODAY()+90),'Apólices'!$L4732+ROW()/100000,""),"")</f>
        <v/>
      </c>
    </row>
    <row r="4733">
      <c r="Z4733">
        <f>IF(AND(ISNUMBER('Apólices'!$L4733),'Apólices'!$R4733&lt;&gt;"Cancelada"),IF(AND('Apólices'!$L4733&gt;=TODAY(),'Apólices'!$L4733&lt;=TODAY()+90),'Apólices'!$L4733+ROW()/100000,""),"")</f>
        <v/>
      </c>
    </row>
    <row r="4734">
      <c r="Z4734">
        <f>IF(AND(ISNUMBER('Apólices'!$L4734),'Apólices'!$R4734&lt;&gt;"Cancelada"),IF(AND('Apólices'!$L4734&gt;=TODAY(),'Apólices'!$L4734&lt;=TODAY()+90),'Apólices'!$L4734+ROW()/100000,""),"")</f>
        <v/>
      </c>
    </row>
    <row r="4735">
      <c r="Z4735">
        <f>IF(AND(ISNUMBER('Apólices'!$L4735),'Apólices'!$R4735&lt;&gt;"Cancelada"),IF(AND('Apólices'!$L4735&gt;=TODAY(),'Apólices'!$L4735&lt;=TODAY()+90),'Apólices'!$L4735+ROW()/100000,""),"")</f>
        <v/>
      </c>
    </row>
    <row r="4736">
      <c r="Z4736">
        <f>IF(AND(ISNUMBER('Apólices'!$L4736),'Apólices'!$R4736&lt;&gt;"Cancelada"),IF(AND('Apólices'!$L4736&gt;=TODAY(),'Apólices'!$L4736&lt;=TODAY()+90),'Apólices'!$L4736+ROW()/100000,""),"")</f>
        <v/>
      </c>
    </row>
    <row r="4737">
      <c r="Z4737">
        <f>IF(AND(ISNUMBER('Apólices'!$L4737),'Apólices'!$R4737&lt;&gt;"Cancelada"),IF(AND('Apólices'!$L4737&gt;=TODAY(),'Apólices'!$L4737&lt;=TODAY()+90),'Apólices'!$L4737+ROW()/100000,""),"")</f>
        <v/>
      </c>
    </row>
    <row r="4738">
      <c r="Z4738">
        <f>IF(AND(ISNUMBER('Apólices'!$L4738),'Apólices'!$R4738&lt;&gt;"Cancelada"),IF(AND('Apólices'!$L4738&gt;=TODAY(),'Apólices'!$L4738&lt;=TODAY()+90),'Apólices'!$L4738+ROW()/100000,""),"")</f>
        <v/>
      </c>
    </row>
    <row r="4739">
      <c r="Z4739">
        <f>IF(AND(ISNUMBER('Apólices'!$L4739),'Apólices'!$R4739&lt;&gt;"Cancelada"),IF(AND('Apólices'!$L4739&gt;=TODAY(),'Apólices'!$L4739&lt;=TODAY()+90),'Apólices'!$L4739+ROW()/100000,""),"")</f>
        <v/>
      </c>
    </row>
    <row r="4740">
      <c r="Z4740">
        <f>IF(AND(ISNUMBER('Apólices'!$L4740),'Apólices'!$R4740&lt;&gt;"Cancelada"),IF(AND('Apólices'!$L4740&gt;=TODAY(),'Apólices'!$L4740&lt;=TODAY()+90),'Apólices'!$L4740+ROW()/100000,""),"")</f>
        <v/>
      </c>
    </row>
    <row r="4741">
      <c r="Z4741">
        <f>IF(AND(ISNUMBER('Apólices'!$L4741),'Apólices'!$R4741&lt;&gt;"Cancelada"),IF(AND('Apólices'!$L4741&gt;=TODAY(),'Apólices'!$L4741&lt;=TODAY()+90),'Apólices'!$L4741+ROW()/100000,""),"")</f>
        <v/>
      </c>
    </row>
    <row r="4742">
      <c r="Z4742">
        <f>IF(AND(ISNUMBER('Apólices'!$L4742),'Apólices'!$R4742&lt;&gt;"Cancelada"),IF(AND('Apólices'!$L4742&gt;=TODAY(),'Apólices'!$L4742&lt;=TODAY()+90),'Apólices'!$L4742+ROW()/100000,""),"")</f>
        <v/>
      </c>
    </row>
    <row r="4743">
      <c r="Z4743">
        <f>IF(AND(ISNUMBER('Apólices'!$L4743),'Apólices'!$R4743&lt;&gt;"Cancelada"),IF(AND('Apólices'!$L4743&gt;=TODAY(),'Apólices'!$L4743&lt;=TODAY()+90),'Apólices'!$L4743+ROW()/100000,""),"")</f>
        <v/>
      </c>
    </row>
    <row r="4744">
      <c r="Z4744">
        <f>IF(AND(ISNUMBER('Apólices'!$L4744),'Apólices'!$R4744&lt;&gt;"Cancelada"),IF(AND('Apólices'!$L4744&gt;=TODAY(),'Apólices'!$L4744&lt;=TODAY()+90),'Apólices'!$L4744+ROW()/100000,""),"")</f>
        <v/>
      </c>
    </row>
    <row r="4745">
      <c r="Z4745">
        <f>IF(AND(ISNUMBER('Apólices'!$L4745),'Apólices'!$R4745&lt;&gt;"Cancelada"),IF(AND('Apólices'!$L4745&gt;=TODAY(),'Apólices'!$L4745&lt;=TODAY()+90),'Apólices'!$L4745+ROW()/100000,""),"")</f>
        <v/>
      </c>
    </row>
    <row r="4746">
      <c r="Z4746">
        <f>IF(AND(ISNUMBER('Apólices'!$L4746),'Apólices'!$R4746&lt;&gt;"Cancelada"),IF(AND('Apólices'!$L4746&gt;=TODAY(),'Apólices'!$L4746&lt;=TODAY()+90),'Apólices'!$L4746+ROW()/100000,""),"")</f>
        <v/>
      </c>
    </row>
    <row r="4747">
      <c r="Z4747">
        <f>IF(AND(ISNUMBER('Apólices'!$L4747),'Apólices'!$R4747&lt;&gt;"Cancelada"),IF(AND('Apólices'!$L4747&gt;=TODAY(),'Apólices'!$L4747&lt;=TODAY()+90),'Apólices'!$L4747+ROW()/100000,""),"")</f>
        <v/>
      </c>
    </row>
    <row r="4748">
      <c r="Z4748">
        <f>IF(AND(ISNUMBER('Apólices'!$L4748),'Apólices'!$R4748&lt;&gt;"Cancelada"),IF(AND('Apólices'!$L4748&gt;=TODAY(),'Apólices'!$L4748&lt;=TODAY()+90),'Apólices'!$L4748+ROW()/100000,""),"")</f>
        <v/>
      </c>
    </row>
    <row r="4749">
      <c r="Z4749">
        <f>IF(AND(ISNUMBER('Apólices'!$L4749),'Apólices'!$R4749&lt;&gt;"Cancelada"),IF(AND('Apólices'!$L4749&gt;=TODAY(),'Apólices'!$L4749&lt;=TODAY()+90),'Apólices'!$L4749+ROW()/100000,""),"")</f>
        <v/>
      </c>
    </row>
    <row r="4750">
      <c r="Z4750">
        <f>IF(AND(ISNUMBER('Apólices'!$L4750),'Apólices'!$R4750&lt;&gt;"Cancelada"),IF(AND('Apólices'!$L4750&gt;=TODAY(),'Apólices'!$L4750&lt;=TODAY()+90),'Apólices'!$L4750+ROW()/100000,""),"")</f>
        <v/>
      </c>
    </row>
    <row r="4751">
      <c r="Z4751">
        <f>IF(AND(ISNUMBER('Apólices'!$L4751),'Apólices'!$R4751&lt;&gt;"Cancelada"),IF(AND('Apólices'!$L4751&gt;=TODAY(),'Apólices'!$L4751&lt;=TODAY()+90),'Apólices'!$L4751+ROW()/100000,""),"")</f>
        <v/>
      </c>
    </row>
    <row r="4752">
      <c r="Z4752">
        <f>IF(AND(ISNUMBER('Apólices'!$L4752),'Apólices'!$R4752&lt;&gt;"Cancelada"),IF(AND('Apólices'!$L4752&gt;=TODAY(),'Apólices'!$L4752&lt;=TODAY()+90),'Apólices'!$L4752+ROW()/100000,""),"")</f>
        <v/>
      </c>
    </row>
    <row r="4753">
      <c r="Z4753">
        <f>IF(AND(ISNUMBER('Apólices'!$L4753),'Apólices'!$R4753&lt;&gt;"Cancelada"),IF(AND('Apólices'!$L4753&gt;=TODAY(),'Apólices'!$L4753&lt;=TODAY()+90),'Apólices'!$L4753+ROW()/100000,""),"")</f>
        <v/>
      </c>
    </row>
    <row r="4754">
      <c r="Z4754">
        <f>IF(AND(ISNUMBER('Apólices'!$L4754),'Apólices'!$R4754&lt;&gt;"Cancelada"),IF(AND('Apólices'!$L4754&gt;=TODAY(),'Apólices'!$L4754&lt;=TODAY()+90),'Apólices'!$L4754+ROW()/100000,""),"")</f>
        <v/>
      </c>
    </row>
    <row r="4755">
      <c r="Z4755">
        <f>IF(AND(ISNUMBER('Apólices'!$L4755),'Apólices'!$R4755&lt;&gt;"Cancelada"),IF(AND('Apólices'!$L4755&gt;=TODAY(),'Apólices'!$L4755&lt;=TODAY()+90),'Apólices'!$L4755+ROW()/100000,""),"")</f>
        <v/>
      </c>
    </row>
    <row r="4756">
      <c r="Z4756">
        <f>IF(AND(ISNUMBER('Apólices'!$L4756),'Apólices'!$R4756&lt;&gt;"Cancelada"),IF(AND('Apólices'!$L4756&gt;=TODAY(),'Apólices'!$L4756&lt;=TODAY()+90),'Apólices'!$L4756+ROW()/100000,""),"")</f>
        <v/>
      </c>
    </row>
    <row r="4757">
      <c r="Z4757">
        <f>IF(AND(ISNUMBER('Apólices'!$L4757),'Apólices'!$R4757&lt;&gt;"Cancelada"),IF(AND('Apólices'!$L4757&gt;=TODAY(),'Apólices'!$L4757&lt;=TODAY()+90),'Apólices'!$L4757+ROW()/100000,""),"")</f>
        <v/>
      </c>
    </row>
    <row r="4758">
      <c r="Z4758">
        <f>IF(AND(ISNUMBER('Apólices'!$L4758),'Apólices'!$R4758&lt;&gt;"Cancelada"),IF(AND('Apólices'!$L4758&gt;=TODAY(),'Apólices'!$L4758&lt;=TODAY()+90),'Apólices'!$L4758+ROW()/100000,""),"")</f>
        <v/>
      </c>
    </row>
    <row r="4759">
      <c r="Z4759">
        <f>IF(AND(ISNUMBER('Apólices'!$L4759),'Apólices'!$R4759&lt;&gt;"Cancelada"),IF(AND('Apólices'!$L4759&gt;=TODAY(),'Apólices'!$L4759&lt;=TODAY()+90),'Apólices'!$L4759+ROW()/100000,""),"")</f>
        <v/>
      </c>
    </row>
    <row r="4760">
      <c r="Z4760">
        <f>IF(AND(ISNUMBER('Apólices'!$L4760),'Apólices'!$R4760&lt;&gt;"Cancelada"),IF(AND('Apólices'!$L4760&gt;=TODAY(),'Apólices'!$L4760&lt;=TODAY()+90),'Apólices'!$L4760+ROW()/100000,""),"")</f>
        <v/>
      </c>
    </row>
    <row r="4761">
      <c r="Z4761">
        <f>IF(AND(ISNUMBER('Apólices'!$L4761),'Apólices'!$R4761&lt;&gt;"Cancelada"),IF(AND('Apólices'!$L4761&gt;=TODAY(),'Apólices'!$L4761&lt;=TODAY()+90),'Apólices'!$L4761+ROW()/100000,""),"")</f>
        <v/>
      </c>
    </row>
    <row r="4762">
      <c r="Z4762">
        <f>IF(AND(ISNUMBER('Apólices'!$L4762),'Apólices'!$R4762&lt;&gt;"Cancelada"),IF(AND('Apólices'!$L4762&gt;=TODAY(),'Apólices'!$L4762&lt;=TODAY()+90),'Apólices'!$L4762+ROW()/100000,""),"")</f>
        <v/>
      </c>
    </row>
    <row r="4763">
      <c r="Z4763">
        <f>IF(AND(ISNUMBER('Apólices'!$L4763),'Apólices'!$R4763&lt;&gt;"Cancelada"),IF(AND('Apólices'!$L4763&gt;=TODAY(),'Apólices'!$L4763&lt;=TODAY()+90),'Apólices'!$L4763+ROW()/100000,""),"")</f>
        <v/>
      </c>
    </row>
    <row r="4764">
      <c r="Z4764">
        <f>IF(AND(ISNUMBER('Apólices'!$L4764),'Apólices'!$R4764&lt;&gt;"Cancelada"),IF(AND('Apólices'!$L4764&gt;=TODAY(),'Apólices'!$L4764&lt;=TODAY()+90),'Apólices'!$L4764+ROW()/100000,""),"")</f>
        <v/>
      </c>
    </row>
    <row r="4765">
      <c r="Z4765">
        <f>IF(AND(ISNUMBER('Apólices'!$L4765),'Apólices'!$R4765&lt;&gt;"Cancelada"),IF(AND('Apólices'!$L4765&gt;=TODAY(),'Apólices'!$L4765&lt;=TODAY()+90),'Apólices'!$L4765+ROW()/100000,""),"")</f>
        <v/>
      </c>
    </row>
    <row r="4766">
      <c r="Z4766">
        <f>IF(AND(ISNUMBER('Apólices'!$L4766),'Apólices'!$R4766&lt;&gt;"Cancelada"),IF(AND('Apólices'!$L4766&gt;=TODAY(),'Apólices'!$L4766&lt;=TODAY()+90),'Apólices'!$L4766+ROW()/100000,""),"")</f>
        <v/>
      </c>
    </row>
    <row r="4767">
      <c r="Z4767">
        <f>IF(AND(ISNUMBER('Apólices'!$L4767),'Apólices'!$R4767&lt;&gt;"Cancelada"),IF(AND('Apólices'!$L4767&gt;=TODAY(),'Apólices'!$L4767&lt;=TODAY()+90),'Apólices'!$L4767+ROW()/100000,""),"")</f>
        <v/>
      </c>
    </row>
    <row r="4768">
      <c r="Z4768">
        <f>IF(AND(ISNUMBER('Apólices'!$L4768),'Apólices'!$R4768&lt;&gt;"Cancelada"),IF(AND('Apólices'!$L4768&gt;=TODAY(),'Apólices'!$L4768&lt;=TODAY()+90),'Apólices'!$L4768+ROW()/100000,""),"")</f>
        <v/>
      </c>
    </row>
    <row r="4769">
      <c r="Z4769">
        <f>IF(AND(ISNUMBER('Apólices'!$L4769),'Apólices'!$R4769&lt;&gt;"Cancelada"),IF(AND('Apólices'!$L4769&gt;=TODAY(),'Apólices'!$L4769&lt;=TODAY()+90),'Apólices'!$L4769+ROW()/100000,""),"")</f>
        <v/>
      </c>
    </row>
    <row r="4770">
      <c r="Z4770">
        <f>IF(AND(ISNUMBER('Apólices'!$L4770),'Apólices'!$R4770&lt;&gt;"Cancelada"),IF(AND('Apólices'!$L4770&gt;=TODAY(),'Apólices'!$L4770&lt;=TODAY()+90),'Apólices'!$L4770+ROW()/100000,""),"")</f>
        <v/>
      </c>
    </row>
    <row r="4771">
      <c r="Z4771">
        <f>IF(AND(ISNUMBER('Apólices'!$L4771),'Apólices'!$R4771&lt;&gt;"Cancelada"),IF(AND('Apólices'!$L4771&gt;=TODAY(),'Apólices'!$L4771&lt;=TODAY()+90),'Apólices'!$L4771+ROW()/100000,""),"")</f>
        <v/>
      </c>
    </row>
    <row r="4772">
      <c r="Z4772">
        <f>IF(AND(ISNUMBER('Apólices'!$L4772),'Apólices'!$R4772&lt;&gt;"Cancelada"),IF(AND('Apólices'!$L4772&gt;=TODAY(),'Apólices'!$L4772&lt;=TODAY()+90),'Apólices'!$L4772+ROW()/100000,""),"")</f>
        <v/>
      </c>
    </row>
    <row r="4773">
      <c r="Z4773">
        <f>IF(AND(ISNUMBER('Apólices'!$L4773),'Apólices'!$R4773&lt;&gt;"Cancelada"),IF(AND('Apólices'!$L4773&gt;=TODAY(),'Apólices'!$L4773&lt;=TODAY()+90),'Apólices'!$L4773+ROW()/100000,""),"")</f>
        <v/>
      </c>
    </row>
    <row r="4774">
      <c r="Z4774">
        <f>IF(AND(ISNUMBER('Apólices'!$L4774),'Apólices'!$R4774&lt;&gt;"Cancelada"),IF(AND('Apólices'!$L4774&gt;=TODAY(),'Apólices'!$L4774&lt;=TODAY()+90),'Apólices'!$L4774+ROW()/100000,""),"")</f>
        <v/>
      </c>
    </row>
    <row r="4775">
      <c r="Z4775">
        <f>IF(AND(ISNUMBER('Apólices'!$L4775),'Apólices'!$R4775&lt;&gt;"Cancelada"),IF(AND('Apólices'!$L4775&gt;=TODAY(),'Apólices'!$L4775&lt;=TODAY()+90),'Apólices'!$L4775+ROW()/100000,""),"")</f>
        <v/>
      </c>
    </row>
    <row r="4776">
      <c r="Z4776">
        <f>IF(AND(ISNUMBER('Apólices'!$L4776),'Apólices'!$R4776&lt;&gt;"Cancelada"),IF(AND('Apólices'!$L4776&gt;=TODAY(),'Apólices'!$L4776&lt;=TODAY()+90),'Apólices'!$L4776+ROW()/100000,""),"")</f>
        <v/>
      </c>
    </row>
    <row r="4777">
      <c r="Z4777">
        <f>IF(AND(ISNUMBER('Apólices'!$L4777),'Apólices'!$R4777&lt;&gt;"Cancelada"),IF(AND('Apólices'!$L4777&gt;=TODAY(),'Apólices'!$L4777&lt;=TODAY()+90),'Apólices'!$L4777+ROW()/100000,""),"")</f>
        <v/>
      </c>
    </row>
    <row r="4778">
      <c r="Z4778">
        <f>IF(AND(ISNUMBER('Apólices'!$L4778),'Apólices'!$R4778&lt;&gt;"Cancelada"),IF(AND('Apólices'!$L4778&gt;=TODAY(),'Apólices'!$L4778&lt;=TODAY()+90),'Apólices'!$L4778+ROW()/100000,""),"")</f>
        <v/>
      </c>
    </row>
    <row r="4779">
      <c r="Z4779">
        <f>IF(AND(ISNUMBER('Apólices'!$L4779),'Apólices'!$R4779&lt;&gt;"Cancelada"),IF(AND('Apólices'!$L4779&gt;=TODAY(),'Apólices'!$L4779&lt;=TODAY()+90),'Apólices'!$L4779+ROW()/100000,""),"")</f>
        <v/>
      </c>
    </row>
    <row r="4780">
      <c r="Z4780">
        <f>IF(AND(ISNUMBER('Apólices'!$L4780),'Apólices'!$R4780&lt;&gt;"Cancelada"),IF(AND('Apólices'!$L4780&gt;=TODAY(),'Apólices'!$L4780&lt;=TODAY()+90),'Apólices'!$L4780+ROW()/100000,""),"")</f>
        <v/>
      </c>
    </row>
    <row r="4781">
      <c r="Z4781">
        <f>IF(AND(ISNUMBER('Apólices'!$L4781),'Apólices'!$R4781&lt;&gt;"Cancelada"),IF(AND('Apólices'!$L4781&gt;=TODAY(),'Apólices'!$L4781&lt;=TODAY()+90),'Apólices'!$L4781+ROW()/100000,""),"")</f>
        <v/>
      </c>
    </row>
    <row r="4782">
      <c r="Z4782">
        <f>IF(AND(ISNUMBER('Apólices'!$L4782),'Apólices'!$R4782&lt;&gt;"Cancelada"),IF(AND('Apólices'!$L4782&gt;=TODAY(),'Apólices'!$L4782&lt;=TODAY()+90),'Apólices'!$L4782+ROW()/100000,""),"")</f>
        <v/>
      </c>
    </row>
    <row r="4783">
      <c r="Z4783">
        <f>IF(AND(ISNUMBER('Apólices'!$L4783),'Apólices'!$R4783&lt;&gt;"Cancelada"),IF(AND('Apólices'!$L4783&gt;=TODAY(),'Apólices'!$L4783&lt;=TODAY()+90),'Apólices'!$L4783+ROW()/100000,""),"")</f>
        <v/>
      </c>
    </row>
    <row r="4784">
      <c r="Z4784">
        <f>IF(AND(ISNUMBER('Apólices'!$L4784),'Apólices'!$R4784&lt;&gt;"Cancelada"),IF(AND('Apólices'!$L4784&gt;=TODAY(),'Apólices'!$L4784&lt;=TODAY()+90),'Apólices'!$L4784+ROW()/100000,""),"")</f>
        <v/>
      </c>
    </row>
    <row r="4785">
      <c r="Z4785">
        <f>IF(AND(ISNUMBER('Apólices'!$L4785),'Apólices'!$R4785&lt;&gt;"Cancelada"),IF(AND('Apólices'!$L4785&gt;=TODAY(),'Apólices'!$L4785&lt;=TODAY()+90),'Apólices'!$L4785+ROW()/100000,""),"")</f>
        <v/>
      </c>
    </row>
    <row r="4786">
      <c r="Z4786">
        <f>IF(AND(ISNUMBER('Apólices'!$L4786),'Apólices'!$R4786&lt;&gt;"Cancelada"),IF(AND('Apólices'!$L4786&gt;=TODAY(),'Apólices'!$L4786&lt;=TODAY()+90),'Apólices'!$L4786+ROW()/100000,""),"")</f>
        <v/>
      </c>
    </row>
    <row r="4787">
      <c r="Z4787">
        <f>IF(AND(ISNUMBER('Apólices'!$L4787),'Apólices'!$R4787&lt;&gt;"Cancelada"),IF(AND('Apólices'!$L4787&gt;=TODAY(),'Apólices'!$L4787&lt;=TODAY()+90),'Apólices'!$L4787+ROW()/100000,""),"")</f>
        <v/>
      </c>
    </row>
    <row r="4788">
      <c r="Z4788">
        <f>IF(AND(ISNUMBER('Apólices'!$L4788),'Apólices'!$R4788&lt;&gt;"Cancelada"),IF(AND('Apólices'!$L4788&gt;=TODAY(),'Apólices'!$L4788&lt;=TODAY()+90),'Apólices'!$L4788+ROW()/100000,""),"")</f>
        <v/>
      </c>
    </row>
    <row r="4789">
      <c r="Z4789">
        <f>IF(AND(ISNUMBER('Apólices'!$L4789),'Apólices'!$R4789&lt;&gt;"Cancelada"),IF(AND('Apólices'!$L4789&gt;=TODAY(),'Apólices'!$L4789&lt;=TODAY()+90),'Apólices'!$L4789+ROW()/100000,""),"")</f>
        <v/>
      </c>
    </row>
    <row r="4790">
      <c r="Z4790">
        <f>IF(AND(ISNUMBER('Apólices'!$L4790),'Apólices'!$R4790&lt;&gt;"Cancelada"),IF(AND('Apólices'!$L4790&gt;=TODAY(),'Apólices'!$L4790&lt;=TODAY()+90),'Apólices'!$L4790+ROW()/100000,""),"")</f>
        <v/>
      </c>
    </row>
    <row r="4791">
      <c r="Z4791">
        <f>IF(AND(ISNUMBER('Apólices'!$L4791),'Apólices'!$R4791&lt;&gt;"Cancelada"),IF(AND('Apólices'!$L4791&gt;=TODAY(),'Apólices'!$L4791&lt;=TODAY()+90),'Apólices'!$L4791+ROW()/100000,""),"")</f>
        <v/>
      </c>
    </row>
    <row r="4792">
      <c r="Z4792">
        <f>IF(AND(ISNUMBER('Apólices'!$L4792),'Apólices'!$R4792&lt;&gt;"Cancelada"),IF(AND('Apólices'!$L4792&gt;=TODAY(),'Apólices'!$L4792&lt;=TODAY()+90),'Apólices'!$L4792+ROW()/100000,""),"")</f>
        <v/>
      </c>
    </row>
    <row r="4793">
      <c r="Z4793">
        <f>IF(AND(ISNUMBER('Apólices'!$L4793),'Apólices'!$R4793&lt;&gt;"Cancelada"),IF(AND('Apólices'!$L4793&gt;=TODAY(),'Apólices'!$L4793&lt;=TODAY()+90),'Apólices'!$L4793+ROW()/100000,""),"")</f>
        <v/>
      </c>
    </row>
    <row r="4794">
      <c r="Z4794">
        <f>IF(AND(ISNUMBER('Apólices'!$L4794),'Apólices'!$R4794&lt;&gt;"Cancelada"),IF(AND('Apólices'!$L4794&gt;=TODAY(),'Apólices'!$L4794&lt;=TODAY()+90),'Apólices'!$L4794+ROW()/100000,""),"")</f>
        <v/>
      </c>
    </row>
    <row r="4795">
      <c r="Z4795">
        <f>IF(AND(ISNUMBER('Apólices'!$L4795),'Apólices'!$R4795&lt;&gt;"Cancelada"),IF(AND('Apólices'!$L4795&gt;=TODAY(),'Apólices'!$L4795&lt;=TODAY()+90),'Apólices'!$L4795+ROW()/100000,""),"")</f>
        <v/>
      </c>
    </row>
    <row r="4796">
      <c r="Z4796">
        <f>IF(AND(ISNUMBER('Apólices'!$L4796),'Apólices'!$R4796&lt;&gt;"Cancelada"),IF(AND('Apólices'!$L4796&gt;=TODAY(),'Apólices'!$L4796&lt;=TODAY()+90),'Apólices'!$L4796+ROW()/100000,""),"")</f>
        <v/>
      </c>
    </row>
    <row r="4797">
      <c r="Z4797">
        <f>IF(AND(ISNUMBER('Apólices'!$L4797),'Apólices'!$R4797&lt;&gt;"Cancelada"),IF(AND('Apólices'!$L4797&gt;=TODAY(),'Apólices'!$L4797&lt;=TODAY()+90),'Apólices'!$L4797+ROW()/100000,""),"")</f>
        <v/>
      </c>
    </row>
    <row r="4798">
      <c r="Z4798">
        <f>IF(AND(ISNUMBER('Apólices'!$L4798),'Apólices'!$R4798&lt;&gt;"Cancelada"),IF(AND('Apólices'!$L4798&gt;=TODAY(),'Apólices'!$L4798&lt;=TODAY()+90),'Apólices'!$L4798+ROW()/100000,""),"")</f>
        <v/>
      </c>
    </row>
    <row r="4799">
      <c r="Z4799">
        <f>IF(AND(ISNUMBER('Apólices'!$L4799),'Apólices'!$R4799&lt;&gt;"Cancelada"),IF(AND('Apólices'!$L4799&gt;=TODAY(),'Apólices'!$L4799&lt;=TODAY()+90),'Apólices'!$L4799+ROW()/100000,""),"")</f>
        <v/>
      </c>
    </row>
    <row r="4800">
      <c r="Z4800">
        <f>IF(AND(ISNUMBER('Apólices'!$L4800),'Apólices'!$R4800&lt;&gt;"Cancelada"),IF(AND('Apólices'!$L4800&gt;=TODAY(),'Apólices'!$L4800&lt;=TODAY()+90),'Apólices'!$L4800+ROW()/100000,""),"")</f>
        <v/>
      </c>
    </row>
    <row r="4801">
      <c r="Z4801">
        <f>IF(AND(ISNUMBER('Apólices'!$L4801),'Apólices'!$R4801&lt;&gt;"Cancelada"),IF(AND('Apólices'!$L4801&gt;=TODAY(),'Apólices'!$L4801&lt;=TODAY()+90),'Apólices'!$L4801+ROW()/100000,""),"")</f>
        <v/>
      </c>
    </row>
    <row r="4802">
      <c r="Z4802">
        <f>IF(AND(ISNUMBER('Apólices'!$L4802),'Apólices'!$R4802&lt;&gt;"Cancelada"),IF(AND('Apólices'!$L4802&gt;=TODAY(),'Apólices'!$L4802&lt;=TODAY()+90),'Apólices'!$L4802+ROW()/100000,""),"")</f>
        <v/>
      </c>
    </row>
    <row r="4803">
      <c r="Z4803">
        <f>IF(AND(ISNUMBER('Apólices'!$L4803),'Apólices'!$R4803&lt;&gt;"Cancelada"),IF(AND('Apólices'!$L4803&gt;=TODAY(),'Apólices'!$L4803&lt;=TODAY()+90),'Apólices'!$L4803+ROW()/100000,""),"")</f>
        <v/>
      </c>
    </row>
    <row r="4804">
      <c r="Z4804">
        <f>IF(AND(ISNUMBER('Apólices'!$L4804),'Apólices'!$R4804&lt;&gt;"Cancelada"),IF(AND('Apólices'!$L4804&gt;=TODAY(),'Apólices'!$L4804&lt;=TODAY()+90),'Apólices'!$L4804+ROW()/100000,""),"")</f>
        <v/>
      </c>
    </row>
    <row r="4805">
      <c r="Z4805">
        <f>IF(AND(ISNUMBER('Apólices'!$L4805),'Apólices'!$R4805&lt;&gt;"Cancelada"),IF(AND('Apólices'!$L4805&gt;=TODAY(),'Apólices'!$L4805&lt;=TODAY()+90),'Apólices'!$L4805+ROW()/100000,""),"")</f>
        <v/>
      </c>
    </row>
    <row r="4806">
      <c r="Z4806">
        <f>IF(AND(ISNUMBER('Apólices'!$L4806),'Apólices'!$R4806&lt;&gt;"Cancelada"),IF(AND('Apólices'!$L4806&gt;=TODAY(),'Apólices'!$L4806&lt;=TODAY()+90),'Apólices'!$L4806+ROW()/100000,""),"")</f>
        <v/>
      </c>
    </row>
    <row r="4807">
      <c r="Z4807">
        <f>IF(AND(ISNUMBER('Apólices'!$L4807),'Apólices'!$R4807&lt;&gt;"Cancelada"),IF(AND('Apólices'!$L4807&gt;=TODAY(),'Apólices'!$L4807&lt;=TODAY()+90),'Apólices'!$L4807+ROW()/100000,""),"")</f>
        <v/>
      </c>
    </row>
    <row r="4808">
      <c r="Z4808">
        <f>IF(AND(ISNUMBER('Apólices'!$L4808),'Apólices'!$R4808&lt;&gt;"Cancelada"),IF(AND('Apólices'!$L4808&gt;=TODAY(),'Apólices'!$L4808&lt;=TODAY()+90),'Apólices'!$L4808+ROW()/100000,""),"")</f>
        <v/>
      </c>
    </row>
    <row r="4809">
      <c r="Z4809">
        <f>IF(AND(ISNUMBER('Apólices'!$L4809),'Apólices'!$R4809&lt;&gt;"Cancelada"),IF(AND('Apólices'!$L4809&gt;=TODAY(),'Apólices'!$L4809&lt;=TODAY()+90),'Apólices'!$L4809+ROW()/100000,""),"")</f>
        <v/>
      </c>
    </row>
    <row r="4810">
      <c r="Z4810">
        <f>IF(AND(ISNUMBER('Apólices'!$L4810),'Apólices'!$R4810&lt;&gt;"Cancelada"),IF(AND('Apólices'!$L4810&gt;=TODAY(),'Apólices'!$L4810&lt;=TODAY()+90),'Apólices'!$L4810+ROW()/100000,""),"")</f>
        <v/>
      </c>
    </row>
    <row r="4811">
      <c r="Z4811">
        <f>IF(AND(ISNUMBER('Apólices'!$L4811),'Apólices'!$R4811&lt;&gt;"Cancelada"),IF(AND('Apólices'!$L4811&gt;=TODAY(),'Apólices'!$L4811&lt;=TODAY()+90),'Apólices'!$L4811+ROW()/100000,""),"")</f>
        <v/>
      </c>
    </row>
    <row r="4812">
      <c r="Z4812">
        <f>IF(AND(ISNUMBER('Apólices'!$L4812),'Apólices'!$R4812&lt;&gt;"Cancelada"),IF(AND('Apólices'!$L4812&gt;=TODAY(),'Apólices'!$L4812&lt;=TODAY()+90),'Apólices'!$L4812+ROW()/100000,""),"")</f>
        <v/>
      </c>
    </row>
    <row r="4813">
      <c r="Z4813">
        <f>IF(AND(ISNUMBER('Apólices'!$L4813),'Apólices'!$R4813&lt;&gt;"Cancelada"),IF(AND('Apólices'!$L4813&gt;=TODAY(),'Apólices'!$L4813&lt;=TODAY()+90),'Apólices'!$L4813+ROW()/100000,""),"")</f>
        <v/>
      </c>
    </row>
    <row r="4814">
      <c r="Z4814">
        <f>IF(AND(ISNUMBER('Apólices'!$L4814),'Apólices'!$R4814&lt;&gt;"Cancelada"),IF(AND('Apólices'!$L4814&gt;=TODAY(),'Apólices'!$L4814&lt;=TODAY()+90),'Apólices'!$L4814+ROW()/100000,""),"")</f>
        <v/>
      </c>
    </row>
    <row r="4815">
      <c r="Z4815">
        <f>IF(AND(ISNUMBER('Apólices'!$L4815),'Apólices'!$R4815&lt;&gt;"Cancelada"),IF(AND('Apólices'!$L4815&gt;=TODAY(),'Apólices'!$L4815&lt;=TODAY()+90),'Apólices'!$L4815+ROW()/100000,""),"")</f>
        <v/>
      </c>
    </row>
    <row r="4816">
      <c r="Z4816">
        <f>IF(AND(ISNUMBER('Apólices'!$L4816),'Apólices'!$R4816&lt;&gt;"Cancelada"),IF(AND('Apólices'!$L4816&gt;=TODAY(),'Apólices'!$L4816&lt;=TODAY()+90),'Apólices'!$L4816+ROW()/100000,""),"")</f>
        <v/>
      </c>
    </row>
    <row r="4817">
      <c r="Z4817">
        <f>IF(AND(ISNUMBER('Apólices'!$L4817),'Apólices'!$R4817&lt;&gt;"Cancelada"),IF(AND('Apólices'!$L4817&gt;=TODAY(),'Apólices'!$L4817&lt;=TODAY()+90),'Apólices'!$L4817+ROW()/100000,""),"")</f>
        <v/>
      </c>
    </row>
    <row r="4818">
      <c r="Z4818">
        <f>IF(AND(ISNUMBER('Apólices'!$L4818),'Apólices'!$R4818&lt;&gt;"Cancelada"),IF(AND('Apólices'!$L4818&gt;=TODAY(),'Apólices'!$L4818&lt;=TODAY()+90),'Apólices'!$L4818+ROW()/100000,""),"")</f>
        <v/>
      </c>
    </row>
    <row r="4819">
      <c r="Z4819">
        <f>IF(AND(ISNUMBER('Apólices'!$L4819),'Apólices'!$R4819&lt;&gt;"Cancelada"),IF(AND('Apólices'!$L4819&gt;=TODAY(),'Apólices'!$L4819&lt;=TODAY()+90),'Apólices'!$L4819+ROW()/100000,""),"")</f>
        <v/>
      </c>
    </row>
    <row r="4820">
      <c r="Z4820">
        <f>IF(AND(ISNUMBER('Apólices'!$L4820),'Apólices'!$R4820&lt;&gt;"Cancelada"),IF(AND('Apólices'!$L4820&gt;=TODAY(),'Apólices'!$L4820&lt;=TODAY()+90),'Apólices'!$L4820+ROW()/100000,""),"")</f>
        <v/>
      </c>
    </row>
    <row r="4821">
      <c r="Z4821">
        <f>IF(AND(ISNUMBER('Apólices'!$L4821),'Apólices'!$R4821&lt;&gt;"Cancelada"),IF(AND('Apólices'!$L4821&gt;=TODAY(),'Apólices'!$L4821&lt;=TODAY()+90),'Apólices'!$L4821+ROW()/100000,""),"")</f>
        <v/>
      </c>
    </row>
    <row r="4822">
      <c r="Z4822">
        <f>IF(AND(ISNUMBER('Apólices'!$L4822),'Apólices'!$R4822&lt;&gt;"Cancelada"),IF(AND('Apólices'!$L4822&gt;=TODAY(),'Apólices'!$L4822&lt;=TODAY()+90),'Apólices'!$L4822+ROW()/100000,""),"")</f>
        <v/>
      </c>
    </row>
    <row r="4823">
      <c r="Z4823">
        <f>IF(AND(ISNUMBER('Apólices'!$L4823),'Apólices'!$R4823&lt;&gt;"Cancelada"),IF(AND('Apólices'!$L4823&gt;=TODAY(),'Apólices'!$L4823&lt;=TODAY()+90),'Apólices'!$L4823+ROW()/100000,""),"")</f>
        <v/>
      </c>
    </row>
    <row r="4824">
      <c r="Z4824">
        <f>IF(AND(ISNUMBER('Apólices'!$L4824),'Apólices'!$R4824&lt;&gt;"Cancelada"),IF(AND('Apólices'!$L4824&gt;=TODAY(),'Apólices'!$L4824&lt;=TODAY()+90),'Apólices'!$L4824+ROW()/100000,""),"")</f>
        <v/>
      </c>
    </row>
    <row r="4825">
      <c r="Z4825">
        <f>IF(AND(ISNUMBER('Apólices'!$L4825),'Apólices'!$R4825&lt;&gt;"Cancelada"),IF(AND('Apólices'!$L4825&gt;=TODAY(),'Apólices'!$L4825&lt;=TODAY()+90),'Apólices'!$L4825+ROW()/100000,""),"")</f>
        <v/>
      </c>
    </row>
    <row r="4826">
      <c r="Z4826">
        <f>IF(AND(ISNUMBER('Apólices'!$L4826),'Apólices'!$R4826&lt;&gt;"Cancelada"),IF(AND('Apólices'!$L4826&gt;=TODAY(),'Apólices'!$L4826&lt;=TODAY()+90),'Apólices'!$L4826+ROW()/100000,""),"")</f>
        <v/>
      </c>
    </row>
    <row r="4827">
      <c r="Z4827">
        <f>IF(AND(ISNUMBER('Apólices'!$L4827),'Apólices'!$R4827&lt;&gt;"Cancelada"),IF(AND('Apólices'!$L4827&gt;=TODAY(),'Apólices'!$L4827&lt;=TODAY()+90),'Apólices'!$L4827+ROW()/100000,""),"")</f>
        <v/>
      </c>
    </row>
    <row r="4828">
      <c r="Z4828">
        <f>IF(AND(ISNUMBER('Apólices'!$L4828),'Apólices'!$R4828&lt;&gt;"Cancelada"),IF(AND('Apólices'!$L4828&gt;=TODAY(),'Apólices'!$L4828&lt;=TODAY()+90),'Apólices'!$L4828+ROW()/100000,""),"")</f>
        <v/>
      </c>
    </row>
    <row r="4829">
      <c r="Z4829">
        <f>IF(AND(ISNUMBER('Apólices'!$L4829),'Apólices'!$R4829&lt;&gt;"Cancelada"),IF(AND('Apólices'!$L4829&gt;=TODAY(),'Apólices'!$L4829&lt;=TODAY()+90),'Apólices'!$L4829+ROW()/100000,""),"")</f>
        <v/>
      </c>
    </row>
    <row r="4830">
      <c r="Z4830">
        <f>IF(AND(ISNUMBER('Apólices'!$L4830),'Apólices'!$R4830&lt;&gt;"Cancelada"),IF(AND('Apólices'!$L4830&gt;=TODAY(),'Apólices'!$L4830&lt;=TODAY()+90),'Apólices'!$L4830+ROW()/100000,""),"")</f>
        <v/>
      </c>
    </row>
    <row r="4831">
      <c r="Z4831">
        <f>IF(AND(ISNUMBER('Apólices'!$L4831),'Apólices'!$R4831&lt;&gt;"Cancelada"),IF(AND('Apólices'!$L4831&gt;=TODAY(),'Apólices'!$L4831&lt;=TODAY()+90),'Apólices'!$L4831+ROW()/100000,""),"")</f>
        <v/>
      </c>
    </row>
    <row r="4832">
      <c r="Z4832">
        <f>IF(AND(ISNUMBER('Apólices'!$L4832),'Apólices'!$R4832&lt;&gt;"Cancelada"),IF(AND('Apólices'!$L4832&gt;=TODAY(),'Apólices'!$L4832&lt;=TODAY()+90),'Apólices'!$L4832+ROW()/100000,""),"")</f>
        <v/>
      </c>
    </row>
    <row r="4833">
      <c r="Z4833">
        <f>IF(AND(ISNUMBER('Apólices'!$L4833),'Apólices'!$R4833&lt;&gt;"Cancelada"),IF(AND('Apólices'!$L4833&gt;=TODAY(),'Apólices'!$L4833&lt;=TODAY()+90),'Apólices'!$L4833+ROW()/100000,""),"")</f>
        <v/>
      </c>
    </row>
    <row r="4834">
      <c r="Z4834">
        <f>IF(AND(ISNUMBER('Apólices'!$L4834),'Apólices'!$R4834&lt;&gt;"Cancelada"),IF(AND('Apólices'!$L4834&gt;=TODAY(),'Apólices'!$L4834&lt;=TODAY()+90),'Apólices'!$L4834+ROW()/100000,""),"")</f>
        <v/>
      </c>
    </row>
    <row r="4835">
      <c r="Z4835">
        <f>IF(AND(ISNUMBER('Apólices'!$L4835),'Apólices'!$R4835&lt;&gt;"Cancelada"),IF(AND('Apólices'!$L4835&gt;=TODAY(),'Apólices'!$L4835&lt;=TODAY()+90),'Apólices'!$L4835+ROW()/100000,""),"")</f>
        <v/>
      </c>
    </row>
    <row r="4836">
      <c r="Z4836">
        <f>IF(AND(ISNUMBER('Apólices'!$L4836),'Apólices'!$R4836&lt;&gt;"Cancelada"),IF(AND('Apólices'!$L4836&gt;=TODAY(),'Apólices'!$L4836&lt;=TODAY()+90),'Apólices'!$L4836+ROW()/100000,""),"")</f>
        <v/>
      </c>
    </row>
    <row r="4837">
      <c r="Z4837">
        <f>IF(AND(ISNUMBER('Apólices'!$L4837),'Apólices'!$R4837&lt;&gt;"Cancelada"),IF(AND('Apólices'!$L4837&gt;=TODAY(),'Apólices'!$L4837&lt;=TODAY()+90),'Apólices'!$L4837+ROW()/100000,""),"")</f>
        <v/>
      </c>
    </row>
    <row r="4838">
      <c r="Z4838">
        <f>IF(AND(ISNUMBER('Apólices'!$L4838),'Apólices'!$R4838&lt;&gt;"Cancelada"),IF(AND('Apólices'!$L4838&gt;=TODAY(),'Apólices'!$L4838&lt;=TODAY()+90),'Apólices'!$L4838+ROW()/100000,""),"")</f>
        <v/>
      </c>
    </row>
    <row r="4839">
      <c r="Z4839">
        <f>IF(AND(ISNUMBER('Apólices'!$L4839),'Apólices'!$R4839&lt;&gt;"Cancelada"),IF(AND('Apólices'!$L4839&gt;=TODAY(),'Apólices'!$L4839&lt;=TODAY()+90),'Apólices'!$L4839+ROW()/100000,""),"")</f>
        <v/>
      </c>
    </row>
    <row r="4840">
      <c r="Z4840">
        <f>IF(AND(ISNUMBER('Apólices'!$L4840),'Apólices'!$R4840&lt;&gt;"Cancelada"),IF(AND('Apólices'!$L4840&gt;=TODAY(),'Apólices'!$L4840&lt;=TODAY()+90),'Apólices'!$L4840+ROW()/100000,""),"")</f>
        <v/>
      </c>
    </row>
    <row r="4841">
      <c r="Z4841">
        <f>IF(AND(ISNUMBER('Apólices'!$L4841),'Apólices'!$R4841&lt;&gt;"Cancelada"),IF(AND('Apólices'!$L4841&gt;=TODAY(),'Apólices'!$L4841&lt;=TODAY()+90),'Apólices'!$L4841+ROW()/100000,""),"")</f>
        <v/>
      </c>
    </row>
    <row r="4842">
      <c r="Z4842">
        <f>IF(AND(ISNUMBER('Apólices'!$L4842),'Apólices'!$R4842&lt;&gt;"Cancelada"),IF(AND('Apólices'!$L4842&gt;=TODAY(),'Apólices'!$L4842&lt;=TODAY()+90),'Apólices'!$L4842+ROW()/100000,""),"")</f>
        <v/>
      </c>
    </row>
    <row r="4843">
      <c r="Z4843">
        <f>IF(AND(ISNUMBER('Apólices'!$L4843),'Apólices'!$R4843&lt;&gt;"Cancelada"),IF(AND('Apólices'!$L4843&gt;=TODAY(),'Apólices'!$L4843&lt;=TODAY()+90),'Apólices'!$L4843+ROW()/100000,""),"")</f>
        <v/>
      </c>
    </row>
    <row r="4844">
      <c r="Z4844">
        <f>IF(AND(ISNUMBER('Apólices'!$L4844),'Apólices'!$R4844&lt;&gt;"Cancelada"),IF(AND('Apólices'!$L4844&gt;=TODAY(),'Apólices'!$L4844&lt;=TODAY()+90),'Apólices'!$L4844+ROW()/100000,""),"")</f>
        <v/>
      </c>
    </row>
    <row r="4845">
      <c r="Z4845">
        <f>IF(AND(ISNUMBER('Apólices'!$L4845),'Apólices'!$R4845&lt;&gt;"Cancelada"),IF(AND('Apólices'!$L4845&gt;=TODAY(),'Apólices'!$L4845&lt;=TODAY()+90),'Apólices'!$L4845+ROW()/100000,""),"")</f>
        <v/>
      </c>
    </row>
    <row r="4846">
      <c r="Z4846">
        <f>IF(AND(ISNUMBER('Apólices'!$L4846),'Apólices'!$R4846&lt;&gt;"Cancelada"),IF(AND('Apólices'!$L4846&gt;=TODAY(),'Apólices'!$L4846&lt;=TODAY()+90),'Apólices'!$L4846+ROW()/100000,""),"")</f>
        <v/>
      </c>
    </row>
    <row r="4847">
      <c r="Z4847">
        <f>IF(AND(ISNUMBER('Apólices'!$L4847),'Apólices'!$R4847&lt;&gt;"Cancelada"),IF(AND('Apólices'!$L4847&gt;=TODAY(),'Apólices'!$L4847&lt;=TODAY()+90),'Apólices'!$L4847+ROW()/100000,""),"")</f>
        <v/>
      </c>
    </row>
    <row r="4848">
      <c r="Z4848">
        <f>IF(AND(ISNUMBER('Apólices'!$L4848),'Apólices'!$R4848&lt;&gt;"Cancelada"),IF(AND('Apólices'!$L4848&gt;=TODAY(),'Apólices'!$L4848&lt;=TODAY()+90),'Apólices'!$L4848+ROW()/100000,""),"")</f>
        <v/>
      </c>
    </row>
    <row r="4849">
      <c r="Z4849">
        <f>IF(AND(ISNUMBER('Apólices'!$L4849),'Apólices'!$R4849&lt;&gt;"Cancelada"),IF(AND('Apólices'!$L4849&gt;=TODAY(),'Apólices'!$L4849&lt;=TODAY()+90),'Apólices'!$L4849+ROW()/100000,""),"")</f>
        <v/>
      </c>
    </row>
    <row r="4850">
      <c r="Z4850">
        <f>IF(AND(ISNUMBER('Apólices'!$L4850),'Apólices'!$R4850&lt;&gt;"Cancelada"),IF(AND('Apólices'!$L4850&gt;=TODAY(),'Apólices'!$L4850&lt;=TODAY()+90),'Apólices'!$L4850+ROW()/100000,""),"")</f>
        <v/>
      </c>
    </row>
    <row r="4851">
      <c r="Z4851">
        <f>IF(AND(ISNUMBER('Apólices'!$L4851),'Apólices'!$R4851&lt;&gt;"Cancelada"),IF(AND('Apólices'!$L4851&gt;=TODAY(),'Apólices'!$L4851&lt;=TODAY()+90),'Apólices'!$L4851+ROW()/100000,""),"")</f>
        <v/>
      </c>
    </row>
    <row r="4852">
      <c r="Z4852">
        <f>IF(AND(ISNUMBER('Apólices'!$L4852),'Apólices'!$R4852&lt;&gt;"Cancelada"),IF(AND('Apólices'!$L4852&gt;=TODAY(),'Apólices'!$L4852&lt;=TODAY()+90),'Apólices'!$L4852+ROW()/100000,""),"")</f>
        <v/>
      </c>
    </row>
    <row r="4853">
      <c r="Z4853">
        <f>IF(AND(ISNUMBER('Apólices'!$L4853),'Apólices'!$R4853&lt;&gt;"Cancelada"),IF(AND('Apólices'!$L4853&gt;=TODAY(),'Apólices'!$L4853&lt;=TODAY()+90),'Apólices'!$L4853+ROW()/100000,""),"")</f>
        <v/>
      </c>
    </row>
    <row r="4854">
      <c r="Z4854">
        <f>IF(AND(ISNUMBER('Apólices'!$L4854),'Apólices'!$R4854&lt;&gt;"Cancelada"),IF(AND('Apólices'!$L4854&gt;=TODAY(),'Apólices'!$L4854&lt;=TODAY()+90),'Apólices'!$L4854+ROW()/100000,""),"")</f>
        <v/>
      </c>
    </row>
    <row r="4855">
      <c r="Z4855">
        <f>IF(AND(ISNUMBER('Apólices'!$L4855),'Apólices'!$R4855&lt;&gt;"Cancelada"),IF(AND('Apólices'!$L4855&gt;=TODAY(),'Apólices'!$L4855&lt;=TODAY()+90),'Apólices'!$L4855+ROW()/100000,""),"")</f>
        <v/>
      </c>
    </row>
    <row r="4856">
      <c r="Z4856">
        <f>IF(AND(ISNUMBER('Apólices'!$L4856),'Apólices'!$R4856&lt;&gt;"Cancelada"),IF(AND('Apólices'!$L4856&gt;=TODAY(),'Apólices'!$L4856&lt;=TODAY()+90),'Apólices'!$L4856+ROW()/100000,""),"")</f>
        <v/>
      </c>
    </row>
    <row r="4857">
      <c r="Z4857">
        <f>IF(AND(ISNUMBER('Apólices'!$L4857),'Apólices'!$R4857&lt;&gt;"Cancelada"),IF(AND('Apólices'!$L4857&gt;=TODAY(),'Apólices'!$L4857&lt;=TODAY()+90),'Apólices'!$L4857+ROW()/100000,""),"")</f>
        <v/>
      </c>
    </row>
    <row r="4858">
      <c r="Z4858">
        <f>IF(AND(ISNUMBER('Apólices'!$L4858),'Apólices'!$R4858&lt;&gt;"Cancelada"),IF(AND('Apólices'!$L4858&gt;=TODAY(),'Apólices'!$L4858&lt;=TODAY()+90),'Apólices'!$L4858+ROW()/100000,""),"")</f>
        <v/>
      </c>
    </row>
    <row r="4859">
      <c r="Z4859">
        <f>IF(AND(ISNUMBER('Apólices'!$L4859),'Apólices'!$R4859&lt;&gt;"Cancelada"),IF(AND('Apólices'!$L4859&gt;=TODAY(),'Apólices'!$L4859&lt;=TODAY()+90),'Apólices'!$L4859+ROW()/100000,""),"")</f>
        <v/>
      </c>
    </row>
    <row r="4860">
      <c r="Z4860">
        <f>IF(AND(ISNUMBER('Apólices'!$L4860),'Apólices'!$R4860&lt;&gt;"Cancelada"),IF(AND('Apólices'!$L4860&gt;=TODAY(),'Apólices'!$L4860&lt;=TODAY()+90),'Apólices'!$L4860+ROW()/100000,""),"")</f>
        <v/>
      </c>
    </row>
    <row r="4861">
      <c r="Z4861">
        <f>IF(AND(ISNUMBER('Apólices'!$L4861),'Apólices'!$R4861&lt;&gt;"Cancelada"),IF(AND('Apólices'!$L4861&gt;=TODAY(),'Apólices'!$L4861&lt;=TODAY()+90),'Apólices'!$L4861+ROW()/100000,""),"")</f>
        <v/>
      </c>
    </row>
    <row r="4862">
      <c r="Z4862">
        <f>IF(AND(ISNUMBER('Apólices'!$L4862),'Apólices'!$R4862&lt;&gt;"Cancelada"),IF(AND('Apólices'!$L4862&gt;=TODAY(),'Apólices'!$L4862&lt;=TODAY()+90),'Apólices'!$L4862+ROW()/100000,""),"")</f>
        <v/>
      </c>
    </row>
    <row r="4863">
      <c r="Z4863">
        <f>IF(AND(ISNUMBER('Apólices'!$L4863),'Apólices'!$R4863&lt;&gt;"Cancelada"),IF(AND('Apólices'!$L4863&gt;=TODAY(),'Apólices'!$L4863&lt;=TODAY()+90),'Apólices'!$L4863+ROW()/100000,""),"")</f>
        <v/>
      </c>
    </row>
    <row r="4864">
      <c r="Z4864">
        <f>IF(AND(ISNUMBER('Apólices'!$L4864),'Apólices'!$R4864&lt;&gt;"Cancelada"),IF(AND('Apólices'!$L4864&gt;=TODAY(),'Apólices'!$L4864&lt;=TODAY()+90),'Apólices'!$L4864+ROW()/100000,""),"")</f>
        <v/>
      </c>
    </row>
    <row r="4865">
      <c r="Z4865">
        <f>IF(AND(ISNUMBER('Apólices'!$L4865),'Apólices'!$R4865&lt;&gt;"Cancelada"),IF(AND('Apólices'!$L4865&gt;=TODAY(),'Apólices'!$L4865&lt;=TODAY()+90),'Apólices'!$L4865+ROW()/100000,""),"")</f>
        <v/>
      </c>
    </row>
    <row r="4866">
      <c r="Z4866">
        <f>IF(AND(ISNUMBER('Apólices'!$L4866),'Apólices'!$R4866&lt;&gt;"Cancelada"),IF(AND('Apólices'!$L4866&gt;=TODAY(),'Apólices'!$L4866&lt;=TODAY()+90),'Apólices'!$L4866+ROW()/100000,""),"")</f>
        <v/>
      </c>
    </row>
    <row r="4867">
      <c r="Z4867">
        <f>IF(AND(ISNUMBER('Apólices'!$L4867),'Apólices'!$R4867&lt;&gt;"Cancelada"),IF(AND('Apólices'!$L4867&gt;=TODAY(),'Apólices'!$L4867&lt;=TODAY()+90),'Apólices'!$L4867+ROW()/100000,""),"")</f>
        <v/>
      </c>
    </row>
    <row r="4868">
      <c r="Z4868">
        <f>IF(AND(ISNUMBER('Apólices'!$L4868),'Apólices'!$R4868&lt;&gt;"Cancelada"),IF(AND('Apólices'!$L4868&gt;=TODAY(),'Apólices'!$L4868&lt;=TODAY()+90),'Apólices'!$L4868+ROW()/100000,""),"")</f>
        <v/>
      </c>
    </row>
    <row r="4869">
      <c r="Z4869">
        <f>IF(AND(ISNUMBER('Apólices'!$L4869),'Apólices'!$R4869&lt;&gt;"Cancelada"),IF(AND('Apólices'!$L4869&gt;=TODAY(),'Apólices'!$L4869&lt;=TODAY()+90),'Apólices'!$L4869+ROW()/100000,""),"")</f>
        <v/>
      </c>
    </row>
    <row r="4870">
      <c r="Z4870">
        <f>IF(AND(ISNUMBER('Apólices'!$L4870),'Apólices'!$R4870&lt;&gt;"Cancelada"),IF(AND('Apólices'!$L4870&gt;=TODAY(),'Apólices'!$L4870&lt;=TODAY()+90),'Apólices'!$L4870+ROW()/100000,""),"")</f>
        <v/>
      </c>
    </row>
    <row r="4871">
      <c r="Z4871">
        <f>IF(AND(ISNUMBER('Apólices'!$L4871),'Apólices'!$R4871&lt;&gt;"Cancelada"),IF(AND('Apólices'!$L4871&gt;=TODAY(),'Apólices'!$L4871&lt;=TODAY()+90),'Apólices'!$L4871+ROW()/100000,""),"")</f>
        <v/>
      </c>
    </row>
    <row r="4872">
      <c r="Z4872">
        <f>IF(AND(ISNUMBER('Apólices'!$L4872),'Apólices'!$R4872&lt;&gt;"Cancelada"),IF(AND('Apólices'!$L4872&gt;=TODAY(),'Apólices'!$L4872&lt;=TODAY()+90),'Apólices'!$L4872+ROW()/100000,""),"")</f>
        <v/>
      </c>
    </row>
    <row r="4873">
      <c r="Z4873">
        <f>IF(AND(ISNUMBER('Apólices'!$L4873),'Apólices'!$R4873&lt;&gt;"Cancelada"),IF(AND('Apólices'!$L4873&gt;=TODAY(),'Apólices'!$L4873&lt;=TODAY()+90),'Apólices'!$L4873+ROW()/100000,""),"")</f>
        <v/>
      </c>
    </row>
    <row r="4874">
      <c r="Z4874">
        <f>IF(AND(ISNUMBER('Apólices'!$L4874),'Apólices'!$R4874&lt;&gt;"Cancelada"),IF(AND('Apólices'!$L4874&gt;=TODAY(),'Apólices'!$L4874&lt;=TODAY()+90),'Apólices'!$L4874+ROW()/100000,""),"")</f>
        <v/>
      </c>
    </row>
    <row r="4875">
      <c r="Z4875">
        <f>IF(AND(ISNUMBER('Apólices'!$L4875),'Apólices'!$R4875&lt;&gt;"Cancelada"),IF(AND('Apólices'!$L4875&gt;=TODAY(),'Apólices'!$L4875&lt;=TODAY()+90),'Apólices'!$L4875+ROW()/100000,""),"")</f>
        <v/>
      </c>
    </row>
    <row r="4876">
      <c r="Z4876">
        <f>IF(AND(ISNUMBER('Apólices'!$L4876),'Apólices'!$R4876&lt;&gt;"Cancelada"),IF(AND('Apólices'!$L4876&gt;=TODAY(),'Apólices'!$L4876&lt;=TODAY()+90),'Apólices'!$L4876+ROW()/100000,""),"")</f>
        <v/>
      </c>
    </row>
    <row r="4877">
      <c r="Z4877">
        <f>IF(AND(ISNUMBER('Apólices'!$L4877),'Apólices'!$R4877&lt;&gt;"Cancelada"),IF(AND('Apólices'!$L4877&gt;=TODAY(),'Apólices'!$L4877&lt;=TODAY()+90),'Apólices'!$L4877+ROW()/100000,""),"")</f>
        <v/>
      </c>
    </row>
    <row r="4878">
      <c r="Z4878">
        <f>IF(AND(ISNUMBER('Apólices'!$L4878),'Apólices'!$R4878&lt;&gt;"Cancelada"),IF(AND('Apólices'!$L4878&gt;=TODAY(),'Apólices'!$L4878&lt;=TODAY()+90),'Apólices'!$L4878+ROW()/100000,""),"")</f>
        <v/>
      </c>
    </row>
    <row r="4879">
      <c r="Z4879">
        <f>IF(AND(ISNUMBER('Apólices'!$L4879),'Apólices'!$R4879&lt;&gt;"Cancelada"),IF(AND('Apólices'!$L4879&gt;=TODAY(),'Apólices'!$L4879&lt;=TODAY()+90),'Apólices'!$L4879+ROW()/100000,""),"")</f>
        <v/>
      </c>
    </row>
    <row r="4880">
      <c r="Z4880">
        <f>IF(AND(ISNUMBER('Apólices'!$L4880),'Apólices'!$R4880&lt;&gt;"Cancelada"),IF(AND('Apólices'!$L4880&gt;=TODAY(),'Apólices'!$L4880&lt;=TODAY()+90),'Apólices'!$L4880+ROW()/100000,""),"")</f>
        <v/>
      </c>
    </row>
    <row r="4881">
      <c r="Z4881">
        <f>IF(AND(ISNUMBER('Apólices'!$L4881),'Apólices'!$R4881&lt;&gt;"Cancelada"),IF(AND('Apólices'!$L4881&gt;=TODAY(),'Apólices'!$L4881&lt;=TODAY()+90),'Apólices'!$L4881+ROW()/100000,""),"")</f>
        <v/>
      </c>
    </row>
    <row r="4882">
      <c r="Z4882">
        <f>IF(AND(ISNUMBER('Apólices'!$L4882),'Apólices'!$R4882&lt;&gt;"Cancelada"),IF(AND('Apólices'!$L4882&gt;=TODAY(),'Apólices'!$L4882&lt;=TODAY()+90),'Apólices'!$L4882+ROW()/100000,""),"")</f>
        <v/>
      </c>
    </row>
    <row r="4883">
      <c r="Z4883">
        <f>IF(AND(ISNUMBER('Apólices'!$L4883),'Apólices'!$R4883&lt;&gt;"Cancelada"),IF(AND('Apólices'!$L4883&gt;=TODAY(),'Apólices'!$L4883&lt;=TODAY()+90),'Apólices'!$L4883+ROW()/100000,""),"")</f>
        <v/>
      </c>
    </row>
    <row r="4884">
      <c r="Z4884">
        <f>IF(AND(ISNUMBER('Apólices'!$L4884),'Apólices'!$R4884&lt;&gt;"Cancelada"),IF(AND('Apólices'!$L4884&gt;=TODAY(),'Apólices'!$L4884&lt;=TODAY()+90),'Apólices'!$L4884+ROW()/100000,""),"")</f>
        <v/>
      </c>
    </row>
    <row r="4885">
      <c r="Z4885">
        <f>IF(AND(ISNUMBER('Apólices'!$L4885),'Apólices'!$R4885&lt;&gt;"Cancelada"),IF(AND('Apólices'!$L4885&gt;=TODAY(),'Apólices'!$L4885&lt;=TODAY()+90),'Apólices'!$L4885+ROW()/100000,""),"")</f>
        <v/>
      </c>
    </row>
    <row r="4886">
      <c r="Z4886">
        <f>IF(AND(ISNUMBER('Apólices'!$L4886),'Apólices'!$R4886&lt;&gt;"Cancelada"),IF(AND('Apólices'!$L4886&gt;=TODAY(),'Apólices'!$L4886&lt;=TODAY()+90),'Apólices'!$L4886+ROW()/100000,""),"")</f>
        <v/>
      </c>
    </row>
    <row r="4887">
      <c r="Z4887">
        <f>IF(AND(ISNUMBER('Apólices'!$L4887),'Apólices'!$R4887&lt;&gt;"Cancelada"),IF(AND('Apólices'!$L4887&gt;=TODAY(),'Apólices'!$L4887&lt;=TODAY()+90),'Apólices'!$L4887+ROW()/100000,""),"")</f>
        <v/>
      </c>
    </row>
    <row r="4888">
      <c r="Z4888">
        <f>IF(AND(ISNUMBER('Apólices'!$L4888),'Apólices'!$R4888&lt;&gt;"Cancelada"),IF(AND('Apólices'!$L4888&gt;=TODAY(),'Apólices'!$L4888&lt;=TODAY()+90),'Apólices'!$L4888+ROW()/100000,""),"")</f>
        <v/>
      </c>
    </row>
    <row r="4889">
      <c r="Z4889">
        <f>IF(AND(ISNUMBER('Apólices'!$L4889),'Apólices'!$R4889&lt;&gt;"Cancelada"),IF(AND('Apólices'!$L4889&gt;=TODAY(),'Apólices'!$L4889&lt;=TODAY()+90),'Apólices'!$L4889+ROW()/100000,""),"")</f>
        <v/>
      </c>
    </row>
    <row r="4890">
      <c r="Z4890">
        <f>IF(AND(ISNUMBER('Apólices'!$L4890),'Apólices'!$R4890&lt;&gt;"Cancelada"),IF(AND('Apólices'!$L4890&gt;=TODAY(),'Apólices'!$L4890&lt;=TODAY()+90),'Apólices'!$L4890+ROW()/100000,""),"")</f>
        <v/>
      </c>
    </row>
    <row r="4891">
      <c r="Z4891">
        <f>IF(AND(ISNUMBER('Apólices'!$L4891),'Apólices'!$R4891&lt;&gt;"Cancelada"),IF(AND('Apólices'!$L4891&gt;=TODAY(),'Apólices'!$L4891&lt;=TODAY()+90),'Apólices'!$L4891+ROW()/100000,""),"")</f>
        <v/>
      </c>
    </row>
    <row r="4892">
      <c r="Z4892">
        <f>IF(AND(ISNUMBER('Apólices'!$L4892),'Apólices'!$R4892&lt;&gt;"Cancelada"),IF(AND('Apólices'!$L4892&gt;=TODAY(),'Apólices'!$L4892&lt;=TODAY()+90),'Apólices'!$L4892+ROW()/100000,""),"")</f>
        <v/>
      </c>
    </row>
    <row r="4893">
      <c r="Z4893">
        <f>IF(AND(ISNUMBER('Apólices'!$L4893),'Apólices'!$R4893&lt;&gt;"Cancelada"),IF(AND('Apólices'!$L4893&gt;=TODAY(),'Apólices'!$L4893&lt;=TODAY()+90),'Apólices'!$L4893+ROW()/100000,""),"")</f>
        <v/>
      </c>
    </row>
    <row r="4894">
      <c r="Z4894">
        <f>IF(AND(ISNUMBER('Apólices'!$L4894),'Apólices'!$R4894&lt;&gt;"Cancelada"),IF(AND('Apólices'!$L4894&gt;=TODAY(),'Apólices'!$L4894&lt;=TODAY()+90),'Apólices'!$L4894+ROW()/100000,""),"")</f>
        <v/>
      </c>
    </row>
    <row r="4895">
      <c r="Z4895">
        <f>IF(AND(ISNUMBER('Apólices'!$L4895),'Apólices'!$R4895&lt;&gt;"Cancelada"),IF(AND('Apólices'!$L4895&gt;=TODAY(),'Apólices'!$L4895&lt;=TODAY()+90),'Apólices'!$L4895+ROW()/100000,""),"")</f>
        <v/>
      </c>
    </row>
    <row r="4896">
      <c r="Z4896">
        <f>IF(AND(ISNUMBER('Apólices'!$L4896),'Apólices'!$R4896&lt;&gt;"Cancelada"),IF(AND('Apólices'!$L4896&gt;=TODAY(),'Apólices'!$L4896&lt;=TODAY()+90),'Apólices'!$L4896+ROW()/100000,""),"")</f>
        <v/>
      </c>
    </row>
    <row r="4897">
      <c r="Z4897">
        <f>IF(AND(ISNUMBER('Apólices'!$L4897),'Apólices'!$R4897&lt;&gt;"Cancelada"),IF(AND('Apólices'!$L4897&gt;=TODAY(),'Apólices'!$L4897&lt;=TODAY()+90),'Apólices'!$L4897+ROW()/100000,""),"")</f>
        <v/>
      </c>
    </row>
    <row r="4898">
      <c r="Z4898">
        <f>IF(AND(ISNUMBER('Apólices'!$L4898),'Apólices'!$R4898&lt;&gt;"Cancelada"),IF(AND('Apólices'!$L4898&gt;=TODAY(),'Apólices'!$L4898&lt;=TODAY()+90),'Apólices'!$L4898+ROW()/100000,""),"")</f>
        <v/>
      </c>
    </row>
    <row r="4899">
      <c r="Z4899">
        <f>IF(AND(ISNUMBER('Apólices'!$L4899),'Apólices'!$R4899&lt;&gt;"Cancelada"),IF(AND('Apólices'!$L4899&gt;=TODAY(),'Apólices'!$L4899&lt;=TODAY()+90),'Apólices'!$L4899+ROW()/100000,""),"")</f>
        <v/>
      </c>
    </row>
    <row r="4900">
      <c r="Z4900">
        <f>IF(AND(ISNUMBER('Apólices'!$L4900),'Apólices'!$R4900&lt;&gt;"Cancelada"),IF(AND('Apólices'!$L4900&gt;=TODAY(),'Apólices'!$L4900&lt;=TODAY()+90),'Apólices'!$L4900+ROW()/100000,""),"")</f>
        <v/>
      </c>
    </row>
    <row r="4901">
      <c r="Z4901">
        <f>IF(AND(ISNUMBER('Apólices'!$L4901),'Apólices'!$R4901&lt;&gt;"Cancelada"),IF(AND('Apólices'!$L4901&gt;=TODAY(),'Apólices'!$L4901&lt;=TODAY()+90),'Apólices'!$L4901+ROW()/100000,""),"")</f>
        <v/>
      </c>
    </row>
    <row r="4902">
      <c r="Z4902">
        <f>IF(AND(ISNUMBER('Apólices'!$L4902),'Apólices'!$R4902&lt;&gt;"Cancelada"),IF(AND('Apólices'!$L4902&gt;=TODAY(),'Apólices'!$L4902&lt;=TODAY()+90),'Apólices'!$L4902+ROW()/100000,""),"")</f>
        <v/>
      </c>
    </row>
    <row r="4903">
      <c r="Z4903">
        <f>IF(AND(ISNUMBER('Apólices'!$L4903),'Apólices'!$R4903&lt;&gt;"Cancelada"),IF(AND('Apólices'!$L4903&gt;=TODAY(),'Apólices'!$L4903&lt;=TODAY()+90),'Apólices'!$L4903+ROW()/100000,""),"")</f>
        <v/>
      </c>
    </row>
    <row r="4904">
      <c r="Z4904">
        <f>IF(AND(ISNUMBER('Apólices'!$L4904),'Apólices'!$R4904&lt;&gt;"Cancelada"),IF(AND('Apólices'!$L4904&gt;=TODAY(),'Apólices'!$L4904&lt;=TODAY()+90),'Apólices'!$L4904+ROW()/100000,""),"")</f>
        <v/>
      </c>
    </row>
    <row r="4905">
      <c r="Z4905">
        <f>IF(AND(ISNUMBER('Apólices'!$L4905),'Apólices'!$R4905&lt;&gt;"Cancelada"),IF(AND('Apólices'!$L4905&gt;=TODAY(),'Apólices'!$L4905&lt;=TODAY()+90),'Apólices'!$L4905+ROW()/100000,""),"")</f>
        <v/>
      </c>
    </row>
    <row r="4906">
      <c r="Z4906">
        <f>IF(AND(ISNUMBER('Apólices'!$L4906),'Apólices'!$R4906&lt;&gt;"Cancelada"),IF(AND('Apólices'!$L4906&gt;=TODAY(),'Apólices'!$L4906&lt;=TODAY()+90),'Apólices'!$L4906+ROW()/100000,""),"")</f>
        <v/>
      </c>
    </row>
    <row r="4907">
      <c r="Z4907">
        <f>IF(AND(ISNUMBER('Apólices'!$L4907),'Apólices'!$R4907&lt;&gt;"Cancelada"),IF(AND('Apólices'!$L4907&gt;=TODAY(),'Apólices'!$L4907&lt;=TODAY()+90),'Apólices'!$L4907+ROW()/100000,""),"")</f>
        <v/>
      </c>
    </row>
    <row r="4908">
      <c r="Z4908">
        <f>IF(AND(ISNUMBER('Apólices'!$L4908),'Apólices'!$R4908&lt;&gt;"Cancelada"),IF(AND('Apólices'!$L4908&gt;=TODAY(),'Apólices'!$L4908&lt;=TODAY()+90),'Apólices'!$L4908+ROW()/100000,""),"")</f>
        <v/>
      </c>
    </row>
    <row r="4909">
      <c r="Z4909">
        <f>IF(AND(ISNUMBER('Apólices'!$L4909),'Apólices'!$R4909&lt;&gt;"Cancelada"),IF(AND('Apólices'!$L4909&gt;=TODAY(),'Apólices'!$L4909&lt;=TODAY()+90),'Apólices'!$L4909+ROW()/100000,""),"")</f>
        <v/>
      </c>
    </row>
    <row r="4910">
      <c r="Z4910">
        <f>IF(AND(ISNUMBER('Apólices'!$L4910),'Apólices'!$R4910&lt;&gt;"Cancelada"),IF(AND('Apólices'!$L4910&gt;=TODAY(),'Apólices'!$L4910&lt;=TODAY()+90),'Apólices'!$L4910+ROW()/100000,""),"")</f>
        <v/>
      </c>
    </row>
    <row r="4911">
      <c r="Z4911">
        <f>IF(AND(ISNUMBER('Apólices'!$L4911),'Apólices'!$R4911&lt;&gt;"Cancelada"),IF(AND('Apólices'!$L4911&gt;=TODAY(),'Apólices'!$L4911&lt;=TODAY()+90),'Apólices'!$L4911+ROW()/100000,""),"")</f>
        <v/>
      </c>
    </row>
    <row r="4912">
      <c r="Z4912">
        <f>IF(AND(ISNUMBER('Apólices'!$L4912),'Apólices'!$R4912&lt;&gt;"Cancelada"),IF(AND('Apólices'!$L4912&gt;=TODAY(),'Apólices'!$L4912&lt;=TODAY()+90),'Apólices'!$L4912+ROW()/100000,""),"")</f>
        <v/>
      </c>
    </row>
    <row r="4913">
      <c r="Z4913">
        <f>IF(AND(ISNUMBER('Apólices'!$L4913),'Apólices'!$R4913&lt;&gt;"Cancelada"),IF(AND('Apólices'!$L4913&gt;=TODAY(),'Apólices'!$L4913&lt;=TODAY()+90),'Apólices'!$L4913+ROW()/100000,""),"")</f>
        <v/>
      </c>
    </row>
    <row r="4914">
      <c r="Z4914">
        <f>IF(AND(ISNUMBER('Apólices'!$L4914),'Apólices'!$R4914&lt;&gt;"Cancelada"),IF(AND('Apólices'!$L4914&gt;=TODAY(),'Apólices'!$L4914&lt;=TODAY()+90),'Apólices'!$L4914+ROW()/100000,""),"")</f>
        <v/>
      </c>
    </row>
    <row r="4915">
      <c r="Z4915">
        <f>IF(AND(ISNUMBER('Apólices'!$L4915),'Apólices'!$R4915&lt;&gt;"Cancelada"),IF(AND('Apólices'!$L4915&gt;=TODAY(),'Apólices'!$L4915&lt;=TODAY()+90),'Apólices'!$L4915+ROW()/100000,""),"")</f>
        <v/>
      </c>
    </row>
    <row r="4916">
      <c r="Z4916">
        <f>IF(AND(ISNUMBER('Apólices'!$L4916),'Apólices'!$R4916&lt;&gt;"Cancelada"),IF(AND('Apólices'!$L4916&gt;=TODAY(),'Apólices'!$L4916&lt;=TODAY()+90),'Apólices'!$L4916+ROW()/100000,""),"")</f>
        <v/>
      </c>
    </row>
    <row r="4917">
      <c r="Z4917">
        <f>IF(AND(ISNUMBER('Apólices'!$L4917),'Apólices'!$R4917&lt;&gt;"Cancelada"),IF(AND('Apólices'!$L4917&gt;=TODAY(),'Apólices'!$L4917&lt;=TODAY()+90),'Apólices'!$L4917+ROW()/100000,""),"")</f>
        <v/>
      </c>
    </row>
    <row r="4918">
      <c r="Z4918">
        <f>IF(AND(ISNUMBER('Apólices'!$L4918),'Apólices'!$R4918&lt;&gt;"Cancelada"),IF(AND('Apólices'!$L4918&gt;=TODAY(),'Apólices'!$L4918&lt;=TODAY()+90),'Apólices'!$L4918+ROW()/100000,""),"")</f>
        <v/>
      </c>
    </row>
    <row r="4919">
      <c r="Z4919">
        <f>IF(AND(ISNUMBER('Apólices'!$L4919),'Apólices'!$R4919&lt;&gt;"Cancelada"),IF(AND('Apólices'!$L4919&gt;=TODAY(),'Apólices'!$L4919&lt;=TODAY()+90),'Apólices'!$L4919+ROW()/100000,""),"")</f>
        <v/>
      </c>
    </row>
    <row r="4920">
      <c r="Z4920">
        <f>IF(AND(ISNUMBER('Apólices'!$L4920),'Apólices'!$R4920&lt;&gt;"Cancelada"),IF(AND('Apólices'!$L4920&gt;=TODAY(),'Apólices'!$L4920&lt;=TODAY()+90),'Apólices'!$L4920+ROW()/100000,""),"")</f>
        <v/>
      </c>
    </row>
    <row r="4921">
      <c r="Z4921">
        <f>IF(AND(ISNUMBER('Apólices'!$L4921),'Apólices'!$R4921&lt;&gt;"Cancelada"),IF(AND('Apólices'!$L4921&gt;=TODAY(),'Apólices'!$L4921&lt;=TODAY()+90),'Apólices'!$L4921+ROW()/100000,""),"")</f>
        <v/>
      </c>
    </row>
    <row r="4922">
      <c r="Z4922">
        <f>IF(AND(ISNUMBER('Apólices'!$L4922),'Apólices'!$R4922&lt;&gt;"Cancelada"),IF(AND('Apólices'!$L4922&gt;=TODAY(),'Apólices'!$L4922&lt;=TODAY()+90),'Apólices'!$L4922+ROW()/100000,""),"")</f>
        <v/>
      </c>
    </row>
    <row r="4923">
      <c r="Z4923">
        <f>IF(AND(ISNUMBER('Apólices'!$L4923),'Apólices'!$R4923&lt;&gt;"Cancelada"),IF(AND('Apólices'!$L4923&gt;=TODAY(),'Apólices'!$L4923&lt;=TODAY()+90),'Apólices'!$L4923+ROW()/100000,""),"")</f>
        <v/>
      </c>
    </row>
    <row r="4924">
      <c r="Z4924">
        <f>IF(AND(ISNUMBER('Apólices'!$L4924),'Apólices'!$R4924&lt;&gt;"Cancelada"),IF(AND('Apólices'!$L4924&gt;=TODAY(),'Apólices'!$L4924&lt;=TODAY()+90),'Apólices'!$L4924+ROW()/100000,""),"")</f>
        <v/>
      </c>
    </row>
    <row r="4925">
      <c r="Z4925">
        <f>IF(AND(ISNUMBER('Apólices'!$L4925),'Apólices'!$R4925&lt;&gt;"Cancelada"),IF(AND('Apólices'!$L4925&gt;=TODAY(),'Apólices'!$L4925&lt;=TODAY()+90),'Apólices'!$L4925+ROW()/100000,""),"")</f>
        <v/>
      </c>
    </row>
    <row r="4926">
      <c r="Z4926">
        <f>IF(AND(ISNUMBER('Apólices'!$L4926),'Apólices'!$R4926&lt;&gt;"Cancelada"),IF(AND('Apólices'!$L4926&gt;=TODAY(),'Apólices'!$L4926&lt;=TODAY()+90),'Apólices'!$L4926+ROW()/100000,""),"")</f>
        <v/>
      </c>
    </row>
    <row r="4927">
      <c r="Z4927">
        <f>IF(AND(ISNUMBER('Apólices'!$L4927),'Apólices'!$R4927&lt;&gt;"Cancelada"),IF(AND('Apólices'!$L4927&gt;=TODAY(),'Apólices'!$L4927&lt;=TODAY()+90),'Apólices'!$L4927+ROW()/100000,""),"")</f>
        <v/>
      </c>
    </row>
    <row r="4928">
      <c r="Z4928">
        <f>IF(AND(ISNUMBER('Apólices'!$L4928),'Apólices'!$R4928&lt;&gt;"Cancelada"),IF(AND('Apólices'!$L4928&gt;=TODAY(),'Apólices'!$L4928&lt;=TODAY()+90),'Apólices'!$L4928+ROW()/100000,""),"")</f>
        <v/>
      </c>
    </row>
    <row r="4929">
      <c r="Z4929">
        <f>IF(AND(ISNUMBER('Apólices'!$L4929),'Apólices'!$R4929&lt;&gt;"Cancelada"),IF(AND('Apólices'!$L4929&gt;=TODAY(),'Apólices'!$L4929&lt;=TODAY()+90),'Apólices'!$L4929+ROW()/100000,""),"")</f>
        <v/>
      </c>
    </row>
    <row r="4930">
      <c r="Z4930">
        <f>IF(AND(ISNUMBER('Apólices'!$L4930),'Apólices'!$R4930&lt;&gt;"Cancelada"),IF(AND('Apólices'!$L4930&gt;=TODAY(),'Apólices'!$L4930&lt;=TODAY()+90),'Apólices'!$L4930+ROW()/100000,""),"")</f>
        <v/>
      </c>
    </row>
    <row r="4931">
      <c r="Z4931">
        <f>IF(AND(ISNUMBER('Apólices'!$L4931),'Apólices'!$R4931&lt;&gt;"Cancelada"),IF(AND('Apólices'!$L4931&gt;=TODAY(),'Apólices'!$L4931&lt;=TODAY()+90),'Apólices'!$L4931+ROW()/100000,""),"")</f>
        <v/>
      </c>
    </row>
    <row r="4932">
      <c r="Z4932">
        <f>IF(AND(ISNUMBER('Apólices'!$L4932),'Apólices'!$R4932&lt;&gt;"Cancelada"),IF(AND('Apólices'!$L4932&gt;=TODAY(),'Apólices'!$L4932&lt;=TODAY()+90),'Apólices'!$L4932+ROW()/100000,""),"")</f>
        <v/>
      </c>
    </row>
    <row r="4933">
      <c r="Z4933">
        <f>IF(AND(ISNUMBER('Apólices'!$L4933),'Apólices'!$R4933&lt;&gt;"Cancelada"),IF(AND('Apólices'!$L4933&gt;=TODAY(),'Apólices'!$L4933&lt;=TODAY()+90),'Apólices'!$L4933+ROW()/100000,""),"")</f>
        <v/>
      </c>
    </row>
    <row r="4934">
      <c r="Z4934">
        <f>IF(AND(ISNUMBER('Apólices'!$L4934),'Apólices'!$R4934&lt;&gt;"Cancelada"),IF(AND('Apólices'!$L4934&gt;=TODAY(),'Apólices'!$L4934&lt;=TODAY()+90),'Apólices'!$L4934+ROW()/100000,""),"")</f>
        <v/>
      </c>
    </row>
    <row r="4935">
      <c r="Z4935">
        <f>IF(AND(ISNUMBER('Apólices'!$L4935),'Apólices'!$R4935&lt;&gt;"Cancelada"),IF(AND('Apólices'!$L4935&gt;=TODAY(),'Apólices'!$L4935&lt;=TODAY()+90),'Apólices'!$L4935+ROW()/100000,""),"")</f>
        <v/>
      </c>
    </row>
    <row r="4936">
      <c r="Z4936">
        <f>IF(AND(ISNUMBER('Apólices'!$L4936),'Apólices'!$R4936&lt;&gt;"Cancelada"),IF(AND('Apólices'!$L4936&gt;=TODAY(),'Apólices'!$L4936&lt;=TODAY()+90),'Apólices'!$L4936+ROW()/100000,""),"")</f>
        <v/>
      </c>
    </row>
    <row r="4937">
      <c r="Z4937">
        <f>IF(AND(ISNUMBER('Apólices'!$L4937),'Apólices'!$R4937&lt;&gt;"Cancelada"),IF(AND('Apólices'!$L4937&gt;=TODAY(),'Apólices'!$L4937&lt;=TODAY()+90),'Apólices'!$L4937+ROW()/100000,""),"")</f>
        <v/>
      </c>
    </row>
    <row r="4938">
      <c r="Z4938">
        <f>IF(AND(ISNUMBER('Apólices'!$L4938),'Apólices'!$R4938&lt;&gt;"Cancelada"),IF(AND('Apólices'!$L4938&gt;=TODAY(),'Apólices'!$L4938&lt;=TODAY()+90),'Apólices'!$L4938+ROW()/100000,""),"")</f>
        <v/>
      </c>
    </row>
    <row r="4939">
      <c r="Z4939">
        <f>IF(AND(ISNUMBER('Apólices'!$L4939),'Apólices'!$R4939&lt;&gt;"Cancelada"),IF(AND('Apólices'!$L4939&gt;=TODAY(),'Apólices'!$L4939&lt;=TODAY()+90),'Apólices'!$L4939+ROW()/100000,""),"")</f>
        <v/>
      </c>
    </row>
    <row r="4940">
      <c r="Z4940">
        <f>IF(AND(ISNUMBER('Apólices'!$L4940),'Apólices'!$R4940&lt;&gt;"Cancelada"),IF(AND('Apólices'!$L4940&gt;=TODAY(),'Apólices'!$L4940&lt;=TODAY()+90),'Apólices'!$L4940+ROW()/100000,""),"")</f>
        <v/>
      </c>
    </row>
    <row r="4941">
      <c r="Z4941">
        <f>IF(AND(ISNUMBER('Apólices'!$L4941),'Apólices'!$R4941&lt;&gt;"Cancelada"),IF(AND('Apólices'!$L4941&gt;=TODAY(),'Apólices'!$L4941&lt;=TODAY()+90),'Apólices'!$L4941+ROW()/100000,""),"")</f>
        <v/>
      </c>
    </row>
    <row r="4942">
      <c r="Z4942">
        <f>IF(AND(ISNUMBER('Apólices'!$L4942),'Apólices'!$R4942&lt;&gt;"Cancelada"),IF(AND('Apólices'!$L4942&gt;=TODAY(),'Apólices'!$L4942&lt;=TODAY()+90),'Apólices'!$L4942+ROW()/100000,""),"")</f>
        <v/>
      </c>
    </row>
    <row r="4943">
      <c r="Z4943">
        <f>IF(AND(ISNUMBER('Apólices'!$L4943),'Apólices'!$R4943&lt;&gt;"Cancelada"),IF(AND('Apólices'!$L4943&gt;=TODAY(),'Apólices'!$L4943&lt;=TODAY()+90),'Apólices'!$L4943+ROW()/100000,""),"")</f>
        <v/>
      </c>
    </row>
    <row r="4944">
      <c r="Z4944">
        <f>IF(AND(ISNUMBER('Apólices'!$L4944),'Apólices'!$R4944&lt;&gt;"Cancelada"),IF(AND('Apólices'!$L4944&gt;=TODAY(),'Apólices'!$L4944&lt;=TODAY()+90),'Apólices'!$L4944+ROW()/100000,""),"")</f>
        <v/>
      </c>
    </row>
    <row r="4945">
      <c r="Z4945">
        <f>IF(AND(ISNUMBER('Apólices'!$L4945),'Apólices'!$R4945&lt;&gt;"Cancelada"),IF(AND('Apólices'!$L4945&gt;=TODAY(),'Apólices'!$L4945&lt;=TODAY()+90),'Apólices'!$L4945+ROW()/100000,""),"")</f>
        <v/>
      </c>
    </row>
    <row r="4946">
      <c r="Z4946">
        <f>IF(AND(ISNUMBER('Apólices'!$L4946),'Apólices'!$R4946&lt;&gt;"Cancelada"),IF(AND('Apólices'!$L4946&gt;=TODAY(),'Apólices'!$L4946&lt;=TODAY()+90),'Apólices'!$L4946+ROW()/100000,""),"")</f>
        <v/>
      </c>
    </row>
    <row r="4947">
      <c r="Z4947">
        <f>IF(AND(ISNUMBER('Apólices'!$L4947),'Apólices'!$R4947&lt;&gt;"Cancelada"),IF(AND('Apólices'!$L4947&gt;=TODAY(),'Apólices'!$L4947&lt;=TODAY()+90),'Apólices'!$L4947+ROW()/100000,""),"")</f>
        <v/>
      </c>
    </row>
    <row r="4948">
      <c r="Z4948">
        <f>IF(AND(ISNUMBER('Apólices'!$L4948),'Apólices'!$R4948&lt;&gt;"Cancelada"),IF(AND('Apólices'!$L4948&gt;=TODAY(),'Apólices'!$L4948&lt;=TODAY()+90),'Apólices'!$L4948+ROW()/100000,""),"")</f>
        <v/>
      </c>
    </row>
    <row r="4949">
      <c r="Z4949">
        <f>IF(AND(ISNUMBER('Apólices'!$L4949),'Apólices'!$R4949&lt;&gt;"Cancelada"),IF(AND('Apólices'!$L4949&gt;=TODAY(),'Apólices'!$L4949&lt;=TODAY()+90),'Apólices'!$L4949+ROW()/100000,""),"")</f>
        <v/>
      </c>
    </row>
    <row r="4950">
      <c r="Z4950">
        <f>IF(AND(ISNUMBER('Apólices'!$L4950),'Apólices'!$R4950&lt;&gt;"Cancelada"),IF(AND('Apólices'!$L4950&gt;=TODAY(),'Apólices'!$L4950&lt;=TODAY()+90),'Apólices'!$L4950+ROW()/100000,""),"")</f>
        <v/>
      </c>
    </row>
    <row r="4951">
      <c r="Z4951">
        <f>IF(AND(ISNUMBER('Apólices'!$L4951),'Apólices'!$R4951&lt;&gt;"Cancelada"),IF(AND('Apólices'!$L4951&gt;=TODAY(),'Apólices'!$L4951&lt;=TODAY()+90),'Apólices'!$L4951+ROW()/100000,""),"")</f>
        <v/>
      </c>
    </row>
    <row r="4952">
      <c r="Z4952">
        <f>IF(AND(ISNUMBER('Apólices'!$L4952),'Apólices'!$R4952&lt;&gt;"Cancelada"),IF(AND('Apólices'!$L4952&gt;=TODAY(),'Apólices'!$L4952&lt;=TODAY()+90),'Apólices'!$L4952+ROW()/100000,""),"")</f>
        <v/>
      </c>
    </row>
    <row r="4953">
      <c r="Z4953">
        <f>IF(AND(ISNUMBER('Apólices'!$L4953),'Apólices'!$R4953&lt;&gt;"Cancelada"),IF(AND('Apólices'!$L4953&gt;=TODAY(),'Apólices'!$L4953&lt;=TODAY()+90),'Apólices'!$L4953+ROW()/100000,""),"")</f>
        <v/>
      </c>
    </row>
    <row r="4954">
      <c r="Z4954">
        <f>IF(AND(ISNUMBER('Apólices'!$L4954),'Apólices'!$R4954&lt;&gt;"Cancelada"),IF(AND('Apólices'!$L4954&gt;=TODAY(),'Apólices'!$L4954&lt;=TODAY()+90),'Apólices'!$L4954+ROW()/100000,""),"")</f>
        <v/>
      </c>
    </row>
    <row r="4955">
      <c r="Z4955">
        <f>IF(AND(ISNUMBER('Apólices'!$L4955),'Apólices'!$R4955&lt;&gt;"Cancelada"),IF(AND('Apólices'!$L4955&gt;=TODAY(),'Apólices'!$L4955&lt;=TODAY()+90),'Apólices'!$L4955+ROW()/100000,""),"")</f>
        <v/>
      </c>
    </row>
    <row r="4956">
      <c r="Z4956">
        <f>IF(AND(ISNUMBER('Apólices'!$L4956),'Apólices'!$R4956&lt;&gt;"Cancelada"),IF(AND('Apólices'!$L4956&gt;=TODAY(),'Apólices'!$L4956&lt;=TODAY()+90),'Apólices'!$L4956+ROW()/100000,""),"")</f>
        <v/>
      </c>
    </row>
    <row r="4957">
      <c r="Z4957">
        <f>IF(AND(ISNUMBER('Apólices'!$L4957),'Apólices'!$R4957&lt;&gt;"Cancelada"),IF(AND('Apólices'!$L4957&gt;=TODAY(),'Apólices'!$L4957&lt;=TODAY()+90),'Apólices'!$L4957+ROW()/100000,""),"")</f>
        <v/>
      </c>
    </row>
    <row r="4958">
      <c r="Z4958">
        <f>IF(AND(ISNUMBER('Apólices'!$L4958),'Apólices'!$R4958&lt;&gt;"Cancelada"),IF(AND('Apólices'!$L4958&gt;=TODAY(),'Apólices'!$L4958&lt;=TODAY()+90),'Apólices'!$L4958+ROW()/100000,""),"")</f>
        <v/>
      </c>
    </row>
    <row r="4959">
      <c r="Z4959">
        <f>IF(AND(ISNUMBER('Apólices'!$L4959),'Apólices'!$R4959&lt;&gt;"Cancelada"),IF(AND('Apólices'!$L4959&gt;=TODAY(),'Apólices'!$L4959&lt;=TODAY()+90),'Apólices'!$L4959+ROW()/100000,""),"")</f>
        <v/>
      </c>
    </row>
    <row r="4960">
      <c r="Z4960">
        <f>IF(AND(ISNUMBER('Apólices'!$L4960),'Apólices'!$R4960&lt;&gt;"Cancelada"),IF(AND('Apólices'!$L4960&gt;=TODAY(),'Apólices'!$L4960&lt;=TODAY()+90),'Apólices'!$L4960+ROW()/100000,""),"")</f>
        <v/>
      </c>
    </row>
    <row r="4961">
      <c r="Z4961">
        <f>IF(AND(ISNUMBER('Apólices'!$L4961),'Apólices'!$R4961&lt;&gt;"Cancelada"),IF(AND('Apólices'!$L4961&gt;=TODAY(),'Apólices'!$L4961&lt;=TODAY()+90),'Apólices'!$L4961+ROW()/100000,""),"")</f>
        <v/>
      </c>
    </row>
    <row r="4962">
      <c r="Z4962">
        <f>IF(AND(ISNUMBER('Apólices'!$L4962),'Apólices'!$R4962&lt;&gt;"Cancelada"),IF(AND('Apólices'!$L4962&gt;=TODAY(),'Apólices'!$L4962&lt;=TODAY()+90),'Apólices'!$L4962+ROW()/100000,""),"")</f>
        <v/>
      </c>
    </row>
    <row r="4963">
      <c r="Z4963">
        <f>IF(AND(ISNUMBER('Apólices'!$L4963),'Apólices'!$R4963&lt;&gt;"Cancelada"),IF(AND('Apólices'!$L4963&gt;=TODAY(),'Apólices'!$L4963&lt;=TODAY()+90),'Apólices'!$L4963+ROW()/100000,""),"")</f>
        <v/>
      </c>
    </row>
    <row r="4964">
      <c r="Z4964">
        <f>IF(AND(ISNUMBER('Apólices'!$L4964),'Apólices'!$R4964&lt;&gt;"Cancelada"),IF(AND('Apólices'!$L4964&gt;=TODAY(),'Apólices'!$L4964&lt;=TODAY()+90),'Apólices'!$L4964+ROW()/100000,""),"")</f>
        <v/>
      </c>
    </row>
    <row r="4965">
      <c r="Z4965">
        <f>IF(AND(ISNUMBER('Apólices'!$L4965),'Apólices'!$R4965&lt;&gt;"Cancelada"),IF(AND('Apólices'!$L4965&gt;=TODAY(),'Apólices'!$L4965&lt;=TODAY()+90),'Apólices'!$L4965+ROW()/100000,""),"")</f>
        <v/>
      </c>
    </row>
    <row r="4966">
      <c r="Z4966">
        <f>IF(AND(ISNUMBER('Apólices'!$L4966),'Apólices'!$R4966&lt;&gt;"Cancelada"),IF(AND('Apólices'!$L4966&gt;=TODAY(),'Apólices'!$L4966&lt;=TODAY()+90),'Apólices'!$L4966+ROW()/100000,""),"")</f>
        <v/>
      </c>
    </row>
    <row r="4967">
      <c r="Z4967">
        <f>IF(AND(ISNUMBER('Apólices'!$L4967),'Apólices'!$R4967&lt;&gt;"Cancelada"),IF(AND('Apólices'!$L4967&gt;=TODAY(),'Apólices'!$L4967&lt;=TODAY()+90),'Apólices'!$L4967+ROW()/100000,""),"")</f>
        <v/>
      </c>
    </row>
    <row r="4968">
      <c r="Z4968">
        <f>IF(AND(ISNUMBER('Apólices'!$L4968),'Apólices'!$R4968&lt;&gt;"Cancelada"),IF(AND('Apólices'!$L4968&gt;=TODAY(),'Apólices'!$L4968&lt;=TODAY()+90),'Apólices'!$L4968+ROW()/100000,""),"")</f>
        <v/>
      </c>
    </row>
    <row r="4969">
      <c r="Z4969">
        <f>IF(AND(ISNUMBER('Apólices'!$L4969),'Apólices'!$R4969&lt;&gt;"Cancelada"),IF(AND('Apólices'!$L4969&gt;=TODAY(),'Apólices'!$L4969&lt;=TODAY()+90),'Apólices'!$L4969+ROW()/100000,""),"")</f>
        <v/>
      </c>
    </row>
    <row r="4970">
      <c r="Z4970">
        <f>IF(AND(ISNUMBER('Apólices'!$L4970),'Apólices'!$R4970&lt;&gt;"Cancelada"),IF(AND('Apólices'!$L4970&gt;=TODAY(),'Apólices'!$L4970&lt;=TODAY()+90),'Apólices'!$L4970+ROW()/100000,""),"")</f>
        <v/>
      </c>
    </row>
    <row r="4971">
      <c r="Z4971">
        <f>IF(AND(ISNUMBER('Apólices'!$L4971),'Apólices'!$R4971&lt;&gt;"Cancelada"),IF(AND('Apólices'!$L4971&gt;=TODAY(),'Apólices'!$L4971&lt;=TODAY()+90),'Apólices'!$L4971+ROW()/100000,""),"")</f>
        <v/>
      </c>
    </row>
    <row r="4972">
      <c r="Z4972">
        <f>IF(AND(ISNUMBER('Apólices'!$L4972),'Apólices'!$R4972&lt;&gt;"Cancelada"),IF(AND('Apólices'!$L4972&gt;=TODAY(),'Apólices'!$L4972&lt;=TODAY()+90),'Apólices'!$L4972+ROW()/100000,""),"")</f>
        <v/>
      </c>
    </row>
    <row r="4973">
      <c r="Z4973">
        <f>IF(AND(ISNUMBER('Apólices'!$L4973),'Apólices'!$R4973&lt;&gt;"Cancelada"),IF(AND('Apólices'!$L4973&gt;=TODAY(),'Apólices'!$L4973&lt;=TODAY()+90),'Apólices'!$L4973+ROW()/100000,""),"")</f>
        <v/>
      </c>
    </row>
    <row r="4974">
      <c r="Z4974">
        <f>IF(AND(ISNUMBER('Apólices'!$L4974),'Apólices'!$R4974&lt;&gt;"Cancelada"),IF(AND('Apólices'!$L4974&gt;=TODAY(),'Apólices'!$L4974&lt;=TODAY()+90),'Apólices'!$L4974+ROW()/100000,""),"")</f>
        <v/>
      </c>
    </row>
    <row r="4975">
      <c r="Z4975">
        <f>IF(AND(ISNUMBER('Apólices'!$L4975),'Apólices'!$R4975&lt;&gt;"Cancelada"),IF(AND('Apólices'!$L4975&gt;=TODAY(),'Apólices'!$L4975&lt;=TODAY()+90),'Apólices'!$L4975+ROW()/100000,""),"")</f>
        <v/>
      </c>
    </row>
    <row r="4976">
      <c r="Z4976">
        <f>IF(AND(ISNUMBER('Apólices'!$L4976),'Apólices'!$R4976&lt;&gt;"Cancelada"),IF(AND('Apólices'!$L4976&gt;=TODAY(),'Apólices'!$L4976&lt;=TODAY()+90),'Apólices'!$L4976+ROW()/100000,""),"")</f>
        <v/>
      </c>
    </row>
    <row r="4977">
      <c r="Z4977">
        <f>IF(AND(ISNUMBER('Apólices'!$L4977),'Apólices'!$R4977&lt;&gt;"Cancelada"),IF(AND('Apólices'!$L4977&gt;=TODAY(),'Apólices'!$L4977&lt;=TODAY()+90),'Apólices'!$L4977+ROW()/100000,""),"")</f>
        <v/>
      </c>
    </row>
    <row r="4978">
      <c r="Z4978">
        <f>IF(AND(ISNUMBER('Apólices'!$L4978),'Apólices'!$R4978&lt;&gt;"Cancelada"),IF(AND('Apólices'!$L4978&gt;=TODAY(),'Apólices'!$L4978&lt;=TODAY()+90),'Apólices'!$L4978+ROW()/100000,""),"")</f>
        <v/>
      </c>
    </row>
    <row r="4979">
      <c r="Z4979">
        <f>IF(AND(ISNUMBER('Apólices'!$L4979),'Apólices'!$R4979&lt;&gt;"Cancelada"),IF(AND('Apólices'!$L4979&gt;=TODAY(),'Apólices'!$L4979&lt;=TODAY()+90),'Apólices'!$L4979+ROW()/100000,""),"")</f>
        <v/>
      </c>
    </row>
    <row r="4980">
      <c r="Z4980">
        <f>IF(AND(ISNUMBER('Apólices'!$L4980),'Apólices'!$R4980&lt;&gt;"Cancelada"),IF(AND('Apólices'!$L4980&gt;=TODAY(),'Apólices'!$L4980&lt;=TODAY()+90),'Apólices'!$L4980+ROW()/100000,""),"")</f>
        <v/>
      </c>
    </row>
    <row r="4981">
      <c r="Z4981">
        <f>IF(AND(ISNUMBER('Apólices'!$L4981),'Apólices'!$R4981&lt;&gt;"Cancelada"),IF(AND('Apólices'!$L4981&gt;=TODAY(),'Apólices'!$L4981&lt;=TODAY()+90),'Apólices'!$L4981+ROW()/100000,""),"")</f>
        <v/>
      </c>
    </row>
    <row r="4982">
      <c r="Z4982">
        <f>IF(AND(ISNUMBER('Apólices'!$L4982),'Apólices'!$R4982&lt;&gt;"Cancelada"),IF(AND('Apólices'!$L4982&gt;=TODAY(),'Apólices'!$L4982&lt;=TODAY()+90),'Apólices'!$L4982+ROW()/100000,""),"")</f>
        <v/>
      </c>
    </row>
    <row r="4983">
      <c r="Z4983">
        <f>IF(AND(ISNUMBER('Apólices'!$L4983),'Apólices'!$R4983&lt;&gt;"Cancelada"),IF(AND('Apólices'!$L4983&gt;=TODAY(),'Apólices'!$L4983&lt;=TODAY()+90),'Apólices'!$L4983+ROW()/100000,""),"")</f>
        <v/>
      </c>
    </row>
    <row r="4984">
      <c r="Z4984">
        <f>IF(AND(ISNUMBER('Apólices'!$L4984),'Apólices'!$R4984&lt;&gt;"Cancelada"),IF(AND('Apólices'!$L4984&gt;=TODAY(),'Apólices'!$L4984&lt;=TODAY()+90),'Apólices'!$L4984+ROW()/100000,""),"")</f>
        <v/>
      </c>
    </row>
    <row r="4985">
      <c r="Z4985">
        <f>IF(AND(ISNUMBER('Apólices'!$L4985),'Apólices'!$R4985&lt;&gt;"Cancelada"),IF(AND('Apólices'!$L4985&gt;=TODAY(),'Apólices'!$L4985&lt;=TODAY()+90),'Apólices'!$L4985+ROW()/100000,""),"")</f>
        <v/>
      </c>
    </row>
    <row r="4986">
      <c r="Z4986">
        <f>IF(AND(ISNUMBER('Apólices'!$L4986),'Apólices'!$R4986&lt;&gt;"Cancelada"),IF(AND('Apólices'!$L4986&gt;=TODAY(),'Apólices'!$L4986&lt;=TODAY()+90),'Apólices'!$L4986+ROW()/100000,""),"")</f>
        <v/>
      </c>
    </row>
    <row r="4987">
      <c r="Z4987">
        <f>IF(AND(ISNUMBER('Apólices'!$L4987),'Apólices'!$R4987&lt;&gt;"Cancelada"),IF(AND('Apólices'!$L4987&gt;=TODAY(),'Apólices'!$L4987&lt;=TODAY()+90),'Apólices'!$L4987+ROW()/100000,""),"")</f>
        <v/>
      </c>
    </row>
    <row r="4988">
      <c r="Z4988">
        <f>IF(AND(ISNUMBER('Apólices'!$L4988),'Apólices'!$R4988&lt;&gt;"Cancelada"),IF(AND('Apólices'!$L4988&gt;=TODAY(),'Apólices'!$L4988&lt;=TODAY()+90),'Apólices'!$L4988+ROW()/100000,""),"")</f>
        <v/>
      </c>
    </row>
    <row r="4989">
      <c r="Z4989">
        <f>IF(AND(ISNUMBER('Apólices'!$L4989),'Apólices'!$R4989&lt;&gt;"Cancelada"),IF(AND('Apólices'!$L4989&gt;=TODAY(),'Apólices'!$L4989&lt;=TODAY()+90),'Apólices'!$L4989+ROW()/100000,""),"")</f>
        <v/>
      </c>
    </row>
    <row r="4990">
      <c r="Z4990">
        <f>IF(AND(ISNUMBER('Apólices'!$L4990),'Apólices'!$R4990&lt;&gt;"Cancelada"),IF(AND('Apólices'!$L4990&gt;=TODAY(),'Apólices'!$L4990&lt;=TODAY()+90),'Apólices'!$L4990+ROW()/100000,""),"")</f>
        <v/>
      </c>
    </row>
    <row r="4991">
      <c r="Z4991">
        <f>IF(AND(ISNUMBER('Apólices'!$L4991),'Apólices'!$R4991&lt;&gt;"Cancelada"),IF(AND('Apólices'!$L4991&gt;=TODAY(),'Apólices'!$L4991&lt;=TODAY()+90),'Apólices'!$L4991+ROW()/100000,""),"")</f>
        <v/>
      </c>
    </row>
    <row r="4992">
      <c r="Z4992">
        <f>IF(AND(ISNUMBER('Apólices'!$L4992),'Apólices'!$R4992&lt;&gt;"Cancelada"),IF(AND('Apólices'!$L4992&gt;=TODAY(),'Apólices'!$L4992&lt;=TODAY()+90),'Apólices'!$L4992+ROW()/100000,""),"")</f>
        <v/>
      </c>
    </row>
    <row r="4993">
      <c r="Z4993">
        <f>IF(AND(ISNUMBER('Apólices'!$L4993),'Apólices'!$R4993&lt;&gt;"Cancelada"),IF(AND('Apólices'!$L4993&gt;=TODAY(),'Apólices'!$L4993&lt;=TODAY()+90),'Apólices'!$L4993+ROW()/100000,""),"")</f>
        <v/>
      </c>
    </row>
    <row r="4994">
      <c r="Z4994">
        <f>IF(AND(ISNUMBER('Apólices'!$L4994),'Apólices'!$R4994&lt;&gt;"Cancelada"),IF(AND('Apólices'!$L4994&gt;=TODAY(),'Apólices'!$L4994&lt;=TODAY()+90),'Apólices'!$L4994+ROW()/100000,""),"")</f>
        <v/>
      </c>
    </row>
    <row r="4995">
      <c r="Z4995">
        <f>IF(AND(ISNUMBER('Apólices'!$L4995),'Apólices'!$R4995&lt;&gt;"Cancelada"),IF(AND('Apólices'!$L4995&gt;=TODAY(),'Apólices'!$L4995&lt;=TODAY()+90),'Apólices'!$L4995+ROW()/100000,""),"")</f>
        <v/>
      </c>
    </row>
    <row r="4996">
      <c r="Z4996">
        <f>IF(AND(ISNUMBER('Apólices'!$L4996),'Apólices'!$R4996&lt;&gt;"Cancelada"),IF(AND('Apólices'!$L4996&gt;=TODAY(),'Apólices'!$L4996&lt;=TODAY()+90),'Apólices'!$L4996+ROW()/100000,""),"")</f>
        <v/>
      </c>
    </row>
    <row r="4997">
      <c r="Z4997">
        <f>IF(AND(ISNUMBER('Apólices'!$L4997),'Apólices'!$R4997&lt;&gt;"Cancelada"),IF(AND('Apólices'!$L4997&gt;=TODAY(),'Apólices'!$L4997&lt;=TODAY()+90),'Apólices'!$L4997+ROW()/100000,""),"")</f>
        <v/>
      </c>
    </row>
    <row r="4998">
      <c r="Z4998">
        <f>IF(AND(ISNUMBER('Apólices'!$L4998),'Apólices'!$R4998&lt;&gt;"Cancelada"),IF(AND('Apólices'!$L4998&gt;=TODAY(),'Apólices'!$L4998&lt;=TODAY()+90),'Apólices'!$L4998+ROW()/100000,""),"")</f>
        <v/>
      </c>
    </row>
    <row r="4999">
      <c r="Z4999">
        <f>IF(AND(ISNUMBER('Apólices'!$L4999),'Apólices'!$R4999&lt;&gt;"Cancelada"),IF(AND('Apólices'!$L4999&gt;=TODAY(),'Apólices'!$L4999&lt;=TODAY()+90),'Apólices'!$L4999+ROW()/100000,""),"")</f>
        <v/>
      </c>
    </row>
    <row r="5000">
      <c r="Z5000">
        <f>IF(AND(ISNUMBER('Apólices'!$L5000),'Apólices'!$R5000&lt;&gt;"Cancelada"),IF(AND('Apólices'!$L5000&gt;=TODAY(),'Apólices'!$L5000&lt;=TODAY()+90),'Apólices'!$L5000+ROW()/100000,""),"")</f>
        <v/>
      </c>
    </row>
    <row r="5001">
      <c r="Z5001">
        <f>IF(AND(ISNUMBER('Apólices'!$L5001),'Apólices'!$R5001&lt;&gt;"Cancelada"),IF(AND('Apólices'!$L5001&gt;=TODAY(),'Apólices'!$L5001&lt;=TODAY()+90),'Apólices'!$L5001+ROW()/100000,""),"")</f>
        <v/>
      </c>
    </row>
  </sheetData>
  <conditionalFormatting sqref="A9:I508">
    <cfRule type="expression" priority="1" dxfId="0" stopIfTrue="1">
      <formula>AND(ISNUMBER($G9),$G9&lt;=30)</formula>
    </cfRule>
    <cfRule type="expression" priority="2" dxfId="1" stopIfTrue="1">
      <formula>AND(ISNUMBER($G9),$G9&gt;=31,$G9&lt;=60)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P7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16" customWidth="1" min="3" max="3"/>
    <col width="60" customWidth="1" min="4" max="4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2">
      <c r="B2" s="26" t="inlineStr">
        <is>
          <t>Resumo da carteira</t>
        </is>
      </c>
      <c r="K2">
        <f>IF(Listas!$A2="","",Listas!$A2)</f>
        <v/>
      </c>
      <c r="L2">
        <f>IF($K2="",0,SUMIF('Apólices'!$G$2:$G$5001,$K2,'Apólices'!$M$2:$M$5001))</f>
        <v/>
      </c>
      <c r="M2">
        <f>IF($K2="","",$L2+(1000-ROW())/10000000)</f>
        <v/>
      </c>
      <c r="N2">
        <f>IF(Listas!$D2="","",Listas!$D2)</f>
        <v/>
      </c>
      <c r="O2">
        <f>IF($N2="",0,SUMIF('Apólices'!$I$2:$I$5001,$N2,'Apólices'!$M$2:$M$5001))</f>
        <v/>
      </c>
      <c r="P2">
        <f>IF($N2="","",$O2+(1000-ROW())/10000000)</f>
        <v/>
      </c>
    </row>
    <row r="3">
      <c r="B3" s="27" t="inlineStr">
        <is>
          <t>Tudo abaixo é calculado sozinho a partir das abas Apólices e Parcelas e comissões.</t>
        </is>
      </c>
      <c r="K3">
        <f>IF(Listas!$A3="","",Listas!$A3)</f>
        <v/>
      </c>
      <c r="L3">
        <f>IF($K3="",0,SUMIF('Apólices'!$G$2:$G$5001,$K3,'Apólices'!$M$2:$M$5001))</f>
        <v/>
      </c>
      <c r="M3">
        <f>IF($K3="","",$L3+(1000-ROW())/10000000)</f>
        <v/>
      </c>
      <c r="N3">
        <f>IF(Listas!$D3="","",Listas!$D3)</f>
        <v/>
      </c>
      <c r="O3">
        <f>IF($N3="",0,SUMIF('Apólices'!$I$2:$I$5001,$N3,'Apólices'!$M$2:$M$5001))</f>
        <v/>
      </c>
      <c r="P3">
        <f>IF($N3="","",$O3+(1000-ROW())/10000000)</f>
        <v/>
      </c>
    </row>
    <row r="4">
      <c r="K4">
        <f>IF(Listas!$A4="","",Listas!$A4)</f>
        <v/>
      </c>
      <c r="L4">
        <f>IF($K4="",0,SUMIF('Apólices'!$G$2:$G$5001,$K4,'Apólices'!$M$2:$M$5001))</f>
        <v/>
      </c>
      <c r="M4">
        <f>IF($K4="","",$L4+(1000-ROW())/10000000)</f>
        <v/>
      </c>
      <c r="N4">
        <f>IF(Listas!$D4="","",Listas!$D4)</f>
        <v/>
      </c>
      <c r="O4">
        <f>IF($N4="",0,SUMIF('Apólices'!$I$2:$I$5001,$N4,'Apólices'!$M$2:$M$5001))</f>
        <v/>
      </c>
      <c r="P4">
        <f>IF($N4="","",$O4+(1000-ROW())/10000000)</f>
        <v/>
      </c>
    </row>
    <row r="5">
      <c r="B5" s="30" t="inlineStr">
        <is>
          <t>Carteira</t>
        </is>
      </c>
      <c r="K5">
        <f>IF(Listas!$A5="","",Listas!$A5)</f>
        <v/>
      </c>
      <c r="L5">
        <f>IF($K5="",0,SUMIF('Apólices'!$G$2:$G$5001,$K5,'Apólices'!$M$2:$M$5001))</f>
        <v/>
      </c>
      <c r="M5">
        <f>IF($K5="","",$L5+(1000-ROW())/10000000)</f>
        <v/>
      </c>
      <c r="N5">
        <f>IF(Listas!$D5="","",Listas!$D5)</f>
        <v/>
      </c>
      <c r="O5">
        <f>IF($N5="",0,SUMIF('Apólices'!$I$2:$I$5001,$N5,'Apólices'!$M$2:$M$5001))</f>
        <v/>
      </c>
      <c r="P5">
        <f>IF($N5="","",$O5+(1000-ROW())/10000000)</f>
        <v/>
      </c>
    </row>
    <row r="6">
      <c r="B6" s="28" t="inlineStr">
        <is>
          <t>Apólices cadastradas</t>
        </is>
      </c>
      <c r="C6" s="31">
        <f>COUNTA('Apólices'!$A$2:$A$5001)</f>
        <v/>
      </c>
      <c r="D6" s="24" t="inlineStr">
        <is>
          <t>Linhas com número da apólice preenchido.</t>
        </is>
      </c>
      <c r="K6">
        <f>IF(Listas!$A6="","",Listas!$A6)</f>
        <v/>
      </c>
      <c r="L6">
        <f>IF($K6="",0,SUMIF('Apólices'!$G$2:$G$5001,$K6,'Apólices'!$M$2:$M$5001))</f>
        <v/>
      </c>
      <c r="M6">
        <f>IF($K6="","",$L6+(1000-ROW())/10000000)</f>
        <v/>
      </c>
      <c r="N6">
        <f>IF(Listas!$D6="","",Listas!$D6)</f>
        <v/>
      </c>
      <c r="O6">
        <f>IF($N6="",0,SUMIF('Apólices'!$I$2:$I$5001,$N6,'Apólices'!$M$2:$M$5001))</f>
        <v/>
      </c>
      <c r="P6">
        <f>IF($N6="","",$O6+(1000-ROW())/10000000)</f>
        <v/>
      </c>
    </row>
    <row r="7">
      <c r="B7" s="28" t="inlineStr">
        <is>
          <t>Prêmio total da carteira</t>
        </is>
      </c>
      <c r="C7" s="32">
        <f>SUM('Apólices'!$M$2:$M$5001)</f>
        <v/>
      </c>
      <c r="K7">
        <f>IF(Listas!$A7="","",Listas!$A7)</f>
        <v/>
      </c>
      <c r="L7">
        <f>IF($K7="",0,SUMIF('Apólices'!$G$2:$G$5001,$K7,'Apólices'!$M$2:$M$5001))</f>
        <v/>
      </c>
      <c r="M7">
        <f>IF($K7="","",$L7+(1000-ROW())/10000000)</f>
        <v/>
      </c>
      <c r="N7">
        <f>IF(Listas!$D7="","",Listas!$D7)</f>
        <v/>
      </c>
      <c r="O7">
        <f>IF($N7="",0,SUMIF('Apólices'!$I$2:$I$5001,$N7,'Apólices'!$M$2:$M$5001))</f>
        <v/>
      </c>
      <c r="P7">
        <f>IF($N7="","",$O7+(1000-ROW())/10000000)</f>
        <v/>
      </c>
    </row>
    <row r="8">
      <c r="K8">
        <f>IF(Listas!$A8="","",Listas!$A8)</f>
        <v/>
      </c>
      <c r="L8">
        <f>IF($K8="",0,SUMIF('Apólices'!$G$2:$G$5001,$K8,'Apólices'!$M$2:$M$5001))</f>
        <v/>
      </c>
      <c r="M8">
        <f>IF($K8="","",$L8+(1000-ROW())/10000000)</f>
        <v/>
      </c>
      <c r="N8">
        <f>IF(Listas!$D8="","",Listas!$D8)</f>
        <v/>
      </c>
      <c r="O8">
        <f>IF($N8="",0,SUMIF('Apólices'!$I$2:$I$5001,$N8,'Apólices'!$M$2:$M$5001))</f>
        <v/>
      </c>
      <c r="P8">
        <f>IF($N8="","",$O8+(1000-ROW())/10000000)</f>
        <v/>
      </c>
    </row>
    <row r="9">
      <c r="B9" s="30" t="inlineStr">
        <is>
          <t>Apólices por situação</t>
        </is>
      </c>
      <c r="K9">
        <f>IF(Listas!$A9="","",Listas!$A9)</f>
        <v/>
      </c>
      <c r="L9">
        <f>IF($K9="",0,SUMIF('Apólices'!$G$2:$G$5001,$K9,'Apólices'!$M$2:$M$5001))</f>
        <v/>
      </c>
      <c r="M9">
        <f>IF($K9="","",$L9+(1000-ROW())/10000000)</f>
        <v/>
      </c>
      <c r="N9">
        <f>IF(Listas!$D9="","",Listas!$D9)</f>
        <v/>
      </c>
      <c r="O9">
        <f>IF($N9="",0,SUMIF('Apólices'!$I$2:$I$5001,$N9,'Apólices'!$M$2:$M$5001))</f>
        <v/>
      </c>
      <c r="P9">
        <f>IF($N9="","",$O9+(1000-ROW())/10000000)</f>
        <v/>
      </c>
    </row>
    <row r="10">
      <c r="B10" s="28" t="inlineStr">
        <is>
          <t>Ativa</t>
        </is>
      </c>
      <c r="C10" s="31">
        <f>COUNTIF('Apólices'!$R$2:$R$5001,"Ativa")</f>
        <v/>
      </c>
      <c r="K10">
        <f>IF(Listas!$A10="","",Listas!$A10)</f>
        <v/>
      </c>
      <c r="L10">
        <f>IF($K10="",0,SUMIF('Apólices'!$G$2:$G$5001,$K10,'Apólices'!$M$2:$M$5001))</f>
        <v/>
      </c>
      <c r="M10">
        <f>IF($K10="","",$L10+(1000-ROW())/10000000)</f>
        <v/>
      </c>
      <c r="N10">
        <f>IF(Listas!$D10="","",Listas!$D10)</f>
        <v/>
      </c>
      <c r="O10">
        <f>IF($N10="",0,SUMIF('Apólices'!$I$2:$I$5001,$N10,'Apólices'!$M$2:$M$5001))</f>
        <v/>
      </c>
      <c r="P10">
        <f>IF($N10="","",$O10+(1000-ROW())/10000000)</f>
        <v/>
      </c>
    </row>
    <row r="11">
      <c r="B11" s="28" t="inlineStr">
        <is>
          <t>Vencida</t>
        </is>
      </c>
      <c r="C11" s="31">
        <f>COUNTIF('Apólices'!$R$2:$R$5001,"Vencida")</f>
        <v/>
      </c>
      <c r="K11">
        <f>IF(Listas!$A11="","",Listas!$A11)</f>
        <v/>
      </c>
      <c r="L11">
        <f>IF($K11="",0,SUMIF('Apólices'!$G$2:$G$5001,$K11,'Apólices'!$M$2:$M$5001))</f>
        <v/>
      </c>
      <c r="M11">
        <f>IF($K11="","",$L11+(1000-ROW())/10000000)</f>
        <v/>
      </c>
      <c r="N11">
        <f>IF(Listas!$D11="","",Listas!$D11)</f>
        <v/>
      </c>
      <c r="O11">
        <f>IF($N11="",0,SUMIF('Apólices'!$I$2:$I$5001,$N11,'Apólices'!$M$2:$M$5001))</f>
        <v/>
      </c>
      <c r="P11">
        <f>IF($N11="","",$O11+(1000-ROW())/10000000)</f>
        <v/>
      </c>
    </row>
    <row r="12">
      <c r="B12" s="28" t="inlineStr">
        <is>
          <t>Cancelada</t>
        </is>
      </c>
      <c r="C12" s="31">
        <f>COUNTIF('Apólices'!$R$2:$R$5001,"Cancelada")</f>
        <v/>
      </c>
      <c r="K12">
        <f>IF(Listas!$A12="","",Listas!$A12)</f>
        <v/>
      </c>
      <c r="L12">
        <f>IF($K12="",0,SUMIF('Apólices'!$G$2:$G$5001,$K12,'Apólices'!$M$2:$M$5001))</f>
        <v/>
      </c>
      <c r="M12">
        <f>IF($K12="","",$L12+(1000-ROW())/10000000)</f>
        <v/>
      </c>
      <c r="N12">
        <f>IF(Listas!$D12="","",Listas!$D12)</f>
        <v/>
      </c>
      <c r="O12">
        <f>IF($N12="",0,SUMIF('Apólices'!$I$2:$I$5001,$N12,'Apólices'!$M$2:$M$5001))</f>
        <v/>
      </c>
      <c r="P12">
        <f>IF($N12="","",$O12+(1000-ROW())/10000000)</f>
        <v/>
      </c>
    </row>
    <row r="13">
      <c r="B13" s="28" t="inlineStr">
        <is>
          <t>Pendente</t>
        </is>
      </c>
      <c r="C13" s="31">
        <f>COUNTIF('Apólices'!$R$2:$R$5001,"Pendente")</f>
        <v/>
      </c>
      <c r="K13">
        <f>IF(Listas!$A13="","",Listas!$A13)</f>
        <v/>
      </c>
      <c r="L13">
        <f>IF($K13="",0,SUMIF('Apólices'!$G$2:$G$5001,$K13,'Apólices'!$M$2:$M$5001))</f>
        <v/>
      </c>
      <c r="M13">
        <f>IF($K13="","",$L13+(1000-ROW())/10000000)</f>
        <v/>
      </c>
      <c r="N13">
        <f>IF(Listas!$D13="","",Listas!$D13)</f>
        <v/>
      </c>
      <c r="O13">
        <f>IF($N13="",0,SUMIF('Apólices'!$I$2:$I$5001,$N13,'Apólices'!$M$2:$M$5001))</f>
        <v/>
      </c>
      <c r="P13">
        <f>IF($N13="","",$O13+(1000-ROW())/10000000)</f>
        <v/>
      </c>
    </row>
    <row r="14">
      <c r="B14" s="28" t="inlineStr">
        <is>
          <t>Sem situação</t>
        </is>
      </c>
      <c r="C14" s="31">
        <f>SUMPRODUCT(('Apólices'!$A$2:$A$5001&lt;&gt;"")*('Apólices'!$R$2:$R$5001=""))</f>
        <v/>
      </c>
      <c r="D14" s="24" t="inlineStr">
        <is>
          <t>Na importação, entra como Pendente.</t>
        </is>
      </c>
      <c r="K14">
        <f>IF(Listas!$A14="","",Listas!$A14)</f>
        <v/>
      </c>
      <c r="L14">
        <f>IF($K14="",0,SUMIF('Apólices'!$G$2:$G$5001,$K14,'Apólices'!$M$2:$M$5001))</f>
        <v/>
      </c>
      <c r="M14">
        <f>IF($K14="","",$L14+(1000-ROW())/10000000)</f>
        <v/>
      </c>
      <c r="N14">
        <f>IF(Listas!$D14="","",Listas!$D14)</f>
        <v/>
      </c>
      <c r="O14">
        <f>IF($N14="",0,SUMIF('Apólices'!$I$2:$I$5001,$N14,'Apólices'!$M$2:$M$5001))</f>
        <v/>
      </c>
      <c r="P14">
        <f>IF($N14="","",$O14+(1000-ROW())/10000000)</f>
        <v/>
      </c>
    </row>
    <row r="15">
      <c r="K15">
        <f>IF(Listas!$A15="","",Listas!$A15)</f>
        <v/>
      </c>
      <c r="L15">
        <f>IF($K15="",0,SUMIF('Apólices'!$G$2:$G$5001,$K15,'Apólices'!$M$2:$M$5001))</f>
        <v/>
      </c>
      <c r="M15">
        <f>IF($K15="","",$L15+(1000-ROW())/10000000)</f>
        <v/>
      </c>
      <c r="N15">
        <f>IF(Listas!$D15="","",Listas!$D15)</f>
        <v/>
      </c>
      <c r="O15">
        <f>IF($N15="",0,SUMIF('Apólices'!$I$2:$I$5001,$N15,'Apólices'!$M$2:$M$5001))</f>
        <v/>
      </c>
      <c r="P15">
        <f>IF($N15="","",$O15+(1000-ROW())/10000000)</f>
        <v/>
      </c>
    </row>
    <row r="16">
      <c r="B16" s="30" t="inlineStr">
        <is>
          <t>Prêmio por seguradora — as 10 maiores</t>
        </is>
      </c>
      <c r="K16">
        <f>IF(Listas!$A16="","",Listas!$A16)</f>
        <v/>
      </c>
      <c r="L16">
        <f>IF($K16="",0,SUMIF('Apólices'!$G$2:$G$5001,$K16,'Apólices'!$M$2:$M$5001))</f>
        <v/>
      </c>
      <c r="M16">
        <f>IF($K16="","",$L16+(1000-ROW())/10000000)</f>
        <v/>
      </c>
      <c r="N16">
        <f>IF(Listas!$D16="","",Listas!$D16)</f>
        <v/>
      </c>
      <c r="O16">
        <f>IF($N16="",0,SUMIF('Apólices'!$I$2:$I$5001,$N16,'Apólices'!$M$2:$M$5001))</f>
        <v/>
      </c>
      <c r="P16">
        <f>IF($N16="","",$O16+(1000-ROW())/10000000)</f>
        <v/>
      </c>
    </row>
    <row r="17">
      <c r="B17" s="33" t="inlineStr">
        <is>
          <t>Seguradora</t>
        </is>
      </c>
      <c r="C17" s="33" t="inlineStr">
        <is>
          <t>Prêmio</t>
        </is>
      </c>
      <c r="K17">
        <f>IF(Listas!$A17="","",Listas!$A17)</f>
        <v/>
      </c>
      <c r="L17">
        <f>IF($K17="",0,SUMIF('Apólices'!$G$2:$G$5001,$K17,'Apólices'!$M$2:$M$5001))</f>
        <v/>
      </c>
      <c r="M17">
        <f>IF($K17="","",$L17+(1000-ROW())/10000000)</f>
        <v/>
      </c>
      <c r="N17">
        <f>IF(Listas!$D17="","",Listas!$D17)</f>
        <v/>
      </c>
      <c r="O17">
        <f>IF($N17="",0,SUMIF('Apólices'!$I$2:$I$5001,$N17,'Apólices'!$M$2:$M$5001))</f>
        <v/>
      </c>
      <c r="P17">
        <f>IF($N17="","",$O17+(1000-ROW())/10000000)</f>
        <v/>
      </c>
    </row>
    <row r="18">
      <c r="B18" s="28">
        <f>IF($J18="","",IF(SUMIF('Apólices'!$G$2:$G$5001,$J18,'Apólices'!$M$2:$M$5001)&gt;0,$J18,""))</f>
        <v/>
      </c>
      <c r="C18" s="25">
        <f>IF($B18="","",SUMIF('Apólices'!$G$2:$G$5001,$B18,'Apólices'!$M$2:$M$5001))</f>
        <v/>
      </c>
      <c r="J18">
        <f>IFERROR(INDEX($K$2:$K$51,MATCH(LARGE($M$2:$M$51,1),$M$2:$M$51,0)),"")</f>
        <v/>
      </c>
      <c r="K18">
        <f>IF(Listas!$A18="","",Listas!$A18)</f>
        <v/>
      </c>
      <c r="L18">
        <f>IF($K18="",0,SUMIF('Apólices'!$G$2:$G$5001,$K18,'Apólices'!$M$2:$M$5001))</f>
        <v/>
      </c>
      <c r="M18">
        <f>IF($K18="","",$L18+(1000-ROW())/10000000)</f>
        <v/>
      </c>
      <c r="N18">
        <f>IF(Listas!$D18="","",Listas!$D18)</f>
        <v/>
      </c>
      <c r="O18">
        <f>IF($N18="",0,SUMIF('Apólices'!$I$2:$I$5001,$N18,'Apólices'!$M$2:$M$5001))</f>
        <v/>
      </c>
      <c r="P18">
        <f>IF($N18="","",$O18+(1000-ROW())/10000000)</f>
        <v/>
      </c>
    </row>
    <row r="19">
      <c r="B19" s="28">
        <f>IF($J19="","",IF(SUMIF('Apólices'!$G$2:$G$5001,$J19,'Apólices'!$M$2:$M$5001)&gt;0,$J19,""))</f>
        <v/>
      </c>
      <c r="C19" s="25">
        <f>IF($B19="","",SUMIF('Apólices'!$G$2:$G$5001,$B19,'Apólices'!$M$2:$M$5001))</f>
        <v/>
      </c>
      <c r="J19">
        <f>IFERROR(INDEX($K$2:$K$51,MATCH(LARGE($M$2:$M$51,2),$M$2:$M$51,0)),"")</f>
        <v/>
      </c>
      <c r="K19">
        <f>IF(Listas!$A19="","",Listas!$A19)</f>
        <v/>
      </c>
      <c r="L19">
        <f>IF($K19="",0,SUMIF('Apólices'!$G$2:$G$5001,$K19,'Apólices'!$M$2:$M$5001))</f>
        <v/>
      </c>
      <c r="M19">
        <f>IF($K19="","",$L19+(1000-ROW())/10000000)</f>
        <v/>
      </c>
      <c r="N19">
        <f>IF(Listas!$D19="","",Listas!$D19)</f>
        <v/>
      </c>
      <c r="O19">
        <f>IF($N19="",0,SUMIF('Apólices'!$I$2:$I$5001,$N19,'Apólices'!$M$2:$M$5001))</f>
        <v/>
      </c>
      <c r="P19">
        <f>IF($N19="","",$O19+(1000-ROW())/10000000)</f>
        <v/>
      </c>
    </row>
    <row r="20">
      <c r="B20" s="28">
        <f>IF($J20="","",IF(SUMIF('Apólices'!$G$2:$G$5001,$J20,'Apólices'!$M$2:$M$5001)&gt;0,$J20,""))</f>
        <v/>
      </c>
      <c r="C20" s="25">
        <f>IF($B20="","",SUMIF('Apólices'!$G$2:$G$5001,$B20,'Apólices'!$M$2:$M$5001))</f>
        <v/>
      </c>
      <c r="J20">
        <f>IFERROR(INDEX($K$2:$K$51,MATCH(LARGE($M$2:$M$51,3),$M$2:$M$51,0)),"")</f>
        <v/>
      </c>
      <c r="K20">
        <f>IF(Listas!$A20="","",Listas!$A20)</f>
        <v/>
      </c>
      <c r="L20">
        <f>IF($K20="",0,SUMIF('Apólices'!$G$2:$G$5001,$K20,'Apólices'!$M$2:$M$5001))</f>
        <v/>
      </c>
      <c r="M20">
        <f>IF($K20="","",$L20+(1000-ROW())/10000000)</f>
        <v/>
      </c>
      <c r="N20">
        <f>IF(Listas!$D20="","",Listas!$D20)</f>
        <v/>
      </c>
      <c r="O20">
        <f>IF($N20="",0,SUMIF('Apólices'!$I$2:$I$5001,$N20,'Apólices'!$M$2:$M$5001))</f>
        <v/>
      </c>
      <c r="P20">
        <f>IF($N20="","",$O20+(1000-ROW())/10000000)</f>
        <v/>
      </c>
    </row>
    <row r="21">
      <c r="B21" s="28">
        <f>IF($J21="","",IF(SUMIF('Apólices'!$G$2:$G$5001,$J21,'Apólices'!$M$2:$M$5001)&gt;0,$J21,""))</f>
        <v/>
      </c>
      <c r="C21" s="25">
        <f>IF($B21="","",SUMIF('Apólices'!$G$2:$G$5001,$B21,'Apólices'!$M$2:$M$5001))</f>
        <v/>
      </c>
      <c r="J21">
        <f>IFERROR(INDEX($K$2:$K$51,MATCH(LARGE($M$2:$M$51,4),$M$2:$M$51,0)),"")</f>
        <v/>
      </c>
      <c r="K21">
        <f>IF(Listas!$A21="","",Listas!$A21)</f>
        <v/>
      </c>
      <c r="L21">
        <f>IF($K21="",0,SUMIF('Apólices'!$G$2:$G$5001,$K21,'Apólices'!$M$2:$M$5001))</f>
        <v/>
      </c>
      <c r="M21">
        <f>IF($K21="","",$L21+(1000-ROW())/10000000)</f>
        <v/>
      </c>
      <c r="N21">
        <f>IF(Listas!$D21="","",Listas!$D21)</f>
        <v/>
      </c>
      <c r="O21">
        <f>IF($N21="",0,SUMIF('Apólices'!$I$2:$I$5001,$N21,'Apólices'!$M$2:$M$5001))</f>
        <v/>
      </c>
      <c r="P21">
        <f>IF($N21="","",$O21+(1000-ROW())/10000000)</f>
        <v/>
      </c>
    </row>
    <row r="22">
      <c r="B22" s="28">
        <f>IF($J22="","",IF(SUMIF('Apólices'!$G$2:$G$5001,$J22,'Apólices'!$M$2:$M$5001)&gt;0,$J22,""))</f>
        <v/>
      </c>
      <c r="C22" s="25">
        <f>IF($B22="","",SUMIF('Apólices'!$G$2:$G$5001,$B22,'Apólices'!$M$2:$M$5001))</f>
        <v/>
      </c>
      <c r="J22">
        <f>IFERROR(INDEX($K$2:$K$51,MATCH(LARGE($M$2:$M$51,5),$M$2:$M$51,0)),"")</f>
        <v/>
      </c>
      <c r="K22">
        <f>IF(Listas!$A22="","",Listas!$A22)</f>
        <v/>
      </c>
      <c r="L22">
        <f>IF($K22="",0,SUMIF('Apólices'!$G$2:$G$5001,$K22,'Apólices'!$M$2:$M$5001))</f>
        <v/>
      </c>
      <c r="M22">
        <f>IF($K22="","",$L22+(1000-ROW())/10000000)</f>
        <v/>
      </c>
      <c r="N22">
        <f>IF(Listas!$D22="","",Listas!$D22)</f>
        <v/>
      </c>
      <c r="O22">
        <f>IF($N22="",0,SUMIF('Apólices'!$I$2:$I$5001,$N22,'Apólices'!$M$2:$M$5001))</f>
        <v/>
      </c>
      <c r="P22">
        <f>IF($N22="","",$O22+(1000-ROW())/10000000)</f>
        <v/>
      </c>
    </row>
    <row r="23">
      <c r="B23" s="28">
        <f>IF($J23="","",IF(SUMIF('Apólices'!$G$2:$G$5001,$J23,'Apólices'!$M$2:$M$5001)&gt;0,$J23,""))</f>
        <v/>
      </c>
      <c r="C23" s="25">
        <f>IF($B23="","",SUMIF('Apólices'!$G$2:$G$5001,$B23,'Apólices'!$M$2:$M$5001))</f>
        <v/>
      </c>
      <c r="J23">
        <f>IFERROR(INDEX($K$2:$K$51,MATCH(LARGE($M$2:$M$51,6),$M$2:$M$51,0)),"")</f>
        <v/>
      </c>
      <c r="K23">
        <f>IF(Listas!$A23="","",Listas!$A23)</f>
        <v/>
      </c>
      <c r="L23">
        <f>IF($K23="",0,SUMIF('Apólices'!$G$2:$G$5001,$K23,'Apólices'!$M$2:$M$5001))</f>
        <v/>
      </c>
      <c r="M23">
        <f>IF($K23="","",$L23+(1000-ROW())/10000000)</f>
        <v/>
      </c>
      <c r="N23">
        <f>IF(Listas!$D23="","",Listas!$D23)</f>
        <v/>
      </c>
      <c r="O23">
        <f>IF($N23="",0,SUMIF('Apólices'!$I$2:$I$5001,$N23,'Apólices'!$M$2:$M$5001))</f>
        <v/>
      </c>
      <c r="P23">
        <f>IF($N23="","",$O23+(1000-ROW())/10000000)</f>
        <v/>
      </c>
    </row>
    <row r="24">
      <c r="B24" s="28">
        <f>IF($J24="","",IF(SUMIF('Apólices'!$G$2:$G$5001,$J24,'Apólices'!$M$2:$M$5001)&gt;0,$J24,""))</f>
        <v/>
      </c>
      <c r="C24" s="25">
        <f>IF($B24="","",SUMIF('Apólices'!$G$2:$G$5001,$B24,'Apólices'!$M$2:$M$5001))</f>
        <v/>
      </c>
      <c r="J24">
        <f>IFERROR(INDEX($K$2:$K$51,MATCH(LARGE($M$2:$M$51,7),$M$2:$M$51,0)),"")</f>
        <v/>
      </c>
      <c r="K24">
        <f>IF(Listas!$A24="","",Listas!$A24)</f>
        <v/>
      </c>
      <c r="L24">
        <f>IF($K24="",0,SUMIF('Apólices'!$G$2:$G$5001,$K24,'Apólices'!$M$2:$M$5001))</f>
        <v/>
      </c>
      <c r="M24">
        <f>IF($K24="","",$L24+(1000-ROW())/10000000)</f>
        <v/>
      </c>
      <c r="N24">
        <f>IF(Listas!$D24="","",Listas!$D24)</f>
        <v/>
      </c>
      <c r="O24">
        <f>IF($N24="",0,SUMIF('Apólices'!$I$2:$I$5001,$N24,'Apólices'!$M$2:$M$5001))</f>
        <v/>
      </c>
      <c r="P24">
        <f>IF($N24="","",$O24+(1000-ROW())/10000000)</f>
        <v/>
      </c>
    </row>
    <row r="25">
      <c r="B25" s="28">
        <f>IF($J25="","",IF(SUMIF('Apólices'!$G$2:$G$5001,$J25,'Apólices'!$M$2:$M$5001)&gt;0,$J25,""))</f>
        <v/>
      </c>
      <c r="C25" s="25">
        <f>IF($B25="","",SUMIF('Apólices'!$G$2:$G$5001,$B25,'Apólices'!$M$2:$M$5001))</f>
        <v/>
      </c>
      <c r="J25">
        <f>IFERROR(INDEX($K$2:$K$51,MATCH(LARGE($M$2:$M$51,8),$M$2:$M$51,0)),"")</f>
        <v/>
      </c>
      <c r="K25">
        <f>IF(Listas!$A25="","",Listas!$A25)</f>
        <v/>
      </c>
      <c r="L25">
        <f>IF($K25="",0,SUMIF('Apólices'!$G$2:$G$5001,$K25,'Apólices'!$M$2:$M$5001))</f>
        <v/>
      </c>
      <c r="M25">
        <f>IF($K25="","",$L25+(1000-ROW())/10000000)</f>
        <v/>
      </c>
      <c r="N25">
        <f>IF(Listas!$D25="","",Listas!$D25)</f>
        <v/>
      </c>
      <c r="O25">
        <f>IF($N25="",0,SUMIF('Apólices'!$I$2:$I$5001,$N25,'Apólices'!$M$2:$M$5001))</f>
        <v/>
      </c>
      <c r="P25">
        <f>IF($N25="","",$O25+(1000-ROW())/10000000)</f>
        <v/>
      </c>
    </row>
    <row r="26">
      <c r="B26" s="28">
        <f>IF($J26="","",IF(SUMIF('Apólices'!$G$2:$G$5001,$J26,'Apólices'!$M$2:$M$5001)&gt;0,$J26,""))</f>
        <v/>
      </c>
      <c r="C26" s="25">
        <f>IF($B26="","",SUMIF('Apólices'!$G$2:$G$5001,$B26,'Apólices'!$M$2:$M$5001))</f>
        <v/>
      </c>
      <c r="J26">
        <f>IFERROR(INDEX($K$2:$K$51,MATCH(LARGE($M$2:$M$51,9),$M$2:$M$51,0)),"")</f>
        <v/>
      </c>
      <c r="K26">
        <f>IF(Listas!$A26="","",Listas!$A26)</f>
        <v/>
      </c>
      <c r="L26">
        <f>IF($K26="",0,SUMIF('Apólices'!$G$2:$G$5001,$K26,'Apólices'!$M$2:$M$5001))</f>
        <v/>
      </c>
      <c r="M26">
        <f>IF($K26="","",$L26+(1000-ROW())/10000000)</f>
        <v/>
      </c>
      <c r="N26">
        <f>IF(Listas!$D26="","",Listas!$D26)</f>
        <v/>
      </c>
      <c r="O26">
        <f>IF($N26="",0,SUMIF('Apólices'!$I$2:$I$5001,$N26,'Apólices'!$M$2:$M$5001))</f>
        <v/>
      </c>
      <c r="P26">
        <f>IF($N26="","",$O26+(1000-ROW())/10000000)</f>
        <v/>
      </c>
    </row>
    <row r="27">
      <c r="B27" s="28">
        <f>IF($J27="","",IF(SUMIF('Apólices'!$G$2:$G$5001,$J27,'Apólices'!$M$2:$M$5001)&gt;0,$J27,""))</f>
        <v/>
      </c>
      <c r="C27" s="25">
        <f>IF($B27="","",SUMIF('Apólices'!$G$2:$G$5001,$B27,'Apólices'!$M$2:$M$5001))</f>
        <v/>
      </c>
      <c r="J27">
        <f>IFERROR(INDEX($K$2:$K$51,MATCH(LARGE($M$2:$M$51,10),$M$2:$M$51,0)),"")</f>
        <v/>
      </c>
      <c r="K27">
        <f>IF(Listas!$A27="","",Listas!$A27)</f>
        <v/>
      </c>
      <c r="L27">
        <f>IF($K27="",0,SUMIF('Apólices'!$G$2:$G$5001,$K27,'Apólices'!$M$2:$M$5001))</f>
        <v/>
      </c>
      <c r="M27">
        <f>IF($K27="","",$L27+(1000-ROW())/10000000)</f>
        <v/>
      </c>
      <c r="N27">
        <f>IF(Listas!$D27="","",Listas!$D27)</f>
        <v/>
      </c>
      <c r="O27">
        <f>IF($N27="",0,SUMIF('Apólices'!$I$2:$I$5001,$N27,'Apólices'!$M$2:$M$5001))</f>
        <v/>
      </c>
      <c r="P27">
        <f>IF($N27="","",$O27+(1000-ROW())/10000000)</f>
        <v/>
      </c>
    </row>
    <row r="28">
      <c r="B28" s="28" t="inlineStr">
        <is>
          <t>Demais seguradoras da aba Listas</t>
        </is>
      </c>
      <c r="C28" s="32">
        <f>SUM($L$2:$L$51)-SUM(C18:C27)</f>
        <v/>
      </c>
      <c r="K28">
        <f>IF(Listas!$A28="","",Listas!$A28)</f>
        <v/>
      </c>
      <c r="L28">
        <f>IF($K28="",0,SUMIF('Apólices'!$G$2:$G$5001,$K28,'Apólices'!$M$2:$M$5001))</f>
        <v/>
      </c>
      <c r="M28">
        <f>IF($K28="","",$L28+(1000-ROW())/10000000)</f>
        <v/>
      </c>
      <c r="N28">
        <f>IF(Listas!$D28="","",Listas!$D28)</f>
        <v/>
      </c>
      <c r="O28">
        <f>IF($N28="",0,SUMIF('Apólices'!$I$2:$I$5001,$N28,'Apólices'!$M$2:$M$5001))</f>
        <v/>
      </c>
      <c r="P28">
        <f>IF($N28="","",$O28+(1000-ROW())/10000000)</f>
        <v/>
      </c>
    </row>
    <row r="29">
      <c r="B29" s="28" t="inlineStr">
        <is>
          <t>Seguradora fora da aba Listas</t>
        </is>
      </c>
      <c r="C29" s="32">
        <f>SUM('Apólices'!$M$2:$M$5001)-SUM($L$2:$L$51)-SUMIF('Apólices'!$G$2:$G$5001,"",'Apólices'!$M$2:$M$5001)</f>
        <v/>
      </c>
      <c r="D29" s="24" t="inlineStr">
        <is>
          <t>Nome que não está na lista. Na importação, nome diferente do cadastro do sistema vira seguradora nova.</t>
        </is>
      </c>
      <c r="K29">
        <f>IF(Listas!$A29="","",Listas!$A29)</f>
        <v/>
      </c>
      <c r="L29">
        <f>IF($K29="",0,SUMIF('Apólices'!$G$2:$G$5001,$K29,'Apólices'!$M$2:$M$5001))</f>
        <v/>
      </c>
      <c r="M29">
        <f>IF($K29="","",$L29+(1000-ROW())/10000000)</f>
        <v/>
      </c>
      <c r="N29">
        <f>IF(Listas!$D29="","",Listas!$D29)</f>
        <v/>
      </c>
      <c r="O29">
        <f>IF($N29="",0,SUMIF('Apólices'!$I$2:$I$5001,$N29,'Apólices'!$M$2:$M$5001))</f>
        <v/>
      </c>
      <c r="P29">
        <f>IF($N29="","",$O29+(1000-ROW())/10000000)</f>
        <v/>
      </c>
    </row>
    <row r="30">
      <c r="B30" s="28" t="inlineStr">
        <is>
          <t>Sem seguradora</t>
        </is>
      </c>
      <c r="C30" s="32">
        <f>SUMIF('Apólices'!$G$2:$G$5001,"",'Apólices'!$M$2:$M$5001)</f>
        <v/>
      </c>
      <c r="K30">
        <f>IF(Listas!$A30="","",Listas!$A30)</f>
        <v/>
      </c>
      <c r="L30">
        <f>IF($K30="",0,SUMIF('Apólices'!$G$2:$G$5001,$K30,'Apólices'!$M$2:$M$5001))</f>
        <v/>
      </c>
      <c r="M30">
        <f>IF($K30="","",$L30+(1000-ROW())/10000000)</f>
        <v/>
      </c>
      <c r="N30">
        <f>IF(Listas!$D30="","",Listas!$D30)</f>
        <v/>
      </c>
      <c r="O30">
        <f>IF($N30="",0,SUMIF('Apólices'!$I$2:$I$5001,$N30,'Apólices'!$M$2:$M$5001))</f>
        <v/>
      </c>
      <c r="P30">
        <f>IF($N30="","",$O30+(1000-ROW())/10000000)</f>
        <v/>
      </c>
    </row>
    <row r="31">
      <c r="K31">
        <f>IF(Listas!$A31="","",Listas!$A31)</f>
        <v/>
      </c>
      <c r="L31">
        <f>IF($K31="",0,SUMIF('Apólices'!$G$2:$G$5001,$K31,'Apólices'!$M$2:$M$5001))</f>
        <v/>
      </c>
      <c r="M31">
        <f>IF($K31="","",$L31+(1000-ROW())/10000000)</f>
        <v/>
      </c>
      <c r="N31">
        <f>IF(Listas!$D31="","",Listas!$D31)</f>
        <v/>
      </c>
      <c r="O31">
        <f>IF($N31="",0,SUMIF('Apólices'!$I$2:$I$5001,$N31,'Apólices'!$M$2:$M$5001))</f>
        <v/>
      </c>
      <c r="P31">
        <f>IF($N31="","",$O31+(1000-ROW())/10000000)</f>
        <v/>
      </c>
    </row>
    <row r="32">
      <c r="B32" s="30" t="inlineStr">
        <is>
          <t>Prêmio por ramo — os 10 maiores</t>
        </is>
      </c>
      <c r="K32">
        <f>IF(Listas!$A32="","",Listas!$A32)</f>
        <v/>
      </c>
      <c r="L32">
        <f>IF($K32="",0,SUMIF('Apólices'!$G$2:$G$5001,$K32,'Apólices'!$M$2:$M$5001))</f>
        <v/>
      </c>
      <c r="M32">
        <f>IF($K32="","",$L32+(1000-ROW())/10000000)</f>
        <v/>
      </c>
      <c r="N32">
        <f>IF(Listas!$D32="","",Listas!$D32)</f>
        <v/>
      </c>
      <c r="O32">
        <f>IF($N32="",0,SUMIF('Apólices'!$I$2:$I$5001,$N32,'Apólices'!$M$2:$M$5001))</f>
        <v/>
      </c>
      <c r="P32">
        <f>IF($N32="","",$O32+(1000-ROW())/10000000)</f>
        <v/>
      </c>
    </row>
    <row r="33">
      <c r="B33" s="33" t="inlineStr">
        <is>
          <t>Ramo</t>
        </is>
      </c>
      <c r="C33" s="33" t="inlineStr">
        <is>
          <t>Prêmio</t>
        </is>
      </c>
      <c r="K33">
        <f>IF(Listas!$A33="","",Listas!$A33)</f>
        <v/>
      </c>
      <c r="L33">
        <f>IF($K33="",0,SUMIF('Apólices'!$G$2:$G$5001,$K33,'Apólices'!$M$2:$M$5001))</f>
        <v/>
      </c>
      <c r="M33">
        <f>IF($K33="","",$L33+(1000-ROW())/10000000)</f>
        <v/>
      </c>
      <c r="N33">
        <f>IF(Listas!$D33="","",Listas!$D33)</f>
        <v/>
      </c>
      <c r="O33">
        <f>IF($N33="",0,SUMIF('Apólices'!$I$2:$I$5001,$N33,'Apólices'!$M$2:$M$5001))</f>
        <v/>
      </c>
      <c r="P33">
        <f>IF($N33="","",$O33+(1000-ROW())/10000000)</f>
        <v/>
      </c>
    </row>
    <row r="34">
      <c r="B34" s="28">
        <f>IF($J34="","",IF(SUMIF('Apólices'!$I$2:$I$5001,$J34,'Apólices'!$M$2:$M$5001)&gt;0,$J34,""))</f>
        <v/>
      </c>
      <c r="C34" s="25">
        <f>IF($B34="","",SUMIF('Apólices'!$I$2:$I$5001,$B34,'Apólices'!$M$2:$M$5001))</f>
        <v/>
      </c>
      <c r="J34">
        <f>IFERROR(INDEX($N$2:$N$75,MATCH(LARGE($P$2:$P$75,1),$P$2:$P$75,0)),"")</f>
        <v/>
      </c>
      <c r="K34">
        <f>IF(Listas!$A34="","",Listas!$A34)</f>
        <v/>
      </c>
      <c r="L34">
        <f>IF($K34="",0,SUMIF('Apólices'!$G$2:$G$5001,$K34,'Apólices'!$M$2:$M$5001))</f>
        <v/>
      </c>
      <c r="M34">
        <f>IF($K34="","",$L34+(1000-ROW())/10000000)</f>
        <v/>
      </c>
      <c r="N34">
        <f>IF(Listas!$D34="","",Listas!$D34)</f>
        <v/>
      </c>
      <c r="O34">
        <f>IF($N34="",0,SUMIF('Apólices'!$I$2:$I$5001,$N34,'Apólices'!$M$2:$M$5001))</f>
        <v/>
      </c>
      <c r="P34">
        <f>IF($N34="","",$O34+(1000-ROW())/10000000)</f>
        <v/>
      </c>
    </row>
    <row r="35">
      <c r="B35" s="28">
        <f>IF($J35="","",IF(SUMIF('Apólices'!$I$2:$I$5001,$J35,'Apólices'!$M$2:$M$5001)&gt;0,$J35,""))</f>
        <v/>
      </c>
      <c r="C35" s="25">
        <f>IF($B35="","",SUMIF('Apólices'!$I$2:$I$5001,$B35,'Apólices'!$M$2:$M$5001))</f>
        <v/>
      </c>
      <c r="J35">
        <f>IFERROR(INDEX($N$2:$N$75,MATCH(LARGE($P$2:$P$75,2),$P$2:$P$75,0)),"")</f>
        <v/>
      </c>
      <c r="K35">
        <f>IF(Listas!$A35="","",Listas!$A35)</f>
        <v/>
      </c>
      <c r="L35">
        <f>IF($K35="",0,SUMIF('Apólices'!$G$2:$G$5001,$K35,'Apólices'!$M$2:$M$5001))</f>
        <v/>
      </c>
      <c r="M35">
        <f>IF($K35="","",$L35+(1000-ROW())/10000000)</f>
        <v/>
      </c>
      <c r="N35">
        <f>IF(Listas!$D35="","",Listas!$D35)</f>
        <v/>
      </c>
      <c r="O35">
        <f>IF($N35="",0,SUMIF('Apólices'!$I$2:$I$5001,$N35,'Apólices'!$M$2:$M$5001))</f>
        <v/>
      </c>
      <c r="P35">
        <f>IF($N35="","",$O35+(1000-ROW())/10000000)</f>
        <v/>
      </c>
    </row>
    <row r="36">
      <c r="B36" s="28">
        <f>IF($J36="","",IF(SUMIF('Apólices'!$I$2:$I$5001,$J36,'Apólices'!$M$2:$M$5001)&gt;0,$J36,""))</f>
        <v/>
      </c>
      <c r="C36" s="25">
        <f>IF($B36="","",SUMIF('Apólices'!$I$2:$I$5001,$B36,'Apólices'!$M$2:$M$5001))</f>
        <v/>
      </c>
      <c r="J36">
        <f>IFERROR(INDEX($N$2:$N$75,MATCH(LARGE($P$2:$P$75,3),$P$2:$P$75,0)),"")</f>
        <v/>
      </c>
      <c r="K36">
        <f>IF(Listas!$A36="","",Listas!$A36)</f>
        <v/>
      </c>
      <c r="L36">
        <f>IF($K36="",0,SUMIF('Apólices'!$G$2:$G$5001,$K36,'Apólices'!$M$2:$M$5001))</f>
        <v/>
      </c>
      <c r="M36">
        <f>IF($K36="","",$L36+(1000-ROW())/10000000)</f>
        <v/>
      </c>
      <c r="N36">
        <f>IF(Listas!$D36="","",Listas!$D36)</f>
        <v/>
      </c>
      <c r="O36">
        <f>IF($N36="",0,SUMIF('Apólices'!$I$2:$I$5001,$N36,'Apólices'!$M$2:$M$5001))</f>
        <v/>
      </c>
      <c r="P36">
        <f>IF($N36="","",$O36+(1000-ROW())/10000000)</f>
        <v/>
      </c>
    </row>
    <row r="37">
      <c r="B37" s="28">
        <f>IF($J37="","",IF(SUMIF('Apólices'!$I$2:$I$5001,$J37,'Apólices'!$M$2:$M$5001)&gt;0,$J37,""))</f>
        <v/>
      </c>
      <c r="C37" s="25">
        <f>IF($B37="","",SUMIF('Apólices'!$I$2:$I$5001,$B37,'Apólices'!$M$2:$M$5001))</f>
        <v/>
      </c>
      <c r="J37">
        <f>IFERROR(INDEX($N$2:$N$75,MATCH(LARGE($P$2:$P$75,4),$P$2:$P$75,0)),"")</f>
        <v/>
      </c>
      <c r="K37">
        <f>IF(Listas!$A37="","",Listas!$A37)</f>
        <v/>
      </c>
      <c r="L37">
        <f>IF($K37="",0,SUMIF('Apólices'!$G$2:$G$5001,$K37,'Apólices'!$M$2:$M$5001))</f>
        <v/>
      </c>
      <c r="M37">
        <f>IF($K37="","",$L37+(1000-ROW())/10000000)</f>
        <v/>
      </c>
      <c r="N37">
        <f>IF(Listas!$D37="","",Listas!$D37)</f>
        <v/>
      </c>
      <c r="O37">
        <f>IF($N37="",0,SUMIF('Apólices'!$I$2:$I$5001,$N37,'Apólices'!$M$2:$M$5001))</f>
        <v/>
      </c>
      <c r="P37">
        <f>IF($N37="","",$O37+(1000-ROW())/10000000)</f>
        <v/>
      </c>
    </row>
    <row r="38">
      <c r="B38" s="28">
        <f>IF($J38="","",IF(SUMIF('Apólices'!$I$2:$I$5001,$J38,'Apólices'!$M$2:$M$5001)&gt;0,$J38,""))</f>
        <v/>
      </c>
      <c r="C38" s="25">
        <f>IF($B38="","",SUMIF('Apólices'!$I$2:$I$5001,$B38,'Apólices'!$M$2:$M$5001))</f>
        <v/>
      </c>
      <c r="J38">
        <f>IFERROR(INDEX($N$2:$N$75,MATCH(LARGE($P$2:$P$75,5),$P$2:$P$75,0)),"")</f>
        <v/>
      </c>
      <c r="K38">
        <f>IF(Listas!$A38="","",Listas!$A38)</f>
        <v/>
      </c>
      <c r="L38">
        <f>IF($K38="",0,SUMIF('Apólices'!$G$2:$G$5001,$K38,'Apólices'!$M$2:$M$5001))</f>
        <v/>
      </c>
      <c r="M38">
        <f>IF($K38="","",$L38+(1000-ROW())/10000000)</f>
        <v/>
      </c>
      <c r="N38">
        <f>IF(Listas!$D38="","",Listas!$D38)</f>
        <v/>
      </c>
      <c r="O38">
        <f>IF($N38="",0,SUMIF('Apólices'!$I$2:$I$5001,$N38,'Apólices'!$M$2:$M$5001))</f>
        <v/>
      </c>
      <c r="P38">
        <f>IF($N38="","",$O38+(1000-ROW())/10000000)</f>
        <v/>
      </c>
    </row>
    <row r="39">
      <c r="B39" s="28">
        <f>IF($J39="","",IF(SUMIF('Apólices'!$I$2:$I$5001,$J39,'Apólices'!$M$2:$M$5001)&gt;0,$J39,""))</f>
        <v/>
      </c>
      <c r="C39" s="25">
        <f>IF($B39="","",SUMIF('Apólices'!$I$2:$I$5001,$B39,'Apólices'!$M$2:$M$5001))</f>
        <v/>
      </c>
      <c r="J39">
        <f>IFERROR(INDEX($N$2:$N$75,MATCH(LARGE($P$2:$P$75,6),$P$2:$P$75,0)),"")</f>
        <v/>
      </c>
      <c r="K39">
        <f>IF(Listas!$A39="","",Listas!$A39)</f>
        <v/>
      </c>
      <c r="L39">
        <f>IF($K39="",0,SUMIF('Apólices'!$G$2:$G$5001,$K39,'Apólices'!$M$2:$M$5001))</f>
        <v/>
      </c>
      <c r="M39">
        <f>IF($K39="","",$L39+(1000-ROW())/10000000)</f>
        <v/>
      </c>
      <c r="N39">
        <f>IF(Listas!$D39="","",Listas!$D39)</f>
        <v/>
      </c>
      <c r="O39">
        <f>IF($N39="",0,SUMIF('Apólices'!$I$2:$I$5001,$N39,'Apólices'!$M$2:$M$5001))</f>
        <v/>
      </c>
      <c r="P39">
        <f>IF($N39="","",$O39+(1000-ROW())/10000000)</f>
        <v/>
      </c>
    </row>
    <row r="40">
      <c r="B40" s="28">
        <f>IF($J40="","",IF(SUMIF('Apólices'!$I$2:$I$5001,$J40,'Apólices'!$M$2:$M$5001)&gt;0,$J40,""))</f>
        <v/>
      </c>
      <c r="C40" s="25">
        <f>IF($B40="","",SUMIF('Apólices'!$I$2:$I$5001,$B40,'Apólices'!$M$2:$M$5001))</f>
        <v/>
      </c>
      <c r="J40">
        <f>IFERROR(INDEX($N$2:$N$75,MATCH(LARGE($P$2:$P$75,7),$P$2:$P$75,0)),"")</f>
        <v/>
      </c>
      <c r="K40">
        <f>IF(Listas!$A40="","",Listas!$A40)</f>
        <v/>
      </c>
      <c r="L40">
        <f>IF($K40="",0,SUMIF('Apólices'!$G$2:$G$5001,$K40,'Apólices'!$M$2:$M$5001))</f>
        <v/>
      </c>
      <c r="M40">
        <f>IF($K40="","",$L40+(1000-ROW())/10000000)</f>
        <v/>
      </c>
      <c r="N40">
        <f>IF(Listas!$D40="","",Listas!$D40)</f>
        <v/>
      </c>
      <c r="O40">
        <f>IF($N40="",0,SUMIF('Apólices'!$I$2:$I$5001,$N40,'Apólices'!$M$2:$M$5001))</f>
        <v/>
      </c>
      <c r="P40">
        <f>IF($N40="","",$O40+(1000-ROW())/10000000)</f>
        <v/>
      </c>
    </row>
    <row r="41">
      <c r="B41" s="28">
        <f>IF($J41="","",IF(SUMIF('Apólices'!$I$2:$I$5001,$J41,'Apólices'!$M$2:$M$5001)&gt;0,$J41,""))</f>
        <v/>
      </c>
      <c r="C41" s="25">
        <f>IF($B41="","",SUMIF('Apólices'!$I$2:$I$5001,$B41,'Apólices'!$M$2:$M$5001))</f>
        <v/>
      </c>
      <c r="J41">
        <f>IFERROR(INDEX($N$2:$N$75,MATCH(LARGE($P$2:$P$75,8),$P$2:$P$75,0)),"")</f>
        <v/>
      </c>
      <c r="K41">
        <f>IF(Listas!$A41="","",Listas!$A41)</f>
        <v/>
      </c>
      <c r="L41">
        <f>IF($K41="",0,SUMIF('Apólices'!$G$2:$G$5001,$K41,'Apólices'!$M$2:$M$5001))</f>
        <v/>
      </c>
      <c r="M41">
        <f>IF($K41="","",$L41+(1000-ROW())/10000000)</f>
        <v/>
      </c>
      <c r="N41">
        <f>IF(Listas!$D41="","",Listas!$D41)</f>
        <v/>
      </c>
      <c r="O41">
        <f>IF($N41="",0,SUMIF('Apólices'!$I$2:$I$5001,$N41,'Apólices'!$M$2:$M$5001))</f>
        <v/>
      </c>
      <c r="P41">
        <f>IF($N41="","",$O41+(1000-ROW())/10000000)</f>
        <v/>
      </c>
    </row>
    <row r="42">
      <c r="B42" s="28">
        <f>IF($J42="","",IF(SUMIF('Apólices'!$I$2:$I$5001,$J42,'Apólices'!$M$2:$M$5001)&gt;0,$J42,""))</f>
        <v/>
      </c>
      <c r="C42" s="25">
        <f>IF($B42="","",SUMIF('Apólices'!$I$2:$I$5001,$B42,'Apólices'!$M$2:$M$5001))</f>
        <v/>
      </c>
      <c r="J42">
        <f>IFERROR(INDEX($N$2:$N$75,MATCH(LARGE($P$2:$P$75,9),$P$2:$P$75,0)),"")</f>
        <v/>
      </c>
      <c r="K42">
        <f>IF(Listas!$A42="","",Listas!$A42)</f>
        <v/>
      </c>
      <c r="L42">
        <f>IF($K42="",0,SUMIF('Apólices'!$G$2:$G$5001,$K42,'Apólices'!$M$2:$M$5001))</f>
        <v/>
      </c>
      <c r="M42">
        <f>IF($K42="","",$L42+(1000-ROW())/10000000)</f>
        <v/>
      </c>
      <c r="N42">
        <f>IF(Listas!$D42="","",Listas!$D42)</f>
        <v/>
      </c>
      <c r="O42">
        <f>IF($N42="",0,SUMIF('Apólices'!$I$2:$I$5001,$N42,'Apólices'!$M$2:$M$5001))</f>
        <v/>
      </c>
      <c r="P42">
        <f>IF($N42="","",$O42+(1000-ROW())/10000000)</f>
        <v/>
      </c>
    </row>
    <row r="43">
      <c r="B43" s="28">
        <f>IF($J43="","",IF(SUMIF('Apólices'!$I$2:$I$5001,$J43,'Apólices'!$M$2:$M$5001)&gt;0,$J43,""))</f>
        <v/>
      </c>
      <c r="C43" s="25">
        <f>IF($B43="","",SUMIF('Apólices'!$I$2:$I$5001,$B43,'Apólices'!$M$2:$M$5001))</f>
        <v/>
      </c>
      <c r="J43">
        <f>IFERROR(INDEX($N$2:$N$75,MATCH(LARGE($P$2:$P$75,10),$P$2:$P$75,0)),"")</f>
        <v/>
      </c>
      <c r="K43">
        <f>IF(Listas!$A43="","",Listas!$A43)</f>
        <v/>
      </c>
      <c r="L43">
        <f>IF($K43="",0,SUMIF('Apólices'!$G$2:$G$5001,$K43,'Apólices'!$M$2:$M$5001))</f>
        <v/>
      </c>
      <c r="M43">
        <f>IF($K43="","",$L43+(1000-ROW())/10000000)</f>
        <v/>
      </c>
      <c r="N43">
        <f>IF(Listas!$D43="","",Listas!$D43)</f>
        <v/>
      </c>
      <c r="O43">
        <f>IF($N43="",0,SUMIF('Apólices'!$I$2:$I$5001,$N43,'Apólices'!$M$2:$M$5001))</f>
        <v/>
      </c>
      <c r="P43">
        <f>IF($N43="","",$O43+(1000-ROW())/10000000)</f>
        <v/>
      </c>
    </row>
    <row r="44">
      <c r="B44" s="28" t="inlineStr">
        <is>
          <t>Demais ramos da aba Listas</t>
        </is>
      </c>
      <c r="C44" s="32">
        <f>SUM($O$2:$O$75)-SUM(C34:C43)</f>
        <v/>
      </c>
      <c r="K44">
        <f>IF(Listas!$A44="","",Listas!$A44)</f>
        <v/>
      </c>
      <c r="L44">
        <f>IF($K44="",0,SUMIF('Apólices'!$G$2:$G$5001,$K44,'Apólices'!$M$2:$M$5001))</f>
        <v/>
      </c>
      <c r="M44">
        <f>IF($K44="","",$L44+(1000-ROW())/10000000)</f>
        <v/>
      </c>
      <c r="N44">
        <f>IF(Listas!$D44="","",Listas!$D44)</f>
        <v/>
      </c>
      <c r="O44">
        <f>IF($N44="",0,SUMIF('Apólices'!$I$2:$I$5001,$N44,'Apólices'!$M$2:$M$5001))</f>
        <v/>
      </c>
      <c r="P44">
        <f>IF($N44="","",$O44+(1000-ROW())/10000000)</f>
        <v/>
      </c>
    </row>
    <row r="45">
      <c r="B45" s="28" t="inlineStr">
        <is>
          <t>Ramo fora da aba Listas</t>
        </is>
      </c>
      <c r="C45" s="32">
        <f>SUM('Apólices'!$M$2:$M$5001)-SUM($O$2:$O$75)-SUMIF('Apólices'!$I$2:$I$5001,"",'Apólices'!$M$2:$M$5001)</f>
        <v/>
      </c>
      <c r="D45" s="24" t="inlineStr">
        <is>
          <t>Nome que não está na lista. Na importação, nome diferente do cadastro do sistema vira ramo novo.</t>
        </is>
      </c>
      <c r="K45">
        <f>IF(Listas!$A45="","",Listas!$A45)</f>
        <v/>
      </c>
      <c r="L45">
        <f>IF($K45="",0,SUMIF('Apólices'!$G$2:$G$5001,$K45,'Apólices'!$M$2:$M$5001))</f>
        <v/>
      </c>
      <c r="M45">
        <f>IF($K45="","",$L45+(1000-ROW())/10000000)</f>
        <v/>
      </c>
      <c r="N45">
        <f>IF(Listas!$D45="","",Listas!$D45)</f>
        <v/>
      </c>
      <c r="O45">
        <f>IF($N45="",0,SUMIF('Apólices'!$I$2:$I$5001,$N45,'Apólices'!$M$2:$M$5001))</f>
        <v/>
      </c>
      <c r="P45">
        <f>IF($N45="","",$O45+(1000-ROW())/10000000)</f>
        <v/>
      </c>
    </row>
    <row r="46">
      <c r="B46" s="28" t="inlineStr">
        <is>
          <t>Sem ramo</t>
        </is>
      </c>
      <c r="C46" s="32">
        <f>SUMIF('Apólices'!$I$2:$I$5001,"",'Apólices'!$M$2:$M$5001)</f>
        <v/>
      </c>
      <c r="K46">
        <f>IF(Listas!$A46="","",Listas!$A46)</f>
        <v/>
      </c>
      <c r="L46">
        <f>IF($K46="",0,SUMIF('Apólices'!$G$2:$G$5001,$K46,'Apólices'!$M$2:$M$5001))</f>
        <v/>
      </c>
      <c r="M46">
        <f>IF($K46="","",$L46+(1000-ROW())/10000000)</f>
        <v/>
      </c>
      <c r="N46">
        <f>IF(Listas!$D46="","",Listas!$D46)</f>
        <v/>
      </c>
      <c r="O46">
        <f>IF($N46="",0,SUMIF('Apólices'!$I$2:$I$5001,$N46,'Apólices'!$M$2:$M$5001))</f>
        <v/>
      </c>
      <c r="P46">
        <f>IF($N46="","",$O46+(1000-ROW())/10000000)</f>
        <v/>
      </c>
    </row>
    <row r="47">
      <c r="K47">
        <f>IF(Listas!$A47="","",Listas!$A47)</f>
        <v/>
      </c>
      <c r="L47">
        <f>IF($K47="",0,SUMIF('Apólices'!$G$2:$G$5001,$K47,'Apólices'!$M$2:$M$5001))</f>
        <v/>
      </c>
      <c r="M47">
        <f>IF($K47="","",$L47+(1000-ROW())/10000000)</f>
        <v/>
      </c>
      <c r="N47">
        <f>IF(Listas!$D47="","",Listas!$D47)</f>
        <v/>
      </c>
      <c r="O47">
        <f>IF($N47="",0,SUMIF('Apólices'!$I$2:$I$5001,$N47,'Apólices'!$M$2:$M$5001))</f>
        <v/>
      </c>
      <c r="P47">
        <f>IF($N47="","",$O47+(1000-ROW())/10000000)</f>
        <v/>
      </c>
    </row>
    <row r="48">
      <c r="B48" s="30" t="inlineStr">
        <is>
          <t>Comissão do mês</t>
        </is>
      </c>
      <c r="K48">
        <f>IF(Listas!$A48="","",Listas!$A48)</f>
        <v/>
      </c>
      <c r="L48">
        <f>IF($K48="",0,SUMIF('Apólices'!$G$2:$G$5001,$K48,'Apólices'!$M$2:$M$5001))</f>
        <v/>
      </c>
      <c r="M48">
        <f>IF($K48="","",$L48+(1000-ROW())/10000000)</f>
        <v/>
      </c>
      <c r="N48">
        <f>IF(Listas!$D48="","",Listas!$D48)</f>
        <v/>
      </c>
      <c r="O48">
        <f>IF($N48="",0,SUMIF('Apólices'!$I$2:$I$5001,$N48,'Apólices'!$M$2:$M$5001))</f>
        <v/>
      </c>
      <c r="P48">
        <f>IF($N48="","",$O48+(1000-ROW())/10000000)</f>
        <v/>
      </c>
    </row>
    <row r="49">
      <c r="B49" s="28" t="inlineStr">
        <is>
          <t>Mês de referência</t>
        </is>
      </c>
      <c r="C49" s="34">
        <f>TODAY()</f>
        <v/>
      </c>
      <c r="D49" s="24" t="inlineStr">
        <is>
          <t>Troque por qualquer data do mês que quer ver.</t>
        </is>
      </c>
      <c r="K49">
        <f>IF(Listas!$A49="","",Listas!$A49)</f>
        <v/>
      </c>
      <c r="L49">
        <f>IF($K49="",0,SUMIF('Apólices'!$G$2:$G$5001,$K49,'Apólices'!$M$2:$M$5001))</f>
        <v/>
      </c>
      <c r="M49">
        <f>IF($K49="","",$L49+(1000-ROW())/10000000)</f>
        <v/>
      </c>
      <c r="N49">
        <f>IF(Listas!$D49="","",Listas!$D49)</f>
        <v/>
      </c>
      <c r="O49">
        <f>IF($N49="",0,SUMIF('Apólices'!$I$2:$I$5001,$N49,'Apólices'!$M$2:$M$5001))</f>
        <v/>
      </c>
      <c r="P49">
        <f>IF($N49="","",$O49+(1000-ROW())/10000000)</f>
        <v/>
      </c>
    </row>
    <row r="50">
      <c r="B50" s="28" t="inlineStr">
        <is>
          <t>Comissão esperada no mês</t>
        </is>
      </c>
      <c r="C50" s="32">
        <f>SUMIFS('Parcelas e comissões'!$F$2:$F$5001,'Parcelas e comissões'!$G$2:$G$5001,"&gt;="&amp;DATE(YEAR($C$49),MONTH($C$49),1),'Parcelas e comissões'!$G$2:$G$5001,"&lt;="&amp;EOMONTH($C$49,0))</f>
        <v/>
      </c>
      <c r="D50" s="24" t="inlineStr">
        <is>
          <t>Pela Data prevista de cada parcela.</t>
        </is>
      </c>
      <c r="K50">
        <f>IF(Listas!$A50="","",Listas!$A50)</f>
        <v/>
      </c>
      <c r="L50">
        <f>IF($K50="",0,SUMIF('Apólices'!$G$2:$G$5001,$K50,'Apólices'!$M$2:$M$5001))</f>
        <v/>
      </c>
      <c r="M50">
        <f>IF($K50="","",$L50+(1000-ROW())/10000000)</f>
        <v/>
      </c>
      <c r="N50">
        <f>IF(Listas!$D50="","",Listas!$D50)</f>
        <v/>
      </c>
      <c r="O50">
        <f>IF($N50="",0,SUMIF('Apólices'!$I$2:$I$5001,$N50,'Apólices'!$M$2:$M$5001))</f>
        <v/>
      </c>
      <c r="P50">
        <f>IF($N50="","",$O50+(1000-ROW())/10000000)</f>
        <v/>
      </c>
    </row>
    <row r="51">
      <c r="B51" s="28" t="inlineStr">
        <is>
          <t>Comissão recebida no mês</t>
        </is>
      </c>
      <c r="C51" s="32">
        <f>SUMIFS('Parcelas e comissões'!$H$2:$H$5001,'Parcelas e comissões'!$I$2:$I$5001,"&gt;="&amp;DATE(YEAR($C$49),MONTH($C$49),1),'Parcelas e comissões'!$I$2:$I$5001,"&lt;="&amp;EOMONTH($C$49,0))</f>
        <v/>
      </c>
      <c r="D51" s="24" t="inlineStr">
        <is>
          <t>Pela Data de recebimento.</t>
        </is>
      </c>
      <c r="K51">
        <f>IF(Listas!$A51="","",Listas!$A51)</f>
        <v/>
      </c>
      <c r="L51">
        <f>IF($K51="",0,SUMIF('Apólices'!$G$2:$G$5001,$K51,'Apólices'!$M$2:$M$5001))</f>
        <v/>
      </c>
      <c r="M51">
        <f>IF($K51="","",$L51+(1000-ROW())/10000000)</f>
        <v/>
      </c>
      <c r="N51">
        <f>IF(Listas!$D51="","",Listas!$D51)</f>
        <v/>
      </c>
      <c r="O51">
        <f>IF($N51="",0,SUMIF('Apólices'!$I$2:$I$5001,$N51,'Apólices'!$M$2:$M$5001))</f>
        <v/>
      </c>
      <c r="P51">
        <f>IF($N51="","",$O51+(1000-ROW())/10000000)</f>
        <v/>
      </c>
    </row>
    <row r="52">
      <c r="B52" s="28" t="inlineStr">
        <is>
          <t>Recebida menos esperada</t>
        </is>
      </c>
      <c r="C52" s="32">
        <f>C51-C50</f>
        <v/>
      </c>
      <c r="D52" s="24" t="inlineStr">
        <is>
          <t>A conferência parcela a parcela fica na coluna Diferença da aba Parcelas e comissões.</t>
        </is>
      </c>
      <c r="N52">
        <f>IF(Listas!$D52="","",Listas!$D52)</f>
        <v/>
      </c>
      <c r="O52">
        <f>IF($N52="",0,SUMIF('Apólices'!$I$2:$I$5001,$N52,'Apólices'!$M$2:$M$5001))</f>
        <v/>
      </c>
      <c r="P52">
        <f>IF($N52="","",$O52+(1000-ROW())/10000000)</f>
        <v/>
      </c>
    </row>
    <row r="53">
      <c r="B53" s="28" t="inlineStr">
        <is>
          <t>Repasses em atraso</t>
        </is>
      </c>
      <c r="C53" s="31">
        <f>COUNTIFS('Parcelas e comissões'!$G$2:$G$5001,"&lt;"&amp;TODAY(),'Parcelas e comissões'!$H$2:$H$5001,"",'Parcelas e comissões'!$F$2:$F$5001,"&gt;0")</f>
        <v/>
      </c>
      <c r="D53" s="24" t="inlineStr">
        <is>
          <t>Parcelas com Data prevista vencida e nada lançado em Valor recebido.</t>
        </is>
      </c>
      <c r="N53">
        <f>IF(Listas!$D53="","",Listas!$D53)</f>
        <v/>
      </c>
      <c r="O53">
        <f>IF($N53="",0,SUMIF('Apólices'!$I$2:$I$5001,$N53,'Apólices'!$M$2:$M$5001))</f>
        <v/>
      </c>
      <c r="P53">
        <f>IF($N53="","",$O53+(1000-ROW())/10000000)</f>
        <v/>
      </c>
    </row>
    <row r="54">
      <c r="B54" s="28" t="inlineStr">
        <is>
          <t>Valor em atraso</t>
        </is>
      </c>
      <c r="C54" s="32">
        <f>SUMIFS('Parcelas e comissões'!$F$2:$F$5001,'Parcelas e comissões'!$G$2:$G$5001,"&lt;"&amp;TODAY(),'Parcelas e comissões'!$H$2:$H$5001,"")</f>
        <v/>
      </c>
      <c r="N54">
        <f>IF(Listas!$D54="","",Listas!$D54)</f>
        <v/>
      </c>
      <c r="O54">
        <f>IF($N54="",0,SUMIF('Apólices'!$I$2:$I$5001,$N54,'Apólices'!$M$2:$M$5001))</f>
        <v/>
      </c>
      <c r="P54">
        <f>IF($N54="","",$O54+(1000-ROW())/10000000)</f>
        <v/>
      </c>
    </row>
    <row r="55">
      <c r="N55">
        <f>IF(Listas!$D55="","",Listas!$D55)</f>
        <v/>
      </c>
      <c r="O55">
        <f>IF($N55="",0,SUMIF('Apólices'!$I$2:$I$5001,$N55,'Apólices'!$M$2:$M$5001))</f>
        <v/>
      </c>
      <c r="P55">
        <f>IF($N55="","",$O55+(1000-ROW())/10000000)</f>
        <v/>
      </c>
    </row>
    <row r="56">
      <c r="N56">
        <f>IF(Listas!$D56="","",Listas!$D56)</f>
        <v/>
      </c>
      <c r="O56">
        <f>IF($N56="",0,SUMIF('Apólices'!$I$2:$I$5001,$N56,'Apólices'!$M$2:$M$5001))</f>
        <v/>
      </c>
      <c r="P56">
        <f>IF($N56="","",$O56+(1000-ROW())/10000000)</f>
        <v/>
      </c>
    </row>
    <row r="57">
      <c r="N57">
        <f>IF(Listas!$D57="","",Listas!$D57)</f>
        <v/>
      </c>
      <c r="O57">
        <f>IF($N57="",0,SUMIF('Apólices'!$I$2:$I$5001,$N57,'Apólices'!$M$2:$M$5001))</f>
        <v/>
      </c>
      <c r="P57">
        <f>IF($N57="","",$O57+(1000-ROW())/10000000)</f>
        <v/>
      </c>
    </row>
    <row r="58">
      <c r="N58">
        <f>IF(Listas!$D58="","",Listas!$D58)</f>
        <v/>
      </c>
      <c r="O58">
        <f>IF($N58="",0,SUMIF('Apólices'!$I$2:$I$5001,$N58,'Apólices'!$M$2:$M$5001))</f>
        <v/>
      </c>
      <c r="P58">
        <f>IF($N58="","",$O58+(1000-ROW())/10000000)</f>
        <v/>
      </c>
    </row>
    <row r="59">
      <c r="N59">
        <f>IF(Listas!$D59="","",Listas!$D59)</f>
        <v/>
      </c>
      <c r="O59">
        <f>IF($N59="",0,SUMIF('Apólices'!$I$2:$I$5001,$N59,'Apólices'!$M$2:$M$5001))</f>
        <v/>
      </c>
      <c r="P59">
        <f>IF($N59="","",$O59+(1000-ROW())/10000000)</f>
        <v/>
      </c>
    </row>
    <row r="60">
      <c r="N60">
        <f>IF(Listas!$D60="","",Listas!$D60)</f>
        <v/>
      </c>
      <c r="O60">
        <f>IF($N60="",0,SUMIF('Apólices'!$I$2:$I$5001,$N60,'Apólices'!$M$2:$M$5001))</f>
        <v/>
      </c>
      <c r="P60">
        <f>IF($N60="","",$O60+(1000-ROW())/10000000)</f>
        <v/>
      </c>
    </row>
    <row r="61">
      <c r="N61">
        <f>IF(Listas!$D61="","",Listas!$D61)</f>
        <v/>
      </c>
      <c r="O61">
        <f>IF($N61="",0,SUMIF('Apólices'!$I$2:$I$5001,$N61,'Apólices'!$M$2:$M$5001))</f>
        <v/>
      </c>
      <c r="P61">
        <f>IF($N61="","",$O61+(1000-ROW())/10000000)</f>
        <v/>
      </c>
    </row>
    <row r="62">
      <c r="N62">
        <f>IF(Listas!$D62="","",Listas!$D62)</f>
        <v/>
      </c>
      <c r="O62">
        <f>IF($N62="",0,SUMIF('Apólices'!$I$2:$I$5001,$N62,'Apólices'!$M$2:$M$5001))</f>
        <v/>
      </c>
      <c r="P62">
        <f>IF($N62="","",$O62+(1000-ROW())/10000000)</f>
        <v/>
      </c>
    </row>
    <row r="63">
      <c r="N63">
        <f>IF(Listas!$D63="","",Listas!$D63)</f>
        <v/>
      </c>
      <c r="O63">
        <f>IF($N63="",0,SUMIF('Apólices'!$I$2:$I$5001,$N63,'Apólices'!$M$2:$M$5001))</f>
        <v/>
      </c>
      <c r="P63">
        <f>IF($N63="","",$O63+(1000-ROW())/10000000)</f>
        <v/>
      </c>
    </row>
    <row r="64">
      <c r="N64">
        <f>IF(Listas!$D64="","",Listas!$D64)</f>
        <v/>
      </c>
      <c r="O64">
        <f>IF($N64="",0,SUMIF('Apólices'!$I$2:$I$5001,$N64,'Apólices'!$M$2:$M$5001))</f>
        <v/>
      </c>
      <c r="P64">
        <f>IF($N64="","",$O64+(1000-ROW())/10000000)</f>
        <v/>
      </c>
    </row>
    <row r="65">
      <c r="N65">
        <f>IF(Listas!$D65="","",Listas!$D65)</f>
        <v/>
      </c>
      <c r="O65">
        <f>IF($N65="",0,SUMIF('Apólices'!$I$2:$I$5001,$N65,'Apólices'!$M$2:$M$5001))</f>
        <v/>
      </c>
      <c r="P65">
        <f>IF($N65="","",$O65+(1000-ROW())/10000000)</f>
        <v/>
      </c>
    </row>
    <row r="66">
      <c r="N66">
        <f>IF(Listas!$D66="","",Listas!$D66)</f>
        <v/>
      </c>
      <c r="O66">
        <f>IF($N66="",0,SUMIF('Apólices'!$I$2:$I$5001,$N66,'Apólices'!$M$2:$M$5001))</f>
        <v/>
      </c>
      <c r="P66">
        <f>IF($N66="","",$O66+(1000-ROW())/10000000)</f>
        <v/>
      </c>
    </row>
    <row r="67">
      <c r="N67">
        <f>IF(Listas!$D67="","",Listas!$D67)</f>
        <v/>
      </c>
      <c r="O67">
        <f>IF($N67="",0,SUMIF('Apólices'!$I$2:$I$5001,$N67,'Apólices'!$M$2:$M$5001))</f>
        <v/>
      </c>
      <c r="P67">
        <f>IF($N67="","",$O67+(1000-ROW())/10000000)</f>
        <v/>
      </c>
    </row>
    <row r="68">
      <c r="N68">
        <f>IF(Listas!$D68="","",Listas!$D68)</f>
        <v/>
      </c>
      <c r="O68">
        <f>IF($N68="",0,SUMIF('Apólices'!$I$2:$I$5001,$N68,'Apólices'!$M$2:$M$5001))</f>
        <v/>
      </c>
      <c r="P68">
        <f>IF($N68="","",$O68+(1000-ROW())/10000000)</f>
        <v/>
      </c>
    </row>
    <row r="69">
      <c r="N69">
        <f>IF(Listas!$D69="","",Listas!$D69)</f>
        <v/>
      </c>
      <c r="O69">
        <f>IF($N69="",0,SUMIF('Apólices'!$I$2:$I$5001,$N69,'Apólices'!$M$2:$M$5001))</f>
        <v/>
      </c>
      <c r="P69">
        <f>IF($N69="","",$O69+(1000-ROW())/10000000)</f>
        <v/>
      </c>
    </row>
    <row r="70">
      <c r="N70">
        <f>IF(Listas!$D70="","",Listas!$D70)</f>
        <v/>
      </c>
      <c r="O70">
        <f>IF($N70="",0,SUMIF('Apólices'!$I$2:$I$5001,$N70,'Apólices'!$M$2:$M$5001))</f>
        <v/>
      </c>
      <c r="P70">
        <f>IF($N70="","",$O70+(1000-ROW())/10000000)</f>
        <v/>
      </c>
    </row>
    <row r="71">
      <c r="N71">
        <f>IF(Listas!$D71="","",Listas!$D71)</f>
        <v/>
      </c>
      <c r="O71">
        <f>IF($N71="",0,SUMIF('Apólices'!$I$2:$I$5001,$N71,'Apólices'!$M$2:$M$5001))</f>
        <v/>
      </c>
      <c r="P71">
        <f>IF($N71="","",$O71+(1000-ROW())/10000000)</f>
        <v/>
      </c>
    </row>
    <row r="72">
      <c r="N72">
        <f>IF(Listas!$D72="","",Listas!$D72)</f>
        <v/>
      </c>
      <c r="O72">
        <f>IF($N72="",0,SUMIF('Apólices'!$I$2:$I$5001,$N72,'Apólices'!$M$2:$M$5001))</f>
        <v/>
      </c>
      <c r="P72">
        <f>IF($N72="","",$O72+(1000-ROW())/10000000)</f>
        <v/>
      </c>
    </row>
    <row r="73">
      <c r="N73">
        <f>IF(Listas!$D73="","",Listas!$D73)</f>
        <v/>
      </c>
      <c r="O73">
        <f>IF($N73="",0,SUMIF('Apólices'!$I$2:$I$5001,$N73,'Apólices'!$M$2:$M$5001))</f>
        <v/>
      </c>
      <c r="P73">
        <f>IF($N73="","",$O73+(1000-ROW())/10000000)</f>
        <v/>
      </c>
    </row>
    <row r="74">
      <c r="N74">
        <f>IF(Listas!$D74="","",Listas!$D74)</f>
        <v/>
      </c>
      <c r="O74">
        <f>IF($N74="",0,SUMIF('Apólices'!$I$2:$I$5001,$N74,'Apólices'!$M$2:$M$5001))</f>
        <v/>
      </c>
      <c r="P74">
        <f>IF($N74="","",$O74+(1000-ROW())/10000000)</f>
        <v/>
      </c>
    </row>
    <row r="75">
      <c r="N75">
        <f>IF(Listas!$D75="","",Listas!$D75)</f>
        <v/>
      </c>
      <c r="O75">
        <f>IF($N75="",0,SUMIF('Apólices'!$I$2:$I$5001,$N75,'Apólices'!$M$2:$M$5001))</f>
        <v/>
      </c>
      <c r="P75">
        <f>IF($N75="","",$O75+(1000-ROW())/10000000)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40" customWidth="1" min="4" max="4"/>
    <col width="12" customWidth="1" min="6" max="6"/>
    <col width="18" customWidth="1" min="8" max="8"/>
    <col width="16" customWidth="1" min="10" max="10"/>
    <col width="70" customWidth="1" min="12" max="12"/>
  </cols>
  <sheetData>
    <row r="1">
      <c r="A1" s="35" t="inlineStr">
        <is>
          <t>Seguradora</t>
        </is>
      </c>
      <c r="B1" s="35" t="inlineStr">
        <is>
          <t>CNPJ da seguradora</t>
        </is>
      </c>
      <c r="D1" s="35" t="inlineStr">
        <is>
          <t>Ramo</t>
        </is>
      </c>
      <c r="F1" s="35" t="inlineStr">
        <is>
          <t>Situação</t>
        </is>
      </c>
      <c r="H1" s="35" t="inlineStr">
        <is>
          <t>Forma de pagamento</t>
        </is>
      </c>
      <c r="J1" s="35" t="inlineStr">
        <is>
          <t>Tipo de documento</t>
        </is>
      </c>
    </row>
    <row r="2">
      <c r="A2" t="inlineStr">
        <is>
          <t>Bradesco Seguros S.A.</t>
        </is>
      </c>
      <c r="B2" s="7" t="inlineStr">
        <is>
          <t>33055146000193</t>
        </is>
      </c>
      <c r="D2" t="inlineStr">
        <is>
          <t>Seguro de Vida Individual</t>
        </is>
      </c>
      <c r="F2" t="inlineStr">
        <is>
          <t>Ativa</t>
        </is>
      </c>
      <c r="H2" t="inlineStr">
        <is>
          <t>À vista</t>
        </is>
      </c>
      <c r="J2" t="inlineStr">
        <is>
          <t>CPF</t>
        </is>
      </c>
      <c r="L2" s="36" t="inlineStr">
        <is>
          <t>Seguradoras e ramos usam os nomes que o Insurance OS já traz cadastrados.</t>
        </is>
      </c>
    </row>
    <row r="3">
      <c r="A3" t="inlineStr">
        <is>
          <t>Bradesco Auto/RE Companhia de Seguros</t>
        </is>
      </c>
      <c r="B3" s="7" t="inlineStr">
        <is>
          <t>92682038000100</t>
        </is>
      </c>
      <c r="D3" t="inlineStr">
        <is>
          <t>Seguro de Vida em Grupo</t>
        </is>
      </c>
      <c r="F3" t="inlineStr">
        <is>
          <t>Vencida</t>
        </is>
      </c>
      <c r="H3" t="inlineStr">
        <is>
          <t>Parcelado</t>
        </is>
      </c>
      <c r="J3" t="inlineStr">
        <is>
          <t>CNPJ</t>
        </is>
      </c>
      <c r="L3" s="36" t="inlineStr">
        <is>
          <t>Na importação, nome igual ao do cadastro reaproveita o registro; nome diferente cria um novo.</t>
        </is>
      </c>
    </row>
    <row r="4">
      <c r="A4" t="inlineStr">
        <is>
          <t>Bradesco Vida e Previdência S.A.</t>
        </is>
      </c>
      <c r="B4" s="7" t="inlineStr">
        <is>
          <t>51990695000137</t>
        </is>
      </c>
      <c r="D4" t="inlineStr">
        <is>
          <t>Seguro de Acidentes Pessoais</t>
        </is>
      </c>
      <c r="F4" t="inlineStr">
        <is>
          <t>Cancelada</t>
        </is>
      </c>
      <c r="L4" s="36" t="inlineStr">
        <is>
          <t>Para acrescentar uma seguradora, use as linhas vazias até a 51 e preencha o CNPJ ao lado.</t>
        </is>
      </c>
    </row>
    <row r="5">
      <c r="A5" t="inlineStr">
        <is>
          <t>Brasilseg Companhia de Seguros</t>
        </is>
      </c>
      <c r="B5" s="7" t="inlineStr">
        <is>
          <t>28196889000143</t>
        </is>
      </c>
      <c r="D5" t="inlineStr">
        <is>
          <t>Seguro Prestamista</t>
        </is>
      </c>
      <c r="F5" t="inlineStr">
        <is>
          <t>Pendente</t>
        </is>
      </c>
      <c r="L5" s="36" t="inlineStr">
        <is>
          <t>Para acrescentar um ramo, use as linhas vazias até a 75.</t>
        </is>
      </c>
    </row>
    <row r="6">
      <c r="A6" t="inlineStr">
        <is>
          <t>Porto Seguro Companhia de Seguros Gerais</t>
        </is>
      </c>
      <c r="B6" s="7" t="inlineStr">
        <is>
          <t>61198164000160</t>
        </is>
      </c>
      <c r="D6" t="inlineStr">
        <is>
          <t>Seguro Educacional</t>
        </is>
      </c>
      <c r="L6" s="36" t="inlineStr">
        <is>
          <t>Situação, forma de pagamento e tipo de documento ficam como estão: são os valores que o importador aceita.</t>
        </is>
      </c>
    </row>
    <row r="7">
      <c r="A7" t="inlineStr">
        <is>
          <t>Porto Seguro Saúde S.A.</t>
        </is>
      </c>
      <c r="B7" s="7" t="inlineStr">
        <is>
          <t>04540010000170</t>
        </is>
      </c>
      <c r="D7" t="inlineStr">
        <is>
          <t>Seguro Funeral</t>
        </is>
      </c>
    </row>
    <row r="8">
      <c r="A8" t="inlineStr">
        <is>
          <t>SulAmérica Companhia de Seguros Gerais</t>
        </is>
      </c>
      <c r="B8" s="7" t="inlineStr">
        <is>
          <t>01685053000156</t>
        </is>
      </c>
      <c r="D8" t="inlineStr">
        <is>
          <t>Seguro Doenças Graves</t>
        </is>
      </c>
    </row>
    <row r="9">
      <c r="A9" t="inlineStr">
        <is>
          <t>SulAmérica Vida e Previdência S.A.</t>
        </is>
      </c>
      <c r="B9" s="7" t="inlineStr">
        <is>
          <t>01704513000146</t>
        </is>
      </c>
      <c r="D9" t="inlineStr">
        <is>
          <t>Seguro DIT</t>
        </is>
      </c>
    </row>
    <row r="10">
      <c r="A10" t="inlineStr">
        <is>
          <t>MAPFRE Seguros Gerais S.A.</t>
        </is>
      </c>
      <c r="B10" s="7" t="inlineStr">
        <is>
          <t>61074175000138</t>
        </is>
      </c>
      <c r="D10" t="inlineStr">
        <is>
          <t>Seguro Invalidez</t>
        </is>
      </c>
    </row>
    <row r="11">
      <c r="A11" t="inlineStr">
        <is>
          <t>Allianz Seguros S.A.</t>
        </is>
      </c>
      <c r="B11" s="7" t="inlineStr">
        <is>
          <t>61573796000166</t>
        </is>
      </c>
      <c r="D11" t="inlineStr">
        <is>
          <t>Previdência Privada PGBL</t>
        </is>
      </c>
    </row>
    <row r="12">
      <c r="A12" t="inlineStr">
        <is>
          <t>Tokio Marine Seguradora S.A.</t>
        </is>
      </c>
      <c r="B12" s="7" t="inlineStr">
        <is>
          <t>33164021000100</t>
        </is>
      </c>
      <c r="D12" t="inlineStr">
        <is>
          <t>Previdência Privada VGBL</t>
        </is>
      </c>
    </row>
    <row r="13">
      <c r="A13" t="inlineStr">
        <is>
          <t>Zurich Minas Brasil Seguros S.A.</t>
        </is>
      </c>
      <c r="B13" s="7" t="inlineStr">
        <is>
          <t>17197385000121</t>
        </is>
      </c>
      <c r="D13" t="inlineStr">
        <is>
          <t>Plano de Saúde</t>
        </is>
      </c>
    </row>
    <row r="14">
      <c r="A14" t="inlineStr">
        <is>
          <t>HDI Seguros S.A.</t>
        </is>
      </c>
      <c r="B14" s="7" t="inlineStr">
        <is>
          <t>29980158000157</t>
        </is>
      </c>
      <c r="D14" t="inlineStr">
        <is>
          <t>Plano Odontológico</t>
        </is>
      </c>
    </row>
    <row r="15">
      <c r="A15" t="inlineStr">
        <is>
          <t>Liberty Seguros S.A.</t>
        </is>
      </c>
      <c r="B15" s="7" t="inlineStr">
        <is>
          <t>61550141000172</t>
        </is>
      </c>
      <c r="D15" t="inlineStr">
        <is>
          <t>Título de Capitalização Tradicional</t>
        </is>
      </c>
    </row>
    <row r="16">
      <c r="A16" t="inlineStr">
        <is>
          <t>Sompo Seguros S.A.</t>
        </is>
      </c>
      <c r="B16" s="7" t="inlineStr">
        <is>
          <t>61383493000180</t>
        </is>
      </c>
      <c r="D16" t="inlineStr">
        <is>
          <t>Título de Capitalização Incentivo</t>
        </is>
      </c>
    </row>
    <row r="17">
      <c r="A17" t="inlineStr">
        <is>
          <t>AXA Seguros S.A.</t>
        </is>
      </c>
      <c r="B17" s="7" t="inlineStr">
        <is>
          <t>19323190000106</t>
        </is>
      </c>
      <c r="D17" t="inlineStr">
        <is>
          <t>Título de Capitalização Filantropia Premiável</t>
        </is>
      </c>
    </row>
    <row r="18">
      <c r="A18" t="inlineStr">
        <is>
          <t>Generali Brasil Seguros S.A.</t>
        </is>
      </c>
      <c r="B18" s="7" t="inlineStr">
        <is>
          <t>33072307000157</t>
        </is>
      </c>
      <c r="D18" t="inlineStr">
        <is>
          <t>Título de Capitalização Popular</t>
        </is>
      </c>
    </row>
    <row r="19">
      <c r="A19" t="inlineStr">
        <is>
          <t>Chubb Seguros Brasil S.A.</t>
        </is>
      </c>
      <c r="B19" s="7" t="inlineStr">
        <is>
          <t>03502099000118</t>
        </is>
      </c>
      <c r="D19" t="inlineStr">
        <is>
          <t>Título de Capitalização Garantia</t>
        </is>
      </c>
    </row>
    <row r="20">
      <c r="A20" t="inlineStr">
        <is>
          <t>AIG Seguros Brasil S.A.</t>
        </is>
      </c>
      <c r="B20" s="7" t="inlineStr">
        <is>
          <t>33040981000150</t>
        </is>
      </c>
      <c r="D20" t="inlineStr">
        <is>
          <t>Seguro Automóvel</t>
        </is>
      </c>
    </row>
    <row r="21">
      <c r="A21" t="inlineStr">
        <is>
          <t>Berkley International do Brasil Seguros S.A.</t>
        </is>
      </c>
      <c r="B21" s="7" t="inlineStr">
        <is>
          <t>07021544000189</t>
        </is>
      </c>
      <c r="D21" t="inlineStr">
        <is>
          <t>Seguro Residencial</t>
        </is>
      </c>
    </row>
    <row r="22">
      <c r="A22" t="inlineStr">
        <is>
          <t>Too Seguros S.A.</t>
        </is>
      </c>
      <c r="B22" s="7" t="inlineStr">
        <is>
          <t>33245762000107</t>
        </is>
      </c>
      <c r="D22" t="inlineStr">
        <is>
          <t>Seguro Empresarial</t>
        </is>
      </c>
    </row>
    <row r="23">
      <c r="A23" t="inlineStr">
        <is>
          <t>ICATU Seguros S.A.</t>
        </is>
      </c>
      <c r="B23" s="7" t="inlineStr">
        <is>
          <t>42283770000139</t>
        </is>
      </c>
      <c r="D23" t="inlineStr">
        <is>
          <t>Seguro Condomínio</t>
        </is>
      </c>
    </row>
    <row r="24">
      <c r="A24" t="inlineStr">
        <is>
          <t>MetLife Brasil Seguros e Previdência</t>
        </is>
      </c>
      <c r="B24" s="7" t="inlineStr">
        <is>
          <t>02102498000129</t>
        </is>
      </c>
      <c r="D24" t="inlineStr">
        <is>
          <t>Seguro Equipamentos Portáteis</t>
        </is>
      </c>
    </row>
    <row r="25">
      <c r="A25" t="inlineStr">
        <is>
          <t>MAG Seguros S.A.</t>
        </is>
      </c>
      <c r="B25" s="7" t="inlineStr">
        <is>
          <t>33608308000173</t>
        </is>
      </c>
      <c r="D25" t="inlineStr">
        <is>
          <t>Seguro Garantia Estendida</t>
        </is>
      </c>
    </row>
    <row r="26">
      <c r="A26" t="inlineStr">
        <is>
          <t>Caixa Seguradora S.A.</t>
        </is>
      </c>
      <c r="B26" s="7" t="inlineStr">
        <is>
          <t>34020354000110</t>
        </is>
      </c>
      <c r="D26" t="inlineStr">
        <is>
          <t>Seguro Viagem</t>
        </is>
      </c>
    </row>
    <row r="27">
      <c r="A27" t="inlineStr">
        <is>
          <t>BNP Paribas Cardif do Brasil Seguros</t>
        </is>
      </c>
      <c r="B27" s="7" t="inlineStr">
        <is>
          <t>08279191000184</t>
        </is>
      </c>
      <c r="D27" t="inlineStr">
        <is>
          <t>Seguro Bike</t>
        </is>
      </c>
    </row>
    <row r="28">
      <c r="A28" t="inlineStr">
        <is>
          <t>Excelsior Seguros S.A.</t>
        </is>
      </c>
      <c r="B28" s="7" t="inlineStr">
        <is>
          <t>33054826000192</t>
        </is>
      </c>
      <c r="D28" t="inlineStr">
        <is>
          <t>Seguro Pet</t>
        </is>
      </c>
    </row>
    <row r="29">
      <c r="A29" t="inlineStr">
        <is>
          <t>Sabemi Seguradora S.A.</t>
        </is>
      </c>
      <c r="B29" s="7" t="inlineStr">
        <is>
          <t>87163234000138</t>
        </is>
      </c>
      <c r="D29" t="inlineStr">
        <is>
          <t>Seguro Patrimonial</t>
        </is>
      </c>
    </row>
    <row r="30">
      <c r="A30" t="inlineStr">
        <is>
          <t>Junto Seguros S.A.</t>
        </is>
      </c>
      <c r="B30" s="7" t="inlineStr">
        <is>
          <t>84948157000133</t>
        </is>
      </c>
      <c r="D30" t="inlineStr">
        <is>
          <t>Seguro Lucros Cessantes</t>
        </is>
      </c>
    </row>
    <row r="31">
      <c r="A31" t="inlineStr">
        <is>
          <t>Pottencial Seguradora S.A.</t>
        </is>
      </c>
      <c r="B31" s="7" t="inlineStr">
        <is>
          <t>11699534000174</t>
        </is>
      </c>
      <c r="D31" t="inlineStr">
        <is>
          <t>Seguro Riscos Operacionais</t>
        </is>
      </c>
    </row>
    <row r="32">
      <c r="A32" t="inlineStr">
        <is>
          <t>Essor Seguros S.A.</t>
        </is>
      </c>
      <c r="B32" s="7" t="inlineStr">
        <is>
          <t>14525684000150</t>
        </is>
      </c>
      <c r="D32" t="inlineStr">
        <is>
          <t>Seguro Engenharia</t>
        </is>
      </c>
    </row>
    <row r="33">
      <c r="A33" t="inlineStr">
        <is>
          <t>Akad Seguros S.A.</t>
        </is>
      </c>
      <c r="B33" s="7" t="inlineStr">
        <is>
          <t>14868712000131</t>
        </is>
      </c>
      <c r="D33" t="inlineStr">
        <is>
          <t>Seguro Obras Civis</t>
        </is>
      </c>
    </row>
    <row r="34">
      <c r="A34" t="inlineStr">
        <is>
          <t>Newe Seguros S.A.</t>
        </is>
      </c>
      <c r="B34" s="7" t="inlineStr">
        <is>
          <t>45102333000160</t>
        </is>
      </c>
      <c r="D34" t="inlineStr">
        <is>
          <t>Seguro Montagem</t>
        </is>
      </c>
    </row>
    <row r="35">
      <c r="A35" t="inlineStr">
        <is>
          <t>Swiss Re Corporate Solutions Brasil</t>
        </is>
      </c>
      <c r="B35" s="7" t="inlineStr">
        <is>
          <t>60889128000180</t>
        </is>
      </c>
      <c r="D35" t="inlineStr">
        <is>
          <t>Seguro Transporte</t>
        </is>
      </c>
    </row>
    <row r="36">
      <c r="A36" t="inlineStr">
        <is>
          <t>IRB Brasil Resseguros S.A.</t>
        </is>
      </c>
      <c r="B36" s="7" t="inlineStr">
        <is>
          <t>33376989000191</t>
        </is>
      </c>
      <c r="D36" t="inlineStr">
        <is>
          <t>Seguro Responsabilidade Civil</t>
        </is>
      </c>
    </row>
    <row r="37">
      <c r="B37" s="7" t="n"/>
      <c r="D37" t="inlineStr">
        <is>
          <t>Seguro D&amp;O</t>
        </is>
      </c>
    </row>
    <row r="38">
      <c r="B38" s="7" t="n"/>
      <c r="D38" t="inlineStr">
        <is>
          <t>Seguro E&amp;O</t>
        </is>
      </c>
    </row>
    <row r="39">
      <c r="B39" s="7" t="n"/>
      <c r="D39" t="inlineStr">
        <is>
          <t>Seguro Cyber</t>
        </is>
      </c>
    </row>
    <row r="40">
      <c r="B40" s="7" t="n"/>
      <c r="D40" t="inlineStr">
        <is>
          <t>Seguro Ambiental</t>
        </is>
      </c>
    </row>
    <row r="41">
      <c r="B41" s="7" t="n"/>
      <c r="D41" t="inlineStr">
        <is>
          <t>Seguro Garantia</t>
        </is>
      </c>
    </row>
    <row r="42">
      <c r="B42" s="7" t="n"/>
      <c r="D42" t="inlineStr">
        <is>
          <t>Seguro Crédito</t>
        </is>
      </c>
    </row>
    <row r="43">
      <c r="B43" s="7" t="n"/>
      <c r="D43" t="inlineStr">
        <is>
          <t>Seguro Fiança Locatícia</t>
        </is>
      </c>
    </row>
    <row r="44">
      <c r="B44" s="7" t="n"/>
      <c r="D44" t="inlineStr">
        <is>
          <t>Seguro Petróleo e Energia</t>
        </is>
      </c>
    </row>
    <row r="45">
      <c r="B45" s="7" t="n"/>
      <c r="D45" t="inlineStr">
        <is>
          <t>Seguro Aeronáutico</t>
        </is>
      </c>
    </row>
    <row r="46">
      <c r="B46" s="7" t="n"/>
      <c r="D46" t="inlineStr">
        <is>
          <t>Seguro Náutico</t>
        </is>
      </c>
    </row>
    <row r="47">
      <c r="B47" s="7" t="n"/>
      <c r="D47" t="inlineStr">
        <is>
          <t>Seguro Agrícola</t>
        </is>
      </c>
    </row>
    <row r="48">
      <c r="B48" s="7" t="n"/>
      <c r="D48" t="inlineStr">
        <is>
          <t>Seguro Pecuário</t>
        </is>
      </c>
    </row>
    <row r="49">
      <c r="B49" s="7" t="n"/>
      <c r="D49" t="inlineStr">
        <is>
          <t>Seguro Florestal</t>
        </is>
      </c>
    </row>
    <row r="50">
      <c r="B50" s="7" t="n"/>
      <c r="D50" t="inlineStr">
        <is>
          <t>Seguro Paramétrico</t>
        </is>
      </c>
    </row>
    <row r="51">
      <c r="B51" s="7" t="n"/>
      <c r="D51" t="inlineStr">
        <is>
          <t>Seguro Obras de Arte</t>
        </is>
      </c>
    </row>
    <row r="52">
      <c r="D52" t="inlineStr">
        <is>
          <t>Seguro Joias</t>
        </is>
      </c>
    </row>
    <row r="53">
      <c r="D53" t="inlineStr">
        <is>
          <t>Seguro Eventos</t>
        </is>
      </c>
    </row>
    <row r="54">
      <c r="D54" t="inlineStr">
        <is>
          <t>Seguro RC Médica</t>
        </is>
      </c>
    </row>
    <row r="55">
      <c r="D55" t="inlineStr">
        <is>
          <t>Seguro RC Advogados</t>
        </is>
      </c>
    </row>
    <row r="56">
      <c r="D56" t="inlineStr">
        <is>
          <t>Seguro RC Engenharia</t>
        </is>
      </c>
    </row>
    <row r="57">
      <c r="D57" t="inlineStr">
        <is>
          <t>Seguro RC Ambiental</t>
        </is>
      </c>
    </row>
    <row r="58">
      <c r="D58" t="inlineStr">
        <is>
          <t>Seguro Startups</t>
        </is>
      </c>
    </row>
    <row r="59">
      <c r="D59" t="inlineStr">
        <is>
          <t>Seguro Data Center</t>
        </is>
      </c>
    </row>
    <row r="60">
      <c r="D60" t="inlineStr">
        <is>
          <t>Seguro Multirriscos Empresariais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Insurance OS</dc:creator>
  <dc:title>Planilha de controle de seguros</dc:title>
  <dc:description>Modelo gratuito de controle de apólices, vencimentos e comissões para corretoras de seguros, pronto para importar no Insurance OS.</dc:description>
  <dcterms:created xsi:type="dcterms:W3CDTF">2026-09-24T02:17:12Z</dcterms:created>
  <dcterms:modified xsi:type="dcterms:W3CDTF">2026-09-24T02:17:14Z</dcterms:modified>
</cp:coreProperties>
</file>